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pivotTables/pivotTable11.xml" ContentType="application/vnd.openxmlformats-officedocument.spreadsheetml.pivotTable+xml"/>
  <Override PartName="/xl/drawings/drawing13.xml" ContentType="application/vnd.openxmlformats-officedocument.drawing+xml"/>
  <Override PartName="/xl/slicers/slicer8.xml" ContentType="application/vnd.ms-excel.slicer+xml"/>
  <Override PartName="/xl/pivotTables/pivotTable12.xml" ContentType="application/vnd.openxmlformats-officedocument.spreadsheetml.pivotTable+xml"/>
  <Override PartName="/xl/drawings/drawing14.xml" ContentType="application/vnd.openxmlformats-officedocument.drawing+xml"/>
  <Override PartName="/xl/slicers/slicer9.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6.xml" ContentType="application/vnd.openxmlformats-officedocument.drawing+xml"/>
  <Override PartName="/xl/slicers/slicer10.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7.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8.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2.xml" ContentType="application/vnd.openxmlformats-officedocument.drawing+xml"/>
  <Override PartName="/xl/slicers/slicer1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oryne\Downloads\"/>
    </mc:Choice>
  </mc:AlternateContent>
  <xr:revisionPtr revIDLastSave="0" documentId="13_ncr:1_{5FC1710A-1CE6-4469-B6C2-4A5D024F865F}" xr6:coauthVersionLast="47" xr6:coauthVersionMax="47" xr10:uidLastSave="{00000000-0000-0000-0000-000000000000}"/>
  <bookViews>
    <workbookView xWindow="-120" yWindow="-120" windowWidth="19440" windowHeight="11640" tabRatio="704" firstSheet="12" activeTab="14" xr2:uid="{7AAA7323-C04E-4AA4-B663-887FDE367C21}"/>
  </bookViews>
  <sheets>
    <sheet name="Excel_jumia" sheetId="1" r:id="rId1"/>
    <sheet name="Descriptive Stats(Averages)" sheetId="16" r:id="rId2"/>
    <sheet name="Descriptive Stats(Product)" sheetId="19" r:id="rId3"/>
    <sheet name="Discount Percentage Vs Reviews" sheetId="6" r:id="rId4"/>
    <sheet name="Rating vs Reviews" sheetId="7" r:id="rId5"/>
    <sheet name="Product vs Rating(Top5)" sheetId="8" r:id="rId6"/>
    <sheet name="Product vs Rating(Bottom5)" sheetId="25" r:id="rId7"/>
    <sheet name="Product vs Discount(top 10)" sheetId="10" r:id="rId8"/>
    <sheet name="Product vs Review(top 10)" sheetId="11" r:id="rId9"/>
    <sheet name="Product Performance(Discount)" sheetId="12" r:id="rId10"/>
    <sheet name="Key Metrics" sheetId="27" r:id="rId11"/>
    <sheet name="Products vs Rating (Top 10)" sheetId="28" r:id="rId12"/>
    <sheet name="Top 10 Products (R,R,D)" sheetId="33" r:id="rId13"/>
    <sheet name="Rating &amp; Discount Categories" sheetId="29" r:id="rId14"/>
    <sheet name="Jumia Product Dashboard" sheetId="13" r:id="rId15"/>
    <sheet name="Charts" sheetId="30" r:id="rId16"/>
    <sheet name="Slicers" sheetId="31" r:id="rId17"/>
  </sheets>
  <definedNames>
    <definedName name="_xlnm._FilterDatabase" localSheetId="0" hidden="1">Excel_jumia!$A$1:$J$111</definedName>
    <definedName name="Slicer_Absolute_Discount1">#N/A</definedName>
    <definedName name="Slicer_Current_price1">#N/A</definedName>
    <definedName name="Slicer_Discount_Categorization1">#N/A</definedName>
    <definedName name="Slicer_Discount1">#N/A</definedName>
    <definedName name="Slicer_Old_Price1">#N/A</definedName>
    <definedName name="Slicer_Product_ID5">#N/A</definedName>
    <definedName name="Slicer_Product7">#N/A</definedName>
    <definedName name="Slicer_Rating_Quality">#N/A</definedName>
    <definedName name="Slicer_Ratings6">#N/A</definedName>
    <definedName name="Slicer_Review3">#N/A</definedName>
  </definedNames>
  <calcPr calcId="191029"/>
  <pivotCaches>
    <pivotCache cacheId="169"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1" l="1"/>
  <c r="L19" i="1"/>
  <c r="M16" i="1"/>
  <c r="L16" i="1"/>
  <c r="G3" i="1"/>
  <c r="G4" i="1"/>
  <c r="G5" i="1"/>
  <c r="G6" i="1"/>
  <c r="G7" i="1"/>
  <c r="G8" i="1"/>
  <c r="G9" i="1"/>
  <c r="G10" i="1"/>
  <c r="G11" i="1"/>
  <c r="G12" i="1"/>
  <c r="G13" i="1"/>
  <c r="G14" i="1"/>
  <c r="G15" i="1"/>
  <c r="G16" i="1"/>
  <c r="G17" i="1"/>
  <c r="G18" i="1"/>
  <c r="G19" i="1"/>
  <c r="G20" i="1"/>
  <c r="G21" i="1"/>
  <c r="G22" i="1"/>
  <c r="G24" i="1"/>
  <c r="G25" i="1"/>
  <c r="G26" i="1"/>
  <c r="G27" i="1"/>
  <c r="G28" i="1"/>
  <c r="G29" i="1"/>
  <c r="G30" i="1"/>
  <c r="G32" i="1"/>
  <c r="G33" i="1"/>
  <c r="G34" i="1"/>
  <c r="G35" i="1"/>
  <c r="G36" i="1"/>
  <c r="G37" i="1"/>
  <c r="G38" i="1"/>
  <c r="G39" i="1"/>
  <c r="G40" i="1"/>
  <c r="G60" i="1"/>
  <c r="G61" i="1"/>
  <c r="G62" i="1"/>
  <c r="G63" i="1"/>
  <c r="G64" i="1"/>
  <c r="G65" i="1"/>
  <c r="G66" i="1"/>
  <c r="G67" i="1"/>
  <c r="G68" i="1"/>
  <c r="G69" i="1"/>
  <c r="G70" i="1"/>
  <c r="G71" i="1"/>
  <c r="G72" i="1"/>
  <c r="G73" i="1"/>
  <c r="G74" i="1"/>
  <c r="G79" i="1"/>
  <c r="G80" i="1"/>
  <c r="G83" i="1"/>
  <c r="G100" i="1"/>
  <c r="G109" i="1"/>
  <c r="G2" i="1"/>
  <c r="G23" i="1"/>
  <c r="G31" i="1"/>
  <c r="G41" i="1"/>
  <c r="G42" i="1"/>
  <c r="G43" i="1"/>
  <c r="G44" i="1"/>
  <c r="G45" i="1"/>
  <c r="G46" i="1"/>
  <c r="G47" i="1"/>
  <c r="G48" i="1"/>
  <c r="G49" i="1"/>
  <c r="G50" i="1"/>
  <c r="G51" i="1"/>
  <c r="G52" i="1"/>
  <c r="G53" i="1"/>
  <c r="G54" i="1"/>
  <c r="G55" i="1"/>
  <c r="G56" i="1"/>
  <c r="G57" i="1"/>
  <c r="G58" i="1"/>
  <c r="G59" i="1"/>
  <c r="G75" i="1"/>
  <c r="G76" i="1"/>
  <c r="G77" i="1"/>
  <c r="G78" i="1"/>
  <c r="G81" i="1"/>
  <c r="G82" i="1"/>
  <c r="G84" i="1"/>
  <c r="G85" i="1"/>
  <c r="G86" i="1"/>
  <c r="G87" i="1"/>
  <c r="G88" i="1"/>
  <c r="G89" i="1"/>
  <c r="G90" i="1"/>
  <c r="G91" i="1"/>
  <c r="G92" i="1"/>
  <c r="G93" i="1"/>
  <c r="G94" i="1"/>
  <c r="G95" i="1"/>
  <c r="G96" i="1"/>
  <c r="G97" i="1"/>
  <c r="G98" i="1"/>
  <c r="G99" i="1"/>
  <c r="G101" i="1"/>
  <c r="G102" i="1"/>
  <c r="G103" i="1"/>
  <c r="G104" i="1"/>
  <c r="G105" i="1"/>
  <c r="G106" i="1"/>
  <c r="G107" i="1"/>
  <c r="G108" i="1"/>
  <c r="G110" i="1"/>
  <c r="L13" i="1"/>
  <c r="L10"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I111" i="1"/>
  <c r="D17" i="1"/>
  <c r="L7" i="1" s="1"/>
  <c r="C17" i="1"/>
  <c r="C111" i="1" s="1"/>
  <c r="F111" i="1"/>
  <c r="E63" i="1"/>
  <c r="E9" i="1"/>
  <c r="E25" i="1"/>
  <c r="E19" i="1"/>
  <c r="E4" i="1"/>
  <c r="E7" i="1"/>
  <c r="E36" i="1"/>
  <c r="E28" i="1"/>
  <c r="E24" i="1"/>
  <c r="E61" i="1"/>
  <c r="E34" i="1"/>
  <c r="E62" i="1"/>
  <c r="E65" i="1"/>
  <c r="E20" i="1"/>
  <c r="E73" i="1"/>
  <c r="E80" i="1"/>
  <c r="E13" i="1"/>
  <c r="E5" i="1"/>
  <c r="E33" i="1"/>
  <c r="E109" i="1"/>
  <c r="E23" i="1"/>
  <c r="E60" i="1"/>
  <c r="E21" i="1"/>
  <c r="E12" i="1"/>
  <c r="E69" i="1"/>
  <c r="E6" i="1"/>
  <c r="E27" i="1"/>
  <c r="E18" i="1"/>
  <c r="E31" i="1"/>
  <c r="E83" i="1"/>
  <c r="E37" i="1"/>
  <c r="E16" i="1"/>
  <c r="E15" i="1"/>
  <c r="E14" i="1"/>
  <c r="E22" i="1"/>
  <c r="E100" i="1"/>
  <c r="E70" i="1"/>
  <c r="E41" i="1"/>
  <c r="E42" i="1"/>
  <c r="E43" i="1"/>
  <c r="E44" i="1"/>
  <c r="E45" i="1"/>
  <c r="E46" i="1"/>
  <c r="E47" i="1"/>
  <c r="E48" i="1"/>
  <c r="E49" i="1"/>
  <c r="E50" i="1"/>
  <c r="E51" i="1"/>
  <c r="E52" i="1"/>
  <c r="E53" i="1"/>
  <c r="E54" i="1"/>
  <c r="E55" i="1"/>
  <c r="E56" i="1"/>
  <c r="E57" i="1"/>
  <c r="E58" i="1"/>
  <c r="E59" i="1"/>
  <c r="E10" i="1"/>
  <c r="E66" i="1"/>
  <c r="E11" i="1"/>
  <c r="E68" i="1"/>
  <c r="E79" i="1"/>
  <c r="E29" i="1"/>
  <c r="E35" i="1"/>
  <c r="E32" i="1"/>
  <c r="E2" i="1"/>
  <c r="E71" i="1"/>
  <c r="E8" i="1"/>
  <c r="E72" i="1"/>
  <c r="E64" i="1"/>
  <c r="E39" i="1"/>
  <c r="E26" i="1"/>
  <c r="E75" i="1"/>
  <c r="E76" i="1"/>
  <c r="E77" i="1"/>
  <c r="E78" i="1"/>
  <c r="E30" i="1"/>
  <c r="E38" i="1"/>
  <c r="E81" i="1"/>
  <c r="E82" i="1"/>
  <c r="E74" i="1"/>
  <c r="E84" i="1"/>
  <c r="E85" i="1"/>
  <c r="E86" i="1"/>
  <c r="E87" i="1"/>
  <c r="E88" i="1"/>
  <c r="E89" i="1"/>
  <c r="E90" i="1"/>
  <c r="E91" i="1"/>
  <c r="E92" i="1"/>
  <c r="E93" i="1"/>
  <c r="E94" i="1"/>
  <c r="E95" i="1"/>
  <c r="E96" i="1"/>
  <c r="E97" i="1"/>
  <c r="E98" i="1"/>
  <c r="E99" i="1"/>
  <c r="E3" i="1"/>
  <c r="E101" i="1"/>
  <c r="E102" i="1"/>
  <c r="E103" i="1"/>
  <c r="E104" i="1"/>
  <c r="E105" i="1"/>
  <c r="E106" i="1"/>
  <c r="E107" i="1"/>
  <c r="E108" i="1"/>
  <c r="E67" i="1"/>
  <c r="E110" i="1"/>
  <c r="E40" i="1"/>
  <c r="L4" i="1" l="1"/>
  <c r="C113" i="1"/>
  <c r="C114" i="1"/>
  <c r="E17" i="1"/>
  <c r="D1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B5242-EFA4-4876-BC60-D8BE3BB9C53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<sst xmlns="http://schemas.openxmlformats.org/spreadsheetml/2006/main" count="309" uniqueCount="151">
  <si>
    <t>Product</t>
  </si>
  <si>
    <t>Current price</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</si>
  <si>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</si>
  <si>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</si>
  <si>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</si>
  <si>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</si>
  <si>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</si>
  <si>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</si>
  <si>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</si>
  <si>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</si>
  <si>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</si>
  <si>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</si>
  <si>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</si>
  <si>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</si>
  <si>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</si>
  <si>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</si>
  <si>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</si>
  <si>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</si>
  <si>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</si>
  <si>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</si>
  <si>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</si>
  <si>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</si>
  <si>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</si>
  <si>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</si>
  <si>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</si>
  <si>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</si>
  <si>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</si>
  <si>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</si>
  <si>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</si>
  <si>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</si>
  <si>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</si>
  <si>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</si>
  <si>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</si>
  <si>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</si>
  <si>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</si>
  <si>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</si>
  <si>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</si>
  <si>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</si>
  <si>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</si>
  <si>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</si>
  <si>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</si>
  <si>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</si>
  <si>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</si>
  <si>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</si>
  <si>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</si>
  <si>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</si>
  <si>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</si>
  <si>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</si>
  <si>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</si>
  <si>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</si>
  <si>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</si>
  <si>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</si>
  <si>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</si>
  <si>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</si>
  <si>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</si>
  <si>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</si>
  <si>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</si>
  <si>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</si>
  <si>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</si>
  <si>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</si>
  <si>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</si>
  <si>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</si>
  <si>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</si>
  <si>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</si>
  <si>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</si>
  <si>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</si>
  <si>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</si>
  <si>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</si>
  <si>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</si>
  <si>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</si>
  <si>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</si>
  <si>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</si>
  <si>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</si>
  <si>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</si>
  <si>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</si>
  <si>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</si>
  <si>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</si>
  <si>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</si>
  <si>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</si>
  <si>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</si>
  <si>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</si>
  <si>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</si>
  <si>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</si>
  <si>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</si>
  <si>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</si>
  <si>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</si>
  <si>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</si>
  <si>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</si>
  <si>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</si>
  <si>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</si>
  <si>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</si>
  <si>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</si>
  <si>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</si>
  <si>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</si>
  <si>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</si>
  <si>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</si>
  <si>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</si>
  <si>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</si>
  <si>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</si>
  <si>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</si>
  <si>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</si>
  <si>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</si>
  <si>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</si>
  <si>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</si>
  <si>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</si>
  <si>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</si>
  <si>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</si>
  <si>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</si>
  <si>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</si>
  <si>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</si>
  <si>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</si>
  <si>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</si>
  <si>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</si>
  <si>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Absolute Discount</t>
  </si>
  <si>
    <t>Rating Quality</t>
  </si>
  <si>
    <t>Discount Categorization</t>
  </si>
  <si>
    <t>AVERAGE</t>
  </si>
  <si>
    <t>Medium Discount</t>
  </si>
  <si>
    <t>Excellent</t>
  </si>
  <si>
    <t>High Discount</t>
  </si>
  <si>
    <t>Average</t>
  </si>
  <si>
    <t>Low Discount</t>
  </si>
  <si>
    <t>Poor</t>
  </si>
  <si>
    <r>
      <t xml:space="preserve">MOST EXPENSIVE PRODUCT: </t>
    </r>
    <r>
      <rPr>
        <sz val="11"/>
        <color theme="1"/>
        <rFont val="Calibri"/>
        <family val="2"/>
        <scheme val="minor"/>
      </rPr>
      <t>3PCS Single Head Knitting Crochet Sweater Needle Set</t>
    </r>
  </si>
  <si>
    <r>
      <t xml:space="preserve">LEAST EXPENSIVE PRODUCT: </t>
    </r>
    <r>
      <rPr>
        <sz val="11"/>
        <color theme="1"/>
        <rFont val="Calibri"/>
        <family val="2"/>
        <scheme val="minor"/>
      </rPr>
      <t>32PCS Portable Cordless Drill Set With Cyclic Battery Drive -26 Variable Speed</t>
    </r>
  </si>
  <si>
    <t>Old Price</t>
  </si>
  <si>
    <t>Row Labels</t>
  </si>
  <si>
    <t>Grand Total</t>
  </si>
  <si>
    <t>Sum of Review</t>
  </si>
  <si>
    <t>Average of Ratings</t>
  </si>
  <si>
    <t>Average of Current price</t>
  </si>
  <si>
    <t>Average of Old Price</t>
  </si>
  <si>
    <t>Product ID</t>
  </si>
  <si>
    <t>Max of Current price</t>
  </si>
  <si>
    <t>Min of Current price</t>
  </si>
  <si>
    <t>Discount %</t>
  </si>
  <si>
    <t>Column Labels</t>
  </si>
  <si>
    <t>Average of Discount %</t>
  </si>
  <si>
    <t>Average of Review</t>
  </si>
  <si>
    <t>Average of Absolute Discount</t>
  </si>
  <si>
    <t>Count of Product ID</t>
  </si>
  <si>
    <t>(All)</t>
  </si>
  <si>
    <t>Average Current Price</t>
  </si>
  <si>
    <t>Average Old Price</t>
  </si>
  <si>
    <t>Average Discount %</t>
  </si>
  <si>
    <t>Highest Product Price</t>
  </si>
  <si>
    <t>Least Product Price</t>
  </si>
  <si>
    <t xml:space="preserve">Name Highest Product </t>
  </si>
  <si>
    <t xml:space="preserve">Name Least Product </t>
  </si>
  <si>
    <t>Average Ratings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</si>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</sst>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2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9" fontId="0" fillId="0" borderId="0" xfId="0" applyNumberFormat="1"/>
    <xf numFmtId="0" fontId="18" fillId="0" borderId="0" xfId="0" applyFont="1" applyAlignment="1">
      <alignment horizontal="center"/>
    </xf>
    <xf numFmtId="1" fontId="18" fillId="0" borderId="0" xfId="0" applyNumberFormat="1" applyFont="1" applyAlignment="1">
      <alignment horizontal="center"/>
    </xf>
    <xf numFmtId="1" fontId="0" fillId="0" borderId="0" xfId="0" applyNumberFormat="1"/>
    <xf numFmtId="164" fontId="18" fillId="0" borderId="0" xfId="0" applyNumberFormat="1" applyFont="1" applyAlignment="1">
      <alignment horizontal="center"/>
    </xf>
    <xf numFmtId="164" fontId="0" fillId="0" borderId="0" xfId="0" applyNumberFormat="1"/>
    <xf numFmtId="0" fontId="16" fillId="0" borderId="0" xfId="0" applyFont="1"/>
    <xf numFmtId="1" fontId="16" fillId="0" borderId="0" xfId="0" applyNumberFormat="1" applyFont="1"/>
    <xf numFmtId="9" fontId="16" fillId="0" borderId="0" xfId="0" applyNumberFormat="1" applyFont="1"/>
    <xf numFmtId="164" fontId="16" fillId="0" borderId="0" xfId="0" applyNumberFormat="1" applyFont="1"/>
    <xf numFmtId="9" fontId="18" fillId="0" borderId="0" xfId="0" applyNumberFormat="1" applyFont="1" applyAlignment="1">
      <alignment horizontal="center"/>
    </xf>
    <xf numFmtId="0" fontId="0" fillId="0" borderId="0" xfId="0" pivotButton="1"/>
    <xf numFmtId="9" fontId="0" fillId="0" borderId="0" xfId="0" applyNumberFormat="1" applyAlignment="1">
      <alignment horizontal="left"/>
    </xf>
    <xf numFmtId="0" fontId="0" fillId="0" borderId="0" xfId="0" applyAlignment="1">
      <alignment horizontal="left"/>
    </xf>
    <xf numFmtId="0" fontId="0" fillId="33" borderId="0" xfId="0" applyFill="1"/>
    <xf numFmtId="0" fontId="19" fillId="33" borderId="0" xfId="0" applyFont="1" applyFill="1"/>
    <xf numFmtId="2" fontId="0" fillId="0" borderId="0" xfId="0" applyNumberFormat="1"/>
    <xf numFmtId="1" fontId="0" fillId="0" borderId="0" xfId="0" applyNumberFormat="1" applyAlignment="1">
      <alignment horizontal="left"/>
    </xf>
    <xf numFmtId="49" fontId="18" fillId="0" borderId="0" xfId="0" applyNumberFormat="1" applyFont="1" applyAlignment="1">
      <alignment horizontal="center"/>
    </xf>
    <xf numFmtId="49" fontId="0" fillId="0" borderId="0" xfId="0" applyNumberFormat="1"/>
    <xf numFmtId="49" fontId="16" fillId="0" borderId="0" xfId="0" applyNumberFormat="1" applyFont="1"/>
    <xf numFmtId="165" fontId="0" fillId="0" borderId="0" xfId="0" applyNumberFormat="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8">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64" formatCode="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gradientFill degree="180">
          <stop position="0">
            <color theme="0"/>
          </stop>
          <stop position="1">
            <color rgb="FFFF0000"/>
          </stop>
        </gradientFill>
      </fill>
    </dxf>
    <dxf>
      <fill>
        <gradientFill>
          <stop position="0">
            <color theme="0"/>
          </stop>
          <stop position="0.5">
            <color theme="9" tint="0.59999389629810485"/>
          </stop>
          <stop position="1">
            <color theme="0"/>
          </stop>
        </gradientFill>
      </fill>
    </dxf>
    <dxf>
      <fill>
        <gradientFill>
          <stop position="0">
            <color theme="0"/>
          </stop>
          <stop position="1">
            <color theme="7" tint="0.40000610370189521"/>
          </stop>
        </gradientFill>
      </fill>
    </dxf>
    <dxf>
      <font>
        <color rgb="FF006100"/>
      </font>
      <fill>
        <patternFill>
          <bgColor rgb="FFC6EFCE"/>
        </patternFill>
      </fill>
    </dxf>
    <dxf>
      <font>
        <color rgb="FF9C0006"/>
      </font>
      <fill>
        <patternFill>
          <bgColor rgb="FFFFC7CE"/>
        </patternFill>
      </fill>
    </dxf>
    <dxf>
      <numFmt numFmtId="13" formatCode="0%"/>
    </dxf>
    <dxf>
      <fill>
        <gradientFill degree="180">
          <stop position="0">
            <color theme="0"/>
          </stop>
          <stop position="1">
            <color theme="9" tint="0.40000610370189521"/>
          </stop>
        </gradientFill>
      </fill>
    </dxf>
    <dxf>
      <fill>
        <gradientFill degree="180">
          <stop position="0">
            <color theme="0"/>
          </stop>
          <stop position="1">
            <color theme="4"/>
          </stop>
        </gradientFill>
      </fill>
    </dxf>
    <dxf>
      <fill>
        <gradientFill degree="180">
          <stop position="0">
            <color theme="0"/>
          </stop>
          <stop position="1">
            <color theme="7" tint="0.40000610370189521"/>
          </stop>
        </gradientFill>
      </fill>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64" formatCode="0.0"/>
    </dxf>
    <dxf>
      <numFmt numFmtId="13"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9966"/>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AGAINST</a:t>
            </a:r>
            <a:r>
              <a:rPr lang="en-US" baseline="0"/>
              <a:t>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D6AE-4B68-8A4B-16E74832E214}"/>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Metrics'!$S$3</c:f>
              <c:strCache>
                <c:ptCount val="1"/>
                <c:pt idx="0">
                  <c:v>Sum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48-418B-A810-1CADB79456EC}"/>
              </c:ext>
            </c:extLst>
          </c:dPt>
          <c:val>
            <c:numRef>
              <c:f>'Key Metrics'!$S$4</c:f>
              <c:numCache>
                <c:formatCode>General</c:formatCode>
                <c:ptCount val="1"/>
                <c:pt idx="0">
                  <c:v>723</c:v>
                </c:pt>
              </c:numCache>
            </c:numRef>
          </c:val>
          <c:extLst>
            <c:ext xmlns:c16="http://schemas.microsoft.com/office/drawing/2014/chart" uri="{C3380CC4-5D6E-409C-BE32-E72D297353CC}">
              <c16:uniqueId val="{00000000-2949-48F7-919F-1BF978B8D2D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D518-49DE-952B-4C4D29D3E6B4}"/>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D518-49DE-952B-4C4D29D3E6B4}"/>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D518-49DE-952B-4C4D29D3E6B4}"/>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 BY RATING</a:t>
            </a:r>
            <a:endParaRPr lang="en-US"/>
          </a:p>
        </c:rich>
      </c:tx>
      <c:layout>
        <c:manualLayout>
          <c:xMode val="edge"/>
          <c:yMode val="edge"/>
          <c:x val="0.4094930008748907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9E21-499A-91AB-3255BCA1D8CC}"/>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2-BEFB-4B71-BE9C-16E6714EFF11}"/>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3-BEFB-4B71-BE9C-16E6714EFF11}"/>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Metrics'!$P$3</c:f>
              <c:strCache>
                <c:ptCount val="1"/>
                <c:pt idx="0">
                  <c:v>Count of Product ID</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5BDE-4EC9-BE45-AEE109BC855A}"/>
              </c:ext>
            </c:extLst>
          </c:dPt>
          <c:val>
            <c:numRef>
              <c:f>'Key Metrics'!$P$4</c:f>
              <c:numCache>
                <c:formatCode>General</c:formatCode>
                <c:ptCount val="1"/>
                <c:pt idx="0">
                  <c:v>109</c:v>
                </c:pt>
              </c:numCache>
            </c:numRef>
          </c:val>
          <c:extLst>
            <c:ext xmlns:c16="http://schemas.microsoft.com/office/drawing/2014/chart" uri="{C3380CC4-5D6E-409C-BE32-E72D297353CC}">
              <c16:uniqueId val="{00000002-5BDE-4EC9-BE45-AEE109BC855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A1BD-4773-B9D9-D3E755D0C49F}"/>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3-A9D5-4962-8BF9-CBF3CFF0DB94}"/>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4-A9D5-4962-8BF9-CBF3CFF0DB94}"/>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tickLblSkip val="1"/>
        <c:noMultiLvlLbl val="0"/>
      </c:catAx>
      <c:valAx>
        <c:axId val="876705248"/>
        <c:scaling>
          <c:orientation val="minMax"/>
          <c:max val="4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11"/>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A699-4E5B-A7EC-774DFA7198CF}"/>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13"/>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6E9F-49FC-902D-CA0382F62B36}"/>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7C4C-4832-9787-99A6F1462776}"/>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3-9F85-4F5C-B274-32F049443A16}"/>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4-9F85-4F5C-B274-32F049443A16}"/>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AND NUMBER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3A82-4021-8C3A-667AF1B1988A}"/>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doughnutChart>
        <c:varyColors val="1"/>
        <c:ser>
          <c:idx val="0"/>
          <c:order val="0"/>
          <c:tx>
            <c:strRef>
              <c:f>'Key Metrics'!$Q$3</c:f>
              <c:strCache>
                <c:ptCount val="1"/>
                <c:pt idx="0">
                  <c:v>Average of Ratings</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747-409B-8455-F0633BA42421}"/>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2-3747-409B-8455-F0633BA4242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EA18-4C64-AAF8-0D2B3A1875EF}"/>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EA18-4C64-AAF8-0D2B3A1875EF}"/>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EA18-4C64-AAF8-0D2B3A1875EF}"/>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Omwando.xlsx]Discount Percentage Vs Reviews!PivotTable4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AGAINST</a:t>
            </a:r>
            <a:r>
              <a:rPr lang="en-US" baseline="0"/>
              <a:t>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Percentage Vs Reviews'!$B$3</c:f>
              <c:strCache>
                <c:ptCount val="1"/>
                <c:pt idx="0">
                  <c:v>Total</c:v>
                </c:pt>
              </c:strCache>
            </c:strRef>
          </c:tx>
          <c:spPr>
            <a:ln w="28575" cap="rnd">
              <a:solidFill>
                <a:schemeClr val="accent2"/>
              </a:solidFill>
              <a:round/>
            </a:ln>
            <a:effectLst/>
          </c:spPr>
          <c:marker>
            <c:symbol val="none"/>
          </c:marker>
          <c:cat>
            <c:strRef>
              <c:f>'Discount Percentage Vs Reviews'!$A$4:$A$40</c:f>
              <c:strCache>
                <c:ptCount val="36"/>
                <c:pt idx="0">
                  <c:v>9%</c:v>
                </c:pt>
                <c:pt idx="1">
                  <c:v>13%</c:v>
                </c:pt>
                <c:pt idx="2">
                  <c:v>18%</c:v>
                </c:pt>
                <c:pt idx="3">
                  <c:v>19%</c:v>
                </c:pt>
                <c:pt idx="4">
                  <c:v>20%</c:v>
                </c:pt>
                <c:pt idx="5">
                  <c:v>21%</c:v>
                </c:pt>
                <c:pt idx="6">
                  <c:v>22%</c:v>
                </c:pt>
                <c:pt idx="7">
                  <c:v>23%</c:v>
                </c:pt>
                <c:pt idx="8">
                  <c:v>24%</c:v>
                </c:pt>
                <c:pt idx="9">
                  <c:v>25%</c:v>
                </c:pt>
                <c:pt idx="10">
                  <c:v>26%</c:v>
                </c:pt>
                <c:pt idx="11">
                  <c:v>27%</c:v>
                </c:pt>
                <c:pt idx="12">
                  <c:v>29%</c:v>
                </c:pt>
                <c:pt idx="13">
                  <c:v>30%</c:v>
                </c:pt>
                <c:pt idx="14">
                  <c:v>32%</c:v>
                </c:pt>
                <c:pt idx="15">
                  <c:v>33%</c:v>
                </c:pt>
                <c:pt idx="16">
                  <c:v>34%</c:v>
                </c:pt>
                <c:pt idx="17">
                  <c:v>35%</c:v>
                </c:pt>
                <c:pt idx="18">
                  <c:v>37%</c:v>
                </c:pt>
                <c:pt idx="19">
                  <c:v>38%</c:v>
                </c:pt>
                <c:pt idx="20">
                  <c:v>39%</c:v>
                </c:pt>
                <c:pt idx="21">
                  <c:v>40%</c:v>
                </c:pt>
                <c:pt idx="22">
                  <c:v>41%</c:v>
                </c:pt>
                <c:pt idx="23">
                  <c:v>42%</c:v>
                </c:pt>
                <c:pt idx="24">
                  <c:v>43%</c:v>
                </c:pt>
                <c:pt idx="25">
                  <c:v>45%</c:v>
                </c:pt>
                <c:pt idx="26">
                  <c:v>46%</c:v>
                </c:pt>
                <c:pt idx="27">
                  <c:v>47%</c:v>
                </c:pt>
                <c:pt idx="28">
                  <c:v>48%</c:v>
                </c:pt>
                <c:pt idx="29">
                  <c:v>49%</c:v>
                </c:pt>
                <c:pt idx="30">
                  <c:v>50%</c:v>
                </c:pt>
                <c:pt idx="31">
                  <c:v>51%</c:v>
                </c:pt>
                <c:pt idx="32">
                  <c:v>52%</c:v>
                </c:pt>
                <c:pt idx="33">
                  <c:v>53%</c:v>
                </c:pt>
                <c:pt idx="34">
                  <c:v>54%</c:v>
                </c:pt>
                <c:pt idx="35">
                  <c:v>55%</c:v>
                </c:pt>
              </c:strCache>
            </c:strRef>
          </c:cat>
          <c:val>
            <c:numRef>
              <c:f>'Discount Percentage Vs Reviews'!$B$4:$B$40</c:f>
              <c:numCache>
                <c:formatCode>General</c:formatCode>
                <c:ptCount val="36"/>
                <c:pt idx="0">
                  <c:v>15</c:v>
                </c:pt>
                <c:pt idx="1">
                  <c:v>6</c:v>
                </c:pt>
                <c:pt idx="2">
                  <c:v>12</c:v>
                </c:pt>
                <c:pt idx="3">
                  <c:v>5</c:v>
                </c:pt>
                <c:pt idx="4">
                  <c:v>12</c:v>
                </c:pt>
                <c:pt idx="5">
                  <c:v>1</c:v>
                </c:pt>
                <c:pt idx="6">
                  <c:v>16</c:v>
                </c:pt>
                <c:pt idx="7">
                  <c:v>14</c:v>
                </c:pt>
                <c:pt idx="8">
                  <c:v>55</c:v>
                </c:pt>
                <c:pt idx="9">
                  <c:v>24</c:v>
                </c:pt>
                <c:pt idx="10">
                  <c:v>5</c:v>
                </c:pt>
                <c:pt idx="11">
                  <c:v>26</c:v>
                </c:pt>
                <c:pt idx="12">
                  <c:v>5</c:v>
                </c:pt>
                <c:pt idx="13">
                  <c:v>20</c:v>
                </c:pt>
                <c:pt idx="14">
                  <c:v>13</c:v>
                </c:pt>
                <c:pt idx="15">
                  <c:v>9</c:v>
                </c:pt>
                <c:pt idx="16">
                  <c:v>25.5</c:v>
                </c:pt>
                <c:pt idx="17">
                  <c:v>27.5</c:v>
                </c:pt>
                <c:pt idx="18">
                  <c:v>4.5</c:v>
                </c:pt>
                <c:pt idx="19">
                  <c:v>2</c:v>
                </c:pt>
                <c:pt idx="20">
                  <c:v>5</c:v>
                </c:pt>
                <c:pt idx="21">
                  <c:v>1</c:v>
                </c:pt>
                <c:pt idx="22">
                  <c:v>36</c:v>
                </c:pt>
                <c:pt idx="23">
                  <c:v>6</c:v>
                </c:pt>
                <c:pt idx="24">
                  <c:v>5.5</c:v>
                </c:pt>
                <c:pt idx="25">
                  <c:v>9.3333333333333339</c:v>
                </c:pt>
                <c:pt idx="26">
                  <c:v>1.5</c:v>
                </c:pt>
                <c:pt idx="27">
                  <c:v>9.75</c:v>
                </c:pt>
                <c:pt idx="28">
                  <c:v>9</c:v>
                </c:pt>
                <c:pt idx="29">
                  <c:v>23.6</c:v>
                </c:pt>
                <c:pt idx="30">
                  <c:v>4</c:v>
                </c:pt>
                <c:pt idx="31">
                  <c:v>2</c:v>
                </c:pt>
                <c:pt idx="32">
                  <c:v>12</c:v>
                </c:pt>
                <c:pt idx="33">
                  <c:v>7.5</c:v>
                </c:pt>
                <c:pt idx="34">
                  <c:v>8.5</c:v>
                </c:pt>
                <c:pt idx="35">
                  <c:v>9</c:v>
                </c:pt>
              </c:numCache>
            </c:numRef>
          </c:val>
          <c:smooth val="0"/>
          <c:extLst>
            <c:ext xmlns:c16="http://schemas.microsoft.com/office/drawing/2014/chart" uri="{C3380CC4-5D6E-409C-BE32-E72D297353CC}">
              <c16:uniqueId val="{00000000-2018-473A-B657-C710902CD2FD}"/>
            </c:ext>
          </c:extLst>
        </c:ser>
        <c:dLbls>
          <c:showLegendKey val="0"/>
          <c:showVal val="0"/>
          <c:showCatName val="0"/>
          <c:showSerName val="0"/>
          <c:showPercent val="0"/>
          <c:showBubbleSize val="0"/>
        </c:dLbls>
        <c:smooth val="0"/>
        <c:axId val="876687008"/>
        <c:axId val="876686048"/>
      </c:lineChart>
      <c:catAx>
        <c:axId val="8766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6048"/>
        <c:crosses val="autoZero"/>
        <c:auto val="1"/>
        <c:lblAlgn val="ctr"/>
        <c:lblOffset val="100"/>
        <c:noMultiLvlLbl val="0"/>
      </c:catAx>
      <c:valAx>
        <c:axId val="8766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vs Reviews!PivotTable5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AND NUMBER OF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vs Reviews'!$B$3</c:f>
              <c:strCache>
                <c:ptCount val="1"/>
                <c:pt idx="0">
                  <c:v>Total</c:v>
                </c:pt>
              </c:strCache>
            </c:strRef>
          </c:tx>
          <c:spPr>
            <a:ln w="28575" cap="rnd">
              <a:solidFill>
                <a:schemeClr val="accent2"/>
              </a:solidFill>
              <a:round/>
            </a:ln>
            <a:effectLst/>
          </c:spPr>
          <c:marker>
            <c:symbol val="none"/>
          </c:marker>
          <c:cat>
            <c:strRef>
              <c:f>'Rating vs Reviews'!$A$4:$A$26</c:f>
              <c:strCache>
                <c:ptCount val="22"/>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strCache>
            </c:strRef>
          </c:cat>
          <c:val>
            <c:numRef>
              <c:f>'Rating vs Reviews'!$B$4:$B$26</c:f>
              <c:numCache>
                <c:formatCode>General</c:formatCode>
                <c:ptCount val="22"/>
                <c:pt idx="0">
                  <c:v>1</c:v>
                </c:pt>
                <c:pt idx="1">
                  <c:v>10</c:v>
                </c:pt>
                <c:pt idx="2">
                  <c:v>6</c:v>
                </c:pt>
                <c:pt idx="3">
                  <c:v>6.5</c:v>
                </c:pt>
                <c:pt idx="4">
                  <c:v>6</c:v>
                </c:pt>
                <c:pt idx="5">
                  <c:v>17</c:v>
                </c:pt>
                <c:pt idx="6">
                  <c:v>15</c:v>
                </c:pt>
                <c:pt idx="7">
                  <c:v>69</c:v>
                </c:pt>
                <c:pt idx="8">
                  <c:v>16</c:v>
                </c:pt>
                <c:pt idx="9">
                  <c:v>5.2</c:v>
                </c:pt>
                <c:pt idx="10">
                  <c:v>13</c:v>
                </c:pt>
                <c:pt idx="11">
                  <c:v>10</c:v>
                </c:pt>
                <c:pt idx="12">
                  <c:v>6</c:v>
                </c:pt>
                <c:pt idx="13">
                  <c:v>15.333333333333334</c:v>
                </c:pt>
                <c:pt idx="14">
                  <c:v>9</c:v>
                </c:pt>
                <c:pt idx="15">
                  <c:v>15.25</c:v>
                </c:pt>
                <c:pt idx="16">
                  <c:v>14</c:v>
                </c:pt>
                <c:pt idx="17">
                  <c:v>10.5</c:v>
                </c:pt>
                <c:pt idx="18">
                  <c:v>35.4</c:v>
                </c:pt>
                <c:pt idx="19">
                  <c:v>19.5</c:v>
                </c:pt>
                <c:pt idx="20">
                  <c:v>7.333333333333333</c:v>
                </c:pt>
                <c:pt idx="21">
                  <c:v>1.7142857142857142</c:v>
                </c:pt>
              </c:numCache>
            </c:numRef>
          </c:val>
          <c:smooth val="0"/>
          <c:extLst>
            <c:ext xmlns:c16="http://schemas.microsoft.com/office/drawing/2014/chart" uri="{C3380CC4-5D6E-409C-BE32-E72D297353CC}">
              <c16:uniqueId val="{00000000-A88A-4D61-B0F3-E52DF15DB7AE}"/>
            </c:ext>
          </c:extLst>
        </c:ser>
        <c:dLbls>
          <c:showLegendKey val="0"/>
          <c:showVal val="0"/>
          <c:showCatName val="0"/>
          <c:showSerName val="0"/>
          <c:showPercent val="0"/>
          <c:showBubbleSize val="0"/>
        </c:dLbls>
        <c:smooth val="0"/>
        <c:axId val="876692288"/>
        <c:axId val="876692768"/>
      </c:lineChart>
      <c:catAx>
        <c:axId val="8766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768"/>
        <c:crosses val="autoZero"/>
        <c:auto val="1"/>
        <c:lblAlgn val="ctr"/>
        <c:lblOffset val="100"/>
        <c:noMultiLvlLbl val="0"/>
      </c:catAx>
      <c:valAx>
        <c:axId val="876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Discount(top 10)!PivotTable7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WITH HIGHEST DISCOUNT</a:t>
            </a:r>
            <a:endParaRPr lang="en-US"/>
          </a:p>
        </c:rich>
      </c:tx>
      <c:layout>
        <c:manualLayout>
          <c:xMode val="edge"/>
          <c:yMode val="edge"/>
          <c:x val="0.155624890638670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Discount(top 10)'!$B$3</c:f>
              <c:strCache>
                <c:ptCount val="1"/>
                <c:pt idx="0">
                  <c:v>Total</c:v>
                </c:pt>
              </c:strCache>
            </c:strRef>
          </c:tx>
          <c:spPr>
            <a:solidFill>
              <a:schemeClr val="accent2"/>
            </a:solidFill>
            <a:ln>
              <a:noFill/>
            </a:ln>
            <a:effectLst/>
          </c:spPr>
          <c:invertIfNegative val="0"/>
          <c:cat>
            <c:strRef>
              <c:f>'Product vs Discount(top 10)'!$A$4:$A$14</c:f>
              <c:strCache>
                <c:ptCount val="10"/>
                <c:pt idx="0">
                  <c:v>10</c:v>
                </c:pt>
                <c:pt idx="1">
                  <c:v>11</c:v>
                </c:pt>
                <c:pt idx="2">
                  <c:v>1</c:v>
                </c:pt>
                <c:pt idx="3">
                  <c:v>12</c:v>
                </c:pt>
                <c:pt idx="4">
                  <c:v>15</c:v>
                </c:pt>
                <c:pt idx="5">
                  <c:v>27</c:v>
                </c:pt>
                <c:pt idx="6">
                  <c:v>25</c:v>
                </c:pt>
                <c:pt idx="7">
                  <c:v>23</c:v>
                </c:pt>
                <c:pt idx="8">
                  <c:v>21</c:v>
                </c:pt>
                <c:pt idx="9">
                  <c:v>29</c:v>
                </c:pt>
              </c:strCache>
            </c:strRef>
          </c:cat>
          <c:val>
            <c:numRef>
              <c:f>'Product vs Discount(top 10)'!$B$4:$B$14</c:f>
              <c:numCache>
                <c:formatCode>0</c:formatCode>
                <c:ptCount val="10"/>
                <c:pt idx="0">
                  <c:v>2585</c:v>
                </c:pt>
                <c:pt idx="1">
                  <c:v>2452</c:v>
                </c:pt>
                <c:pt idx="2">
                  <c:v>2393</c:v>
                </c:pt>
                <c:pt idx="3">
                  <c:v>1946</c:v>
                </c:pt>
                <c:pt idx="4">
                  <c:v>1670</c:v>
                </c:pt>
                <c:pt idx="5">
                  <c:v>1526</c:v>
                </c:pt>
                <c:pt idx="6">
                  <c:v>1418</c:v>
                </c:pt>
                <c:pt idx="7">
                  <c:v>1329</c:v>
                </c:pt>
                <c:pt idx="8">
                  <c:v>1070</c:v>
                </c:pt>
                <c:pt idx="9">
                  <c:v>1010</c:v>
                </c:pt>
              </c:numCache>
            </c:numRef>
          </c:val>
          <c:extLst>
            <c:ext xmlns:c16="http://schemas.microsoft.com/office/drawing/2014/chart" uri="{C3380CC4-5D6E-409C-BE32-E72D297353CC}">
              <c16:uniqueId val="{00000000-69D5-43F2-A163-FE246FD9784A}"/>
            </c:ext>
          </c:extLst>
        </c:ser>
        <c:dLbls>
          <c:showLegendKey val="0"/>
          <c:showVal val="0"/>
          <c:showCatName val="0"/>
          <c:showSerName val="0"/>
          <c:showPercent val="0"/>
          <c:showBubbleSize val="0"/>
        </c:dLbls>
        <c:gapWidth val="182"/>
        <c:axId val="707031456"/>
        <c:axId val="707014656"/>
      </c:barChart>
      <c:catAx>
        <c:axId val="7070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14656"/>
        <c:crosses val="autoZero"/>
        <c:auto val="1"/>
        <c:lblAlgn val="ctr"/>
        <c:lblOffset val="100"/>
        <c:noMultiLvlLbl val="0"/>
      </c:catAx>
      <c:valAx>
        <c:axId val="70701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Review(top 10)!PivotTable8</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MOST REVIEWS </a:t>
            </a:r>
          </a:p>
        </c:rich>
      </c:tx>
      <c:layout>
        <c:manualLayout>
          <c:xMode val="edge"/>
          <c:yMode val="edge"/>
          <c:x val="0.21357633420822397"/>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Review(top 10)'!$B$3</c:f>
              <c:strCache>
                <c:ptCount val="1"/>
                <c:pt idx="0">
                  <c:v>Total</c:v>
                </c:pt>
              </c:strCache>
            </c:strRef>
          </c:tx>
          <c:spPr>
            <a:solidFill>
              <a:schemeClr val="accent2"/>
            </a:solidFill>
            <a:ln>
              <a:noFill/>
            </a:ln>
            <a:effectLst/>
          </c:spPr>
          <c:invertIfNegative val="0"/>
          <c:cat>
            <c:strRef>
              <c:f>'Product vs Review(top 10)'!$A$4:$A$14</c:f>
              <c:strCache>
                <c:ptCount val="10"/>
                <c:pt idx="0">
                  <c:v>6</c:v>
                </c:pt>
                <c:pt idx="1">
                  <c:v>8</c:v>
                </c:pt>
                <c:pt idx="2">
                  <c:v>13</c:v>
                </c:pt>
                <c:pt idx="3">
                  <c:v>14</c:v>
                </c:pt>
                <c:pt idx="4">
                  <c:v>17</c:v>
                </c:pt>
                <c:pt idx="5">
                  <c:v>32</c:v>
                </c:pt>
                <c:pt idx="6">
                  <c:v>33</c:v>
                </c:pt>
                <c:pt idx="7">
                  <c:v>67</c:v>
                </c:pt>
                <c:pt idx="8">
                  <c:v>68</c:v>
                </c:pt>
                <c:pt idx="9">
                  <c:v>69</c:v>
                </c:pt>
              </c:strCache>
            </c:strRef>
          </c:cat>
          <c:val>
            <c:numRef>
              <c:f>'Product vs Review(top 10)'!$B$4:$B$14</c:f>
              <c:numCache>
                <c:formatCode>General</c:formatCode>
                <c:ptCount val="10"/>
                <c:pt idx="0">
                  <c:v>55</c:v>
                </c:pt>
                <c:pt idx="1">
                  <c:v>24</c:v>
                </c:pt>
                <c:pt idx="2">
                  <c:v>32</c:v>
                </c:pt>
                <c:pt idx="3">
                  <c:v>20</c:v>
                </c:pt>
                <c:pt idx="4">
                  <c:v>20</c:v>
                </c:pt>
                <c:pt idx="5">
                  <c:v>44</c:v>
                </c:pt>
                <c:pt idx="6">
                  <c:v>39</c:v>
                </c:pt>
                <c:pt idx="7">
                  <c:v>69</c:v>
                </c:pt>
                <c:pt idx="8">
                  <c:v>49</c:v>
                </c:pt>
                <c:pt idx="9">
                  <c:v>36</c:v>
                </c:pt>
              </c:numCache>
            </c:numRef>
          </c:val>
          <c:extLst>
            <c:ext xmlns:c16="http://schemas.microsoft.com/office/drawing/2014/chart" uri="{C3380CC4-5D6E-409C-BE32-E72D297353CC}">
              <c16:uniqueId val="{00000000-9235-468E-A77F-0C41FF9C4AC0}"/>
            </c:ext>
          </c:extLst>
        </c:ser>
        <c:dLbls>
          <c:showLegendKey val="0"/>
          <c:showVal val="0"/>
          <c:showCatName val="0"/>
          <c:showSerName val="0"/>
          <c:showPercent val="0"/>
          <c:showBubbleSize val="0"/>
        </c:dLbls>
        <c:gapWidth val="182"/>
        <c:axId val="707065536"/>
        <c:axId val="707064576"/>
      </c:barChart>
      <c:catAx>
        <c:axId val="7070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4576"/>
        <c:crosses val="autoZero"/>
        <c:auto val="1"/>
        <c:lblAlgn val="ctr"/>
        <c:lblOffset val="100"/>
        <c:noMultiLvlLbl val="0"/>
      </c:catAx>
      <c:valAx>
        <c:axId val="7070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Performance(Discount)!PivotTable9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 AGAINST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Performance(Discount)'!$B$3</c:f>
              <c:strCache>
                <c:ptCount val="1"/>
                <c:pt idx="0">
                  <c:v>Average of Ratings</c:v>
                </c:pt>
              </c:strCache>
            </c:strRef>
          </c:tx>
          <c:spPr>
            <a:solidFill>
              <a:schemeClr val="accent1"/>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Performance(Discount)'!$B$4:$B$7</c:f>
              <c:numCache>
                <c:formatCode>0.00</c:formatCode>
                <c:ptCount val="3"/>
                <c:pt idx="0">
                  <c:v>3.6133333333333324</c:v>
                </c:pt>
                <c:pt idx="1">
                  <c:v>3.7249999999999996</c:v>
                </c:pt>
                <c:pt idx="2">
                  <c:v>4.2782608695652176</c:v>
                </c:pt>
              </c:numCache>
            </c:numRef>
          </c:val>
          <c:extLst>
            <c:ext xmlns:c16="http://schemas.microsoft.com/office/drawing/2014/chart" uri="{C3380CC4-5D6E-409C-BE32-E72D297353CC}">
              <c16:uniqueId val="{00000000-505F-4974-A445-E3C3DBD3B2AD}"/>
            </c:ext>
          </c:extLst>
        </c:ser>
        <c:ser>
          <c:idx val="1"/>
          <c:order val="1"/>
          <c:tx>
            <c:strRef>
              <c:f>'Product Performance(Discount)'!$C$3</c:f>
              <c:strCache>
                <c:ptCount val="1"/>
                <c:pt idx="0">
                  <c:v>Average of Review</c:v>
                </c:pt>
              </c:strCache>
            </c:strRef>
          </c:tx>
          <c:spPr>
            <a:solidFill>
              <a:schemeClr val="accent2"/>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Performance(Discount)'!$C$4:$C$7</c:f>
              <c:numCache>
                <c:formatCode>0.00</c:formatCode>
                <c:ptCount val="3"/>
                <c:pt idx="0">
                  <c:v>11.133333333333333</c:v>
                </c:pt>
                <c:pt idx="1">
                  <c:v>9.5</c:v>
                </c:pt>
                <c:pt idx="2">
                  <c:v>15.260869565217391</c:v>
                </c:pt>
              </c:numCache>
            </c:numRef>
          </c:val>
          <c:extLst>
            <c:ext xmlns:c16="http://schemas.microsoft.com/office/drawing/2014/chart" uri="{C3380CC4-5D6E-409C-BE32-E72D297353CC}">
              <c16:uniqueId val="{00000001-505F-4974-A445-E3C3DBD3B2AD}"/>
            </c:ext>
          </c:extLst>
        </c:ser>
        <c:dLbls>
          <c:showLegendKey val="0"/>
          <c:showVal val="0"/>
          <c:showCatName val="0"/>
          <c:showSerName val="0"/>
          <c:showPercent val="0"/>
          <c:showBubbleSize val="0"/>
        </c:dLbls>
        <c:gapWidth val="219"/>
        <c:overlap val="-27"/>
        <c:axId val="707004096"/>
        <c:axId val="707004576"/>
      </c:barChart>
      <c:catAx>
        <c:axId val="7070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576"/>
        <c:crosses val="autoZero"/>
        <c:auto val="1"/>
        <c:lblAlgn val="ctr"/>
        <c:lblOffset val="100"/>
        <c:noMultiLvlLbl val="0"/>
      </c:catAx>
      <c:valAx>
        <c:axId val="70700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Omwando.xlsx]Rating &amp; Discount Categories!PivotTable20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US"/>
              <a:t>PRODUCTS</a:t>
            </a:r>
            <a:r>
              <a:rPr lang="en-US" baseline="0"/>
              <a:t> BY RATING</a:t>
            </a:r>
            <a:endParaRPr lang="en-US"/>
          </a:p>
        </c:rich>
      </c:tx>
      <c:layout>
        <c:manualLayout>
          <c:xMode val="edge"/>
          <c:yMode val="edge"/>
          <c:x val="0.26643548939271794"/>
          <c:y val="4.0661948691657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manualLayout>
          <c:layoutTarget val="inner"/>
          <c:xMode val="edge"/>
          <c:yMode val="edge"/>
          <c:x val="6.6580927384076991E-2"/>
          <c:y val="0.16606262758821813"/>
          <c:w val="0.61675240594925629"/>
          <c:h val="0.6534846165062701"/>
        </c:manualLayout>
      </c:layout>
      <c:barChart>
        <c:barDir val="col"/>
        <c:grouping val="clustered"/>
        <c:varyColors val="0"/>
        <c:ser>
          <c:idx val="0"/>
          <c:order val="0"/>
          <c:tx>
            <c:strRef>
              <c:f>'Rating &amp; Discount Categories'!$B$3:$B$4</c:f>
              <c:strCache>
                <c:ptCount val="1"/>
                <c:pt idx="0">
                  <c:v>High Discount</c:v>
                </c:pt>
              </c:strCache>
            </c:strRef>
          </c:tx>
          <c:spPr>
            <a:solidFill>
              <a:schemeClr val="accent1"/>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Categories'!$B$5:$B$8</c:f>
              <c:numCache>
                <c:formatCode>General</c:formatCode>
                <c:ptCount val="3"/>
                <c:pt idx="0">
                  <c:v>11</c:v>
                </c:pt>
                <c:pt idx="1">
                  <c:v>9</c:v>
                </c:pt>
                <c:pt idx="2">
                  <c:v>10</c:v>
                </c:pt>
              </c:numCache>
            </c:numRef>
          </c:val>
          <c:extLst>
            <c:ext xmlns:c16="http://schemas.microsoft.com/office/drawing/2014/chart" uri="{C3380CC4-5D6E-409C-BE32-E72D297353CC}">
              <c16:uniqueId val="{00000000-13BC-4A41-AAC3-735B6FBAD8E4}"/>
            </c:ext>
          </c:extLst>
        </c:ser>
        <c:ser>
          <c:idx val="1"/>
          <c:order val="1"/>
          <c:tx>
            <c:strRef>
              <c:f>'Rating &amp; Discount Categories'!$C$3:$C$4</c:f>
              <c:strCache>
                <c:ptCount val="1"/>
                <c:pt idx="0">
                  <c:v>Low Discount</c:v>
                </c:pt>
              </c:strCache>
            </c:strRef>
          </c:tx>
          <c:spPr>
            <a:solidFill>
              <a:schemeClr val="accent2"/>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Categories'!$C$5:$C$8</c:f>
              <c:numCache>
                <c:formatCode>General</c:formatCode>
                <c:ptCount val="3"/>
                <c:pt idx="0">
                  <c:v>2</c:v>
                </c:pt>
                <c:pt idx="1">
                  <c:v>1</c:v>
                </c:pt>
                <c:pt idx="2">
                  <c:v>1</c:v>
                </c:pt>
              </c:numCache>
            </c:numRef>
          </c:val>
          <c:extLst>
            <c:ext xmlns:c16="http://schemas.microsoft.com/office/drawing/2014/chart" uri="{C3380CC4-5D6E-409C-BE32-E72D297353CC}">
              <c16:uniqueId val="{00000002-1211-4755-AA74-7ACB8F5B9C59}"/>
            </c:ext>
          </c:extLst>
        </c:ser>
        <c:ser>
          <c:idx val="2"/>
          <c:order val="2"/>
          <c:tx>
            <c:strRef>
              <c:f>'Rating &amp; Discount Categories'!$D$3:$D$4</c:f>
              <c:strCache>
                <c:ptCount val="1"/>
                <c:pt idx="0">
                  <c:v>Medium Discount</c:v>
                </c:pt>
              </c:strCache>
            </c:strRef>
          </c:tx>
          <c:spPr>
            <a:solidFill>
              <a:schemeClr val="accent3"/>
            </a:solidFill>
            <a:ln>
              <a:noFill/>
            </a:ln>
            <a:effectLst/>
          </c:spPr>
          <c:invertIfNegative val="0"/>
          <c:cat>
            <c:strRef>
              <c:f>'Rating &amp; Discount Categories'!$A$5:$A$8</c:f>
              <c:strCache>
                <c:ptCount val="3"/>
                <c:pt idx="0">
                  <c:v>Average</c:v>
                </c:pt>
                <c:pt idx="1">
                  <c:v>Excellent</c:v>
                </c:pt>
                <c:pt idx="2">
                  <c:v>Poor</c:v>
                </c:pt>
              </c:strCache>
            </c:strRef>
          </c:cat>
          <c:val>
            <c:numRef>
              <c:f>'Rating &amp; Discount Categories'!$D$5:$D$8</c:f>
              <c:numCache>
                <c:formatCode>General</c:formatCode>
                <c:ptCount val="3"/>
                <c:pt idx="0">
                  <c:v>9</c:v>
                </c:pt>
                <c:pt idx="1">
                  <c:v>13</c:v>
                </c:pt>
                <c:pt idx="2">
                  <c:v>1</c:v>
                </c:pt>
              </c:numCache>
            </c:numRef>
          </c:val>
          <c:extLst>
            <c:ext xmlns:c16="http://schemas.microsoft.com/office/drawing/2014/chart" uri="{C3380CC4-5D6E-409C-BE32-E72D297353CC}">
              <c16:uniqueId val="{00000003-1211-4755-AA74-7ACB8F5B9C59}"/>
            </c:ext>
          </c:extLst>
        </c:ser>
        <c:dLbls>
          <c:showLegendKey val="0"/>
          <c:showVal val="0"/>
          <c:showCatName val="0"/>
          <c:showSerName val="0"/>
          <c:showPercent val="0"/>
          <c:showBubbleSize val="0"/>
        </c:dLbls>
        <c:gapWidth val="182"/>
        <c:axId val="876714368"/>
        <c:axId val="876705248"/>
      </c:barChart>
      <c:catAx>
        <c:axId val="8767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05248"/>
        <c:crosses val="autoZero"/>
        <c:auto val="1"/>
        <c:lblAlgn val="ctr"/>
        <c:lblOffset val="100"/>
        <c:noMultiLvlLbl val="0"/>
      </c:catAx>
      <c:valAx>
        <c:axId val="8767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Omwando.xlsx]Top 10 Products (R,R,D)!PivotTable24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Rating, Reviews</a:t>
            </a:r>
            <a:r>
              <a:rPr lang="en-US" baseline="0"/>
              <a:t> &amp;</a:t>
            </a:r>
            <a:r>
              <a:rPr lang="en-US"/>
              <a: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(R,R,D)'!$B$3</c:f>
              <c:strCache>
                <c:ptCount val="1"/>
                <c:pt idx="0">
                  <c:v>Average of Ratings</c:v>
                </c:pt>
              </c:strCache>
            </c:strRef>
          </c:tx>
          <c:spPr>
            <a:solidFill>
              <a:schemeClr val="accent1"/>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(R,R,D)'!$B$4:$B$14</c:f>
              <c:numCache>
                <c:formatCode>General</c:formatCode>
                <c:ptCount val="10"/>
                <c:pt idx="0">
                  <c:v>5</c:v>
                </c:pt>
                <c:pt idx="1">
                  <c:v>5</c:v>
                </c:pt>
                <c:pt idx="2">
                  <c:v>4.8</c:v>
                </c:pt>
                <c:pt idx="3">
                  <c:v>5</c:v>
                </c:pt>
                <c:pt idx="4">
                  <c:v>4.8</c:v>
                </c:pt>
                <c:pt idx="5">
                  <c:v>5</c:v>
                </c:pt>
                <c:pt idx="6">
                  <c:v>4.8</c:v>
                </c:pt>
                <c:pt idx="7">
                  <c:v>5</c:v>
                </c:pt>
                <c:pt idx="8">
                  <c:v>5</c:v>
                </c:pt>
                <c:pt idx="9">
                  <c:v>5</c:v>
                </c:pt>
              </c:numCache>
            </c:numRef>
          </c:val>
          <c:extLst>
            <c:ext xmlns:c16="http://schemas.microsoft.com/office/drawing/2014/chart" uri="{C3380CC4-5D6E-409C-BE32-E72D297353CC}">
              <c16:uniqueId val="{00000000-381C-41B6-B32E-36B59F23040C}"/>
            </c:ext>
          </c:extLst>
        </c:ser>
        <c:ser>
          <c:idx val="1"/>
          <c:order val="1"/>
          <c:tx>
            <c:strRef>
              <c:f>'Top 10 Products (R,R,D)'!$C$3</c:f>
              <c:strCache>
                <c:ptCount val="1"/>
                <c:pt idx="0">
                  <c:v>Average of Review</c:v>
                </c:pt>
              </c:strCache>
            </c:strRef>
          </c:tx>
          <c:spPr>
            <a:solidFill>
              <a:schemeClr val="accent2"/>
            </a:solidFill>
            <a:ln>
              <a:noFill/>
            </a:ln>
            <a:effectLst/>
          </c:spPr>
          <c:invertIfNegative val="0"/>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(R,R,D)'!$C$4:$C$14</c:f>
              <c:numCache>
                <c:formatCode>General</c:formatCode>
                <c:ptCount val="10"/>
                <c:pt idx="0">
                  <c:v>1</c:v>
                </c:pt>
                <c:pt idx="1">
                  <c:v>3</c:v>
                </c:pt>
                <c:pt idx="2">
                  <c:v>5</c:v>
                </c:pt>
                <c:pt idx="3">
                  <c:v>1</c:v>
                </c:pt>
                <c:pt idx="4">
                  <c:v>5</c:v>
                </c:pt>
                <c:pt idx="5">
                  <c:v>1</c:v>
                </c:pt>
                <c:pt idx="6">
                  <c:v>12</c:v>
                </c:pt>
                <c:pt idx="7">
                  <c:v>2</c:v>
                </c:pt>
                <c:pt idx="8">
                  <c:v>2</c:v>
                </c:pt>
                <c:pt idx="9">
                  <c:v>2</c:v>
                </c:pt>
              </c:numCache>
            </c:numRef>
          </c:val>
          <c:extLst>
            <c:ext xmlns:c16="http://schemas.microsoft.com/office/drawing/2014/chart" uri="{C3380CC4-5D6E-409C-BE32-E72D297353CC}">
              <c16:uniqueId val="{00000001-381C-41B6-B32E-36B59F23040C}"/>
            </c:ext>
          </c:extLst>
        </c:ser>
        <c:dLbls>
          <c:showLegendKey val="0"/>
          <c:showVal val="0"/>
          <c:showCatName val="0"/>
          <c:showSerName val="0"/>
          <c:showPercent val="0"/>
          <c:showBubbleSize val="0"/>
        </c:dLbls>
        <c:gapWidth val="150"/>
        <c:axId val="1284638272"/>
        <c:axId val="1284639232"/>
      </c:barChart>
      <c:lineChart>
        <c:grouping val="standard"/>
        <c:varyColors val="0"/>
        <c:ser>
          <c:idx val="2"/>
          <c:order val="2"/>
          <c:tx>
            <c:strRef>
              <c:f>'Top 10 Products (R,R,D)'!$D$3</c:f>
              <c:strCache>
                <c:ptCount val="1"/>
                <c:pt idx="0">
                  <c:v>Average of Discount %</c:v>
                </c:pt>
              </c:strCache>
            </c:strRef>
          </c:tx>
          <c:spPr>
            <a:ln w="28575" cap="rnd">
              <a:solidFill>
                <a:schemeClr val="accent3"/>
              </a:solidFill>
              <a:round/>
            </a:ln>
            <a:effectLst/>
          </c:spPr>
          <c:marker>
            <c:symbol val="none"/>
          </c:marker>
          <c:cat>
            <c:strRef>
              <c:f>'Top 10 Products (R,R,D)'!$A$4:$A$14</c:f>
              <c:strCache>
                <c:ptCount val="10"/>
                <c:pt idx="0">
                  <c:v>2</c:v>
                </c:pt>
                <c:pt idx="1">
                  <c:v>12</c:v>
                </c:pt>
                <c:pt idx="2">
                  <c:v>18</c:v>
                </c:pt>
                <c:pt idx="3">
                  <c:v>21</c:v>
                </c:pt>
                <c:pt idx="4">
                  <c:v>27</c:v>
                </c:pt>
                <c:pt idx="5">
                  <c:v>37</c:v>
                </c:pt>
                <c:pt idx="6">
                  <c:v>61</c:v>
                </c:pt>
                <c:pt idx="7">
                  <c:v>72</c:v>
                </c:pt>
                <c:pt idx="8">
                  <c:v>79</c:v>
                </c:pt>
                <c:pt idx="9">
                  <c:v>99</c:v>
                </c:pt>
              </c:strCache>
            </c:strRef>
          </c:cat>
          <c:val>
            <c:numRef>
              <c:f>'Top 10 Products (R,R,D)'!$D$4:$D$14</c:f>
              <c:numCache>
                <c:formatCode>0%</c:formatCode>
                <c:ptCount val="10"/>
                <c:pt idx="0">
                  <c:v>0.21</c:v>
                </c:pt>
                <c:pt idx="1">
                  <c:v>0.49</c:v>
                </c:pt>
                <c:pt idx="2">
                  <c:v>0.26</c:v>
                </c:pt>
                <c:pt idx="3">
                  <c:v>0.4</c:v>
                </c:pt>
                <c:pt idx="4">
                  <c:v>0.55000000000000004</c:v>
                </c:pt>
                <c:pt idx="5">
                  <c:v>0.49</c:v>
                </c:pt>
                <c:pt idx="6">
                  <c:v>0.47</c:v>
                </c:pt>
                <c:pt idx="7">
                  <c:v>0.51</c:v>
                </c:pt>
                <c:pt idx="8">
                  <c:v>0.46</c:v>
                </c:pt>
                <c:pt idx="9">
                  <c:v>0.53</c:v>
                </c:pt>
              </c:numCache>
            </c:numRef>
          </c:val>
          <c:smooth val="0"/>
          <c:extLst>
            <c:ext xmlns:c16="http://schemas.microsoft.com/office/drawing/2014/chart" uri="{C3380CC4-5D6E-409C-BE32-E72D297353CC}">
              <c16:uniqueId val="{00000002-381C-41B6-B32E-36B59F23040C}"/>
            </c:ext>
          </c:extLst>
        </c:ser>
        <c:dLbls>
          <c:showLegendKey val="0"/>
          <c:showVal val="0"/>
          <c:showCatName val="0"/>
          <c:showSerName val="0"/>
          <c:showPercent val="0"/>
          <c:showBubbleSize val="0"/>
        </c:dLbls>
        <c:marker val="1"/>
        <c:smooth val="0"/>
        <c:axId val="1284638752"/>
        <c:axId val="1284620512"/>
      </c:lineChart>
      <c:catAx>
        <c:axId val="128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9232"/>
        <c:crosses val="autoZero"/>
        <c:auto val="1"/>
        <c:lblAlgn val="ctr"/>
        <c:lblOffset val="100"/>
        <c:noMultiLvlLbl val="0"/>
      </c:catAx>
      <c:valAx>
        <c:axId val="12846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272"/>
        <c:crosses val="autoZero"/>
        <c:crossBetween val="between"/>
      </c:valAx>
      <c:valAx>
        <c:axId val="128462051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38752"/>
        <c:crosses val="max"/>
        <c:crossBetween val="between"/>
      </c:valAx>
      <c:catAx>
        <c:axId val="1284638752"/>
        <c:scaling>
          <c:orientation val="minMax"/>
        </c:scaling>
        <c:delete val="1"/>
        <c:axPos val="b"/>
        <c:numFmt formatCode="General" sourceLinked="1"/>
        <c:majorTickMark val="out"/>
        <c:minorTickMark val="none"/>
        <c:tickLblPos val="nextTo"/>
        <c:crossAx val="128462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Rating(Bottom5)!PivotTable8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PRODUCTS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Rating(Bottom5)'!$B$3</c:f>
              <c:strCache>
                <c:ptCount val="1"/>
                <c:pt idx="0">
                  <c:v>Total</c:v>
                </c:pt>
              </c:strCache>
            </c:strRef>
          </c:tx>
          <c:spPr>
            <a:solidFill>
              <a:schemeClr val="accent2"/>
            </a:solidFill>
            <a:ln>
              <a:noFill/>
            </a:ln>
            <a:effectLst/>
          </c:spPr>
          <c:invertIfNegative val="0"/>
          <c:cat>
            <c:strRef>
              <c:f>'Product vs Rating(Bottom5)'!$A$4:$A$61</c:f>
              <c:strCache>
                <c:ptCount val="57"/>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220V 60W Electric Soldering Iron Kits With Tools, Tips, And Multimeter</c:v>
                </c:pt>
                <c:pt idx="9">
                  <c:v>32PCS Portable Cordless Drill Set With Cyclic Battery Drive -26 Variable Speed</c:v>
                </c:pt>
                <c:pt idx="10">
                  <c:v>380ML USB Rechargeable Portable Small Blenders And Juicers</c:v>
                </c:pt>
                <c:pt idx="11">
                  <c:v>3D Waterproof EVA Plastic Shower Curtain 1.8*2Mtrs</c:v>
                </c:pt>
                <c:pt idx="12">
                  <c:v>3PCS Single Head Knitting Crochet Sweater Needle Set</c:v>
                </c:pt>
                <c:pt idx="13">
                  <c:v>40cm Gold DIY Acrylic Wall Sticker Clock</c:v>
                </c:pt>
                <c:pt idx="14">
                  <c:v>5 Pieces/set Of Stainless Steel Induction Cooker Pots</c:v>
                </c:pt>
                <c:pt idx="15">
                  <c:v>52 Pieces Cake Decorating Tool Set Gift Kit Baking Supplies</c:v>
                </c:pt>
                <c:pt idx="16">
                  <c:v>53 Pieces/Set Yarn Knitting Crochet Hooks With Bag - Pansies</c:v>
                </c:pt>
                <c:pt idx="17">
                  <c:v>53Pcs/Set Yarn Knitting Crochet Hooks With Bag - Fortune Cat</c:v>
                </c:pt>
                <c:pt idx="18">
                  <c:v>5-PCS Stainless Steel Cooking Pot Set With Steamed Slices</c:v>
                </c:pt>
                <c:pt idx="19">
                  <c:v>7-piece Set Of Storage Bags, Travel Storage Bags, Shoe Bags</c:v>
                </c:pt>
                <c:pt idx="20">
                  <c:v>Agapeon Toothbrush Holder And Toothpaste Dispenser</c:v>
                </c:pt>
                <c:pt idx="21">
                  <c:v>Anti-Skid Absorbent Insulation Coaster  For Home Office</c:v>
                </c:pt>
                <c:pt idx="22">
                  <c:v>Artificial Potted Flowers Room Decorative Flowers (2 Pieces)</c:v>
                </c:pt>
                <c:pt idx="23">
                  <c:v>Bedroom Simple Floor Hanging Clothes Rack Single Pole Hat Rack - White</c:v>
                </c:pt>
                <c:pt idx="24">
                  <c:v>Classic Black Cat Cotton Hemp Pillow Case For Home Car</c:v>
                </c:pt>
                <c:pt idx="25">
                  <c:v>Desk Foldable Fan Adjustable Fan Strong Wind 3 Gear Usb</c:v>
                </c:pt>
                <c:pt idx="26">
                  <c:v>DIY File Folder, Office Drawer File Holder, Pen Holder, Desktop Storage Rack</c:v>
                </c:pt>
                <c:pt idx="27">
                  <c:v>Electric LED UV Mosquito Killer Lamp, Outdoor/Indoor Fly Killer Trap Light -USB</c:v>
                </c:pt>
                <c:pt idx="28">
                  <c:v>Electronic Digital Display Vernier Caliper</c:v>
                </c:pt>
                <c:pt idx="29">
                  <c:v>Exfoliate And Exfoliate Face Towel - Black</c:v>
                </c:pt>
                <c:pt idx="30">
                  <c:v>Foldable Overbed Table/Desk</c:v>
                </c:pt>
                <c:pt idx="31">
                  <c:v>Genebre 115 In 1 Screwdriver Repairing Tool Set For IPhone Cellphone Hand Tool</c:v>
                </c:pt>
                <c:pt idx="32">
                  <c:v>Household Pineapple Peeler Peeler</c:v>
                </c:pt>
                <c:pt idx="33">
                  <c:v>Intelligent  LED Body Sensor Wireless Lighting Night Light USB</c:v>
                </c:pt>
                <c:pt idx="34">
                  <c:v>Konka Healty Electric Kettle, 24-hour Heat Preservation,1.5L,800W, White</c:v>
                </c:pt>
                <c:pt idx="35">
                  <c:v>Large Lazy Inflatable Sofa Chairs PVC Lounger Seat Bag</c:v>
                </c:pt>
                <c:pt idx="36">
                  <c:v>LASA 3 Tier Bamboo Shoe Bench Storage Shelf</c:v>
                </c:pt>
                <c:pt idx="37">
                  <c:v>LASA Aluminum Folding Truck Hand Cart - 68kg Max</c:v>
                </c:pt>
                <c:pt idx="38">
                  <c:v>LASA Digital Thermometer And Hydrometer</c:v>
                </c:pt>
                <c:pt idx="39">
                  <c:v>LASA FOLDING TABLE SERVING STAND</c:v>
                </c:pt>
                <c:pt idx="40">
                  <c:v>LED Eye Protection  Desk Lamp , Study, Reading, USB Fan - Double Pen Holder</c:v>
                </c:pt>
                <c:pt idx="41">
                  <c:v>LED Romantic Spaceship Starry Sky Projector,Children's Bedroom Night Light-Blue</c:v>
                </c:pt>
                <c:pt idx="42">
                  <c:v>LED Wall Digital Alarm Clock Study Home 12 / 24H Clock Calendar</c:v>
                </c:pt>
                <c:pt idx="43">
                  <c:v>Memory Foam Neck Pillow Cover, With Pillow Core - 50*30cm</c:v>
                </c:pt>
                <c:pt idx="44">
                  <c:v>Metal Decorative Hooks Key Hangers Entryway Wall Hooks Towel Hooks - Home</c:v>
                </c:pt>
                <c:pt idx="45">
                  <c:v>Multifunction Laser Level With Adjustment Tripod</c:v>
                </c:pt>
                <c:pt idx="46">
                  <c:v>Mythco 120COB Solar Wall Ligt With Motion Sensor And Remote Control 3 Modes</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VIC Wireless Vacuum Cleaner Dual Use For Home And Car 120W High Power Powerful</c:v>
                </c:pt>
                <c:pt idx="53">
                  <c:v>Wall-mounted Sticker Punch-free Plug Fixer</c:v>
                </c:pt>
                <c:pt idx="54">
                  <c:v>Watercolour Gold Foil Textured Print Pillow Cover</c:v>
                </c:pt>
                <c:pt idx="55">
                  <c:v>Weighing Scale Digital Bathroom Body Fat Scale USB-Black</c:v>
                </c:pt>
                <c:pt idx="56">
                  <c:v>Wrought Iron Bathroom Shelf Wall Mounted Free Punch Toilet Rack</c:v>
                </c:pt>
              </c:strCache>
            </c:strRef>
          </c:cat>
          <c:val>
            <c:numRef>
              <c:f>'Product vs Rating(Bottom5)'!$B$4:$B$61</c:f>
              <c:numCache>
                <c:formatCode>General</c:formatCode>
                <c:ptCount val="57"/>
                <c:pt idx="0">
                  <c:v>4.5</c:v>
                </c:pt>
                <c:pt idx="1">
                  <c:v>4.7</c:v>
                </c:pt>
                <c:pt idx="2">
                  <c:v>4.5</c:v>
                </c:pt>
                <c:pt idx="3">
                  <c:v>3.8</c:v>
                </c:pt>
                <c:pt idx="4">
                  <c:v>4.7</c:v>
                </c:pt>
                <c:pt idx="5">
                  <c:v>2.8</c:v>
                </c:pt>
                <c:pt idx="6">
                  <c:v>3.8</c:v>
                </c:pt>
                <c:pt idx="7">
                  <c:v>4.5999999999999996</c:v>
                </c:pt>
                <c:pt idx="8">
                  <c:v>4</c:v>
                </c:pt>
                <c:pt idx="9">
                  <c:v>3</c:v>
                </c:pt>
                <c:pt idx="10">
                  <c:v>2.2999999999999998</c:v>
                </c:pt>
                <c:pt idx="11">
                  <c:v>4.5999999999999996</c:v>
                </c:pt>
                <c:pt idx="12">
                  <c:v>3.3</c:v>
                </c:pt>
                <c:pt idx="13">
                  <c:v>4.8</c:v>
                </c:pt>
                <c:pt idx="14">
                  <c:v>2.5</c:v>
                </c:pt>
                <c:pt idx="15">
                  <c:v>4.0999999999999996</c:v>
                </c:pt>
                <c:pt idx="16">
                  <c:v>4.5</c:v>
                </c:pt>
                <c:pt idx="17">
                  <c:v>4.7</c:v>
                </c:pt>
                <c:pt idx="18">
                  <c:v>2.1</c:v>
                </c:pt>
                <c:pt idx="19">
                  <c:v>2.2000000000000002</c:v>
                </c:pt>
                <c:pt idx="20">
                  <c:v>2.6</c:v>
                </c:pt>
                <c:pt idx="21">
                  <c:v>5</c:v>
                </c:pt>
                <c:pt idx="22">
                  <c:v>2.2000000000000002</c:v>
                </c:pt>
                <c:pt idx="23">
                  <c:v>5</c:v>
                </c:pt>
                <c:pt idx="24">
                  <c:v>5</c:v>
                </c:pt>
                <c:pt idx="25">
                  <c:v>4</c:v>
                </c:pt>
                <c:pt idx="26">
                  <c:v>5</c:v>
                </c:pt>
                <c:pt idx="27">
                  <c:v>2.1</c:v>
                </c:pt>
                <c:pt idx="28">
                  <c:v>4.5999999999999996</c:v>
                </c:pt>
                <c:pt idx="29">
                  <c:v>4.3</c:v>
                </c:pt>
                <c:pt idx="30">
                  <c:v>4.4000000000000004</c:v>
                </c:pt>
                <c:pt idx="31">
                  <c:v>4.0999999999999996</c:v>
                </c:pt>
                <c:pt idx="32">
                  <c:v>4</c:v>
                </c:pt>
                <c:pt idx="33">
                  <c:v>2.7</c:v>
                </c:pt>
                <c:pt idx="34">
                  <c:v>5</c:v>
                </c:pt>
                <c:pt idx="35">
                  <c:v>3</c:v>
                </c:pt>
                <c:pt idx="36">
                  <c:v>4.3</c:v>
                </c:pt>
                <c:pt idx="37">
                  <c:v>5</c:v>
                </c:pt>
                <c:pt idx="38">
                  <c:v>4.5</c:v>
                </c:pt>
                <c:pt idx="39">
                  <c:v>4.8</c:v>
                </c:pt>
                <c:pt idx="40">
                  <c:v>4.3</c:v>
                </c:pt>
                <c:pt idx="41">
                  <c:v>4</c:v>
                </c:pt>
                <c:pt idx="42">
                  <c:v>4.5999999999999996</c:v>
                </c:pt>
                <c:pt idx="43">
                  <c:v>3</c:v>
                </c:pt>
                <c:pt idx="44">
                  <c:v>4.0999999999999996</c:v>
                </c:pt>
                <c:pt idx="45">
                  <c:v>4.2</c:v>
                </c:pt>
                <c:pt idx="46">
                  <c:v>3</c:v>
                </c:pt>
                <c:pt idx="47">
                  <c:v>5</c:v>
                </c:pt>
                <c:pt idx="48">
                  <c:v>4.8</c:v>
                </c:pt>
                <c:pt idx="49">
                  <c:v>4.5999999999999996</c:v>
                </c:pt>
                <c:pt idx="50">
                  <c:v>3.8</c:v>
                </c:pt>
                <c:pt idx="51">
                  <c:v>4.3</c:v>
                </c:pt>
                <c:pt idx="52">
                  <c:v>2.9</c:v>
                </c:pt>
                <c:pt idx="53">
                  <c:v>2</c:v>
                </c:pt>
                <c:pt idx="54">
                  <c:v>2.2999999999999998</c:v>
                </c:pt>
                <c:pt idx="55">
                  <c:v>4.7</c:v>
                </c:pt>
                <c:pt idx="56">
                  <c:v>3</c:v>
                </c:pt>
              </c:numCache>
            </c:numRef>
          </c:val>
          <c:extLst>
            <c:ext xmlns:c16="http://schemas.microsoft.com/office/drawing/2014/chart" uri="{C3380CC4-5D6E-409C-BE32-E72D297353CC}">
              <c16:uniqueId val="{00000000-CC10-43DF-B38B-6760B8E2F8A2}"/>
            </c:ext>
          </c:extLst>
        </c:ser>
        <c:dLbls>
          <c:showLegendKey val="0"/>
          <c:showVal val="0"/>
          <c:showCatName val="0"/>
          <c:showSerName val="0"/>
          <c:showPercent val="0"/>
          <c:showBubbleSize val="0"/>
        </c:dLbls>
        <c:gapWidth val="219"/>
        <c:axId val="876673568"/>
        <c:axId val="876680288"/>
      </c:barChart>
      <c:catAx>
        <c:axId val="876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0288"/>
        <c:crosses val="autoZero"/>
        <c:auto val="1"/>
        <c:lblAlgn val="ctr"/>
        <c:lblOffset val="100"/>
        <c:noMultiLvlLbl val="0"/>
      </c:catAx>
      <c:valAx>
        <c:axId val="87668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Rating(Bottom5)!PivotTable8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PRODUCTS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Rating(Bottom5)'!$B$3</c:f>
              <c:strCache>
                <c:ptCount val="1"/>
                <c:pt idx="0">
                  <c:v>Total</c:v>
                </c:pt>
              </c:strCache>
            </c:strRef>
          </c:tx>
          <c:spPr>
            <a:solidFill>
              <a:schemeClr val="accent2"/>
            </a:solidFill>
            <a:ln>
              <a:noFill/>
            </a:ln>
            <a:effectLst/>
          </c:spPr>
          <c:invertIfNegative val="0"/>
          <c:cat>
            <c:strRef>
              <c:f>'Product vs Rating(Bottom5)'!$A$4:$A$61</c:f>
              <c:strCache>
                <c:ptCount val="57"/>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13 In 1 Home Repair Tools Box Kit Set</c:v>
                </c:pt>
                <c:pt idx="7">
                  <c:v>137 Pieces Cake Decorating Tool Set Baking Supplies</c:v>
                </c:pt>
                <c:pt idx="8">
                  <c:v>220V 60W Electric Soldering Iron Kits With Tools, Tips, And Multimeter</c:v>
                </c:pt>
                <c:pt idx="9">
                  <c:v>32PCS Portable Cordless Drill Set With Cyclic Battery Drive -26 Variable Speed</c:v>
                </c:pt>
                <c:pt idx="10">
                  <c:v>380ML USB Rechargeable Portable Small Blenders And Juicers</c:v>
                </c:pt>
                <c:pt idx="11">
                  <c:v>3D Waterproof EVA Plastic Shower Curtain 1.8*2Mtrs</c:v>
                </c:pt>
                <c:pt idx="12">
                  <c:v>3PCS Single Head Knitting Crochet Sweater Needle Set</c:v>
                </c:pt>
                <c:pt idx="13">
                  <c:v>40cm Gold DIY Acrylic Wall Sticker Clock</c:v>
                </c:pt>
                <c:pt idx="14">
                  <c:v>5 Pieces/set Of Stainless Steel Induction Cooker Pots</c:v>
                </c:pt>
                <c:pt idx="15">
                  <c:v>52 Pieces Cake Decorating Tool Set Gift Kit Baking Supplies</c:v>
                </c:pt>
                <c:pt idx="16">
                  <c:v>53 Pieces/Set Yarn Knitting Crochet Hooks With Bag - Pansies</c:v>
                </c:pt>
                <c:pt idx="17">
                  <c:v>53Pcs/Set Yarn Knitting Crochet Hooks With Bag - Fortune Cat</c:v>
                </c:pt>
                <c:pt idx="18">
                  <c:v>5-PCS Stainless Steel Cooking Pot Set With Steamed Slices</c:v>
                </c:pt>
                <c:pt idx="19">
                  <c:v>7-piece Set Of Storage Bags, Travel Storage Bags, Shoe Bags</c:v>
                </c:pt>
                <c:pt idx="20">
                  <c:v>Agapeon Toothbrush Holder And Toothpaste Dispenser</c:v>
                </c:pt>
                <c:pt idx="21">
                  <c:v>Anti-Skid Absorbent Insulation Coaster  For Home Office</c:v>
                </c:pt>
                <c:pt idx="22">
                  <c:v>Artificial Potted Flowers Room Decorative Flowers (2 Pieces)</c:v>
                </c:pt>
                <c:pt idx="23">
                  <c:v>Bedroom Simple Floor Hanging Clothes Rack Single Pole Hat Rack - White</c:v>
                </c:pt>
                <c:pt idx="24">
                  <c:v>Classic Black Cat Cotton Hemp Pillow Case For Home Car</c:v>
                </c:pt>
                <c:pt idx="25">
                  <c:v>Desk Foldable Fan Adjustable Fan Strong Wind 3 Gear Usb</c:v>
                </c:pt>
                <c:pt idx="26">
                  <c:v>DIY File Folder, Office Drawer File Holder, Pen Holder, Desktop Storage Rack</c:v>
                </c:pt>
                <c:pt idx="27">
                  <c:v>Electric LED UV Mosquito Killer Lamp, Outdoor/Indoor Fly Killer Trap Light -USB</c:v>
                </c:pt>
                <c:pt idx="28">
                  <c:v>Electronic Digital Display Vernier Caliper</c:v>
                </c:pt>
                <c:pt idx="29">
                  <c:v>Exfoliate And Exfoliate Face Towel - Black</c:v>
                </c:pt>
                <c:pt idx="30">
                  <c:v>Foldable Overbed Table/Desk</c:v>
                </c:pt>
                <c:pt idx="31">
                  <c:v>Genebre 115 In 1 Screwdriver Repairing Tool Set For IPhone Cellphone Hand Tool</c:v>
                </c:pt>
                <c:pt idx="32">
                  <c:v>Household Pineapple Peeler Peeler</c:v>
                </c:pt>
                <c:pt idx="33">
                  <c:v>Intelligent  LED Body Sensor Wireless Lighting Night Light USB</c:v>
                </c:pt>
                <c:pt idx="34">
                  <c:v>Konka Healty Electric Kettle, 24-hour Heat Preservation,1.5L,800W, White</c:v>
                </c:pt>
                <c:pt idx="35">
                  <c:v>Large Lazy Inflatable Sofa Chairs PVC Lounger Seat Bag</c:v>
                </c:pt>
                <c:pt idx="36">
                  <c:v>LASA 3 Tier Bamboo Shoe Bench Storage Shelf</c:v>
                </c:pt>
                <c:pt idx="37">
                  <c:v>LASA Aluminum Folding Truck Hand Cart - 68kg Max</c:v>
                </c:pt>
                <c:pt idx="38">
                  <c:v>LASA Digital Thermometer And Hydrometer</c:v>
                </c:pt>
                <c:pt idx="39">
                  <c:v>LASA FOLDING TABLE SERVING STAND</c:v>
                </c:pt>
                <c:pt idx="40">
                  <c:v>LED Eye Protection  Desk Lamp , Study, Reading, USB Fan - Double Pen Holder</c:v>
                </c:pt>
                <c:pt idx="41">
                  <c:v>LED Romantic Spaceship Starry Sky Projector,Children's Bedroom Night Light-Blue</c:v>
                </c:pt>
                <c:pt idx="42">
                  <c:v>LED Wall Digital Alarm Clock Study Home 12 / 24H Clock Calendar</c:v>
                </c:pt>
                <c:pt idx="43">
                  <c:v>Memory Foam Neck Pillow Cover, With Pillow Core - 50*30cm</c:v>
                </c:pt>
                <c:pt idx="44">
                  <c:v>Metal Decorative Hooks Key Hangers Entryway Wall Hooks Towel Hooks - Home</c:v>
                </c:pt>
                <c:pt idx="45">
                  <c:v>Multifunction Laser Level With Adjustment Tripod</c:v>
                </c:pt>
                <c:pt idx="46">
                  <c:v>Mythco 120COB Solar Wall Ligt With Motion Sensor And Remote Control 3 Modes</c:v>
                </c:pt>
                <c:pt idx="47">
                  <c:v>Peacock  Throw Pillow Cushion Case For Home Car</c:v>
                </c:pt>
                <c:pt idx="48">
                  <c:v>Portable Home Small Air Humidifier 3-Speed Fan - Green</c:v>
                </c:pt>
                <c:pt idx="49">
                  <c:v>Portable Mini Cordless Car Vacuum Cleaner - Blue</c:v>
                </c:pt>
                <c:pt idx="50">
                  <c:v>Portable Wardrobe Nonwoven With 3 Hanging Rods And 6 Storage Shelves</c:v>
                </c:pt>
                <c:pt idx="51">
                  <c:v>Punch-free Great Load Bearing Bathroom Storage Rack Wall Shelf-White</c:v>
                </c:pt>
                <c:pt idx="52">
                  <c:v>VIC Wireless Vacuum Cleaner Dual Use For Home And Car 120W High Power Powerful</c:v>
                </c:pt>
                <c:pt idx="53">
                  <c:v>Wall-mounted Sticker Punch-free Plug Fixer</c:v>
                </c:pt>
                <c:pt idx="54">
                  <c:v>Watercolour Gold Foil Textured Print Pillow Cover</c:v>
                </c:pt>
                <c:pt idx="55">
                  <c:v>Weighing Scale Digital Bathroom Body Fat Scale USB-Black</c:v>
                </c:pt>
                <c:pt idx="56">
                  <c:v>Wrought Iron Bathroom Shelf Wall Mounted Free Punch Toilet Rack</c:v>
                </c:pt>
              </c:strCache>
            </c:strRef>
          </c:cat>
          <c:val>
            <c:numRef>
              <c:f>'Product vs Rating(Bottom5)'!$B$4:$B$61</c:f>
              <c:numCache>
                <c:formatCode>General</c:formatCode>
                <c:ptCount val="57"/>
                <c:pt idx="0">
                  <c:v>4.5</c:v>
                </c:pt>
                <c:pt idx="1">
                  <c:v>4.7</c:v>
                </c:pt>
                <c:pt idx="2">
                  <c:v>4.5</c:v>
                </c:pt>
                <c:pt idx="3">
                  <c:v>3.8</c:v>
                </c:pt>
                <c:pt idx="4">
                  <c:v>4.7</c:v>
                </c:pt>
                <c:pt idx="5">
                  <c:v>2.8</c:v>
                </c:pt>
                <c:pt idx="6">
                  <c:v>3.8</c:v>
                </c:pt>
                <c:pt idx="7">
                  <c:v>4.5999999999999996</c:v>
                </c:pt>
                <c:pt idx="8">
                  <c:v>4</c:v>
                </c:pt>
                <c:pt idx="9">
                  <c:v>3</c:v>
                </c:pt>
                <c:pt idx="10">
                  <c:v>2.2999999999999998</c:v>
                </c:pt>
                <c:pt idx="11">
                  <c:v>4.5999999999999996</c:v>
                </c:pt>
                <c:pt idx="12">
                  <c:v>3.3</c:v>
                </c:pt>
                <c:pt idx="13">
                  <c:v>4.8</c:v>
                </c:pt>
                <c:pt idx="14">
                  <c:v>2.5</c:v>
                </c:pt>
                <c:pt idx="15">
                  <c:v>4.0999999999999996</c:v>
                </c:pt>
                <c:pt idx="16">
                  <c:v>4.5</c:v>
                </c:pt>
                <c:pt idx="17">
                  <c:v>4.7</c:v>
                </c:pt>
                <c:pt idx="18">
                  <c:v>2.1</c:v>
                </c:pt>
                <c:pt idx="19">
                  <c:v>2.2000000000000002</c:v>
                </c:pt>
                <c:pt idx="20">
                  <c:v>2.6</c:v>
                </c:pt>
                <c:pt idx="21">
                  <c:v>5</c:v>
                </c:pt>
                <c:pt idx="22">
                  <c:v>2.2000000000000002</c:v>
                </c:pt>
                <c:pt idx="23">
                  <c:v>5</c:v>
                </c:pt>
                <c:pt idx="24">
                  <c:v>5</c:v>
                </c:pt>
                <c:pt idx="25">
                  <c:v>4</c:v>
                </c:pt>
                <c:pt idx="26">
                  <c:v>5</c:v>
                </c:pt>
                <c:pt idx="27">
                  <c:v>2.1</c:v>
                </c:pt>
                <c:pt idx="28">
                  <c:v>4.5999999999999996</c:v>
                </c:pt>
                <c:pt idx="29">
                  <c:v>4.3</c:v>
                </c:pt>
                <c:pt idx="30">
                  <c:v>4.4000000000000004</c:v>
                </c:pt>
                <c:pt idx="31">
                  <c:v>4.0999999999999996</c:v>
                </c:pt>
                <c:pt idx="32">
                  <c:v>4</c:v>
                </c:pt>
                <c:pt idx="33">
                  <c:v>2.7</c:v>
                </c:pt>
                <c:pt idx="34">
                  <c:v>5</c:v>
                </c:pt>
                <c:pt idx="35">
                  <c:v>3</c:v>
                </c:pt>
                <c:pt idx="36">
                  <c:v>4.3</c:v>
                </c:pt>
                <c:pt idx="37">
                  <c:v>5</c:v>
                </c:pt>
                <c:pt idx="38">
                  <c:v>4.5</c:v>
                </c:pt>
                <c:pt idx="39">
                  <c:v>4.8</c:v>
                </c:pt>
                <c:pt idx="40">
                  <c:v>4.3</c:v>
                </c:pt>
                <c:pt idx="41">
                  <c:v>4</c:v>
                </c:pt>
                <c:pt idx="42">
                  <c:v>4.5999999999999996</c:v>
                </c:pt>
                <c:pt idx="43">
                  <c:v>3</c:v>
                </c:pt>
                <c:pt idx="44">
                  <c:v>4.0999999999999996</c:v>
                </c:pt>
                <c:pt idx="45">
                  <c:v>4.2</c:v>
                </c:pt>
                <c:pt idx="46">
                  <c:v>3</c:v>
                </c:pt>
                <c:pt idx="47">
                  <c:v>5</c:v>
                </c:pt>
                <c:pt idx="48">
                  <c:v>4.8</c:v>
                </c:pt>
                <c:pt idx="49">
                  <c:v>4.5999999999999996</c:v>
                </c:pt>
                <c:pt idx="50">
                  <c:v>3.8</c:v>
                </c:pt>
                <c:pt idx="51">
                  <c:v>4.3</c:v>
                </c:pt>
                <c:pt idx="52">
                  <c:v>2.9</c:v>
                </c:pt>
                <c:pt idx="53">
                  <c:v>2</c:v>
                </c:pt>
                <c:pt idx="54">
                  <c:v>2.2999999999999998</c:v>
                </c:pt>
                <c:pt idx="55">
                  <c:v>4.7</c:v>
                </c:pt>
                <c:pt idx="56">
                  <c:v>3</c:v>
                </c:pt>
              </c:numCache>
            </c:numRef>
          </c:val>
          <c:extLst>
            <c:ext xmlns:c16="http://schemas.microsoft.com/office/drawing/2014/chart" uri="{C3380CC4-5D6E-409C-BE32-E72D297353CC}">
              <c16:uniqueId val="{00000000-1561-40E2-A9BE-7595D1213867}"/>
            </c:ext>
          </c:extLst>
        </c:ser>
        <c:dLbls>
          <c:showLegendKey val="0"/>
          <c:showVal val="0"/>
          <c:showCatName val="0"/>
          <c:showSerName val="0"/>
          <c:showPercent val="0"/>
          <c:showBubbleSize val="0"/>
        </c:dLbls>
        <c:gapWidth val="219"/>
        <c:axId val="876673568"/>
        <c:axId val="876680288"/>
      </c:barChart>
      <c:catAx>
        <c:axId val="87667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80288"/>
        <c:crosses val="autoZero"/>
        <c:auto val="1"/>
        <c:lblAlgn val="ctr"/>
        <c:lblOffset val="100"/>
        <c:noMultiLvlLbl val="0"/>
      </c:catAx>
      <c:valAx>
        <c:axId val="876680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67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Discount(top 10)!PivotTable7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 WITH HIGHEST DISCOUNT</a:t>
            </a:r>
            <a:endParaRPr lang="en-US"/>
          </a:p>
        </c:rich>
      </c:tx>
      <c:layout>
        <c:manualLayout>
          <c:xMode val="edge"/>
          <c:yMode val="edge"/>
          <c:x val="0.1556248906386701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Discount(top 10)'!$B$3</c:f>
              <c:strCache>
                <c:ptCount val="1"/>
                <c:pt idx="0">
                  <c:v>Total</c:v>
                </c:pt>
              </c:strCache>
            </c:strRef>
          </c:tx>
          <c:spPr>
            <a:solidFill>
              <a:schemeClr val="accent2"/>
            </a:solidFill>
            <a:ln>
              <a:noFill/>
            </a:ln>
            <a:effectLst/>
          </c:spPr>
          <c:invertIfNegative val="0"/>
          <c:cat>
            <c:strRef>
              <c:f>'Product vs Discount(top 10)'!$A$4:$A$14</c:f>
              <c:strCache>
                <c:ptCount val="10"/>
                <c:pt idx="0">
                  <c:v>10</c:v>
                </c:pt>
                <c:pt idx="1">
                  <c:v>11</c:v>
                </c:pt>
                <c:pt idx="2">
                  <c:v>1</c:v>
                </c:pt>
                <c:pt idx="3">
                  <c:v>12</c:v>
                </c:pt>
                <c:pt idx="4">
                  <c:v>15</c:v>
                </c:pt>
                <c:pt idx="5">
                  <c:v>27</c:v>
                </c:pt>
                <c:pt idx="6">
                  <c:v>25</c:v>
                </c:pt>
                <c:pt idx="7">
                  <c:v>23</c:v>
                </c:pt>
                <c:pt idx="8">
                  <c:v>21</c:v>
                </c:pt>
                <c:pt idx="9">
                  <c:v>29</c:v>
                </c:pt>
              </c:strCache>
            </c:strRef>
          </c:cat>
          <c:val>
            <c:numRef>
              <c:f>'Product vs Discount(top 10)'!$B$4:$B$14</c:f>
              <c:numCache>
                <c:formatCode>0</c:formatCode>
                <c:ptCount val="10"/>
                <c:pt idx="0">
                  <c:v>2585</c:v>
                </c:pt>
                <c:pt idx="1">
                  <c:v>2452</c:v>
                </c:pt>
                <c:pt idx="2">
                  <c:v>2393</c:v>
                </c:pt>
                <c:pt idx="3">
                  <c:v>1946</c:v>
                </c:pt>
                <c:pt idx="4">
                  <c:v>1670</c:v>
                </c:pt>
                <c:pt idx="5">
                  <c:v>1526</c:v>
                </c:pt>
                <c:pt idx="6">
                  <c:v>1418</c:v>
                </c:pt>
                <c:pt idx="7">
                  <c:v>1329</c:v>
                </c:pt>
                <c:pt idx="8">
                  <c:v>1070</c:v>
                </c:pt>
                <c:pt idx="9">
                  <c:v>1010</c:v>
                </c:pt>
              </c:numCache>
            </c:numRef>
          </c:val>
          <c:extLst>
            <c:ext xmlns:c16="http://schemas.microsoft.com/office/drawing/2014/chart" uri="{C3380CC4-5D6E-409C-BE32-E72D297353CC}">
              <c16:uniqueId val="{00000000-567D-4F98-A83D-40FB19297695}"/>
            </c:ext>
          </c:extLst>
        </c:ser>
        <c:dLbls>
          <c:showLegendKey val="0"/>
          <c:showVal val="0"/>
          <c:showCatName val="0"/>
          <c:showSerName val="0"/>
          <c:showPercent val="0"/>
          <c:showBubbleSize val="0"/>
        </c:dLbls>
        <c:gapWidth val="182"/>
        <c:axId val="707031456"/>
        <c:axId val="707014656"/>
      </c:barChart>
      <c:catAx>
        <c:axId val="7070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14656"/>
        <c:crosses val="autoZero"/>
        <c:auto val="1"/>
        <c:lblAlgn val="ctr"/>
        <c:lblOffset val="100"/>
        <c:noMultiLvlLbl val="0"/>
      </c:catAx>
      <c:valAx>
        <c:axId val="707014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vs Review(top 10)!PivotTable8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MOST REVIEWS </a:t>
            </a:r>
          </a:p>
        </c:rich>
      </c:tx>
      <c:layout>
        <c:manualLayout>
          <c:xMode val="edge"/>
          <c:yMode val="edge"/>
          <c:x val="0.21357633420822397"/>
          <c:y val="0.11934966462525518"/>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vs Review(top 10)'!$B$3</c:f>
              <c:strCache>
                <c:ptCount val="1"/>
                <c:pt idx="0">
                  <c:v>Total</c:v>
                </c:pt>
              </c:strCache>
            </c:strRef>
          </c:tx>
          <c:spPr>
            <a:solidFill>
              <a:schemeClr val="accent2"/>
            </a:solidFill>
            <a:ln>
              <a:noFill/>
            </a:ln>
            <a:effectLst/>
          </c:spPr>
          <c:invertIfNegative val="0"/>
          <c:cat>
            <c:strRef>
              <c:f>'Product vs Review(top 10)'!$A$4:$A$14</c:f>
              <c:strCache>
                <c:ptCount val="10"/>
                <c:pt idx="0">
                  <c:v>6</c:v>
                </c:pt>
                <c:pt idx="1">
                  <c:v>8</c:v>
                </c:pt>
                <c:pt idx="2">
                  <c:v>13</c:v>
                </c:pt>
                <c:pt idx="3">
                  <c:v>14</c:v>
                </c:pt>
                <c:pt idx="4">
                  <c:v>17</c:v>
                </c:pt>
                <c:pt idx="5">
                  <c:v>32</c:v>
                </c:pt>
                <c:pt idx="6">
                  <c:v>33</c:v>
                </c:pt>
                <c:pt idx="7">
                  <c:v>67</c:v>
                </c:pt>
                <c:pt idx="8">
                  <c:v>68</c:v>
                </c:pt>
                <c:pt idx="9">
                  <c:v>69</c:v>
                </c:pt>
              </c:strCache>
            </c:strRef>
          </c:cat>
          <c:val>
            <c:numRef>
              <c:f>'Product vs Review(top 10)'!$B$4:$B$14</c:f>
              <c:numCache>
                <c:formatCode>General</c:formatCode>
                <c:ptCount val="10"/>
                <c:pt idx="0">
                  <c:v>55</c:v>
                </c:pt>
                <c:pt idx="1">
                  <c:v>24</c:v>
                </c:pt>
                <c:pt idx="2">
                  <c:v>32</c:v>
                </c:pt>
                <c:pt idx="3">
                  <c:v>20</c:v>
                </c:pt>
                <c:pt idx="4">
                  <c:v>20</c:v>
                </c:pt>
                <c:pt idx="5">
                  <c:v>44</c:v>
                </c:pt>
                <c:pt idx="6">
                  <c:v>39</c:v>
                </c:pt>
                <c:pt idx="7">
                  <c:v>69</c:v>
                </c:pt>
                <c:pt idx="8">
                  <c:v>49</c:v>
                </c:pt>
                <c:pt idx="9">
                  <c:v>36</c:v>
                </c:pt>
              </c:numCache>
            </c:numRef>
          </c:val>
          <c:extLst>
            <c:ext xmlns:c16="http://schemas.microsoft.com/office/drawing/2014/chart" uri="{C3380CC4-5D6E-409C-BE32-E72D297353CC}">
              <c16:uniqueId val="{00000000-2CE0-4A10-B358-103C86F74C12}"/>
            </c:ext>
          </c:extLst>
        </c:ser>
        <c:dLbls>
          <c:showLegendKey val="0"/>
          <c:showVal val="0"/>
          <c:showCatName val="0"/>
          <c:showSerName val="0"/>
          <c:showPercent val="0"/>
          <c:showBubbleSize val="0"/>
        </c:dLbls>
        <c:gapWidth val="182"/>
        <c:axId val="707065536"/>
        <c:axId val="707064576"/>
      </c:barChart>
      <c:catAx>
        <c:axId val="7070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4576"/>
        <c:crosses val="autoZero"/>
        <c:auto val="1"/>
        <c:lblAlgn val="ctr"/>
        <c:lblOffset val="100"/>
        <c:noMultiLvlLbl val="0"/>
      </c:catAx>
      <c:valAx>
        <c:axId val="70706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6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 Loryne Joy Omwando.xlsx]Product Performance(Discount)!PivotTable9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PERFORMANCE AGAINST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Performance(Discount)'!$B$3</c:f>
              <c:strCache>
                <c:ptCount val="1"/>
                <c:pt idx="0">
                  <c:v>Average of Ratings</c:v>
                </c:pt>
              </c:strCache>
            </c:strRef>
          </c:tx>
          <c:spPr>
            <a:solidFill>
              <a:schemeClr val="accent1"/>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Performance(Discount)'!$B$4:$B$7</c:f>
              <c:numCache>
                <c:formatCode>0.00</c:formatCode>
                <c:ptCount val="3"/>
                <c:pt idx="0">
                  <c:v>3.6133333333333324</c:v>
                </c:pt>
                <c:pt idx="1">
                  <c:v>3.7249999999999996</c:v>
                </c:pt>
                <c:pt idx="2">
                  <c:v>4.2782608695652176</c:v>
                </c:pt>
              </c:numCache>
            </c:numRef>
          </c:val>
          <c:extLst>
            <c:ext xmlns:c16="http://schemas.microsoft.com/office/drawing/2014/chart" uri="{C3380CC4-5D6E-409C-BE32-E72D297353CC}">
              <c16:uniqueId val="{00000002-0EF6-42BB-BF84-7BA745934D8A}"/>
            </c:ext>
          </c:extLst>
        </c:ser>
        <c:ser>
          <c:idx val="1"/>
          <c:order val="1"/>
          <c:tx>
            <c:strRef>
              <c:f>'Product Performance(Discount)'!$C$3</c:f>
              <c:strCache>
                <c:ptCount val="1"/>
                <c:pt idx="0">
                  <c:v>Average of Review</c:v>
                </c:pt>
              </c:strCache>
            </c:strRef>
          </c:tx>
          <c:spPr>
            <a:solidFill>
              <a:schemeClr val="accent2"/>
            </a:solidFill>
            <a:ln>
              <a:noFill/>
            </a:ln>
            <a:effectLst/>
          </c:spPr>
          <c:invertIfNegative val="0"/>
          <c:cat>
            <c:strRef>
              <c:f>'Product Performance(Discount)'!$A$4:$A$7</c:f>
              <c:strCache>
                <c:ptCount val="3"/>
                <c:pt idx="0">
                  <c:v>High Discount</c:v>
                </c:pt>
                <c:pt idx="1">
                  <c:v>Low Discount</c:v>
                </c:pt>
                <c:pt idx="2">
                  <c:v>Medium Discount</c:v>
                </c:pt>
              </c:strCache>
            </c:strRef>
          </c:cat>
          <c:val>
            <c:numRef>
              <c:f>'Product Performance(Discount)'!$C$4:$C$7</c:f>
              <c:numCache>
                <c:formatCode>0.00</c:formatCode>
                <c:ptCount val="3"/>
                <c:pt idx="0">
                  <c:v>11.133333333333333</c:v>
                </c:pt>
                <c:pt idx="1">
                  <c:v>9.5</c:v>
                </c:pt>
                <c:pt idx="2">
                  <c:v>15.260869565217391</c:v>
                </c:pt>
              </c:numCache>
            </c:numRef>
          </c:val>
          <c:extLst>
            <c:ext xmlns:c16="http://schemas.microsoft.com/office/drawing/2014/chart" uri="{C3380CC4-5D6E-409C-BE32-E72D297353CC}">
              <c16:uniqueId val="{00000003-0EF6-42BB-BF84-7BA745934D8A}"/>
            </c:ext>
          </c:extLst>
        </c:ser>
        <c:dLbls>
          <c:showLegendKey val="0"/>
          <c:showVal val="0"/>
          <c:showCatName val="0"/>
          <c:showSerName val="0"/>
          <c:showPercent val="0"/>
          <c:showBubbleSize val="0"/>
        </c:dLbls>
        <c:gapWidth val="219"/>
        <c:overlap val="-27"/>
        <c:axId val="707004096"/>
        <c:axId val="707004576"/>
      </c:barChart>
      <c:catAx>
        <c:axId val="7070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576"/>
        <c:crosses val="autoZero"/>
        <c:auto val="1"/>
        <c:lblAlgn val="ctr"/>
        <c:lblOffset val="100"/>
        <c:noMultiLvlLbl val="0"/>
      </c:catAx>
      <c:valAx>
        <c:axId val="70700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0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Metrics'!$P$3</c:f>
              <c:strCache>
                <c:ptCount val="1"/>
                <c:pt idx="0">
                  <c:v>Count of Product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93-4743-AB62-9F66279D3D38}"/>
              </c:ext>
            </c:extLst>
          </c:dPt>
          <c:val>
            <c:numRef>
              <c:f>'Key Metrics'!$P$4</c:f>
              <c:numCache>
                <c:formatCode>General</c:formatCode>
                <c:ptCount val="1"/>
                <c:pt idx="0">
                  <c:v>109</c:v>
                </c:pt>
              </c:numCache>
            </c:numRef>
          </c:val>
          <c:extLst>
            <c:ext xmlns:c16="http://schemas.microsoft.com/office/drawing/2014/chart" uri="{C3380CC4-5D6E-409C-BE32-E72D297353CC}">
              <c16:uniqueId val="{00000000-5AF8-40D1-B496-7F9BA3BF33C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Metrics'!$Q$3</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20-4348-A8D0-312DFDA1CE0B}"/>
              </c:ext>
            </c:extLst>
          </c:dPt>
          <c:val>
            <c:numRef>
              <c:f>'Key Metrics'!$Q$4</c:f>
              <c:numCache>
                <c:formatCode>0.0</c:formatCode>
                <c:ptCount val="1"/>
                <c:pt idx="0">
                  <c:v>3.8894736842105262</c:v>
                </c:pt>
              </c:numCache>
            </c:numRef>
          </c:val>
          <c:extLst>
            <c:ext xmlns:c16="http://schemas.microsoft.com/office/drawing/2014/chart" uri="{C3380CC4-5D6E-409C-BE32-E72D297353CC}">
              <c16:uniqueId val="{00000000-FE49-42A3-BB72-AABF0FF2092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tx>
            <c:strRef>
              <c:f>'Key Metrics'!$R$3</c:f>
              <c:strCache>
                <c:ptCount val="1"/>
                <c:pt idx="0">
                  <c:v>Average of Discount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D3-4A43-8CEC-C5BDA73F8FAD}"/>
              </c:ext>
            </c:extLst>
          </c:dPt>
          <c:val>
            <c:numRef>
              <c:f>'Key Metrics'!$R$4</c:f>
              <c:numCache>
                <c:formatCode>0</c:formatCode>
                <c:ptCount val="1"/>
                <c:pt idx="0">
                  <c:v>36</c:v>
                </c:pt>
              </c:numCache>
            </c:numRef>
          </c:val>
          <c:extLst>
            <c:ext xmlns:c16="http://schemas.microsoft.com/office/drawing/2014/chart" uri="{C3380CC4-5D6E-409C-BE32-E72D297353CC}">
              <c16:uniqueId val="{00000000-6CF2-4C56-A6F0-A6A426468AC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8" Type="http://schemas.openxmlformats.org/officeDocument/2006/relationships/hyperlink" Target="#Excel_jumia!A1"/><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image" Target="../media/image2.svg"/><Relationship Id="rId21" Type="http://schemas.openxmlformats.org/officeDocument/2006/relationships/chart" Target="../charts/chart21.xml"/><Relationship Id="rId7" Type="http://schemas.openxmlformats.org/officeDocument/2006/relationships/image" Target="../media/image5.png"/><Relationship Id="rId12" Type="http://schemas.openxmlformats.org/officeDocument/2006/relationships/image" Target="../media/image8.svg"/><Relationship Id="rId17" Type="http://schemas.openxmlformats.org/officeDocument/2006/relationships/chart" Target="../charts/chart17.xml"/><Relationship Id="rId2" Type="http://schemas.openxmlformats.org/officeDocument/2006/relationships/image" Target="../media/image1.png"/><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hyperlink" Target="#Charts!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chart" Target="../charts/chart15.xml"/><Relationship Id="rId10" Type="http://schemas.openxmlformats.org/officeDocument/2006/relationships/hyperlink" Target="#Slicers!A1"/><Relationship Id="rId19" Type="http://schemas.openxmlformats.org/officeDocument/2006/relationships/chart" Target="../charts/chart19.xml"/><Relationship Id="rId4" Type="http://schemas.openxmlformats.org/officeDocument/2006/relationships/hyperlink" Target="#'Jumia Product Dashboard'!A1"/><Relationship Id="rId9" Type="http://schemas.openxmlformats.org/officeDocument/2006/relationships/image" Target="../media/image6.png"/><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png"/><Relationship Id="rId18" Type="http://schemas.openxmlformats.org/officeDocument/2006/relationships/image" Target="../media/image8.svg"/><Relationship Id="rId3" Type="http://schemas.openxmlformats.org/officeDocument/2006/relationships/chart" Target="../charts/chart24.xml"/><Relationship Id="rId7" Type="http://schemas.openxmlformats.org/officeDocument/2006/relationships/hyperlink" Target="#Charts!A1"/><Relationship Id="rId12" Type="http://schemas.openxmlformats.org/officeDocument/2006/relationships/image" Target="../media/image10.svg"/><Relationship Id="rId17" Type="http://schemas.openxmlformats.org/officeDocument/2006/relationships/image" Target="../media/image7.png"/><Relationship Id="rId2" Type="http://schemas.openxmlformats.org/officeDocument/2006/relationships/chart" Target="../charts/chart23.xml"/><Relationship Id="rId16" Type="http://schemas.openxmlformats.org/officeDocument/2006/relationships/hyperlink" Target="#Slicers!A1"/><Relationship Id="rId20" Type="http://schemas.openxmlformats.org/officeDocument/2006/relationships/chart" Target="../charts/chart29.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image" Target="../media/image3.png"/><Relationship Id="rId5" Type="http://schemas.openxmlformats.org/officeDocument/2006/relationships/chart" Target="../charts/chart26.xml"/><Relationship Id="rId15" Type="http://schemas.openxmlformats.org/officeDocument/2006/relationships/image" Target="../media/image6.png"/><Relationship Id="rId10" Type="http://schemas.openxmlformats.org/officeDocument/2006/relationships/hyperlink" Target="#'Jumia Product Dashboard'!A1"/><Relationship Id="rId19" Type="http://schemas.openxmlformats.org/officeDocument/2006/relationships/chart" Target="../charts/chart28.xml"/><Relationship Id="rId4" Type="http://schemas.openxmlformats.org/officeDocument/2006/relationships/chart" Target="../charts/chart25.xml"/><Relationship Id="rId9" Type="http://schemas.openxmlformats.org/officeDocument/2006/relationships/image" Target="../media/image9.svg"/><Relationship Id="rId14" Type="http://schemas.openxmlformats.org/officeDocument/2006/relationships/hyperlink" Target="#Excel_jumia!A1"/></Relationships>
</file>

<file path=xl/drawings/_rels/drawing22.xml.rels><?xml version="1.0" encoding="UTF-8" standalone="yes"?>
<Relationships xmlns="http://schemas.openxmlformats.org/package/2006/relationships"><Relationship Id="rId8" Type="http://schemas.openxmlformats.org/officeDocument/2006/relationships/hyperlink" Target="#Excel_jumia!A1"/><Relationship Id="rId3" Type="http://schemas.openxmlformats.org/officeDocument/2006/relationships/image" Target="../media/image9.svg"/><Relationship Id="rId7" Type="http://schemas.openxmlformats.org/officeDocument/2006/relationships/image" Target="../media/image5.png"/><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hyperlink" Target="#Charts!A1"/><Relationship Id="rId6" Type="http://schemas.openxmlformats.org/officeDocument/2006/relationships/image" Target="../media/image10.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hyperlink" Target="#Slicers!A1"/><Relationship Id="rId4" Type="http://schemas.openxmlformats.org/officeDocument/2006/relationships/hyperlink" Target="#'Jumia Product Dashboard'!A1"/><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6</xdr:row>
      <xdr:rowOff>9525</xdr:rowOff>
    </xdr:from>
    <xdr:to>
      <xdr:col>1</xdr:col>
      <xdr:colOff>600075</xdr:colOff>
      <xdr:row>19</xdr:row>
      <xdr:rowOff>57150</xdr:rowOff>
    </xdr:to>
    <mc:AlternateContent xmlns:mc="http://schemas.openxmlformats.org/markup-compatibility/2006" xmlns:a14="http://schemas.microsoft.com/office/drawing/2010/main">
      <mc:Choice Requires="a14">
        <xdr:graphicFrame macro="">
          <xdr:nvGraphicFramePr>
            <xdr:cNvPr id="2" name="Current price">
              <a:extLst>
                <a:ext uri="{FF2B5EF4-FFF2-40B4-BE49-F238E27FC236}">
                  <a16:creationId xmlns:a16="http://schemas.microsoft.com/office/drawing/2014/main" id="{E7676C72-191B-EC83-95B1-56931BA9A13B}"/>
                </a:ext>
              </a:extLst>
            </xdr:cNvPr>
            <xdr:cNvGraphicFramePr/>
          </xdr:nvGraphicFramePr>
          <xdr:xfrm>
            <a:off x="0" y="0"/>
            <a:ext cx="0" cy="0"/>
          </xdr:xfrm>
          <a:graphic>
            <a:graphicData uri="http://schemas.microsoft.com/office/drawing/2010/slicer">
              <sle:slicer xmlns:sle="http://schemas.microsoft.com/office/drawing/2010/slicer" name="Current price"/>
            </a:graphicData>
          </a:graphic>
        </xdr:graphicFrame>
      </mc:Choice>
      <mc:Fallback xmlns="">
        <xdr:sp macro="" textlink="">
          <xdr:nvSpPr>
            <xdr:cNvPr id="0" name=""/>
            <xdr:cNvSpPr>
              <a:spLocks noTextEdit="1"/>
            </xdr:cNvSpPr>
          </xdr:nvSpPr>
          <xdr:spPr>
            <a:xfrm>
              <a:off x="5715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657225</xdr:colOff>
      <xdr:row>6</xdr:row>
      <xdr:rowOff>9525</xdr:rowOff>
    </xdr:from>
    <xdr:to>
      <xdr:col>2</xdr:col>
      <xdr:colOff>952500</xdr:colOff>
      <xdr:row>19</xdr:row>
      <xdr:rowOff>57150</xdr:rowOff>
    </xdr:to>
    <mc:AlternateContent xmlns:mc="http://schemas.openxmlformats.org/markup-compatibility/2006" xmlns:a14="http://schemas.microsoft.com/office/drawing/2010/main">
      <mc:Choice Requires="a14">
        <xdr:graphicFrame macro="">
          <xdr:nvGraphicFramePr>
            <xdr:cNvPr id="3" name="Old Price">
              <a:extLst>
                <a:ext uri="{FF2B5EF4-FFF2-40B4-BE49-F238E27FC236}">
                  <a16:creationId xmlns:a16="http://schemas.microsoft.com/office/drawing/2014/main" id="{84429C96-0CE0-5E7F-4BA7-526078596398}"/>
                </a:ext>
              </a:extLst>
            </xdr:cNvPr>
            <xdr:cNvGraphicFramePr/>
          </xdr:nvGraphicFramePr>
          <xdr:xfrm>
            <a:off x="0" y="0"/>
            <a:ext cx="0" cy="0"/>
          </xdr:xfrm>
          <a:graphic>
            <a:graphicData uri="http://schemas.microsoft.com/office/drawing/2010/slicer">
              <sle:slicer xmlns:sle="http://schemas.microsoft.com/office/drawing/2010/slicer" name="Old Price"/>
            </a:graphicData>
          </a:graphic>
        </xdr:graphicFrame>
      </mc:Choice>
      <mc:Fallback xmlns="">
        <xdr:sp macro="" textlink="">
          <xdr:nvSpPr>
            <xdr:cNvPr id="0" name=""/>
            <xdr:cNvSpPr>
              <a:spLocks noTextEdit="1"/>
            </xdr:cNvSpPr>
          </xdr:nvSpPr>
          <xdr:spPr>
            <a:xfrm>
              <a:off x="194310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6</xdr:row>
      <xdr:rowOff>0</xdr:rowOff>
    </xdr:from>
    <xdr:to>
      <xdr:col>7</xdr:col>
      <xdr:colOff>495300</xdr:colOff>
      <xdr:row>19</xdr:row>
      <xdr:rowOff>47625</xdr:rowOff>
    </xdr:to>
    <mc:AlternateContent xmlns:mc="http://schemas.openxmlformats.org/markup-compatibility/2006" xmlns:a14="http://schemas.microsoft.com/office/drawing/2010/main">
      <mc:Choice Requires="a14">
        <xdr:graphicFrame macro="">
          <xdr:nvGraphicFramePr>
            <xdr:cNvPr id="5" name="Ratings">
              <a:extLst>
                <a:ext uri="{FF2B5EF4-FFF2-40B4-BE49-F238E27FC236}">
                  <a16:creationId xmlns:a16="http://schemas.microsoft.com/office/drawing/2014/main" id="{6EB4E982-297A-0C3D-50CA-CCE86E474402}"/>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5676900"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0.3125</cdr:x>
      <cdr:y>0.50247</cdr:y>
    </cdr:from>
    <cdr:to>
      <cdr:x>0.67014</cdr:x>
      <cdr:y>0.64679</cdr:y>
    </cdr:to>
    <cdr:sp macro="" textlink="">
      <cdr:nvSpPr>
        <cdr:cNvPr id="2" name="Rectangle 1">
          <a:extLst xmlns:a="http://schemas.openxmlformats.org/drawingml/2006/main">
            <a:ext uri="{FF2B5EF4-FFF2-40B4-BE49-F238E27FC236}">
              <a16:creationId xmlns:a16="http://schemas.microsoft.com/office/drawing/2014/main" id="{86399E37-D0FD-3F57-F292-C442FA2C8181}"/>
            </a:ext>
          </a:extLst>
        </cdr:cNvPr>
        <cdr:cNvSpPr/>
      </cdr:nvSpPr>
      <cdr:spPr>
        <a:xfrm xmlns:a="http://schemas.openxmlformats.org/drawingml/2006/main">
          <a:off x="714376" y="1050131"/>
          <a:ext cx="817562" cy="3016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2400" kern="1200">
              <a:solidFill>
                <a:schemeClr val="accent1">
                  <a:lumMod val="50000"/>
                </a:schemeClr>
              </a:solidFill>
            </a:rPr>
            <a:t>109</a:t>
          </a:r>
        </a:p>
      </cdr:txBody>
    </cdr:sp>
  </cdr:relSizeAnchor>
</c:userShapes>
</file>

<file path=xl/drawings/drawing11.xml><?xml version="1.0" encoding="utf-8"?>
<c:userShapes xmlns:c="http://schemas.openxmlformats.org/drawingml/2006/chart">
  <cdr:relSizeAnchor xmlns:cdr="http://schemas.openxmlformats.org/drawingml/2006/chartDrawing">
    <cdr:from>
      <cdr:x>0.32251</cdr:x>
      <cdr:y>0.49118</cdr:y>
    </cdr:from>
    <cdr:to>
      <cdr:x>0.68139</cdr:x>
      <cdr:y>0.67745</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798695" y="857717"/>
          <a:ext cx="888779" cy="32528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2400" kern="1200">
              <a:solidFill>
                <a:schemeClr val="accent1">
                  <a:lumMod val="50000"/>
                </a:schemeClr>
              </a:solidFill>
            </a:rPr>
            <a:t>3.9</a:t>
          </a:r>
        </a:p>
      </cdr:txBody>
    </cdr:sp>
  </cdr:relSizeAnchor>
</c:userShapes>
</file>

<file path=xl/drawings/drawing12.xml><?xml version="1.0" encoding="utf-8"?>
<c:userShapes xmlns:c="http://schemas.openxmlformats.org/drawingml/2006/chart">
  <cdr:relSizeAnchor xmlns:cdr="http://schemas.openxmlformats.org/drawingml/2006/chartDrawing">
    <cdr:from>
      <cdr:x>0.31672</cdr:x>
      <cdr:y>0.48883</cdr:y>
    </cdr:from>
    <cdr:to>
      <cdr:x>0.66994</cdr:x>
      <cdr:y>0.65522</cdr:y>
    </cdr:to>
    <cdr:sp macro="" textlink="">
      <cdr:nvSpPr>
        <cdr:cNvPr id="2" name="Rectangle 1">
          <a:extLst xmlns:a="http://schemas.openxmlformats.org/drawingml/2006/main">
            <a:ext uri="{FF2B5EF4-FFF2-40B4-BE49-F238E27FC236}">
              <a16:creationId xmlns:a16="http://schemas.microsoft.com/office/drawing/2014/main" id="{1E8A608E-A0E9-3E6F-AA16-6F8A1BB853B0}"/>
            </a:ext>
          </a:extLst>
        </cdr:cNvPr>
        <cdr:cNvSpPr/>
      </cdr:nvSpPr>
      <cdr:spPr>
        <a:xfrm xmlns:a="http://schemas.openxmlformats.org/drawingml/2006/main">
          <a:off x="796925" y="955675"/>
          <a:ext cx="888779" cy="32528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2400" kern="1200">
              <a:solidFill>
                <a:schemeClr val="accent1">
                  <a:lumMod val="50000"/>
                </a:schemeClr>
              </a:solidFill>
            </a:rPr>
            <a:t>36%</a:t>
          </a:r>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3</xdr:col>
      <xdr:colOff>0</xdr:colOff>
      <xdr:row>0</xdr:row>
      <xdr:rowOff>104776</xdr:rowOff>
    </xdr:from>
    <xdr:to>
      <xdr:col>6</xdr:col>
      <xdr:colOff>0</xdr:colOff>
      <xdr:row>13</xdr:row>
      <xdr:rowOff>19050</xdr:rowOff>
    </xdr:to>
    <mc:AlternateContent xmlns:mc="http://schemas.openxmlformats.org/markup-compatibility/2006" xmlns:a14="http://schemas.microsoft.com/office/drawing/2010/main">
      <mc:Choice Requires="a14">
        <xdr:graphicFrame macro="">
          <xdr:nvGraphicFramePr>
            <xdr:cNvPr id="3" name="Product 6">
              <a:extLst>
                <a:ext uri="{FF2B5EF4-FFF2-40B4-BE49-F238E27FC236}">
                  <a16:creationId xmlns:a16="http://schemas.microsoft.com/office/drawing/2014/main" id="{9C20023C-05B1-2A3B-F8D0-35B0E4C2CCBA}"/>
                </a:ext>
              </a:extLst>
            </xdr:cNvPr>
            <xdr:cNvGraphicFramePr/>
          </xdr:nvGraphicFramePr>
          <xdr:xfrm>
            <a:off x="0" y="0"/>
            <a:ext cx="0" cy="0"/>
          </xdr:xfrm>
          <a:graphic>
            <a:graphicData uri="http://schemas.microsoft.com/office/drawing/2010/slicer">
              <sle:slicer xmlns:sle="http://schemas.microsoft.com/office/drawing/2010/slicer" name="Product 6"/>
            </a:graphicData>
          </a:graphic>
        </xdr:graphicFrame>
      </mc:Choice>
      <mc:Fallback xmlns="">
        <xdr:sp macro="" textlink="">
          <xdr:nvSpPr>
            <xdr:cNvPr id="0" name=""/>
            <xdr:cNvSpPr>
              <a:spLocks noTextEdit="1"/>
            </xdr:cNvSpPr>
          </xdr:nvSpPr>
          <xdr:spPr>
            <a:xfrm>
              <a:off x="2667000" y="104776"/>
              <a:ext cx="1828800"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0</xdr:row>
      <xdr:rowOff>104776</xdr:rowOff>
    </xdr:from>
    <xdr:to>
      <xdr:col>9</xdr:col>
      <xdr:colOff>104775</xdr:colOff>
      <xdr:row>12</xdr:row>
      <xdr:rowOff>180975</xdr:rowOff>
    </xdr:to>
    <mc:AlternateContent xmlns:mc="http://schemas.openxmlformats.org/markup-compatibility/2006" xmlns:a14="http://schemas.microsoft.com/office/drawing/2010/main">
      <mc:Choice Requires="a14">
        <xdr:graphicFrame macro="">
          <xdr:nvGraphicFramePr>
            <xdr:cNvPr id="4" name="Product ID 4">
              <a:extLst>
                <a:ext uri="{FF2B5EF4-FFF2-40B4-BE49-F238E27FC236}">
                  <a16:creationId xmlns:a16="http://schemas.microsoft.com/office/drawing/2014/main" id="{B6E41884-C399-A992-CB67-4ECD04EB375E}"/>
                </a:ext>
              </a:extLst>
            </xdr:cNvPr>
            <xdr:cNvGraphicFramePr/>
          </xdr:nvGraphicFramePr>
          <xdr:xfrm>
            <a:off x="0" y="0"/>
            <a:ext cx="0" cy="0"/>
          </xdr:xfrm>
          <a:graphic>
            <a:graphicData uri="http://schemas.microsoft.com/office/drawing/2010/slicer">
              <sle:slicer xmlns:sle="http://schemas.microsoft.com/office/drawing/2010/slicer" name="Product ID 4"/>
            </a:graphicData>
          </a:graphic>
        </xdr:graphicFrame>
      </mc:Choice>
      <mc:Fallback xmlns="">
        <xdr:sp macro="" textlink="">
          <xdr:nvSpPr>
            <xdr:cNvPr id="0" name=""/>
            <xdr:cNvSpPr>
              <a:spLocks noTextEdit="1"/>
            </xdr:cNvSpPr>
          </xdr:nvSpPr>
          <xdr:spPr>
            <a:xfrm>
              <a:off x="4600575" y="104776"/>
              <a:ext cx="1828800" cy="236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0</xdr:row>
      <xdr:rowOff>95250</xdr:rowOff>
    </xdr:from>
    <xdr:to>
      <xdr:col>12</xdr:col>
      <xdr:colOff>247650</xdr:colOff>
      <xdr:row>13</xdr:row>
      <xdr:rowOff>9525</xdr:rowOff>
    </xdr:to>
    <mc:AlternateContent xmlns:mc="http://schemas.openxmlformats.org/markup-compatibility/2006" xmlns:a14="http://schemas.microsoft.com/office/drawing/2010/main">
      <mc:Choice Requires="a14">
        <xdr:graphicFrame macro="">
          <xdr:nvGraphicFramePr>
            <xdr:cNvPr id="5" name="Ratings 5">
              <a:extLst>
                <a:ext uri="{FF2B5EF4-FFF2-40B4-BE49-F238E27FC236}">
                  <a16:creationId xmlns:a16="http://schemas.microsoft.com/office/drawing/2014/main" id="{471B851A-AAB6-D2E7-0138-6799C6A23090}"/>
                </a:ext>
              </a:extLst>
            </xdr:cNvPr>
            <xdr:cNvGraphicFramePr/>
          </xdr:nvGraphicFramePr>
          <xdr:xfrm>
            <a:off x="0" y="0"/>
            <a:ext cx="0" cy="0"/>
          </xdr:xfrm>
          <a:graphic>
            <a:graphicData uri="http://schemas.microsoft.com/office/drawing/2010/slicer">
              <sle:slicer xmlns:sle="http://schemas.microsoft.com/office/drawing/2010/slicer" name="Ratings 5"/>
            </a:graphicData>
          </a:graphic>
        </xdr:graphicFrame>
      </mc:Choice>
      <mc:Fallback xmlns="">
        <xdr:sp macro="" textlink="">
          <xdr:nvSpPr>
            <xdr:cNvPr id="0" name=""/>
            <xdr:cNvSpPr>
              <a:spLocks noTextEdit="1"/>
            </xdr:cNvSpPr>
          </xdr:nvSpPr>
          <xdr:spPr>
            <a:xfrm>
              <a:off x="6572250" y="95250"/>
              <a:ext cx="1828800" cy="2390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133350</xdr:colOff>
      <xdr:row>13</xdr:row>
      <xdr:rowOff>185737</xdr:rowOff>
    </xdr:from>
    <xdr:to>
      <xdr:col>12</xdr:col>
      <xdr:colOff>438150</xdr:colOff>
      <xdr:row>28</xdr:row>
      <xdr:rowOff>71437</xdr:rowOff>
    </xdr:to>
    <xdr:graphicFrame macro="">
      <xdr:nvGraphicFramePr>
        <xdr:cNvPr id="3" name="Chart 2">
          <a:extLst>
            <a:ext uri="{FF2B5EF4-FFF2-40B4-BE49-F238E27FC236}">
              <a16:creationId xmlns:a16="http://schemas.microsoft.com/office/drawing/2014/main" id="{4F410CF9-7764-A1AB-10B7-F0D510D5B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0</xdr:row>
      <xdr:rowOff>19050</xdr:rowOff>
    </xdr:from>
    <xdr:to>
      <xdr:col>10</xdr:col>
      <xdr:colOff>247650</xdr:colOff>
      <xdr:row>13</xdr:row>
      <xdr:rowOff>66675</xdr:rowOff>
    </xdr:to>
    <mc:AlternateContent xmlns:mc="http://schemas.openxmlformats.org/markup-compatibility/2006" xmlns:a14="http://schemas.microsoft.com/office/drawing/2010/main">
      <mc:Choice Requires="a14">
        <xdr:graphicFrame macro="">
          <xdr:nvGraphicFramePr>
            <xdr:cNvPr id="4" name="Product 7">
              <a:extLst>
                <a:ext uri="{FF2B5EF4-FFF2-40B4-BE49-F238E27FC236}">
                  <a16:creationId xmlns:a16="http://schemas.microsoft.com/office/drawing/2014/main" id="{9ABC6F29-ECBE-6FB4-00F6-EDBD221338D8}"/>
                </a:ext>
              </a:extLst>
            </xdr:cNvPr>
            <xdr:cNvGraphicFramePr/>
          </xdr:nvGraphicFramePr>
          <xdr:xfrm>
            <a:off x="0" y="0"/>
            <a:ext cx="0" cy="0"/>
          </xdr:xfrm>
          <a:graphic>
            <a:graphicData uri="http://schemas.microsoft.com/office/drawing/2010/slicer">
              <sle:slicer xmlns:sle="http://schemas.microsoft.com/office/drawing/2010/slicer" name="Product 7"/>
            </a:graphicData>
          </a:graphic>
        </xdr:graphicFrame>
      </mc:Choice>
      <mc:Fallback xmlns="">
        <xdr:sp macro="" textlink="">
          <xdr:nvSpPr>
            <xdr:cNvPr id="0" name=""/>
            <xdr:cNvSpPr>
              <a:spLocks noTextEdit="1"/>
            </xdr:cNvSpPr>
          </xdr:nvSpPr>
          <xdr:spPr>
            <a:xfrm>
              <a:off x="672465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123825</xdr:colOff>
      <xdr:row>0</xdr:row>
      <xdr:rowOff>28575</xdr:rowOff>
    </xdr:from>
    <xdr:to>
      <xdr:col>7</xdr:col>
      <xdr:colOff>123825</xdr:colOff>
      <xdr:row>13</xdr:row>
      <xdr:rowOff>76200</xdr:rowOff>
    </xdr:to>
    <mc:AlternateContent xmlns:mc="http://schemas.openxmlformats.org/markup-compatibility/2006" xmlns:a14="http://schemas.microsoft.com/office/drawing/2010/main">
      <mc:Choice Requires="a14">
        <xdr:graphicFrame macro="">
          <xdr:nvGraphicFramePr>
            <xdr:cNvPr id="5" name="Product ID 5">
              <a:extLst>
                <a:ext uri="{FF2B5EF4-FFF2-40B4-BE49-F238E27FC236}">
                  <a16:creationId xmlns:a16="http://schemas.microsoft.com/office/drawing/2014/main" id="{9AE3AD22-6898-A800-3C31-82AC7A0E1F16}"/>
                </a:ext>
              </a:extLst>
            </xdr:cNvPr>
            <xdr:cNvGraphicFramePr/>
          </xdr:nvGraphicFramePr>
          <xdr:xfrm>
            <a:off x="0" y="0"/>
            <a:ext cx="0" cy="0"/>
          </xdr:xfrm>
          <a:graphic>
            <a:graphicData uri="http://schemas.microsoft.com/office/drawing/2010/slicer">
              <sle:slicer xmlns:sle="http://schemas.microsoft.com/office/drawing/2010/slicer" name="Product ID 5"/>
            </a:graphicData>
          </a:graphic>
        </xdr:graphicFrame>
      </mc:Choice>
      <mc:Fallback xmlns="">
        <xdr:sp macro="" textlink="">
          <xdr:nvSpPr>
            <xdr:cNvPr id="0" name=""/>
            <xdr:cNvSpPr>
              <a:spLocks noTextEdit="1"/>
            </xdr:cNvSpPr>
          </xdr:nvSpPr>
          <xdr:spPr>
            <a:xfrm>
              <a:off x="477202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295275</xdr:colOff>
      <xdr:row>0</xdr:row>
      <xdr:rowOff>0</xdr:rowOff>
    </xdr:from>
    <xdr:to>
      <xdr:col>13</xdr:col>
      <xdr:colOff>295275</xdr:colOff>
      <xdr:row>13</xdr:row>
      <xdr:rowOff>47625</xdr:rowOff>
    </xdr:to>
    <mc:AlternateContent xmlns:mc="http://schemas.openxmlformats.org/markup-compatibility/2006" xmlns:a14="http://schemas.microsoft.com/office/drawing/2010/main">
      <mc:Choice Requires="a14">
        <xdr:graphicFrame macro="">
          <xdr:nvGraphicFramePr>
            <xdr:cNvPr id="6" name="Discount % 1">
              <a:extLst>
                <a:ext uri="{FF2B5EF4-FFF2-40B4-BE49-F238E27FC236}">
                  <a16:creationId xmlns:a16="http://schemas.microsoft.com/office/drawing/2014/main" id="{488935EA-5CF8-EF65-CAA8-380D0B5E70FC}"/>
                </a:ext>
              </a:extLst>
            </xdr:cNvPr>
            <xdr:cNvGraphicFramePr/>
          </xdr:nvGraphicFramePr>
          <xdr:xfrm>
            <a:off x="0" y="0"/>
            <a:ext cx="0" cy="0"/>
          </xdr:xfrm>
          <a:graphic>
            <a:graphicData uri="http://schemas.microsoft.com/office/drawing/2010/slicer">
              <sle:slicer xmlns:sle="http://schemas.microsoft.com/office/drawing/2010/slicer" name="Discount % 1"/>
            </a:graphicData>
          </a:graphic>
        </xdr:graphicFrame>
      </mc:Choice>
      <mc:Fallback xmlns="">
        <xdr:sp macro="" textlink="">
          <xdr:nvSpPr>
            <xdr:cNvPr id="0" name=""/>
            <xdr:cNvSpPr>
              <a:spLocks noTextEdit="1"/>
            </xdr:cNvSpPr>
          </xdr:nvSpPr>
          <xdr:spPr>
            <a:xfrm>
              <a:off x="86010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0</xdr:row>
      <xdr:rowOff>0</xdr:rowOff>
    </xdr:from>
    <xdr:to>
      <xdr:col>16</xdr:col>
      <xdr:colOff>266700</xdr:colOff>
      <xdr:row>13</xdr:row>
      <xdr:rowOff>47625</xdr:rowOff>
    </xdr:to>
    <mc:AlternateContent xmlns:mc="http://schemas.openxmlformats.org/markup-compatibility/2006" xmlns:a14="http://schemas.microsoft.com/office/drawing/2010/main">
      <mc:Choice Requires="a14">
        <xdr:graphicFrame macro="">
          <xdr:nvGraphicFramePr>
            <xdr:cNvPr id="7" name="Discount Categorization 1">
              <a:extLst>
                <a:ext uri="{FF2B5EF4-FFF2-40B4-BE49-F238E27FC236}">
                  <a16:creationId xmlns:a16="http://schemas.microsoft.com/office/drawing/2014/main" id="{DE5DE1E1-0D4E-89DB-30BA-23518F1AECD6}"/>
                </a:ext>
              </a:extLst>
            </xdr:cNvPr>
            <xdr:cNvGraphicFramePr/>
          </xdr:nvGraphicFramePr>
          <xdr:xfrm>
            <a:off x="0" y="0"/>
            <a:ext cx="0" cy="0"/>
          </xdr:xfrm>
          <a:graphic>
            <a:graphicData uri="http://schemas.microsoft.com/office/drawing/2010/slicer">
              <sle:slicer xmlns:sle="http://schemas.microsoft.com/office/drawing/2010/slicer" name="Discount Categorization 1"/>
            </a:graphicData>
          </a:graphic>
        </xdr:graphicFrame>
      </mc:Choice>
      <mc:Fallback xmlns="">
        <xdr:sp macro="" textlink="">
          <xdr:nvSpPr>
            <xdr:cNvPr id="0" name=""/>
            <xdr:cNvSpPr>
              <a:spLocks noTextEdit="1"/>
            </xdr:cNvSpPr>
          </xdr:nvSpPr>
          <xdr:spPr>
            <a:xfrm>
              <a:off x="104013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447675</xdr:colOff>
      <xdr:row>8</xdr:row>
      <xdr:rowOff>147637</xdr:rowOff>
    </xdr:from>
    <xdr:to>
      <xdr:col>4</xdr:col>
      <xdr:colOff>733425</xdr:colOff>
      <xdr:row>23</xdr:row>
      <xdr:rowOff>33337</xdr:rowOff>
    </xdr:to>
    <xdr:graphicFrame macro="">
      <xdr:nvGraphicFramePr>
        <xdr:cNvPr id="2" name="Chart 1">
          <a:extLst>
            <a:ext uri="{FF2B5EF4-FFF2-40B4-BE49-F238E27FC236}">
              <a16:creationId xmlns:a16="http://schemas.microsoft.com/office/drawing/2014/main" id="{8B437BBF-EF83-D9B5-7CDD-743FD4487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66674</xdr:colOff>
      <xdr:row>21</xdr:row>
      <xdr:rowOff>141326</xdr:rowOff>
    </xdr:from>
    <xdr:to>
      <xdr:col>0</xdr:col>
      <xdr:colOff>811133</xdr:colOff>
      <xdr:row>25</xdr:row>
      <xdr:rowOff>123785</xdr:rowOff>
    </xdr:to>
    <xdr:pic>
      <xdr:nvPicPr>
        <xdr:cNvPr id="4" name="Graphic 3" descr="Bar chart with solid fill">
          <a:hlinkClick xmlns:r="http://schemas.openxmlformats.org/officeDocument/2006/relationships" r:id="rId1"/>
          <a:extLst>
            <a:ext uri="{FF2B5EF4-FFF2-40B4-BE49-F238E27FC236}">
              <a16:creationId xmlns:a16="http://schemas.microsoft.com/office/drawing/2014/main" id="{2B7DF6F5-BD06-DC59-894D-35B832826D0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6674" y="4141826"/>
          <a:ext cx="744459" cy="744459"/>
        </a:xfrm>
        <a:prstGeom prst="rect">
          <a:avLst/>
        </a:prstGeom>
      </xdr:spPr>
    </xdr:pic>
    <xdr:clientData/>
  </xdr:twoCellAnchor>
  <xdr:twoCellAnchor editAs="oneCell">
    <xdr:from>
      <xdr:col>0</xdr:col>
      <xdr:colOff>9525</xdr:colOff>
      <xdr:row>6</xdr:row>
      <xdr:rowOff>158750</xdr:rowOff>
    </xdr:from>
    <xdr:to>
      <xdr:col>1</xdr:col>
      <xdr:colOff>31202</xdr:colOff>
      <xdr:row>11</xdr:row>
      <xdr:rowOff>116927</xdr:rowOff>
    </xdr:to>
    <xdr:pic>
      <xdr:nvPicPr>
        <xdr:cNvPr id="6" name="Graphic 5" descr="Presentation with pie chart with solid fill">
          <a:hlinkClick xmlns:r="http://schemas.openxmlformats.org/officeDocument/2006/relationships" r:id="rId4"/>
          <a:extLst>
            <a:ext uri="{FF2B5EF4-FFF2-40B4-BE49-F238E27FC236}">
              <a16:creationId xmlns:a16="http://schemas.microsoft.com/office/drawing/2014/main" id="{FA204820-4E4C-8C18-ECC5-F309CE69D17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525" y="1301750"/>
          <a:ext cx="910677" cy="910677"/>
        </a:xfrm>
        <a:prstGeom prst="rect">
          <a:avLst/>
        </a:prstGeom>
      </xdr:spPr>
    </xdr:pic>
    <xdr:clientData/>
  </xdr:twoCellAnchor>
  <xdr:twoCellAnchor editAs="oneCell">
    <xdr:from>
      <xdr:col>0</xdr:col>
      <xdr:colOff>60326</xdr:colOff>
      <xdr:row>0</xdr:row>
      <xdr:rowOff>158751</xdr:rowOff>
    </xdr:from>
    <xdr:to>
      <xdr:col>1</xdr:col>
      <xdr:colOff>7833</xdr:colOff>
      <xdr:row>2</xdr:row>
      <xdr:rowOff>95251</xdr:rowOff>
    </xdr:to>
    <xdr:pic>
      <xdr:nvPicPr>
        <xdr:cNvPr id="12" name="Picture 11">
          <a:extLst>
            <a:ext uri="{FF2B5EF4-FFF2-40B4-BE49-F238E27FC236}">
              <a16:creationId xmlns:a16="http://schemas.microsoft.com/office/drawing/2014/main" id="{9CCC6E18-CBEB-3B54-6860-84A08BA0FF35}"/>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408" t="27233" r="408" b="33188"/>
        <a:stretch>
          <a:fillRect/>
        </a:stretch>
      </xdr:blipFill>
      <xdr:spPr>
        <a:xfrm>
          <a:off x="60326" y="158751"/>
          <a:ext cx="836507" cy="317500"/>
        </a:xfrm>
        <a:prstGeom prst="rect">
          <a:avLst/>
        </a:prstGeom>
      </xdr:spPr>
    </xdr:pic>
    <xdr:clientData/>
  </xdr:twoCellAnchor>
  <xdr:twoCellAnchor editAs="oneCell">
    <xdr:from>
      <xdr:col>0</xdr:col>
      <xdr:colOff>76199</xdr:colOff>
      <xdr:row>14</xdr:row>
      <xdr:rowOff>155574</xdr:rowOff>
    </xdr:from>
    <xdr:to>
      <xdr:col>0</xdr:col>
      <xdr:colOff>736550</xdr:colOff>
      <xdr:row>18</xdr:row>
      <xdr:rowOff>53925</xdr:rowOff>
    </xdr:to>
    <xdr:pic>
      <xdr:nvPicPr>
        <xdr:cNvPr id="14" name="Picture 13">
          <a:hlinkClick xmlns:r="http://schemas.openxmlformats.org/officeDocument/2006/relationships" r:id="rId8"/>
          <a:extLst>
            <a:ext uri="{FF2B5EF4-FFF2-40B4-BE49-F238E27FC236}">
              <a16:creationId xmlns:a16="http://schemas.microsoft.com/office/drawing/2014/main" id="{CF5259CD-D41B-3BBD-2485-7CD70DE3DB7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76199" y="2822574"/>
          <a:ext cx="660351" cy="660351"/>
        </a:xfrm>
        <a:prstGeom prst="rect">
          <a:avLst/>
        </a:prstGeom>
      </xdr:spPr>
    </xdr:pic>
    <xdr:clientData/>
  </xdr:twoCellAnchor>
  <xdr:twoCellAnchor editAs="oneCell">
    <xdr:from>
      <xdr:col>0</xdr:col>
      <xdr:colOff>15875</xdr:colOff>
      <xdr:row>28</xdr:row>
      <xdr:rowOff>171451</xdr:rowOff>
    </xdr:from>
    <xdr:to>
      <xdr:col>1</xdr:col>
      <xdr:colOff>20288</xdr:colOff>
      <xdr:row>32</xdr:row>
      <xdr:rowOff>95250</xdr:rowOff>
    </xdr:to>
    <xdr:pic>
      <xdr:nvPicPr>
        <xdr:cNvPr id="16" name="Graphic 15" descr="List with solid fill">
          <a:hlinkClick xmlns:r="http://schemas.openxmlformats.org/officeDocument/2006/relationships" r:id="rId10"/>
          <a:extLst>
            <a:ext uri="{FF2B5EF4-FFF2-40B4-BE49-F238E27FC236}">
              <a16:creationId xmlns:a16="http://schemas.microsoft.com/office/drawing/2014/main" id="{2D3F9AE3-50AA-C8CC-4190-26283DC7BEC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875" y="5505451"/>
          <a:ext cx="893413" cy="828674"/>
        </a:xfrm>
        <a:prstGeom prst="rect">
          <a:avLst/>
        </a:prstGeom>
      </xdr:spPr>
    </xdr:pic>
    <xdr:clientData/>
  </xdr:twoCellAnchor>
  <xdr:twoCellAnchor>
    <xdr:from>
      <xdr:col>1</xdr:col>
      <xdr:colOff>126999</xdr:colOff>
      <xdr:row>0</xdr:row>
      <xdr:rowOff>0</xdr:rowOff>
    </xdr:from>
    <xdr:to>
      <xdr:col>24</xdr:col>
      <xdr:colOff>428624</xdr:colOff>
      <xdr:row>3</xdr:row>
      <xdr:rowOff>19050</xdr:rowOff>
    </xdr:to>
    <xdr:sp macro="" textlink="">
      <xdr:nvSpPr>
        <xdr:cNvPr id="17" name="Rectangle: Rounded Corners 16">
          <a:extLst>
            <a:ext uri="{FF2B5EF4-FFF2-40B4-BE49-F238E27FC236}">
              <a16:creationId xmlns:a16="http://schemas.microsoft.com/office/drawing/2014/main" id="{45CEB62F-4E55-C075-80EA-602FD46B15E0}"/>
            </a:ext>
          </a:extLst>
        </xdr:cNvPr>
        <xdr:cNvSpPr/>
      </xdr:nvSpPr>
      <xdr:spPr>
        <a:xfrm>
          <a:off x="1015999" y="0"/>
          <a:ext cx="14176375" cy="590550"/>
        </a:xfrm>
        <a:prstGeom prst="roundRect">
          <a:avLst>
            <a:gd name="adj" fmla="val 10417"/>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ysClr val="windowText" lastClr="000000"/>
              </a:solidFill>
            </a:rPr>
            <a:t>JUMIA PRODUCT PERFORMANCE DASHBOARD</a:t>
          </a:r>
        </a:p>
      </xdr:txBody>
    </xdr:sp>
    <xdr:clientData/>
  </xdr:twoCellAnchor>
  <xdr:twoCellAnchor>
    <xdr:from>
      <xdr:col>1</xdr:col>
      <xdr:colOff>197730</xdr:colOff>
      <xdr:row>13</xdr:row>
      <xdr:rowOff>123967</xdr:rowOff>
    </xdr:from>
    <xdr:to>
      <xdr:col>8</xdr:col>
      <xdr:colOff>510018</xdr:colOff>
      <xdr:row>29</xdr:row>
      <xdr:rowOff>171013</xdr:rowOff>
    </xdr:to>
    <xdr:sp macro="" textlink="">
      <xdr:nvSpPr>
        <xdr:cNvPr id="32" name="Rectangle: Rounded Corners 31">
          <a:extLst>
            <a:ext uri="{FF2B5EF4-FFF2-40B4-BE49-F238E27FC236}">
              <a16:creationId xmlns:a16="http://schemas.microsoft.com/office/drawing/2014/main" id="{0673818A-2E9D-C955-0026-317EA738BDE6}"/>
            </a:ext>
          </a:extLst>
        </xdr:cNvPr>
        <xdr:cNvSpPr/>
      </xdr:nvSpPr>
      <xdr:spPr>
        <a:xfrm>
          <a:off x="1102605" y="2600467"/>
          <a:ext cx="4646163" cy="3095046"/>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Top 10 Products by Rating:</a:t>
          </a:r>
        </a:p>
      </xdr:txBody>
    </xdr:sp>
    <xdr:clientData/>
  </xdr:twoCellAnchor>
  <xdr:twoCellAnchor>
    <xdr:from>
      <xdr:col>3</xdr:col>
      <xdr:colOff>524677</xdr:colOff>
      <xdr:row>4</xdr:row>
      <xdr:rowOff>42862</xdr:rowOff>
    </xdr:from>
    <xdr:to>
      <xdr:col>7</xdr:col>
      <xdr:colOff>23812</xdr:colOff>
      <xdr:row>12</xdr:row>
      <xdr:rowOff>32196</xdr:rowOff>
    </xdr:to>
    <xdr:sp macro="" textlink="">
      <xdr:nvSpPr>
        <xdr:cNvPr id="34" name="Rectangle: Rounded Corners 33">
          <a:extLst>
            <a:ext uri="{FF2B5EF4-FFF2-40B4-BE49-F238E27FC236}">
              <a16:creationId xmlns:a16="http://schemas.microsoft.com/office/drawing/2014/main" id="{25AA4311-D298-B36B-3B24-A6C850FD4E14}"/>
            </a:ext>
          </a:extLst>
        </xdr:cNvPr>
        <xdr:cNvSpPr/>
      </xdr:nvSpPr>
      <xdr:spPr>
        <a:xfrm>
          <a:off x="2645337" y="797673"/>
          <a:ext cx="1943286" cy="149895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Number of Products</a:t>
          </a:r>
        </a:p>
      </xdr:txBody>
    </xdr:sp>
    <xdr:clientData/>
  </xdr:twoCellAnchor>
  <xdr:twoCellAnchor>
    <xdr:from>
      <xdr:col>9</xdr:col>
      <xdr:colOff>128347</xdr:colOff>
      <xdr:row>4</xdr:row>
      <xdr:rowOff>35717</xdr:rowOff>
    </xdr:from>
    <xdr:to>
      <xdr:col>12</xdr:col>
      <xdr:colOff>162719</xdr:colOff>
      <xdr:row>12</xdr:row>
      <xdr:rowOff>25724</xdr:rowOff>
    </xdr:to>
    <xdr:sp macro="" textlink="">
      <xdr:nvSpPr>
        <xdr:cNvPr id="35" name="Rectangle: Rounded Corners 34">
          <a:extLst>
            <a:ext uri="{FF2B5EF4-FFF2-40B4-BE49-F238E27FC236}">
              <a16:creationId xmlns:a16="http://schemas.microsoft.com/office/drawing/2014/main" id="{A3C668C5-E2F0-9A36-BDA9-574CF6B7573A}"/>
            </a:ext>
          </a:extLst>
        </xdr:cNvPr>
        <xdr:cNvSpPr/>
      </xdr:nvSpPr>
      <xdr:spPr>
        <a:xfrm>
          <a:off x="5843347" y="797717"/>
          <a:ext cx="1844122" cy="151400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Average Ratings</a:t>
          </a:r>
        </a:p>
      </xdr:txBody>
    </xdr:sp>
    <xdr:clientData/>
  </xdr:twoCellAnchor>
  <xdr:twoCellAnchor>
    <xdr:from>
      <xdr:col>3</xdr:col>
      <xdr:colOff>422282</xdr:colOff>
      <xdr:row>5</xdr:row>
      <xdr:rowOff>157162</xdr:rowOff>
    </xdr:from>
    <xdr:to>
      <xdr:col>7</xdr:col>
      <xdr:colOff>223196</xdr:colOff>
      <xdr:row>12</xdr:row>
      <xdr:rowOff>8986</xdr:rowOff>
    </xdr:to>
    <xdr:graphicFrame macro="">
      <xdr:nvGraphicFramePr>
        <xdr:cNvPr id="39" name="Chart 38">
          <a:extLst>
            <a:ext uri="{FF2B5EF4-FFF2-40B4-BE49-F238E27FC236}">
              <a16:creationId xmlns:a16="http://schemas.microsoft.com/office/drawing/2014/main" id="{A7A9F60E-6525-4AC2-A051-EC6DCE3B9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456412</xdr:colOff>
      <xdr:row>5</xdr:row>
      <xdr:rowOff>157161</xdr:rowOff>
    </xdr:from>
    <xdr:to>
      <xdr:col>12</xdr:col>
      <xdr:colOff>446346</xdr:colOff>
      <xdr:row>11</xdr:row>
      <xdr:rowOff>154780</xdr:rowOff>
    </xdr:to>
    <xdr:graphicFrame macro="">
      <xdr:nvGraphicFramePr>
        <xdr:cNvPr id="40" name="Chart 39">
          <a:extLst>
            <a:ext uri="{FF2B5EF4-FFF2-40B4-BE49-F238E27FC236}">
              <a16:creationId xmlns:a16="http://schemas.microsoft.com/office/drawing/2014/main" id="{1667A057-0C10-4676-A2CD-E8CDD8E6D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305600</xdr:colOff>
      <xdr:row>4</xdr:row>
      <xdr:rowOff>48165</xdr:rowOff>
    </xdr:from>
    <xdr:to>
      <xdr:col>22</xdr:col>
      <xdr:colOff>197935</xdr:colOff>
      <xdr:row>12</xdr:row>
      <xdr:rowOff>38639</xdr:rowOff>
    </xdr:to>
    <xdr:sp macro="" textlink="">
      <xdr:nvSpPr>
        <xdr:cNvPr id="50" name="Rectangle: Rounded Corners 49">
          <a:extLst>
            <a:ext uri="{FF2B5EF4-FFF2-40B4-BE49-F238E27FC236}">
              <a16:creationId xmlns:a16="http://schemas.microsoft.com/office/drawing/2014/main" id="{05E99394-326A-8FB1-7CB8-74CD7CD36CF6}"/>
            </a:ext>
          </a:extLst>
        </xdr:cNvPr>
        <xdr:cNvSpPr/>
      </xdr:nvSpPr>
      <xdr:spPr>
        <a:xfrm>
          <a:off x="12202864" y="802976"/>
          <a:ext cx="1725448" cy="1500097"/>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rPr>
            <a:t>Total</a:t>
          </a:r>
          <a:r>
            <a:rPr lang="en-US" sz="1600" b="1" baseline="0">
              <a:solidFill>
                <a:sysClr val="windowText" lastClr="000000"/>
              </a:solidFill>
            </a:rPr>
            <a:t> </a:t>
          </a:r>
          <a:r>
            <a:rPr lang="en-US" sz="1400" b="1" baseline="0">
              <a:solidFill>
                <a:sysClr val="windowText" lastClr="000000"/>
              </a:solidFill>
              <a:latin typeface="+mn-lt"/>
              <a:ea typeface="+mn-ea"/>
              <a:cs typeface="+mn-cs"/>
            </a:rPr>
            <a:t>Reviews</a:t>
          </a:r>
        </a:p>
      </xdr:txBody>
    </xdr:sp>
    <xdr:clientData/>
  </xdr:twoCellAnchor>
  <xdr:twoCellAnchor>
    <xdr:from>
      <xdr:col>1</xdr:col>
      <xdr:colOff>242455</xdr:colOff>
      <xdr:row>14</xdr:row>
      <xdr:rowOff>175344</xdr:rowOff>
    </xdr:from>
    <xdr:to>
      <xdr:col>8</xdr:col>
      <xdr:colOff>376669</xdr:colOff>
      <xdr:row>29</xdr:row>
      <xdr:rowOff>103386</xdr:rowOff>
    </xdr:to>
    <xdr:graphicFrame macro="">
      <xdr:nvGraphicFramePr>
        <xdr:cNvPr id="56" name="Chart 55">
          <a:extLst>
            <a:ext uri="{FF2B5EF4-FFF2-40B4-BE49-F238E27FC236}">
              <a16:creationId xmlns:a16="http://schemas.microsoft.com/office/drawing/2014/main" id="{D5A6F9F9-8A07-417B-BFFD-DBB7B1BA1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188575</xdr:colOff>
      <xdr:row>13</xdr:row>
      <xdr:rowOff>147237</xdr:rowOff>
    </xdr:from>
    <xdr:to>
      <xdr:col>24</xdr:col>
      <xdr:colOff>490970</xdr:colOff>
      <xdr:row>30</xdr:row>
      <xdr:rowOff>75762</xdr:rowOff>
    </xdr:to>
    <xdr:sp macro="" textlink="">
      <xdr:nvSpPr>
        <xdr:cNvPr id="60" name="Rectangle: Rounded Corners 59">
          <a:extLst>
            <a:ext uri="{FF2B5EF4-FFF2-40B4-BE49-F238E27FC236}">
              <a16:creationId xmlns:a16="http://schemas.microsoft.com/office/drawing/2014/main" id="{98339511-EEBA-00B3-6FD7-D57FAF872B9A}"/>
            </a:ext>
          </a:extLst>
        </xdr:cNvPr>
        <xdr:cNvSpPr/>
      </xdr:nvSpPr>
      <xdr:spPr>
        <a:xfrm>
          <a:off x="10999450" y="2623737"/>
          <a:ext cx="4636270" cy="3167025"/>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Discount</a:t>
          </a:r>
          <a:r>
            <a:rPr lang="en-US" sz="1200" b="1" baseline="0">
              <a:solidFill>
                <a:sysClr val="windowText" lastClr="000000"/>
              </a:solidFill>
            </a:rPr>
            <a:t> Percentage &amp; Reviews:</a:t>
          </a:r>
          <a:endParaRPr lang="en-US" sz="1200" b="1">
            <a:solidFill>
              <a:sysClr val="windowText" lastClr="000000"/>
            </a:solidFill>
          </a:endParaRPr>
        </a:p>
      </xdr:txBody>
    </xdr:sp>
    <xdr:clientData/>
  </xdr:twoCellAnchor>
  <xdr:twoCellAnchor>
    <xdr:from>
      <xdr:col>17</xdr:col>
      <xdr:colOff>291919</xdr:colOff>
      <xdr:row>15</xdr:row>
      <xdr:rowOff>56188</xdr:rowOff>
    </xdr:from>
    <xdr:to>
      <xdr:col>24</xdr:col>
      <xdr:colOff>376669</xdr:colOff>
      <xdr:row>30</xdr:row>
      <xdr:rowOff>50138</xdr:rowOff>
    </xdr:to>
    <xdr:graphicFrame macro="">
      <xdr:nvGraphicFramePr>
        <xdr:cNvPr id="61" name="Chart 60">
          <a:extLst>
            <a:ext uri="{FF2B5EF4-FFF2-40B4-BE49-F238E27FC236}">
              <a16:creationId xmlns:a16="http://schemas.microsoft.com/office/drawing/2014/main" id="{DC094B89-4597-4B03-B188-9B334D1D3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197730</xdr:colOff>
      <xdr:row>31</xdr:row>
      <xdr:rowOff>71918</xdr:rowOff>
    </xdr:from>
    <xdr:to>
      <xdr:col>8</xdr:col>
      <xdr:colOff>510018</xdr:colOff>
      <xdr:row>47</xdr:row>
      <xdr:rowOff>118620</xdr:rowOff>
    </xdr:to>
    <xdr:sp macro="" textlink="">
      <xdr:nvSpPr>
        <xdr:cNvPr id="62" name="Rectangle: Rounded Corners 61">
          <a:extLst>
            <a:ext uri="{FF2B5EF4-FFF2-40B4-BE49-F238E27FC236}">
              <a16:creationId xmlns:a16="http://schemas.microsoft.com/office/drawing/2014/main" id="{E8C4859B-D847-82A8-6563-B9843F156809}"/>
            </a:ext>
          </a:extLst>
        </xdr:cNvPr>
        <xdr:cNvSpPr/>
      </xdr:nvSpPr>
      <xdr:spPr>
        <a:xfrm>
          <a:off x="1102605" y="6120293"/>
          <a:ext cx="4646163" cy="3094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Rating &amp;</a:t>
          </a:r>
          <a:r>
            <a:rPr lang="en-US" sz="1200" b="1" baseline="0">
              <a:solidFill>
                <a:sysClr val="windowText" lastClr="000000"/>
              </a:solidFill>
            </a:rPr>
            <a:t> Reviews:</a:t>
          </a:r>
          <a:endParaRPr lang="en-US" sz="1200" b="1">
            <a:solidFill>
              <a:sysClr val="windowText" lastClr="000000"/>
            </a:solidFill>
          </a:endParaRPr>
        </a:p>
      </xdr:txBody>
    </xdr:sp>
    <xdr:clientData/>
  </xdr:twoCellAnchor>
  <xdr:twoCellAnchor>
    <xdr:from>
      <xdr:col>1</xdr:col>
      <xdr:colOff>193439</xdr:colOff>
      <xdr:row>33</xdr:row>
      <xdr:rowOff>34899</xdr:rowOff>
    </xdr:from>
    <xdr:to>
      <xdr:col>9</xdr:col>
      <xdr:colOff>15008</xdr:colOff>
      <xdr:row>48</xdr:row>
      <xdr:rowOff>147194</xdr:rowOff>
    </xdr:to>
    <xdr:graphicFrame macro="">
      <xdr:nvGraphicFramePr>
        <xdr:cNvPr id="65" name="Chart 64">
          <a:extLst>
            <a:ext uri="{FF2B5EF4-FFF2-40B4-BE49-F238E27FC236}">
              <a16:creationId xmlns:a16="http://schemas.microsoft.com/office/drawing/2014/main" id="{464F8D7A-8B19-4F6D-BFE4-A98290882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150104</xdr:colOff>
      <xdr:row>31</xdr:row>
      <xdr:rowOff>162405</xdr:rowOff>
    </xdr:from>
    <xdr:to>
      <xdr:col>24</xdr:col>
      <xdr:colOff>590549</xdr:colOff>
      <xdr:row>48</xdr:row>
      <xdr:rowOff>18607</xdr:rowOff>
    </xdr:to>
    <xdr:sp macro="" textlink="">
      <xdr:nvSpPr>
        <xdr:cNvPr id="67" name="Rectangle: Rounded Corners 66">
          <a:extLst>
            <a:ext uri="{FF2B5EF4-FFF2-40B4-BE49-F238E27FC236}">
              <a16:creationId xmlns:a16="http://schemas.microsoft.com/office/drawing/2014/main" id="{6479F410-3E12-5FC8-A2A2-06F611BA6F6E}"/>
            </a:ext>
          </a:extLst>
        </xdr:cNvPr>
        <xdr:cNvSpPr/>
      </xdr:nvSpPr>
      <xdr:spPr>
        <a:xfrm>
          <a:off x="10960979" y="6210780"/>
          <a:ext cx="4774320" cy="3094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Relationship Between Rating &amp;</a:t>
          </a:r>
          <a:r>
            <a:rPr lang="en-US" sz="1200" b="1" baseline="0">
              <a:solidFill>
                <a:sysClr val="windowText" lastClr="000000"/>
              </a:solidFill>
            </a:rPr>
            <a:t> Reviews:</a:t>
          </a:r>
          <a:endParaRPr lang="en-US" sz="1200" b="1">
            <a:solidFill>
              <a:sysClr val="windowText" lastClr="000000"/>
            </a:solidFill>
          </a:endParaRPr>
        </a:p>
      </xdr:txBody>
    </xdr:sp>
    <xdr:clientData/>
  </xdr:twoCellAnchor>
  <xdr:twoCellAnchor>
    <xdr:from>
      <xdr:col>17</xdr:col>
      <xdr:colOff>150473</xdr:colOff>
      <xdr:row>33</xdr:row>
      <xdr:rowOff>163375</xdr:rowOff>
    </xdr:from>
    <xdr:to>
      <xdr:col>24</xdr:col>
      <xdr:colOff>580749</xdr:colOff>
      <xdr:row>48</xdr:row>
      <xdr:rowOff>9081</xdr:rowOff>
    </xdr:to>
    <xdr:graphicFrame macro="">
      <xdr:nvGraphicFramePr>
        <xdr:cNvPr id="68" name="Chart 67">
          <a:extLst>
            <a:ext uri="{FF2B5EF4-FFF2-40B4-BE49-F238E27FC236}">
              <a16:creationId xmlns:a16="http://schemas.microsoft.com/office/drawing/2014/main" id="{7D772AF8-6627-4CB2-BCC7-E8ED98D18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25</xdr:col>
      <xdr:colOff>533399</xdr:colOff>
      <xdr:row>0</xdr:row>
      <xdr:rowOff>9524</xdr:rowOff>
    </xdr:from>
    <xdr:to>
      <xdr:col>35</xdr:col>
      <xdr:colOff>127000</xdr:colOff>
      <xdr:row>17</xdr:row>
      <xdr:rowOff>95250</xdr:rowOff>
    </xdr:to>
    <mc:AlternateContent xmlns:mc="http://schemas.openxmlformats.org/markup-compatibility/2006" xmlns:a14="http://schemas.microsoft.com/office/drawing/2010/main">
      <mc:Choice Requires="a14">
        <xdr:graphicFrame macro="">
          <xdr:nvGraphicFramePr>
            <xdr:cNvPr id="69" name="Product 9">
              <a:extLst>
                <a:ext uri="{FF2B5EF4-FFF2-40B4-BE49-F238E27FC236}">
                  <a16:creationId xmlns:a16="http://schemas.microsoft.com/office/drawing/2014/main" id="{D9D2B09C-DF3A-419B-AB5C-226A4DF5B926}"/>
                </a:ext>
              </a:extLst>
            </xdr:cNvPr>
            <xdr:cNvGraphicFramePr/>
          </xdr:nvGraphicFramePr>
          <xdr:xfrm>
            <a:off x="0" y="0"/>
            <a:ext cx="0" cy="0"/>
          </xdr:xfrm>
          <a:graphic>
            <a:graphicData uri="http://schemas.microsoft.com/office/drawing/2010/slicer">
              <sle:slicer xmlns:sle="http://schemas.microsoft.com/office/drawing/2010/slicer" name="Product 9"/>
            </a:graphicData>
          </a:graphic>
        </xdr:graphicFrame>
      </mc:Choice>
      <mc:Fallback xmlns="">
        <xdr:sp macro="" textlink="">
          <xdr:nvSpPr>
            <xdr:cNvPr id="0" name=""/>
            <xdr:cNvSpPr>
              <a:spLocks noTextEdit="1"/>
            </xdr:cNvSpPr>
          </xdr:nvSpPr>
          <xdr:spPr>
            <a:xfrm>
              <a:off x="16059149" y="9524"/>
              <a:ext cx="5689601" cy="3324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581024</xdr:colOff>
      <xdr:row>19</xdr:row>
      <xdr:rowOff>35450</xdr:rowOff>
    </xdr:from>
    <xdr:to>
      <xdr:col>35</xdr:col>
      <xdr:colOff>171450</xdr:colOff>
      <xdr:row>37</xdr:row>
      <xdr:rowOff>119062</xdr:rowOff>
    </xdr:to>
    <mc:AlternateContent xmlns:mc="http://schemas.openxmlformats.org/markup-compatibility/2006" xmlns:a14="http://schemas.microsoft.com/office/drawing/2010/main">
      <mc:Choice Requires="a14">
        <xdr:graphicFrame macro="">
          <xdr:nvGraphicFramePr>
            <xdr:cNvPr id="70" name="Discount % 3">
              <a:extLst>
                <a:ext uri="{FF2B5EF4-FFF2-40B4-BE49-F238E27FC236}">
                  <a16:creationId xmlns:a16="http://schemas.microsoft.com/office/drawing/2014/main" id="{C4906390-063D-459E-BAD8-281A59C5E953}"/>
                </a:ext>
              </a:extLst>
            </xdr:cNvPr>
            <xdr:cNvGraphicFramePr/>
          </xdr:nvGraphicFramePr>
          <xdr:xfrm>
            <a:off x="0" y="0"/>
            <a:ext cx="0" cy="0"/>
          </xdr:xfrm>
          <a:graphic>
            <a:graphicData uri="http://schemas.microsoft.com/office/drawing/2010/slicer">
              <sle:slicer xmlns:sle="http://schemas.microsoft.com/office/drawing/2010/slicer" name="Discount % 3"/>
            </a:graphicData>
          </a:graphic>
        </xdr:graphicFrame>
      </mc:Choice>
      <mc:Fallback xmlns="">
        <xdr:sp macro="" textlink="">
          <xdr:nvSpPr>
            <xdr:cNvPr id="0" name=""/>
            <xdr:cNvSpPr>
              <a:spLocks noTextEdit="1"/>
            </xdr:cNvSpPr>
          </xdr:nvSpPr>
          <xdr:spPr>
            <a:xfrm>
              <a:off x="16106774" y="3654950"/>
              <a:ext cx="5686426" cy="366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609598</xdr:colOff>
      <xdr:row>39</xdr:row>
      <xdr:rowOff>178849</xdr:rowOff>
    </xdr:from>
    <xdr:to>
      <xdr:col>35</xdr:col>
      <xdr:colOff>228600</xdr:colOff>
      <xdr:row>46</xdr:row>
      <xdr:rowOff>95244</xdr:rowOff>
    </xdr:to>
    <mc:AlternateContent xmlns:mc="http://schemas.openxmlformats.org/markup-compatibility/2006" xmlns:a14="http://schemas.microsoft.com/office/drawing/2010/main">
      <mc:Choice Requires="a14">
        <xdr:graphicFrame macro="">
          <xdr:nvGraphicFramePr>
            <xdr:cNvPr id="71" name="Discount Categorization 3">
              <a:extLst>
                <a:ext uri="{FF2B5EF4-FFF2-40B4-BE49-F238E27FC236}">
                  <a16:creationId xmlns:a16="http://schemas.microsoft.com/office/drawing/2014/main" id="{211BD814-8F3D-49B6-8E30-A9EF7DF08C24}"/>
                </a:ext>
              </a:extLst>
            </xdr:cNvPr>
            <xdr:cNvGraphicFramePr/>
          </xdr:nvGraphicFramePr>
          <xdr:xfrm>
            <a:off x="0" y="0"/>
            <a:ext cx="0" cy="0"/>
          </xdr:xfrm>
          <a:graphic>
            <a:graphicData uri="http://schemas.microsoft.com/office/drawing/2010/slicer">
              <sle:slicer xmlns:sle="http://schemas.microsoft.com/office/drawing/2010/slicer" name="Discount Categorization 3"/>
            </a:graphicData>
          </a:graphic>
        </xdr:graphicFrame>
      </mc:Choice>
      <mc:Fallback xmlns="">
        <xdr:sp macro="" textlink="">
          <xdr:nvSpPr>
            <xdr:cNvPr id="0" name=""/>
            <xdr:cNvSpPr>
              <a:spLocks noTextEdit="1"/>
            </xdr:cNvSpPr>
          </xdr:nvSpPr>
          <xdr:spPr>
            <a:xfrm>
              <a:off x="16135348" y="7760749"/>
              <a:ext cx="5715002" cy="1249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220671</xdr:colOff>
      <xdr:row>4</xdr:row>
      <xdr:rowOff>40481</xdr:rowOff>
    </xdr:from>
    <xdr:to>
      <xdr:col>17</xdr:col>
      <xdr:colOff>182562</xdr:colOff>
      <xdr:row>12</xdr:row>
      <xdr:rowOff>35719</xdr:rowOff>
    </xdr:to>
    <xdr:sp macro="" textlink="">
      <xdr:nvSpPr>
        <xdr:cNvPr id="72" name="Rectangle: Rounded Corners 71">
          <a:extLst>
            <a:ext uri="{FF2B5EF4-FFF2-40B4-BE49-F238E27FC236}">
              <a16:creationId xmlns:a16="http://schemas.microsoft.com/office/drawing/2014/main" id="{131B24BE-7B8F-7EB3-70AC-7831C7912195}"/>
            </a:ext>
          </a:extLst>
        </xdr:cNvPr>
        <xdr:cNvSpPr/>
      </xdr:nvSpPr>
      <xdr:spPr>
        <a:xfrm>
          <a:off x="8951921" y="802481"/>
          <a:ext cx="1771641" cy="1519238"/>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baseline="0">
              <a:solidFill>
                <a:sysClr val="windowText" lastClr="000000"/>
              </a:solidFill>
              <a:latin typeface="+mn-lt"/>
              <a:ea typeface="+mn-ea"/>
              <a:cs typeface="+mn-cs"/>
            </a:rPr>
            <a:t>Average Discount %</a:t>
          </a:r>
        </a:p>
      </xdr:txBody>
    </xdr:sp>
    <xdr:clientData/>
  </xdr:twoCellAnchor>
  <xdr:twoCellAnchor>
    <xdr:from>
      <xdr:col>13</xdr:col>
      <xdr:colOff>539756</xdr:colOff>
      <xdr:row>5</xdr:row>
      <xdr:rowOff>157161</xdr:rowOff>
    </xdr:from>
    <xdr:to>
      <xdr:col>17</xdr:col>
      <xdr:colOff>529690</xdr:colOff>
      <xdr:row>11</xdr:row>
      <xdr:rowOff>154780</xdr:rowOff>
    </xdr:to>
    <xdr:graphicFrame macro="">
      <xdr:nvGraphicFramePr>
        <xdr:cNvPr id="74" name="Chart 73">
          <a:extLst>
            <a:ext uri="{FF2B5EF4-FFF2-40B4-BE49-F238E27FC236}">
              <a16:creationId xmlns:a16="http://schemas.microsoft.com/office/drawing/2014/main" id="{F83D2604-CF27-3803-FA76-93F3E1CD4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579444</xdr:colOff>
      <xdr:row>5</xdr:row>
      <xdr:rowOff>148175</xdr:rowOff>
    </xdr:from>
    <xdr:to>
      <xdr:col>22</xdr:col>
      <xdr:colOff>569378</xdr:colOff>
      <xdr:row>11</xdr:row>
      <xdr:rowOff>145794</xdr:rowOff>
    </xdr:to>
    <xdr:graphicFrame macro="">
      <xdr:nvGraphicFramePr>
        <xdr:cNvPr id="77" name="Chart 76">
          <a:extLst>
            <a:ext uri="{FF2B5EF4-FFF2-40B4-BE49-F238E27FC236}">
              <a16:creationId xmlns:a16="http://schemas.microsoft.com/office/drawing/2014/main" id="{EADDFF21-223A-7199-9110-208B46BB6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182225</xdr:colOff>
      <xdr:row>20</xdr:row>
      <xdr:rowOff>174625</xdr:rowOff>
    </xdr:from>
    <xdr:to>
      <xdr:col>16</xdr:col>
      <xdr:colOff>484620</xdr:colOff>
      <xdr:row>37</xdr:row>
      <xdr:rowOff>51952</xdr:rowOff>
    </xdr:to>
    <xdr:sp macro="" textlink="">
      <xdr:nvSpPr>
        <xdr:cNvPr id="85" name="Rectangle: Rounded Corners 84">
          <a:extLst>
            <a:ext uri="{FF2B5EF4-FFF2-40B4-BE49-F238E27FC236}">
              <a16:creationId xmlns:a16="http://schemas.microsoft.com/office/drawing/2014/main" id="{05195067-0E15-D411-51EA-4B67F76377B4}"/>
            </a:ext>
          </a:extLst>
        </xdr:cNvPr>
        <xdr:cNvSpPr/>
      </xdr:nvSpPr>
      <xdr:spPr>
        <a:xfrm>
          <a:off x="5897225" y="3984625"/>
          <a:ext cx="4525145" cy="3258702"/>
        </a:xfrm>
        <a:prstGeom prst="roundRect">
          <a:avLst>
            <a:gd name="adj" fmla="val 10417"/>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Top 10 Products by Rating, Reviews, and Discounts:</a:t>
          </a:r>
        </a:p>
      </xdr:txBody>
    </xdr:sp>
    <xdr:clientData/>
  </xdr:twoCellAnchor>
  <xdr:twoCellAnchor>
    <xdr:from>
      <xdr:col>9</xdr:col>
      <xdr:colOff>239374</xdr:colOff>
      <xdr:row>22</xdr:row>
      <xdr:rowOff>154716</xdr:rowOff>
    </xdr:from>
    <xdr:to>
      <xdr:col>16</xdr:col>
      <xdr:colOff>539749</xdr:colOff>
      <xdr:row>37</xdr:row>
      <xdr:rowOff>31750</xdr:rowOff>
    </xdr:to>
    <xdr:graphicFrame macro="">
      <xdr:nvGraphicFramePr>
        <xdr:cNvPr id="86" name="Chart 85">
          <a:extLst>
            <a:ext uri="{FF2B5EF4-FFF2-40B4-BE49-F238E27FC236}">
              <a16:creationId xmlns:a16="http://schemas.microsoft.com/office/drawing/2014/main" id="{1369485A-05C4-4F8B-9361-32520C802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0.3037</cdr:x>
      <cdr:y>0.25845</cdr:y>
    </cdr:from>
    <cdr:to>
      <cdr:x>0.68496</cdr:x>
      <cdr:y>0.75659</cdr:y>
    </cdr:to>
    <cdr:sp macro="" textlink="">
      <cdr:nvSpPr>
        <cdr:cNvPr id="2" name="Rectangle 1">
          <a:extLst xmlns:a="http://schemas.openxmlformats.org/drawingml/2006/main">
            <a:ext uri="{FF2B5EF4-FFF2-40B4-BE49-F238E27FC236}">
              <a16:creationId xmlns:a16="http://schemas.microsoft.com/office/drawing/2014/main" id="{86399E37-D0FD-3F57-F292-C442FA2C8181}"/>
            </a:ext>
          </a:extLst>
        </cdr:cNvPr>
        <cdr:cNvSpPr/>
      </cdr:nvSpPr>
      <cdr:spPr>
        <a:xfrm xmlns:a="http://schemas.openxmlformats.org/drawingml/2006/main">
          <a:off x="402095" y="216635"/>
          <a:ext cx="504768" cy="41754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800" b="1" kern="1200">
              <a:solidFill>
                <a:sysClr val="windowText" lastClr="000000"/>
              </a:solidFill>
            </a:rPr>
            <a:t>109</a:t>
          </a:r>
        </a:p>
      </cdr:txBody>
    </cdr:sp>
  </cdr:relSizeAnchor>
</c:userShapes>
</file>

<file path=xl/drawings/drawing18.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3.9</a:t>
          </a:r>
          <a:endParaRPr lang="en-US" sz="1200" b="1" kern="1200">
            <a:solidFill>
              <a:sysClr val="windowText" lastClr="000000"/>
            </a:solidFill>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36%</a:t>
          </a:r>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600075</xdr:colOff>
      <xdr:row>2</xdr:row>
      <xdr:rowOff>28575</xdr:rowOff>
    </xdr:from>
    <xdr:to>
      <xdr:col>11</xdr:col>
      <xdr:colOff>295275</xdr:colOff>
      <xdr:row>17</xdr:row>
      <xdr:rowOff>185737</xdr:rowOff>
    </xdr:to>
    <xdr:graphicFrame macro="">
      <xdr:nvGraphicFramePr>
        <xdr:cNvPr id="2" name="Chart 1">
          <a:extLst>
            <a:ext uri="{FF2B5EF4-FFF2-40B4-BE49-F238E27FC236}">
              <a16:creationId xmlns:a16="http://schemas.microsoft.com/office/drawing/2014/main" id="{81D64605-E2F7-2506-6424-321493BA7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0.30102</cdr:x>
      <cdr:y>0.36649</cdr:y>
    </cdr:from>
    <cdr:to>
      <cdr:x>0.69257</cdr:x>
      <cdr:y>0.62858</cdr:y>
    </cdr:to>
    <cdr:sp macro="" textlink="">
      <cdr:nvSpPr>
        <cdr:cNvPr id="2" name="Rectangle 1">
          <a:extLst xmlns:a="http://schemas.openxmlformats.org/drawingml/2006/main">
            <a:ext uri="{FF2B5EF4-FFF2-40B4-BE49-F238E27FC236}">
              <a16:creationId xmlns:a16="http://schemas.microsoft.com/office/drawing/2014/main" id="{85DFE78F-5018-B55B-39FC-573CC66EC98E}"/>
            </a:ext>
          </a:extLst>
        </cdr:cNvPr>
        <cdr:cNvSpPr/>
      </cdr:nvSpPr>
      <cdr:spPr>
        <a:xfrm xmlns:a="http://schemas.openxmlformats.org/drawingml/2006/main">
          <a:off x="512762" y="285750"/>
          <a:ext cx="666959" cy="20435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800" b="1" kern="1200">
              <a:solidFill>
                <a:sysClr val="windowText" lastClr="000000"/>
              </a:solidFill>
            </a:rPr>
            <a:t>723</a:t>
          </a:r>
          <a:endParaRPr lang="en-US" sz="1200" b="1" kern="1200">
            <a:solidFill>
              <a:sysClr val="windowText" lastClr="000000"/>
            </a:solidFill>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304800</xdr:colOff>
      <xdr:row>16</xdr:row>
      <xdr:rowOff>47624</xdr:rowOff>
    </xdr:to>
    <xdr:graphicFrame macro="">
      <xdr:nvGraphicFramePr>
        <xdr:cNvPr id="2" name="Chart 1">
          <a:extLst>
            <a:ext uri="{FF2B5EF4-FFF2-40B4-BE49-F238E27FC236}">
              <a16:creationId xmlns:a16="http://schemas.microsoft.com/office/drawing/2014/main" id="{957CEAF6-88EF-41D4-A777-7703A76EF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0</xdr:row>
      <xdr:rowOff>0</xdr:rowOff>
    </xdr:from>
    <xdr:to>
      <xdr:col>16</xdr:col>
      <xdr:colOff>123825</xdr:colOff>
      <xdr:row>16</xdr:row>
      <xdr:rowOff>38100</xdr:rowOff>
    </xdr:to>
    <xdr:graphicFrame macro="">
      <xdr:nvGraphicFramePr>
        <xdr:cNvPr id="3" name="Chart 2">
          <a:extLst>
            <a:ext uri="{FF2B5EF4-FFF2-40B4-BE49-F238E27FC236}">
              <a16:creationId xmlns:a16="http://schemas.microsoft.com/office/drawing/2014/main" id="{7FC28989-9A46-4666-A72F-DB88C451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32</xdr:row>
      <xdr:rowOff>15875</xdr:rowOff>
    </xdr:from>
    <xdr:to>
      <xdr:col>23</xdr:col>
      <xdr:colOff>571500</xdr:colOff>
      <xdr:row>46</xdr:row>
      <xdr:rowOff>25400</xdr:rowOff>
    </xdr:to>
    <xdr:graphicFrame macro="">
      <xdr:nvGraphicFramePr>
        <xdr:cNvPr id="6" name="Chart 5">
          <a:extLst>
            <a:ext uri="{FF2B5EF4-FFF2-40B4-BE49-F238E27FC236}">
              <a16:creationId xmlns:a16="http://schemas.microsoft.com/office/drawing/2014/main" id="{E275050E-67DC-4333-B647-BF84FE0C2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368299</xdr:colOff>
      <xdr:row>17</xdr:row>
      <xdr:rowOff>6351</xdr:rowOff>
    </xdr:from>
    <xdr:to>
      <xdr:col>16</xdr:col>
      <xdr:colOff>95250</xdr:colOff>
      <xdr:row>31</xdr:row>
      <xdr:rowOff>47625</xdr:rowOff>
    </xdr:to>
    <xdr:graphicFrame macro="">
      <xdr:nvGraphicFramePr>
        <xdr:cNvPr id="7" name="Chart 6">
          <a:extLst>
            <a:ext uri="{FF2B5EF4-FFF2-40B4-BE49-F238E27FC236}">
              <a16:creationId xmlns:a16="http://schemas.microsoft.com/office/drawing/2014/main" id="{67A2E236-05E3-442D-8AED-C844E39A7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285749</xdr:colOff>
      <xdr:row>0</xdr:row>
      <xdr:rowOff>79375</xdr:rowOff>
    </xdr:from>
    <xdr:to>
      <xdr:col>24</xdr:col>
      <xdr:colOff>15874</xdr:colOff>
      <xdr:row>16</xdr:row>
      <xdr:rowOff>15875</xdr:rowOff>
    </xdr:to>
    <xdr:graphicFrame macro="">
      <xdr:nvGraphicFramePr>
        <xdr:cNvPr id="8" name="Chart 7">
          <a:extLst>
            <a:ext uri="{FF2B5EF4-FFF2-40B4-BE49-F238E27FC236}">
              <a16:creationId xmlns:a16="http://schemas.microsoft.com/office/drawing/2014/main" id="{3F4B4A70-2A9B-4D0F-AA30-92DE2A415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333375</xdr:colOff>
      <xdr:row>16</xdr:row>
      <xdr:rowOff>126999</xdr:rowOff>
    </xdr:from>
    <xdr:to>
      <xdr:col>24</xdr:col>
      <xdr:colOff>34925</xdr:colOff>
      <xdr:row>31</xdr:row>
      <xdr:rowOff>15875</xdr:rowOff>
    </xdr:to>
    <xdr:graphicFrame macro="">
      <xdr:nvGraphicFramePr>
        <xdr:cNvPr id="9" name="Chart 8">
          <a:extLst>
            <a:ext uri="{FF2B5EF4-FFF2-40B4-BE49-F238E27FC236}">
              <a16:creationId xmlns:a16="http://schemas.microsoft.com/office/drawing/2014/main" id="{1D3E2F91-DE74-453F-936F-7098819E8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228598</xdr:colOff>
      <xdr:row>19</xdr:row>
      <xdr:rowOff>20675</xdr:rowOff>
    </xdr:from>
    <xdr:to>
      <xdr:col>0</xdr:col>
      <xdr:colOff>1047750</xdr:colOff>
      <xdr:row>22</xdr:row>
      <xdr:rowOff>137255</xdr:rowOff>
    </xdr:to>
    <xdr:pic>
      <xdr:nvPicPr>
        <xdr:cNvPr id="14" name="Graphic 13" descr="Bar chart with solid fill">
          <a:hlinkClick xmlns:r="http://schemas.openxmlformats.org/officeDocument/2006/relationships" r:id="rId7"/>
          <a:extLst>
            <a:ext uri="{FF2B5EF4-FFF2-40B4-BE49-F238E27FC236}">
              <a16:creationId xmlns:a16="http://schemas.microsoft.com/office/drawing/2014/main" id="{FE500524-C0B4-499F-9A5C-1BA68B89941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flipH="1">
          <a:off x="228598" y="3640175"/>
          <a:ext cx="819152" cy="688080"/>
        </a:xfrm>
        <a:prstGeom prst="rect">
          <a:avLst/>
        </a:prstGeom>
      </xdr:spPr>
    </xdr:pic>
    <xdr:clientData/>
  </xdr:twoCellAnchor>
  <xdr:twoCellAnchor editAs="oneCell">
    <xdr:from>
      <xdr:col>0</xdr:col>
      <xdr:colOff>225426</xdr:colOff>
      <xdr:row>5</xdr:row>
      <xdr:rowOff>47625</xdr:rowOff>
    </xdr:from>
    <xdr:to>
      <xdr:col>0</xdr:col>
      <xdr:colOff>1063626</xdr:colOff>
      <xdr:row>9</xdr:row>
      <xdr:rowOff>111125</xdr:rowOff>
    </xdr:to>
    <xdr:pic>
      <xdr:nvPicPr>
        <xdr:cNvPr id="15" name="Graphic 14" descr="Presentation with pie chart with solid fill">
          <a:hlinkClick xmlns:r="http://schemas.openxmlformats.org/officeDocument/2006/relationships" r:id="rId10"/>
          <a:extLst>
            <a:ext uri="{FF2B5EF4-FFF2-40B4-BE49-F238E27FC236}">
              <a16:creationId xmlns:a16="http://schemas.microsoft.com/office/drawing/2014/main" id="{B34648F2-C7F5-4C20-AF51-BABA0C1CED2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5426" y="1000125"/>
          <a:ext cx="838200" cy="825500"/>
        </a:xfrm>
        <a:prstGeom prst="rect">
          <a:avLst/>
        </a:prstGeom>
      </xdr:spPr>
    </xdr:pic>
    <xdr:clientData/>
  </xdr:twoCellAnchor>
  <xdr:twoCellAnchor editAs="oneCell">
    <xdr:from>
      <xdr:col>0</xdr:col>
      <xdr:colOff>47626</xdr:colOff>
      <xdr:row>1</xdr:row>
      <xdr:rowOff>142876</xdr:rowOff>
    </xdr:from>
    <xdr:to>
      <xdr:col>1</xdr:col>
      <xdr:colOff>31751</xdr:colOff>
      <xdr:row>2</xdr:row>
      <xdr:rowOff>169662</xdr:rowOff>
    </xdr:to>
    <xdr:pic>
      <xdr:nvPicPr>
        <xdr:cNvPr id="16" name="Picture 15">
          <a:extLst>
            <a:ext uri="{FF2B5EF4-FFF2-40B4-BE49-F238E27FC236}">
              <a16:creationId xmlns:a16="http://schemas.microsoft.com/office/drawing/2014/main" id="{D811F1A6-EBC1-40DE-B7F0-3E79BB6A5816}"/>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408" t="27233" r="408" b="33188"/>
        <a:stretch>
          <a:fillRect/>
        </a:stretch>
      </xdr:blipFill>
      <xdr:spPr>
        <a:xfrm>
          <a:off x="47626" y="333376"/>
          <a:ext cx="1301750" cy="217286"/>
        </a:xfrm>
        <a:prstGeom prst="rect">
          <a:avLst/>
        </a:prstGeom>
      </xdr:spPr>
    </xdr:pic>
    <xdr:clientData/>
  </xdr:twoCellAnchor>
  <xdr:twoCellAnchor editAs="oneCell">
    <xdr:from>
      <xdr:col>0</xdr:col>
      <xdr:colOff>325570</xdr:colOff>
      <xdr:row>12</xdr:row>
      <xdr:rowOff>106495</xdr:rowOff>
    </xdr:from>
    <xdr:to>
      <xdr:col>0</xdr:col>
      <xdr:colOff>889000</xdr:colOff>
      <xdr:row>16</xdr:row>
      <xdr:rowOff>15874</xdr:rowOff>
    </xdr:to>
    <xdr:pic>
      <xdr:nvPicPr>
        <xdr:cNvPr id="17" name="Picture 16">
          <a:hlinkClick xmlns:r="http://schemas.openxmlformats.org/officeDocument/2006/relationships" r:id="rId14"/>
          <a:extLst>
            <a:ext uri="{FF2B5EF4-FFF2-40B4-BE49-F238E27FC236}">
              <a16:creationId xmlns:a16="http://schemas.microsoft.com/office/drawing/2014/main" id="{08761AC2-B92C-457C-8E4C-050F5172E0F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flipH="1">
          <a:off x="325570" y="2392495"/>
          <a:ext cx="563430" cy="671379"/>
        </a:xfrm>
        <a:prstGeom prst="rect">
          <a:avLst/>
        </a:prstGeom>
      </xdr:spPr>
    </xdr:pic>
    <xdr:clientData/>
  </xdr:twoCellAnchor>
  <xdr:twoCellAnchor editAs="oneCell">
    <xdr:from>
      <xdr:col>0</xdr:col>
      <xdr:colOff>171450</xdr:colOff>
      <xdr:row>25</xdr:row>
      <xdr:rowOff>155574</xdr:rowOff>
    </xdr:from>
    <xdr:to>
      <xdr:col>0</xdr:col>
      <xdr:colOff>1088342</xdr:colOff>
      <xdr:row>29</xdr:row>
      <xdr:rowOff>190499</xdr:rowOff>
    </xdr:to>
    <xdr:pic>
      <xdr:nvPicPr>
        <xdr:cNvPr id="18" name="Graphic 17" descr="List with solid fill">
          <a:hlinkClick xmlns:r="http://schemas.openxmlformats.org/officeDocument/2006/relationships" r:id="rId16"/>
          <a:extLst>
            <a:ext uri="{FF2B5EF4-FFF2-40B4-BE49-F238E27FC236}">
              <a16:creationId xmlns:a16="http://schemas.microsoft.com/office/drawing/2014/main" id="{FC0E9D55-B7FB-446F-A9D5-CE952368037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71450" y="4918074"/>
          <a:ext cx="916892" cy="796925"/>
        </a:xfrm>
        <a:prstGeom prst="rect">
          <a:avLst/>
        </a:prstGeom>
      </xdr:spPr>
    </xdr:pic>
    <xdr:clientData/>
  </xdr:twoCellAnchor>
  <xdr:twoCellAnchor>
    <xdr:from>
      <xdr:col>1</xdr:col>
      <xdr:colOff>31750</xdr:colOff>
      <xdr:row>17</xdr:row>
      <xdr:rowOff>31750</xdr:rowOff>
    </xdr:from>
    <xdr:to>
      <xdr:col>8</xdr:col>
      <xdr:colOff>222250</xdr:colOff>
      <xdr:row>31</xdr:row>
      <xdr:rowOff>107950</xdr:rowOff>
    </xdr:to>
    <xdr:graphicFrame macro="">
      <xdr:nvGraphicFramePr>
        <xdr:cNvPr id="19" name="Chart 18">
          <a:extLst>
            <a:ext uri="{FF2B5EF4-FFF2-40B4-BE49-F238E27FC236}">
              <a16:creationId xmlns:a16="http://schemas.microsoft.com/office/drawing/2014/main" id="{4364C445-9D48-470D-AE2B-D23B8DAC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47625</xdr:colOff>
      <xdr:row>32</xdr:row>
      <xdr:rowOff>127000</xdr:rowOff>
    </xdr:from>
    <xdr:to>
      <xdr:col>8</xdr:col>
      <xdr:colOff>190500</xdr:colOff>
      <xdr:row>47</xdr:row>
      <xdr:rowOff>12700</xdr:rowOff>
    </xdr:to>
    <xdr:graphicFrame macro="">
      <xdr:nvGraphicFramePr>
        <xdr:cNvPr id="11" name="Chart 10">
          <a:extLst>
            <a:ext uri="{FF2B5EF4-FFF2-40B4-BE49-F238E27FC236}">
              <a16:creationId xmlns:a16="http://schemas.microsoft.com/office/drawing/2014/main" id="{51EC1A3F-2AED-476C-864F-1BCDE983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4</xdr:col>
      <xdr:colOff>47625</xdr:colOff>
      <xdr:row>13</xdr:row>
      <xdr:rowOff>76200</xdr:rowOff>
    </xdr:to>
    <mc:AlternateContent xmlns:mc="http://schemas.openxmlformats.org/markup-compatibility/2006" xmlns:a14="http://schemas.microsoft.com/office/drawing/2010/main">
      <mc:Choice Requires="a14">
        <xdr:graphicFrame macro="">
          <xdr:nvGraphicFramePr>
            <xdr:cNvPr id="2" name="Product 8">
              <a:extLst>
                <a:ext uri="{FF2B5EF4-FFF2-40B4-BE49-F238E27FC236}">
                  <a16:creationId xmlns:a16="http://schemas.microsoft.com/office/drawing/2014/main" id="{313A6086-3EA2-4B1C-B036-955BE6525E1A}"/>
                </a:ext>
              </a:extLst>
            </xdr:cNvPr>
            <xdr:cNvGraphicFramePr/>
          </xdr:nvGraphicFramePr>
          <xdr:xfrm>
            <a:off x="0" y="0"/>
            <a:ext cx="0" cy="0"/>
          </xdr:xfrm>
          <a:graphic>
            <a:graphicData uri="http://schemas.microsoft.com/office/drawing/2010/slicer">
              <sle:slicer xmlns:sle="http://schemas.microsoft.com/office/drawing/2010/slicer" name="Product 8"/>
            </a:graphicData>
          </a:graphic>
        </xdr:graphicFrame>
      </mc:Choice>
      <mc:Fallback xmlns="">
        <xdr:sp macro="" textlink="">
          <xdr:nvSpPr>
            <xdr:cNvPr id="0" name=""/>
            <xdr:cNvSpPr>
              <a:spLocks noTextEdit="1"/>
            </xdr:cNvSpPr>
          </xdr:nvSpPr>
          <xdr:spPr>
            <a:xfrm>
              <a:off x="957792"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0</xdr:row>
      <xdr:rowOff>28575</xdr:rowOff>
    </xdr:from>
    <xdr:to>
      <xdr:col>7</xdr:col>
      <xdr:colOff>85725</xdr:colOff>
      <xdr:row>13</xdr:row>
      <xdr:rowOff>76200</xdr:rowOff>
    </xdr:to>
    <mc:AlternateContent xmlns:mc="http://schemas.openxmlformats.org/markup-compatibility/2006" xmlns:a14="http://schemas.microsoft.com/office/drawing/2010/main">
      <mc:Choice Requires="a14">
        <xdr:graphicFrame macro="">
          <xdr:nvGraphicFramePr>
            <xdr:cNvPr id="3" name="Product ID 6">
              <a:extLst>
                <a:ext uri="{FF2B5EF4-FFF2-40B4-BE49-F238E27FC236}">
                  <a16:creationId xmlns:a16="http://schemas.microsoft.com/office/drawing/2014/main" id="{C10AE7F9-7F94-47F3-A3DE-66862DC43FFE}"/>
                </a:ext>
              </a:extLst>
            </xdr:cNvPr>
            <xdr:cNvGraphicFramePr/>
          </xdr:nvGraphicFramePr>
          <xdr:xfrm>
            <a:off x="0" y="0"/>
            <a:ext cx="0" cy="0"/>
          </xdr:xfrm>
          <a:graphic>
            <a:graphicData uri="http://schemas.microsoft.com/office/drawing/2010/slicer">
              <sle:slicer xmlns:sle="http://schemas.microsoft.com/office/drawing/2010/slicer" name="Product ID 6"/>
            </a:graphicData>
          </a:graphic>
        </xdr:graphicFrame>
      </mc:Choice>
      <mc:Fallback xmlns="">
        <xdr:sp macro="" textlink="">
          <xdr:nvSpPr>
            <xdr:cNvPr id="0" name=""/>
            <xdr:cNvSpPr>
              <a:spLocks noTextEdit="1"/>
            </xdr:cNvSpPr>
          </xdr:nvSpPr>
          <xdr:spPr>
            <a:xfrm>
              <a:off x="2837392"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0</xdr:row>
      <xdr:rowOff>19050</xdr:rowOff>
    </xdr:from>
    <xdr:to>
      <xdr:col>10</xdr:col>
      <xdr:colOff>142875</xdr:colOff>
      <xdr:row>13</xdr:row>
      <xdr:rowOff>66675</xdr:rowOff>
    </xdr:to>
    <mc:AlternateContent xmlns:mc="http://schemas.openxmlformats.org/markup-compatibility/2006" xmlns:a14="http://schemas.microsoft.com/office/drawing/2010/main">
      <mc:Choice Requires="a14">
        <xdr:graphicFrame macro="">
          <xdr:nvGraphicFramePr>
            <xdr:cNvPr id="4" name="Current price 2">
              <a:extLst>
                <a:ext uri="{FF2B5EF4-FFF2-40B4-BE49-F238E27FC236}">
                  <a16:creationId xmlns:a16="http://schemas.microsoft.com/office/drawing/2014/main" id="{758EDBD7-9064-4F8F-AC12-E2CFD9B0F946}"/>
                </a:ext>
              </a:extLst>
            </xdr:cNvPr>
            <xdr:cNvGraphicFramePr/>
          </xdr:nvGraphicFramePr>
          <xdr:xfrm>
            <a:off x="0" y="0"/>
            <a:ext cx="0" cy="0"/>
          </xdr:xfrm>
          <a:graphic>
            <a:graphicData uri="http://schemas.microsoft.com/office/drawing/2010/slicer">
              <sle:slicer xmlns:sle="http://schemas.microsoft.com/office/drawing/2010/slicer" name="Current price 2"/>
            </a:graphicData>
          </a:graphic>
        </xdr:graphicFrame>
      </mc:Choice>
      <mc:Fallback xmlns="">
        <xdr:sp macro="" textlink="">
          <xdr:nvSpPr>
            <xdr:cNvPr id="0" name=""/>
            <xdr:cNvSpPr>
              <a:spLocks noTextEdit="1"/>
            </xdr:cNvSpPr>
          </xdr:nvSpPr>
          <xdr:spPr>
            <a:xfrm>
              <a:off x="4736042" y="190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0</xdr:row>
      <xdr:rowOff>19050</xdr:rowOff>
    </xdr:from>
    <xdr:to>
      <xdr:col>13</xdr:col>
      <xdr:colOff>247650</xdr:colOff>
      <xdr:row>13</xdr:row>
      <xdr:rowOff>66675</xdr:rowOff>
    </xdr:to>
    <mc:AlternateContent xmlns:mc="http://schemas.openxmlformats.org/markup-compatibility/2006" xmlns:a14="http://schemas.microsoft.com/office/drawing/2010/main">
      <mc:Choice Requires="a14">
        <xdr:graphicFrame macro="">
          <xdr:nvGraphicFramePr>
            <xdr:cNvPr id="5" name="Old Price 2">
              <a:extLst>
                <a:ext uri="{FF2B5EF4-FFF2-40B4-BE49-F238E27FC236}">
                  <a16:creationId xmlns:a16="http://schemas.microsoft.com/office/drawing/2014/main" id="{586059B4-8246-4811-8516-6DF188746139}"/>
                </a:ext>
              </a:extLst>
            </xdr:cNvPr>
            <xdr:cNvGraphicFramePr/>
          </xdr:nvGraphicFramePr>
          <xdr:xfrm>
            <a:off x="0" y="0"/>
            <a:ext cx="0" cy="0"/>
          </xdr:xfrm>
          <a:graphic>
            <a:graphicData uri="http://schemas.microsoft.com/office/drawing/2010/slicer">
              <sle:slicer xmlns:sle="http://schemas.microsoft.com/office/drawing/2010/slicer" name="Old Price 2"/>
            </a:graphicData>
          </a:graphic>
        </xdr:graphicFrame>
      </mc:Choice>
      <mc:Fallback xmlns="">
        <xdr:sp macro="" textlink="">
          <xdr:nvSpPr>
            <xdr:cNvPr id="0" name=""/>
            <xdr:cNvSpPr>
              <a:spLocks noTextEdit="1"/>
            </xdr:cNvSpPr>
          </xdr:nvSpPr>
          <xdr:spPr>
            <a:xfrm>
              <a:off x="6682317" y="190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0</xdr:row>
      <xdr:rowOff>28575</xdr:rowOff>
    </xdr:from>
    <xdr:to>
      <xdr:col>16</xdr:col>
      <xdr:colOff>342900</xdr:colOff>
      <xdr:row>13</xdr:row>
      <xdr:rowOff>76200</xdr:rowOff>
    </xdr:to>
    <mc:AlternateContent xmlns:mc="http://schemas.openxmlformats.org/markup-compatibility/2006" xmlns:a14="http://schemas.microsoft.com/office/drawing/2010/main">
      <mc:Choice Requires="a14">
        <xdr:graphicFrame macro="">
          <xdr:nvGraphicFramePr>
            <xdr:cNvPr id="6" name="Absolute Discount 2">
              <a:extLst>
                <a:ext uri="{FF2B5EF4-FFF2-40B4-BE49-F238E27FC236}">
                  <a16:creationId xmlns:a16="http://schemas.microsoft.com/office/drawing/2014/main" id="{05B60172-8FF6-4F4A-9227-4C1DA7DD438A}"/>
                </a:ext>
              </a:extLst>
            </xdr:cNvPr>
            <xdr:cNvGraphicFramePr/>
          </xdr:nvGraphicFramePr>
          <xdr:xfrm>
            <a:off x="0" y="0"/>
            <a:ext cx="0" cy="0"/>
          </xdr:xfrm>
          <a:graphic>
            <a:graphicData uri="http://schemas.microsoft.com/office/drawing/2010/slicer">
              <sle:slicer xmlns:sle="http://schemas.microsoft.com/office/drawing/2010/slicer" name="Absolute Discount 2"/>
            </a:graphicData>
          </a:graphic>
        </xdr:graphicFrame>
      </mc:Choice>
      <mc:Fallback xmlns="">
        <xdr:sp macro="" textlink="">
          <xdr:nvSpPr>
            <xdr:cNvPr id="0" name=""/>
            <xdr:cNvSpPr>
              <a:spLocks noTextEdit="1"/>
            </xdr:cNvSpPr>
          </xdr:nvSpPr>
          <xdr:spPr>
            <a:xfrm>
              <a:off x="8619067" y="28575"/>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68792</xdr:rowOff>
    </xdr:from>
    <xdr:to>
      <xdr:col>4</xdr:col>
      <xdr:colOff>0</xdr:colOff>
      <xdr:row>27</xdr:row>
      <xdr:rowOff>116417</xdr:rowOff>
    </xdr:to>
    <mc:AlternateContent xmlns:mc="http://schemas.openxmlformats.org/markup-compatibility/2006" xmlns:a14="http://schemas.microsoft.com/office/drawing/2010/main">
      <mc:Choice Requires="a14">
        <xdr:graphicFrame macro="">
          <xdr:nvGraphicFramePr>
            <xdr:cNvPr id="7" name="Discount % 2">
              <a:extLst>
                <a:ext uri="{FF2B5EF4-FFF2-40B4-BE49-F238E27FC236}">
                  <a16:creationId xmlns:a16="http://schemas.microsoft.com/office/drawing/2014/main" id="{3EF0531B-DB22-4D19-8FA0-3AF9FEFA3846}"/>
                </a:ext>
              </a:extLst>
            </xdr:cNvPr>
            <xdr:cNvGraphicFramePr/>
          </xdr:nvGraphicFramePr>
          <xdr:xfrm>
            <a:off x="0" y="0"/>
            <a:ext cx="0" cy="0"/>
          </xdr:xfrm>
          <a:graphic>
            <a:graphicData uri="http://schemas.microsoft.com/office/drawing/2010/slicer">
              <sle:slicer xmlns:sle="http://schemas.microsoft.com/office/drawing/2010/slicer" name="Discount % 2"/>
            </a:graphicData>
          </a:graphic>
        </xdr:graphicFrame>
      </mc:Choice>
      <mc:Fallback xmlns="">
        <xdr:sp macro="" textlink="">
          <xdr:nvSpPr>
            <xdr:cNvPr id="0" name=""/>
            <xdr:cNvSpPr>
              <a:spLocks noTextEdit="1"/>
            </xdr:cNvSpPr>
          </xdr:nvSpPr>
          <xdr:spPr>
            <a:xfrm>
              <a:off x="910167" y="2735792"/>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76199</xdr:colOff>
      <xdr:row>14</xdr:row>
      <xdr:rowOff>74081</xdr:rowOff>
    </xdr:from>
    <xdr:to>
      <xdr:col>7</xdr:col>
      <xdr:colOff>76199</xdr:colOff>
      <xdr:row>27</xdr:row>
      <xdr:rowOff>121706</xdr:rowOff>
    </xdr:to>
    <mc:AlternateContent xmlns:mc="http://schemas.openxmlformats.org/markup-compatibility/2006" xmlns:a14="http://schemas.microsoft.com/office/drawing/2010/main">
      <mc:Choice Requires="a14">
        <xdr:graphicFrame macro="">
          <xdr:nvGraphicFramePr>
            <xdr:cNvPr id="8" name="Discount Categorization 2">
              <a:extLst>
                <a:ext uri="{FF2B5EF4-FFF2-40B4-BE49-F238E27FC236}">
                  <a16:creationId xmlns:a16="http://schemas.microsoft.com/office/drawing/2014/main" id="{E3963206-F2D1-4384-A5C0-7912E14B27AC}"/>
                </a:ext>
              </a:extLst>
            </xdr:cNvPr>
            <xdr:cNvGraphicFramePr/>
          </xdr:nvGraphicFramePr>
          <xdr:xfrm>
            <a:off x="0" y="0"/>
            <a:ext cx="0" cy="0"/>
          </xdr:xfrm>
          <a:graphic>
            <a:graphicData uri="http://schemas.microsoft.com/office/drawing/2010/slicer">
              <sle:slicer xmlns:sle="http://schemas.microsoft.com/office/drawing/2010/slicer" name="Discount Categorization 2"/>
            </a:graphicData>
          </a:graphic>
        </xdr:graphicFrame>
      </mc:Choice>
      <mc:Fallback xmlns="">
        <xdr:sp macro="" textlink="">
          <xdr:nvSpPr>
            <xdr:cNvPr id="0" name=""/>
            <xdr:cNvSpPr>
              <a:spLocks noTextEdit="1"/>
            </xdr:cNvSpPr>
          </xdr:nvSpPr>
          <xdr:spPr>
            <a:xfrm>
              <a:off x="2827866" y="2741081"/>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14</xdr:row>
      <xdr:rowOff>74081</xdr:rowOff>
    </xdr:from>
    <xdr:to>
      <xdr:col>10</xdr:col>
      <xdr:colOff>133350</xdr:colOff>
      <xdr:row>27</xdr:row>
      <xdr:rowOff>121706</xdr:rowOff>
    </xdr:to>
    <mc:AlternateContent xmlns:mc="http://schemas.openxmlformats.org/markup-compatibility/2006" xmlns:a14="http://schemas.microsoft.com/office/drawing/2010/main">
      <mc:Choice Requires="a14">
        <xdr:graphicFrame macro="">
          <xdr:nvGraphicFramePr>
            <xdr:cNvPr id="9" name="Review 4">
              <a:extLst>
                <a:ext uri="{FF2B5EF4-FFF2-40B4-BE49-F238E27FC236}">
                  <a16:creationId xmlns:a16="http://schemas.microsoft.com/office/drawing/2014/main" id="{99AFAC45-022C-4887-9097-FE698FC6C730}"/>
                </a:ext>
              </a:extLst>
            </xdr:cNvPr>
            <xdr:cNvGraphicFramePr/>
          </xdr:nvGraphicFramePr>
          <xdr:xfrm>
            <a:off x="0" y="0"/>
            <a:ext cx="0" cy="0"/>
          </xdr:xfrm>
          <a:graphic>
            <a:graphicData uri="http://schemas.microsoft.com/office/drawing/2010/slicer">
              <sle:slicer xmlns:sle="http://schemas.microsoft.com/office/drawing/2010/slicer" name="Review 4"/>
            </a:graphicData>
          </a:graphic>
        </xdr:graphicFrame>
      </mc:Choice>
      <mc:Fallback xmlns="">
        <xdr:sp macro="" textlink="">
          <xdr:nvSpPr>
            <xdr:cNvPr id="0" name=""/>
            <xdr:cNvSpPr>
              <a:spLocks noTextEdit="1"/>
            </xdr:cNvSpPr>
          </xdr:nvSpPr>
          <xdr:spPr>
            <a:xfrm>
              <a:off x="4726517" y="2741081"/>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254001</xdr:colOff>
      <xdr:row>14</xdr:row>
      <xdr:rowOff>63500</xdr:rowOff>
    </xdr:from>
    <xdr:to>
      <xdr:col>13</xdr:col>
      <xdr:colOff>254001</xdr:colOff>
      <xdr:row>27</xdr:row>
      <xdr:rowOff>111125</xdr:rowOff>
    </xdr:to>
    <mc:AlternateContent xmlns:mc="http://schemas.openxmlformats.org/markup-compatibility/2006" xmlns:a14="http://schemas.microsoft.com/office/drawing/2010/main">
      <mc:Choice Requires="a14">
        <xdr:graphicFrame macro="">
          <xdr:nvGraphicFramePr>
            <xdr:cNvPr id="10" name="Ratings 7">
              <a:extLst>
                <a:ext uri="{FF2B5EF4-FFF2-40B4-BE49-F238E27FC236}">
                  <a16:creationId xmlns:a16="http://schemas.microsoft.com/office/drawing/2014/main" id="{CB092FC2-3C71-4629-8329-74D2F9F462C1}"/>
                </a:ext>
              </a:extLst>
            </xdr:cNvPr>
            <xdr:cNvGraphicFramePr/>
          </xdr:nvGraphicFramePr>
          <xdr:xfrm>
            <a:off x="0" y="0"/>
            <a:ext cx="0" cy="0"/>
          </xdr:xfrm>
          <a:graphic>
            <a:graphicData uri="http://schemas.microsoft.com/office/drawing/2010/slicer">
              <sle:slicer xmlns:sle="http://schemas.microsoft.com/office/drawing/2010/slicer" name="Ratings 7"/>
            </a:graphicData>
          </a:graphic>
        </xdr:graphicFrame>
      </mc:Choice>
      <mc:Fallback xmlns="">
        <xdr:sp macro="" textlink="">
          <xdr:nvSpPr>
            <xdr:cNvPr id="0" name=""/>
            <xdr:cNvSpPr>
              <a:spLocks noTextEdit="1"/>
            </xdr:cNvSpPr>
          </xdr:nvSpPr>
          <xdr:spPr>
            <a:xfrm>
              <a:off x="6688668" y="2730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338667</xdr:colOff>
      <xdr:row>14</xdr:row>
      <xdr:rowOff>63500</xdr:rowOff>
    </xdr:from>
    <xdr:to>
      <xdr:col>16</xdr:col>
      <xdr:colOff>338667</xdr:colOff>
      <xdr:row>27</xdr:row>
      <xdr:rowOff>111125</xdr:rowOff>
    </xdr:to>
    <mc:AlternateContent xmlns:mc="http://schemas.openxmlformats.org/markup-compatibility/2006" xmlns:a14="http://schemas.microsoft.com/office/drawing/2010/main">
      <mc:Choice Requires="a14">
        <xdr:graphicFrame macro="">
          <xdr:nvGraphicFramePr>
            <xdr:cNvPr id="11" name="Rating Quality 1">
              <a:extLst>
                <a:ext uri="{FF2B5EF4-FFF2-40B4-BE49-F238E27FC236}">
                  <a16:creationId xmlns:a16="http://schemas.microsoft.com/office/drawing/2014/main" id="{BC360280-4646-43A2-99CE-FAEB80C641CC}"/>
                </a:ext>
              </a:extLst>
            </xdr:cNvPr>
            <xdr:cNvGraphicFramePr/>
          </xdr:nvGraphicFramePr>
          <xdr:xfrm>
            <a:off x="0" y="0"/>
            <a:ext cx="0" cy="0"/>
          </xdr:xfrm>
          <a:graphic>
            <a:graphicData uri="http://schemas.microsoft.com/office/drawing/2010/slicer">
              <sle:slicer xmlns:sle="http://schemas.microsoft.com/office/drawing/2010/slicer" name="Rating Quality 1"/>
            </a:graphicData>
          </a:graphic>
        </xdr:graphicFrame>
      </mc:Choice>
      <mc:Fallback xmlns="">
        <xdr:sp macro="" textlink="">
          <xdr:nvSpPr>
            <xdr:cNvPr id="0" name=""/>
            <xdr:cNvSpPr>
              <a:spLocks noTextEdit="1"/>
            </xdr:cNvSpPr>
          </xdr:nvSpPr>
          <xdr:spPr>
            <a:xfrm>
              <a:off x="8614834" y="2730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201082</xdr:colOff>
      <xdr:row>11</xdr:row>
      <xdr:rowOff>179917</xdr:rowOff>
    </xdr:from>
    <xdr:to>
      <xdr:col>0</xdr:col>
      <xdr:colOff>730249</xdr:colOff>
      <xdr:row>14</xdr:row>
      <xdr:rowOff>125277</xdr:rowOff>
    </xdr:to>
    <xdr:pic>
      <xdr:nvPicPr>
        <xdr:cNvPr id="22" name="Graphic 21" descr="Bar chart with solid fill">
          <a:hlinkClick xmlns:r="http://schemas.openxmlformats.org/officeDocument/2006/relationships" r:id="rId1"/>
          <a:extLst>
            <a:ext uri="{FF2B5EF4-FFF2-40B4-BE49-F238E27FC236}">
              <a16:creationId xmlns:a16="http://schemas.microsoft.com/office/drawing/2014/main" id="{26FEEDB3-2ED2-45B9-9DFE-C62ED97CB32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201082" y="2275417"/>
          <a:ext cx="529167" cy="516860"/>
        </a:xfrm>
        <a:prstGeom prst="rect">
          <a:avLst/>
        </a:prstGeom>
      </xdr:spPr>
    </xdr:pic>
    <xdr:clientData/>
  </xdr:twoCellAnchor>
  <xdr:twoCellAnchor editAs="oneCell">
    <xdr:from>
      <xdr:col>0</xdr:col>
      <xdr:colOff>225428</xdr:colOff>
      <xdr:row>4</xdr:row>
      <xdr:rowOff>95251</xdr:rowOff>
    </xdr:from>
    <xdr:to>
      <xdr:col>0</xdr:col>
      <xdr:colOff>709084</xdr:colOff>
      <xdr:row>7</xdr:row>
      <xdr:rowOff>31751</xdr:rowOff>
    </xdr:to>
    <xdr:pic>
      <xdr:nvPicPr>
        <xdr:cNvPr id="23" name="Graphic 22" descr="Presentation with pie chart with solid fill">
          <a:hlinkClick xmlns:r="http://schemas.openxmlformats.org/officeDocument/2006/relationships" r:id="rId4"/>
          <a:extLst>
            <a:ext uri="{FF2B5EF4-FFF2-40B4-BE49-F238E27FC236}">
              <a16:creationId xmlns:a16="http://schemas.microsoft.com/office/drawing/2014/main" id="{5AE216C5-0CB9-47D0-ADC3-404866EFDB5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5428" y="857251"/>
          <a:ext cx="483656" cy="508000"/>
        </a:xfrm>
        <a:prstGeom prst="rect">
          <a:avLst/>
        </a:prstGeom>
      </xdr:spPr>
    </xdr:pic>
    <xdr:clientData/>
  </xdr:twoCellAnchor>
  <xdr:twoCellAnchor editAs="oneCell">
    <xdr:from>
      <xdr:col>0</xdr:col>
      <xdr:colOff>47626</xdr:colOff>
      <xdr:row>1</xdr:row>
      <xdr:rowOff>31750</xdr:rowOff>
    </xdr:from>
    <xdr:to>
      <xdr:col>0</xdr:col>
      <xdr:colOff>877185</xdr:colOff>
      <xdr:row>2</xdr:row>
      <xdr:rowOff>52917</xdr:rowOff>
    </xdr:to>
    <xdr:pic>
      <xdr:nvPicPr>
        <xdr:cNvPr id="24" name="Picture 23">
          <a:extLst>
            <a:ext uri="{FF2B5EF4-FFF2-40B4-BE49-F238E27FC236}">
              <a16:creationId xmlns:a16="http://schemas.microsoft.com/office/drawing/2014/main" id="{8B9EF01D-FA60-4B1B-BBA9-EB0ED0F7078E}"/>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408" t="27233" r="408" b="33188"/>
        <a:stretch>
          <a:fillRect/>
        </a:stretch>
      </xdr:blipFill>
      <xdr:spPr>
        <a:xfrm>
          <a:off x="47626" y="222250"/>
          <a:ext cx="829559" cy="211667"/>
        </a:xfrm>
        <a:prstGeom prst="rect">
          <a:avLst/>
        </a:prstGeom>
      </xdr:spPr>
    </xdr:pic>
    <xdr:clientData/>
  </xdr:twoCellAnchor>
  <xdr:twoCellAnchor editAs="oneCell">
    <xdr:from>
      <xdr:col>0</xdr:col>
      <xdr:colOff>283236</xdr:colOff>
      <xdr:row>8</xdr:row>
      <xdr:rowOff>117077</xdr:rowOff>
    </xdr:from>
    <xdr:to>
      <xdr:col>0</xdr:col>
      <xdr:colOff>666750</xdr:colOff>
      <xdr:row>10</xdr:row>
      <xdr:rowOff>69860</xdr:rowOff>
    </xdr:to>
    <xdr:pic>
      <xdr:nvPicPr>
        <xdr:cNvPr id="25" name="Picture 24">
          <a:hlinkClick xmlns:r="http://schemas.openxmlformats.org/officeDocument/2006/relationships" r:id="rId8"/>
          <a:extLst>
            <a:ext uri="{FF2B5EF4-FFF2-40B4-BE49-F238E27FC236}">
              <a16:creationId xmlns:a16="http://schemas.microsoft.com/office/drawing/2014/main" id="{040163CF-588A-4461-BE07-700D1C4D8B3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283236" y="1641077"/>
          <a:ext cx="383514" cy="333783"/>
        </a:xfrm>
        <a:prstGeom prst="rect">
          <a:avLst/>
        </a:prstGeom>
      </xdr:spPr>
    </xdr:pic>
    <xdr:clientData/>
  </xdr:twoCellAnchor>
  <xdr:twoCellAnchor editAs="oneCell">
    <xdr:from>
      <xdr:col>0</xdr:col>
      <xdr:colOff>158750</xdr:colOff>
      <xdr:row>16</xdr:row>
      <xdr:rowOff>81491</xdr:rowOff>
    </xdr:from>
    <xdr:to>
      <xdr:col>0</xdr:col>
      <xdr:colOff>740832</xdr:colOff>
      <xdr:row>19</xdr:row>
      <xdr:rowOff>21167</xdr:rowOff>
    </xdr:to>
    <xdr:pic>
      <xdr:nvPicPr>
        <xdr:cNvPr id="26" name="Graphic 25" descr="List with solid fill">
          <a:hlinkClick xmlns:r="http://schemas.openxmlformats.org/officeDocument/2006/relationships" r:id="rId10"/>
          <a:extLst>
            <a:ext uri="{FF2B5EF4-FFF2-40B4-BE49-F238E27FC236}">
              <a16:creationId xmlns:a16="http://schemas.microsoft.com/office/drawing/2014/main" id="{41000478-C055-47C9-B91E-1CE4D724BE1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58750" y="3129491"/>
          <a:ext cx="582082" cy="5111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4</xdr:row>
      <xdr:rowOff>90487</xdr:rowOff>
    </xdr:from>
    <xdr:to>
      <xdr:col>10</xdr:col>
      <xdr:colOff>66675</xdr:colOff>
      <xdr:row>18</xdr:row>
      <xdr:rowOff>166687</xdr:rowOff>
    </xdr:to>
    <xdr:graphicFrame macro="">
      <xdr:nvGraphicFramePr>
        <xdr:cNvPr id="2" name="Chart 1">
          <a:extLst>
            <a:ext uri="{FF2B5EF4-FFF2-40B4-BE49-F238E27FC236}">
              <a16:creationId xmlns:a16="http://schemas.microsoft.com/office/drawing/2014/main" id="{55230680-7484-C5A3-B686-B433B6B74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2</xdr:row>
      <xdr:rowOff>0</xdr:rowOff>
    </xdr:from>
    <xdr:to>
      <xdr:col>5</xdr:col>
      <xdr:colOff>76200</xdr:colOff>
      <xdr:row>15</xdr:row>
      <xdr:rowOff>47625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D6D6388D-5B7D-21BA-F81E-832EF10164F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9245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314325</xdr:colOff>
      <xdr:row>1</xdr:row>
      <xdr:rowOff>180975</xdr:rowOff>
    </xdr:from>
    <xdr:to>
      <xdr:col>8</xdr:col>
      <xdr:colOff>314325</xdr:colOff>
      <xdr:row>15</xdr:row>
      <xdr:rowOff>38100</xdr:rowOff>
    </xdr:to>
    <mc:AlternateContent xmlns:mc="http://schemas.openxmlformats.org/markup-compatibility/2006" xmlns:a14="http://schemas.microsoft.com/office/drawing/2010/main">
      <mc:Choice Requires="a14">
        <xdr:graphicFrame macro="">
          <xdr:nvGraphicFramePr>
            <xdr:cNvPr id="3" name="Ratings 1">
              <a:extLst>
                <a:ext uri="{FF2B5EF4-FFF2-40B4-BE49-F238E27FC236}">
                  <a16:creationId xmlns:a16="http://schemas.microsoft.com/office/drawing/2014/main" id="{0F3B3E5E-4C72-9002-0DD1-EF623E9E12E7}"/>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79914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1019175</xdr:colOff>
      <xdr:row>14</xdr:row>
      <xdr:rowOff>66675</xdr:rowOff>
    </xdr:from>
    <xdr:to>
      <xdr:col>1</xdr:col>
      <xdr:colOff>781050</xdr:colOff>
      <xdr:row>28</xdr:row>
      <xdr:rowOff>142875</xdr:rowOff>
    </xdr:to>
    <xdr:graphicFrame macro="">
      <xdr:nvGraphicFramePr>
        <xdr:cNvPr id="2" name="Chart 1">
          <a:extLst>
            <a:ext uri="{FF2B5EF4-FFF2-40B4-BE49-F238E27FC236}">
              <a16:creationId xmlns:a16="http://schemas.microsoft.com/office/drawing/2014/main" id="{E32C19BB-CFC9-E2D1-0DEF-633ECCCBE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142875</xdr:colOff>
      <xdr:row>0</xdr:row>
      <xdr:rowOff>0</xdr:rowOff>
    </xdr:from>
    <xdr:to>
      <xdr:col>5</xdr:col>
      <xdr:colOff>142875</xdr:colOff>
      <xdr:row>10</xdr:row>
      <xdr:rowOff>180975</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B9819C9A-AE90-ECC0-52A1-50DBC0E1D5C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143625" y="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133350</xdr:colOff>
      <xdr:row>11</xdr:row>
      <xdr:rowOff>76200</xdr:rowOff>
    </xdr:from>
    <xdr:to>
      <xdr:col>5</xdr:col>
      <xdr:colOff>133350</xdr:colOff>
      <xdr:row>22</xdr:row>
      <xdr:rowOff>19050</xdr:rowOff>
    </xdr:to>
    <mc:AlternateContent xmlns:mc="http://schemas.openxmlformats.org/markup-compatibility/2006" xmlns:a14="http://schemas.microsoft.com/office/drawing/2010/main">
      <mc:Choice Requires="a14">
        <xdr:graphicFrame macro="">
          <xdr:nvGraphicFramePr>
            <xdr:cNvPr id="5" name="Ratings 2">
              <a:extLst>
                <a:ext uri="{FF2B5EF4-FFF2-40B4-BE49-F238E27FC236}">
                  <a16:creationId xmlns:a16="http://schemas.microsoft.com/office/drawing/2014/main" id="{14DF37A4-58EB-66F9-AD26-84CF8D42D138}"/>
                </a:ext>
              </a:extLst>
            </xdr:cNvPr>
            <xdr:cNvGraphicFramePr/>
          </xdr:nvGraphicFramePr>
          <xdr:xfrm>
            <a:off x="0" y="0"/>
            <a:ext cx="0" cy="0"/>
          </xdr:xfrm>
          <a:graphic>
            <a:graphicData uri="http://schemas.microsoft.com/office/drawing/2010/slicer">
              <sle:slicer xmlns:sle="http://schemas.microsoft.com/office/drawing/2010/slicer" name="Ratings 2"/>
            </a:graphicData>
          </a:graphic>
        </xdr:graphicFrame>
      </mc:Choice>
      <mc:Fallback xmlns="">
        <xdr:sp macro="" textlink="">
          <xdr:nvSpPr>
            <xdr:cNvPr id="0" name=""/>
            <xdr:cNvSpPr>
              <a:spLocks noTextEdit="1"/>
            </xdr:cNvSpPr>
          </xdr:nvSpPr>
          <xdr:spPr>
            <a:xfrm>
              <a:off x="6134100" y="2171700"/>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895350</xdr:colOff>
      <xdr:row>9</xdr:row>
      <xdr:rowOff>52387</xdr:rowOff>
    </xdr:from>
    <xdr:to>
      <xdr:col>13</xdr:col>
      <xdr:colOff>200025</xdr:colOff>
      <xdr:row>23</xdr:row>
      <xdr:rowOff>128587</xdr:rowOff>
    </xdr:to>
    <xdr:graphicFrame macro="">
      <xdr:nvGraphicFramePr>
        <xdr:cNvPr id="3" name="Chart 2">
          <a:extLst>
            <a:ext uri="{FF2B5EF4-FFF2-40B4-BE49-F238E27FC236}">
              <a16:creationId xmlns:a16="http://schemas.microsoft.com/office/drawing/2014/main" id="{A0729748-3F6B-89AE-2BDA-1AD267676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161925</xdr:colOff>
      <xdr:row>0</xdr:row>
      <xdr:rowOff>38100</xdr:rowOff>
    </xdr:from>
    <xdr:to>
      <xdr:col>5</xdr:col>
      <xdr:colOff>114300</xdr:colOff>
      <xdr:row>9</xdr:row>
      <xdr:rowOff>9525</xdr:rowOff>
    </xdr:to>
    <mc:AlternateContent xmlns:mc="http://schemas.openxmlformats.org/markup-compatibility/2006" xmlns:a14="http://schemas.microsoft.com/office/drawing/2010/main">
      <mc:Choice Requires="a14">
        <xdr:graphicFrame macro="">
          <xdr:nvGraphicFramePr>
            <xdr:cNvPr id="4" name="Product 2">
              <a:extLst>
                <a:ext uri="{FF2B5EF4-FFF2-40B4-BE49-F238E27FC236}">
                  <a16:creationId xmlns:a16="http://schemas.microsoft.com/office/drawing/2014/main" id="{7B89DDE5-7610-0E18-DB70-7E2F2091BCCD}"/>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886075" y="3810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0</xdr:row>
      <xdr:rowOff>38101</xdr:rowOff>
    </xdr:from>
    <xdr:to>
      <xdr:col>11</xdr:col>
      <xdr:colOff>285750</xdr:colOff>
      <xdr:row>9</xdr:row>
      <xdr:rowOff>19051</xdr:rowOff>
    </xdr:to>
    <mc:AlternateContent xmlns:mc="http://schemas.openxmlformats.org/markup-compatibility/2006" xmlns:a14="http://schemas.microsoft.com/office/drawing/2010/main">
      <mc:Choice Requires="a14">
        <xdr:graphicFrame macro="">
          <xdr:nvGraphicFramePr>
            <xdr:cNvPr id="5" name="Product ID">
              <a:extLst>
                <a:ext uri="{FF2B5EF4-FFF2-40B4-BE49-F238E27FC236}">
                  <a16:creationId xmlns:a16="http://schemas.microsoft.com/office/drawing/2014/main" id="{1CEDF234-DD65-9A6D-9E30-C0DF83D8B39E}"/>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4752975" y="381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0</xdr:row>
      <xdr:rowOff>28576</xdr:rowOff>
    </xdr:from>
    <xdr:to>
      <xdr:col>18</xdr:col>
      <xdr:colOff>28575</xdr:colOff>
      <xdr:row>9</xdr:row>
      <xdr:rowOff>28576</xdr:rowOff>
    </xdr:to>
    <mc:AlternateContent xmlns:mc="http://schemas.openxmlformats.org/markup-compatibility/2006" xmlns:a14="http://schemas.microsoft.com/office/drawing/2010/main">
      <mc:Choice Requires="a14">
        <xdr:graphicFrame macro="">
          <xdr:nvGraphicFramePr>
            <xdr:cNvPr id="6" name="Absolute Discount">
              <a:extLst>
                <a:ext uri="{FF2B5EF4-FFF2-40B4-BE49-F238E27FC236}">
                  <a16:creationId xmlns:a16="http://schemas.microsoft.com/office/drawing/2014/main" id="{B1A83B01-52FB-2E4E-994D-784E6526F4D0}"/>
                </a:ext>
              </a:extLst>
            </xdr:cNvPr>
            <xdr:cNvGraphicFramePr/>
          </xdr:nvGraphicFramePr>
          <xdr:xfrm>
            <a:off x="0" y="0"/>
            <a:ext cx="0" cy="0"/>
          </xdr:xfrm>
          <a:graphic>
            <a:graphicData uri="http://schemas.microsoft.com/office/drawing/2010/slicer">
              <sle:slicer xmlns:sle="http://schemas.microsoft.com/office/drawing/2010/slicer" name="Absolute Discount"/>
            </a:graphicData>
          </a:graphic>
        </xdr:graphicFrame>
      </mc:Choice>
      <mc:Fallback xmlns="">
        <xdr:sp macro="" textlink="">
          <xdr:nvSpPr>
            <xdr:cNvPr id="0" name=""/>
            <xdr:cNvSpPr>
              <a:spLocks noTextEdit="1"/>
            </xdr:cNvSpPr>
          </xdr:nvSpPr>
          <xdr:spPr>
            <a:xfrm>
              <a:off x="6629400" y="285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400050</xdr:colOff>
      <xdr:row>9</xdr:row>
      <xdr:rowOff>109537</xdr:rowOff>
    </xdr:from>
    <xdr:to>
      <xdr:col>10</xdr:col>
      <xdr:colOff>400050</xdr:colOff>
      <xdr:row>22</xdr:row>
      <xdr:rowOff>95250</xdr:rowOff>
    </xdr:to>
    <xdr:graphicFrame macro="">
      <xdr:nvGraphicFramePr>
        <xdr:cNvPr id="2" name="Chart 1">
          <a:extLst>
            <a:ext uri="{FF2B5EF4-FFF2-40B4-BE49-F238E27FC236}">
              <a16:creationId xmlns:a16="http://schemas.microsoft.com/office/drawing/2014/main" id="{087838E5-DBE1-BD67-F7A5-DAD2615AA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66674</xdr:colOff>
      <xdr:row>0</xdr:row>
      <xdr:rowOff>28575</xdr:rowOff>
    </xdr:from>
    <xdr:to>
      <xdr:col>5</xdr:col>
      <xdr:colOff>438149</xdr:colOff>
      <xdr:row>8</xdr:row>
      <xdr:rowOff>142875</xdr:rowOff>
    </xdr:to>
    <mc:AlternateContent xmlns:mc="http://schemas.openxmlformats.org/markup-compatibility/2006" xmlns:a14="http://schemas.microsoft.com/office/drawing/2010/main">
      <mc:Choice Requires="a14">
        <xdr:graphicFrame macro="">
          <xdr:nvGraphicFramePr>
            <xdr:cNvPr id="3" name="Product 3">
              <a:extLst>
                <a:ext uri="{FF2B5EF4-FFF2-40B4-BE49-F238E27FC236}">
                  <a16:creationId xmlns:a16="http://schemas.microsoft.com/office/drawing/2014/main" id="{142C3CA6-BD02-E40F-C28C-FB79D29FA830}"/>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2133599" y="28575"/>
              <a:ext cx="22002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0</xdr:row>
      <xdr:rowOff>28575</xdr:rowOff>
    </xdr:from>
    <xdr:to>
      <xdr:col>8</xdr:col>
      <xdr:colOff>476250</xdr:colOff>
      <xdr:row>8</xdr:row>
      <xdr:rowOff>114300</xdr:rowOff>
    </xdr:to>
    <mc:AlternateContent xmlns:mc="http://schemas.openxmlformats.org/markup-compatibility/2006" xmlns:a14="http://schemas.microsoft.com/office/drawing/2010/main">
      <mc:Choice Requires="a14">
        <xdr:graphicFrame macro="">
          <xdr:nvGraphicFramePr>
            <xdr:cNvPr id="4" name="Product ID 1">
              <a:extLst>
                <a:ext uri="{FF2B5EF4-FFF2-40B4-BE49-F238E27FC236}">
                  <a16:creationId xmlns:a16="http://schemas.microsoft.com/office/drawing/2014/main" id="{0A932A6A-C27F-D519-13FF-D1550D98AB1B}"/>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4371975" y="28575"/>
              <a:ext cx="18288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504825</xdr:colOff>
      <xdr:row>0</xdr:row>
      <xdr:rowOff>28576</xdr:rowOff>
    </xdr:from>
    <xdr:to>
      <xdr:col>11</xdr:col>
      <xdr:colOff>504825</xdr:colOff>
      <xdr:row>8</xdr:row>
      <xdr:rowOff>104776</xdr:rowOff>
    </xdr:to>
    <mc:AlternateContent xmlns:mc="http://schemas.openxmlformats.org/markup-compatibility/2006" xmlns:a14="http://schemas.microsoft.com/office/drawing/2010/main">
      <mc:Choice Requires="a14">
        <xdr:graphicFrame macro="">
          <xdr:nvGraphicFramePr>
            <xdr:cNvPr id="5" name="Review">
              <a:extLst>
                <a:ext uri="{FF2B5EF4-FFF2-40B4-BE49-F238E27FC236}">
                  <a16:creationId xmlns:a16="http://schemas.microsoft.com/office/drawing/2014/main" id="{5C4A4F9C-6701-60E3-D39E-5DB8B90BFAFD}"/>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mlns="">
        <xdr:sp macro="" textlink="">
          <xdr:nvSpPr>
            <xdr:cNvPr id="0" name=""/>
            <xdr:cNvSpPr>
              <a:spLocks noTextEdit="1"/>
            </xdr:cNvSpPr>
          </xdr:nvSpPr>
          <xdr:spPr>
            <a:xfrm>
              <a:off x="6229350" y="28576"/>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942975</xdr:colOff>
      <xdr:row>8</xdr:row>
      <xdr:rowOff>80962</xdr:rowOff>
    </xdr:from>
    <xdr:to>
      <xdr:col>5</xdr:col>
      <xdr:colOff>466725</xdr:colOff>
      <xdr:row>22</xdr:row>
      <xdr:rowOff>157162</xdr:rowOff>
    </xdr:to>
    <xdr:graphicFrame macro="">
      <xdr:nvGraphicFramePr>
        <xdr:cNvPr id="8" name="Chart 7">
          <a:extLst>
            <a:ext uri="{FF2B5EF4-FFF2-40B4-BE49-F238E27FC236}">
              <a16:creationId xmlns:a16="http://schemas.microsoft.com/office/drawing/2014/main" id="{D7BAC959-4743-6FFA-6EF0-4311CDFAA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209549</xdr:colOff>
      <xdr:row>9</xdr:row>
      <xdr:rowOff>1</xdr:rowOff>
    </xdr:from>
    <xdr:to>
      <xdr:col>10</xdr:col>
      <xdr:colOff>123824</xdr:colOff>
      <xdr:row>16</xdr:row>
      <xdr:rowOff>38101</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7D0E186F-9195-D19E-E1B4-DEACCFD73F81}"/>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5867399" y="1714501"/>
              <a:ext cx="23526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8</xdr:row>
      <xdr:rowOff>180975</xdr:rowOff>
    </xdr:from>
    <xdr:to>
      <xdr:col>13</xdr:col>
      <xdr:colOff>390525</xdr:colOff>
      <xdr:row>16</xdr:row>
      <xdr:rowOff>19050</xdr:rowOff>
    </xdr:to>
    <mc:AlternateContent xmlns:mc="http://schemas.openxmlformats.org/markup-compatibility/2006" xmlns:a14="http://schemas.microsoft.com/office/drawing/2010/main">
      <mc:Choice Requires="a14">
        <xdr:graphicFrame macro="">
          <xdr:nvGraphicFramePr>
            <xdr:cNvPr id="3" name="Product ID 2">
              <a:extLst>
                <a:ext uri="{FF2B5EF4-FFF2-40B4-BE49-F238E27FC236}">
                  <a16:creationId xmlns:a16="http://schemas.microsoft.com/office/drawing/2014/main" id="{798CD70D-2F6F-E7C3-7276-E3740BE49BC2}"/>
                </a:ext>
              </a:extLst>
            </xdr:cNvPr>
            <xdr:cNvGraphicFramePr/>
          </xdr:nvGraphicFramePr>
          <xdr:xfrm>
            <a:off x="0" y="0"/>
            <a:ext cx="0" cy="0"/>
          </xdr:xfrm>
          <a:graphic>
            <a:graphicData uri="http://schemas.microsoft.com/office/drawing/2010/slicer">
              <sle:slicer xmlns:sle="http://schemas.microsoft.com/office/drawing/2010/slicer" name="Product ID 2"/>
            </a:graphicData>
          </a:graphic>
        </xdr:graphicFrame>
      </mc:Choice>
      <mc:Fallback xmlns="">
        <xdr:sp macro="" textlink="">
          <xdr:nvSpPr>
            <xdr:cNvPr id="0" name=""/>
            <xdr:cNvSpPr>
              <a:spLocks noTextEdit="1"/>
            </xdr:cNvSpPr>
          </xdr:nvSpPr>
          <xdr:spPr>
            <a:xfrm>
              <a:off x="8486775" y="170497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0</xdr:row>
      <xdr:rowOff>171450</xdr:rowOff>
    </xdr:from>
    <xdr:to>
      <xdr:col>13</xdr:col>
      <xdr:colOff>19050</xdr:colOff>
      <xdr:row>8</xdr:row>
      <xdr:rowOff>19050</xdr:rowOff>
    </xdr:to>
    <mc:AlternateContent xmlns:mc="http://schemas.openxmlformats.org/markup-compatibility/2006" xmlns:a14="http://schemas.microsoft.com/office/drawing/2010/main">
      <mc:Choice Requires="a14">
        <xdr:graphicFrame macro="">
          <xdr:nvGraphicFramePr>
            <xdr:cNvPr id="4" name="Discount Categorization">
              <a:extLst>
                <a:ext uri="{FF2B5EF4-FFF2-40B4-BE49-F238E27FC236}">
                  <a16:creationId xmlns:a16="http://schemas.microsoft.com/office/drawing/2014/main" id="{5260283B-03C8-C848-5D5E-D2118BB98BBE}"/>
                </a:ext>
              </a:extLst>
            </xdr:cNvPr>
            <xdr:cNvGraphicFramePr/>
          </xdr:nvGraphicFramePr>
          <xdr:xfrm>
            <a:off x="0" y="0"/>
            <a:ext cx="0" cy="0"/>
          </xdr:xfrm>
          <a:graphic>
            <a:graphicData uri="http://schemas.microsoft.com/office/drawing/2010/slicer">
              <sle:slicer xmlns:sle="http://schemas.microsoft.com/office/drawing/2010/slicer" name="Discount Categorization"/>
            </a:graphicData>
          </a:graphic>
        </xdr:graphicFrame>
      </mc:Choice>
      <mc:Fallback xmlns="">
        <xdr:sp macro="" textlink="">
          <xdr:nvSpPr>
            <xdr:cNvPr id="0" name=""/>
            <xdr:cNvSpPr>
              <a:spLocks noTextEdit="1"/>
            </xdr:cNvSpPr>
          </xdr:nvSpPr>
          <xdr:spPr>
            <a:xfrm>
              <a:off x="8115300" y="17145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0</xdr:row>
      <xdr:rowOff>152400</xdr:rowOff>
    </xdr:from>
    <xdr:to>
      <xdr:col>9</xdr:col>
      <xdr:colOff>381000</xdr:colOff>
      <xdr:row>8</xdr:row>
      <xdr:rowOff>19050</xdr:rowOff>
    </xdr:to>
    <mc:AlternateContent xmlns:mc="http://schemas.openxmlformats.org/markup-compatibility/2006" xmlns:a14="http://schemas.microsoft.com/office/drawing/2010/main">
      <mc:Choice Requires="a14">
        <xdr:graphicFrame macro="">
          <xdr:nvGraphicFramePr>
            <xdr:cNvPr id="5" name="Review 1">
              <a:extLst>
                <a:ext uri="{FF2B5EF4-FFF2-40B4-BE49-F238E27FC236}">
                  <a16:creationId xmlns:a16="http://schemas.microsoft.com/office/drawing/2014/main" id="{4E02B4AC-0D31-931D-C520-626570C7A81F}"/>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mlns="">
        <xdr:sp macro="" textlink="">
          <xdr:nvSpPr>
            <xdr:cNvPr id="0" name=""/>
            <xdr:cNvSpPr>
              <a:spLocks noTextEdit="1"/>
            </xdr:cNvSpPr>
          </xdr:nvSpPr>
          <xdr:spPr>
            <a:xfrm>
              <a:off x="6038850" y="152400"/>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0</xdr:row>
      <xdr:rowOff>152401</xdr:rowOff>
    </xdr:from>
    <xdr:to>
      <xdr:col>6</xdr:col>
      <xdr:colOff>114300</xdr:colOff>
      <xdr:row>8</xdr:row>
      <xdr:rowOff>1</xdr:rowOff>
    </xdr:to>
    <mc:AlternateContent xmlns:mc="http://schemas.openxmlformats.org/markup-compatibility/2006" xmlns:a14="http://schemas.microsoft.com/office/drawing/2010/main">
      <mc:Choice Requires="a14">
        <xdr:graphicFrame macro="">
          <xdr:nvGraphicFramePr>
            <xdr:cNvPr id="6" name="Ratings 3">
              <a:extLst>
                <a:ext uri="{FF2B5EF4-FFF2-40B4-BE49-F238E27FC236}">
                  <a16:creationId xmlns:a16="http://schemas.microsoft.com/office/drawing/2014/main" id="{414EDE48-8D71-149D-F641-9FA1825F4E12}"/>
                </a:ext>
              </a:extLst>
            </xdr:cNvPr>
            <xdr:cNvGraphicFramePr/>
          </xdr:nvGraphicFramePr>
          <xdr:xfrm>
            <a:off x="0" y="0"/>
            <a:ext cx="0" cy="0"/>
          </xdr:xfrm>
          <a:graphic>
            <a:graphicData uri="http://schemas.microsoft.com/office/drawing/2010/slicer">
              <sle:slicer xmlns:sle="http://schemas.microsoft.com/office/drawing/2010/slicer" name="Ratings 3"/>
            </a:graphicData>
          </a:graphic>
        </xdr:graphicFrame>
      </mc:Choice>
      <mc:Fallback xmlns="">
        <xdr:sp macro="" textlink="">
          <xdr:nvSpPr>
            <xdr:cNvPr id="0" name=""/>
            <xdr:cNvSpPr>
              <a:spLocks noTextEdit="1"/>
            </xdr:cNvSpPr>
          </xdr:nvSpPr>
          <xdr:spPr>
            <a:xfrm>
              <a:off x="3943350" y="1524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7</xdr:row>
      <xdr:rowOff>9525</xdr:rowOff>
    </xdr:from>
    <xdr:to>
      <xdr:col>1</xdr:col>
      <xdr:colOff>552450</xdr:colOff>
      <xdr:row>20</xdr:row>
      <xdr:rowOff>57150</xdr:rowOff>
    </xdr:to>
    <mc:AlternateContent xmlns:mc="http://schemas.openxmlformats.org/markup-compatibility/2006" xmlns:a14="http://schemas.microsoft.com/office/drawing/2010/main">
      <mc:Choice Requires="a14">
        <xdr:graphicFrame macro="">
          <xdr:nvGraphicFramePr>
            <xdr:cNvPr id="2" name="Product 5">
              <a:extLst>
                <a:ext uri="{FF2B5EF4-FFF2-40B4-BE49-F238E27FC236}">
                  <a16:creationId xmlns:a16="http://schemas.microsoft.com/office/drawing/2014/main" id="{A8A50844-161B-D9B9-CD7D-7A87E24CB0CD}"/>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0" y="1343025"/>
              <a:ext cx="18303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819150</xdr:colOff>
      <xdr:row>7</xdr:row>
      <xdr:rowOff>9525</xdr:rowOff>
    </xdr:from>
    <xdr:to>
      <xdr:col>3</xdr:col>
      <xdr:colOff>19050</xdr:colOff>
      <xdr:row>20</xdr:row>
      <xdr:rowOff>57150</xdr:rowOff>
    </xdr:to>
    <mc:AlternateContent xmlns:mc="http://schemas.openxmlformats.org/markup-compatibility/2006" xmlns:a14="http://schemas.microsoft.com/office/drawing/2010/main">
      <mc:Choice Requires="a14">
        <xdr:graphicFrame macro="">
          <xdr:nvGraphicFramePr>
            <xdr:cNvPr id="3" name="Product ID 3">
              <a:extLst>
                <a:ext uri="{FF2B5EF4-FFF2-40B4-BE49-F238E27FC236}">
                  <a16:creationId xmlns:a16="http://schemas.microsoft.com/office/drawing/2014/main" id="{04AFC514-34CD-2B86-4DE2-4646C86CCD42}"/>
                </a:ext>
              </a:extLst>
            </xdr:cNvPr>
            <xdr:cNvGraphicFramePr/>
          </xdr:nvGraphicFramePr>
          <xdr:xfrm>
            <a:off x="0" y="0"/>
            <a:ext cx="0" cy="0"/>
          </xdr:xfrm>
          <a:graphic>
            <a:graphicData uri="http://schemas.microsoft.com/office/drawing/2010/slicer">
              <sle:slicer xmlns:sle="http://schemas.microsoft.com/office/drawing/2010/slicer" name="Product ID 3"/>
            </a:graphicData>
          </a:graphic>
        </xdr:graphicFrame>
      </mc:Choice>
      <mc:Fallback xmlns="">
        <xdr:sp macro="" textlink="">
          <xdr:nvSpPr>
            <xdr:cNvPr id="0" name=""/>
            <xdr:cNvSpPr>
              <a:spLocks noTextEdit="1"/>
            </xdr:cNvSpPr>
          </xdr:nvSpPr>
          <xdr:spPr>
            <a:xfrm>
              <a:off x="2049463" y="1343025"/>
              <a:ext cx="182721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7</xdr:row>
      <xdr:rowOff>0</xdr:rowOff>
    </xdr:from>
    <xdr:to>
      <xdr:col>5</xdr:col>
      <xdr:colOff>584200</xdr:colOff>
      <xdr:row>20</xdr:row>
      <xdr:rowOff>47625</xdr:rowOff>
    </xdr:to>
    <mc:AlternateContent xmlns:mc="http://schemas.openxmlformats.org/markup-compatibility/2006" xmlns:a14="http://schemas.microsoft.com/office/drawing/2010/main">
      <mc:Choice Requires="a14">
        <xdr:graphicFrame macro="">
          <xdr:nvGraphicFramePr>
            <xdr:cNvPr id="4" name="Discount %">
              <a:extLst>
                <a:ext uri="{FF2B5EF4-FFF2-40B4-BE49-F238E27FC236}">
                  <a16:creationId xmlns:a16="http://schemas.microsoft.com/office/drawing/2014/main" id="{78A3E8F8-408F-CE7A-1001-2EB425843DC9}"/>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mlns="">
        <xdr:sp macro="" textlink="">
          <xdr:nvSpPr>
            <xdr:cNvPr id="0" name=""/>
            <xdr:cNvSpPr>
              <a:spLocks noTextEdit="1"/>
            </xdr:cNvSpPr>
          </xdr:nvSpPr>
          <xdr:spPr>
            <a:xfrm>
              <a:off x="4143375" y="1333500"/>
              <a:ext cx="183038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7</xdr:row>
      <xdr:rowOff>0</xdr:rowOff>
    </xdr:from>
    <xdr:to>
      <xdr:col>9</xdr:col>
      <xdr:colOff>323850</xdr:colOff>
      <xdr:row>20</xdr:row>
      <xdr:rowOff>47625</xdr:rowOff>
    </xdr:to>
    <mc:AlternateContent xmlns:mc="http://schemas.openxmlformats.org/markup-compatibility/2006" xmlns:a14="http://schemas.microsoft.com/office/drawing/2010/main">
      <mc:Choice Requires="a14">
        <xdr:graphicFrame macro="">
          <xdr:nvGraphicFramePr>
            <xdr:cNvPr id="5" name="Review 2">
              <a:extLst>
                <a:ext uri="{FF2B5EF4-FFF2-40B4-BE49-F238E27FC236}">
                  <a16:creationId xmlns:a16="http://schemas.microsoft.com/office/drawing/2014/main" id="{964AF949-F72A-CE30-55E4-46DF21A80DB2}"/>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mlns="">
        <xdr:sp macro="" textlink="">
          <xdr:nvSpPr>
            <xdr:cNvPr id="0" name=""/>
            <xdr:cNvSpPr>
              <a:spLocks noTextEdit="1"/>
            </xdr:cNvSpPr>
          </xdr:nvSpPr>
          <xdr:spPr>
            <a:xfrm>
              <a:off x="6308725" y="1333500"/>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7</xdr:row>
      <xdr:rowOff>9525</xdr:rowOff>
    </xdr:from>
    <xdr:to>
      <xdr:col>13</xdr:col>
      <xdr:colOff>9525</xdr:colOff>
      <xdr:row>20</xdr:row>
      <xdr:rowOff>57150</xdr:rowOff>
    </xdr:to>
    <mc:AlternateContent xmlns:mc="http://schemas.openxmlformats.org/markup-compatibility/2006" xmlns:a14="http://schemas.microsoft.com/office/drawing/2010/main">
      <mc:Choice Requires="a14">
        <xdr:graphicFrame macro="">
          <xdr:nvGraphicFramePr>
            <xdr:cNvPr id="6" name="Ratings 4">
              <a:extLst>
                <a:ext uri="{FF2B5EF4-FFF2-40B4-BE49-F238E27FC236}">
                  <a16:creationId xmlns:a16="http://schemas.microsoft.com/office/drawing/2014/main" id="{8184841C-9DBA-82D7-EFF2-64CDC23BBE0C}"/>
                </a:ext>
              </a:extLst>
            </xdr:cNvPr>
            <xdr:cNvGraphicFramePr/>
          </xdr:nvGraphicFramePr>
          <xdr:xfrm>
            <a:off x="0" y="0"/>
            <a:ext cx="0" cy="0"/>
          </xdr:xfrm>
          <a:graphic>
            <a:graphicData uri="http://schemas.microsoft.com/office/drawing/2010/slicer">
              <sle:slicer xmlns:sle="http://schemas.microsoft.com/office/drawing/2010/slicer" name="Ratings 4"/>
            </a:graphicData>
          </a:graphic>
        </xdr:graphicFrame>
      </mc:Choice>
      <mc:Fallback xmlns="">
        <xdr:sp macro="" textlink="">
          <xdr:nvSpPr>
            <xdr:cNvPr id="0" name=""/>
            <xdr:cNvSpPr>
              <a:spLocks noTextEdit="1"/>
            </xdr:cNvSpPr>
          </xdr:nvSpPr>
          <xdr:spPr>
            <a:xfrm>
              <a:off x="8439150" y="1343025"/>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1008062</xdr:colOff>
      <xdr:row>6</xdr:row>
      <xdr:rowOff>13493</xdr:rowOff>
    </xdr:from>
    <xdr:to>
      <xdr:col>18</xdr:col>
      <xdr:colOff>714375</xdr:colOff>
      <xdr:row>17</xdr:row>
      <xdr:rowOff>7937</xdr:rowOff>
    </xdr:to>
    <xdr:graphicFrame macro="">
      <xdr:nvGraphicFramePr>
        <xdr:cNvPr id="8" name="Chart 7">
          <a:extLst>
            <a:ext uri="{FF2B5EF4-FFF2-40B4-BE49-F238E27FC236}">
              <a16:creationId xmlns:a16="http://schemas.microsoft.com/office/drawing/2014/main" id="{63DF4DBF-AC19-47CD-C3BD-8D44A6CC8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920750</xdr:colOff>
      <xdr:row>17</xdr:row>
      <xdr:rowOff>174625</xdr:rowOff>
    </xdr:from>
    <xdr:to>
      <xdr:col>18</xdr:col>
      <xdr:colOff>817564</xdr:colOff>
      <xdr:row>27</xdr:row>
      <xdr:rowOff>15876</xdr:rowOff>
    </xdr:to>
    <xdr:graphicFrame macro="">
      <xdr:nvGraphicFramePr>
        <xdr:cNvPr id="9" name="Chart 8">
          <a:extLst>
            <a:ext uri="{FF2B5EF4-FFF2-40B4-BE49-F238E27FC236}">
              <a16:creationId xmlns:a16="http://schemas.microsoft.com/office/drawing/2014/main" id="{9E9C0FD4-3373-315E-7BD9-ED0D8E74A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23814</xdr:colOff>
      <xdr:row>17</xdr:row>
      <xdr:rowOff>140494</xdr:rowOff>
    </xdr:from>
    <xdr:to>
      <xdr:col>22</xdr:col>
      <xdr:colOff>571501</xdr:colOff>
      <xdr:row>26</xdr:row>
      <xdr:rowOff>39688</xdr:rowOff>
    </xdr:to>
    <xdr:graphicFrame macro="">
      <xdr:nvGraphicFramePr>
        <xdr:cNvPr id="10" name="Chart 9">
          <a:extLst>
            <a:ext uri="{FF2B5EF4-FFF2-40B4-BE49-F238E27FC236}">
              <a16:creationId xmlns:a16="http://schemas.microsoft.com/office/drawing/2014/main" id="{88F3CC1C-356C-A82C-AB98-4DD7BF088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849313</xdr:colOff>
      <xdr:row>5</xdr:row>
      <xdr:rowOff>188119</xdr:rowOff>
    </xdr:from>
    <xdr:to>
      <xdr:col>22</xdr:col>
      <xdr:colOff>579437</xdr:colOff>
      <xdr:row>16</xdr:row>
      <xdr:rowOff>47626</xdr:rowOff>
    </xdr:to>
    <xdr:graphicFrame macro="">
      <xdr:nvGraphicFramePr>
        <xdr:cNvPr id="11" name="Chart 10">
          <a:extLst>
            <a:ext uri="{FF2B5EF4-FFF2-40B4-BE49-F238E27FC236}">
              <a16:creationId xmlns:a16="http://schemas.microsoft.com/office/drawing/2014/main" id="{5194A13C-96C7-932A-3E5D-AAA4D6A76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174625</xdr:colOff>
      <xdr:row>21</xdr:row>
      <xdr:rowOff>134938</xdr:rowOff>
    </xdr:from>
    <xdr:to>
      <xdr:col>21</xdr:col>
      <xdr:colOff>452217</xdr:colOff>
      <xdr:row>23</xdr:row>
      <xdr:rowOff>79220</xdr:rowOff>
    </xdr:to>
    <xdr:sp macro="" textlink="">
      <xdr:nvSpPr>
        <xdr:cNvPr id="12" name="Rectangle 11">
          <a:extLst>
            <a:ext uri="{FF2B5EF4-FFF2-40B4-BE49-F238E27FC236}">
              <a16:creationId xmlns:a16="http://schemas.microsoft.com/office/drawing/2014/main" id="{1E8A608E-A0E9-3E6F-AA16-6F8A1BB853B0}"/>
            </a:ext>
          </a:extLst>
        </xdr:cNvPr>
        <xdr:cNvSpPr/>
      </xdr:nvSpPr>
      <xdr:spPr>
        <a:xfrm>
          <a:off x="17041813" y="4135438"/>
          <a:ext cx="888779" cy="3252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2400" kern="1200">
              <a:solidFill>
                <a:schemeClr val="accent1">
                  <a:lumMod val="50000"/>
                </a:schemeClr>
              </a:solidFill>
            </a:rPr>
            <a:t>723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yne" refreshedDate="45821.97287662037" createdVersion="8" refreshedVersion="8" minRefreshableVersion="3" recordCount="109" xr:uid="{AED67A8A-3546-4307-8059-49602D276879}">
  <cacheSource type="worksheet">
    <worksheetSource name="Table1"/>
  </cacheSource>
  <cacheFields count="10">
    <cacheField name="Product" numFmtId="0">
      <sharedItems count="109">
        <s v="32PCS Portable Cordless Drill Set With Cyclic Battery Drive -26 Variable Speed"/>
        <s v="Konka Healty Electric Kettle, 24-hour Heat Preservation,1.5L,800W, White"/>
        <s v="220V 60W Electric Soldering Iron Kits With Tools, Tips, And Multimeter"/>
        <s v="LED Wall Digital Alarm Clock Study Home 12 / 24H Clock Calendar"/>
        <s v="Portable Wardrobe Nonwoven With 3 Hanging Rods And 6 Storage Shelves"/>
        <s v="137 Pieces Cake Decorating Tool Set Baking Supplies"/>
        <s v="Large Lazy Inflatable Sofa Chairs PVC Lounger Seat Bag"/>
        <s v="Portable Mini Cordless Car Vacuum Cleaner - Blue"/>
        <s v="5 Pieces/set Of Stainless Steel Induction Cooker Pots"/>
        <s v="5-PCS Stainless Steel Cooking Pot Set With Steamed Slices"/>
        <s v="LASA 3 Tier Bamboo Shoe Bench Storage Shelf"/>
        <s v="LASA Aluminum Folding Truck Hand Cart - 68kg Max"/>
        <s v="53 Pieces/Set Yarn Knitting Crochet Hooks With Bag - Pansies"/>
        <s v="53Pcs/Set Yarn Knitting Crochet Hooks With Bag - Fortune Cat"/>
        <s v="LED Eye Protection  Desk Lamp , Study, Reading, USB Fan - Double Pen Holder"/>
        <s v="1/2/3 Seater Elastic Sofa Cover,Living Room/Home Decor Chair Cover-Grey"/>
        <s v="52 Pieces Cake Decorating Tool Set Gift Kit Baking Supplies"/>
        <s v="Portable Home Small Air Humidifier 3-Speed Fan - Green"/>
        <s v="Multifunction Laser Level With Adjustment Tripod"/>
        <s v="Foldable Overbed Table/Desk"/>
        <s v="DIY File Folder, Office Drawer File Holder, Pen Holder, Desktop Storage Rack"/>
        <s v="4pcs Bathroom/Kitchen Towel Rack,Roll Paper Holder,Towel Bars,Hook"/>
        <s v="13 In 1 Home Repair Tools Box Kit Set"/>
        <s v="Weighing Scale Digital Bathroom Body Fat Scale USB-Black"/>
        <s v="Electric LED UV Mosquito Killer Lamp, Outdoor/Indoor Fly Killer Trap Light -USB"/>
        <s v="12 Litre Black Insulated Lunch Box"/>
        <s v="LASA FOLDING TABLE SERVING STAND"/>
        <s v="VIC Wireless Vacuum Cleaner Dual Use For Home And Car 120W High Power Powerful"/>
        <s v="Memory Foam Neck Pillow Cover, With Pillow Core - 50*30cm"/>
        <s v="MultiFunctional Storage Rack Multi-layer Bookshelf"/>
        <s v="380ML USB Rechargeable Portable Small Blenders And Juicers"/>
        <s v="3D Waterproof EVA Plastic Shower Curtain 1.8*2Mtrs"/>
        <s v="100 Pcs Crochet Hook Tool Set Knitting Hook Set With Box"/>
        <s v="Artificial Potted Flowers Room Decorative Flowers (2 Pieces)"/>
        <s v="Desk Foldable Fan Adjustable Fan Strong Wind 3 Gear Usb"/>
        <s v="12 Litre Insulated Lunch Box Grey"/>
        <s v="Bedroom Simple Floor Hanging Clothes Rack Single Pole Hat Rack - White"/>
        <s v="7-piece Set Of Storage Bags, Travel Storage Bags, Shoe Bags"/>
        <s v="115  Piece Set Of Multifunctional Precision Screwdrivers"/>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LED Romantic Spaceship Starry Sky Projector,Children's Bedroom Night Light-Blue"/>
        <s v="Genebre 115 In 1 Screwdriver Repairing Tool Set For IPhone Cellphone Hand Tool"/>
        <s v="40cm Gold DIY Acrylic Wall Sticker Clock"/>
        <s v="Metal Decorative Hooks Key Hangers Entryway Wall Hooks Towel Hooks - Home"/>
        <s v="Wrought Iron Bathroom Shelf Wall Mounted Free Punch Toilet Rack"/>
        <s v="LASA Digital Thermometer And Hydrometer"/>
        <s v="Mythco 120COB Solar Wall Ligt With Motion Sensor And Remote Control 3 Modes"/>
        <s v="Wall-mounted Sticker Punch-free Plug Fixer"/>
        <s v="120W Cordless Vacuum Cleaners Handheld Electric Vacuum Cleaner"/>
        <s v="Electronic Digital Display Vernier Caliper"/>
        <s v="Punch-free Great Load Bearing Bathroom Storage Rack Wall Shelf-White"/>
        <s v="Agapeon Toothbrush Holder And Toothpaste Dispenser"/>
        <s v="Watercolour Gold Foil Textured Print Pillow Cover"/>
        <s v="Anti-Skid Absorbent Insulation Coaster  For Home Office"/>
        <s v="Household Pineapple Peeler Peeler"/>
        <s v="2PCS/LOT Solar LED Outdoor Intelligent Light Controlled Wall Lamp"/>
        <s v="3PCS Rotary Scraper Thermomix For Kitchen"/>
        <s v="Cushion Silicone Butt Cushion Summer Ice Cushion Honeycomb Gel Cushion"/>
        <s v="7PCS Silicone Thumb Knife Finger Protector Vegetable Harvesting Knife"/>
        <s v="Intelligent  LED Body Sensor Wireless Lighting Night Light USB"/>
        <s v="Peacock  Throw Pillow Cushion Case For Home Car"/>
        <s v="5m Waterproof Spherical LED String Lights Outdoor Ball Chain Lights Party Lighting Decoration Adjustable"/>
        <s v="2 Pairs Cowhide Split Leather Work Gloves.32â„‰ Or Above Welding Gloves"/>
        <s v="Exfoliate And Exfoliate Face Towel - Black"/>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Classic Black Cat Cotton Hemp Pillow Case For Home Car"/>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3PCS Single Head Knitting Crochet Sweater Needle Set"/>
        <s v="Black Simple Water Cup Wine Coaster Anti Slip Absorbent"/>
      </sharedItems>
    </cacheField>
    <cacheField name="Product ID" numFmtId="1">
      <sharedItems containsSemiMixedTypes="0" containsString="0" containsNumber="1" containsInteger="1" minValue="1" maxValue="109" count="10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sharedItems>
    </cacheField>
    <cacheField name="Current price" numFmtId="1">
      <sharedItems containsSemiMixedTypes="0" containsString="0" containsNumber="1" containsInteger="1" minValue="38" maxValue="3750" count="100">
        <n v="3750"/>
        <n v="3640"/>
        <n v="2999"/>
        <n v="2880"/>
        <n v="2319"/>
        <n v="2300"/>
        <n v="2199"/>
        <n v="2170"/>
        <n v="2115"/>
        <n v="2048"/>
        <n v="2025"/>
        <n v="1980"/>
        <n v="1940"/>
        <n v="1820"/>
        <n v="1800"/>
        <n v="1758"/>
        <n v="1740"/>
        <n v="1680"/>
        <n v="1650"/>
        <n v="1620"/>
        <n v="1860"/>
        <n v="1600"/>
        <n v="1580"/>
        <n v="1570"/>
        <n v="1350"/>
        <n v="1274"/>
        <n v="1220"/>
        <n v="1189"/>
        <n v="2200"/>
        <n v="1000"/>
        <n v="998"/>
        <n v="990"/>
        <n v="988"/>
        <n v="980"/>
        <n v="979"/>
        <n v="968"/>
        <n v="950"/>
        <n v="2750"/>
        <n v="475"/>
        <n v="238"/>
        <n v="610"/>
        <n v="2132"/>
        <n v="999"/>
        <n v="1190"/>
        <n v="671"/>
        <n v="1200"/>
        <n v="199"/>
        <n v="299"/>
        <n v="1660"/>
        <n v="1459"/>
        <n v="799"/>
        <n v="499"/>
        <n v="699"/>
        <n v="2799"/>
        <n v="880"/>
        <n v="552"/>
        <n v="527"/>
        <n v="509"/>
        <n v="501"/>
        <n v="458"/>
        <n v="450"/>
        <n v="445"/>
        <n v="420"/>
        <n v="389"/>
        <n v="382"/>
        <n v="345"/>
        <n v="332"/>
        <n v="330"/>
        <n v="790"/>
        <n v="690"/>
        <n v="1732"/>
        <n v="230"/>
        <n v="325"/>
        <n v="195"/>
        <n v="1460"/>
        <n v="1666"/>
        <n v="185"/>
        <n v="1466"/>
        <n v="274"/>
        <n v="1468"/>
        <n v="630"/>
        <n v="850"/>
        <n v="1300"/>
        <n v="105"/>
        <n v="899"/>
        <n v="1526"/>
        <n v="1462"/>
        <n v="248"/>
        <n v="3546"/>
        <n v="525"/>
        <n v="1080"/>
        <n v="171"/>
        <n v="1420"/>
        <n v="1875"/>
        <n v="198"/>
        <n v="1150"/>
        <n v="1658"/>
        <n v="1768"/>
        <n v="38"/>
        <n v="169"/>
      </sharedItems>
    </cacheField>
    <cacheField name="Old Price" numFmtId="1">
      <sharedItems containsSemiMixedTypes="0" containsString="0" containsNumber="1" containsInteger="1" minValue="80" maxValue="6143" count="90">
        <n v="6143"/>
        <n v="4588"/>
        <n v="3290"/>
        <n v="3699"/>
        <n v="3520"/>
        <n v="3032"/>
        <n v="3240"/>
        <n v="2923"/>
        <n v="2500"/>
        <n v="4700"/>
        <n v="4500"/>
        <n v="3971"/>
        <n v="2699"/>
        <n v="2650"/>
        <n v="3490"/>
        <n v="2700"/>
        <n v="2499"/>
        <n v="2356"/>
        <n v="2150"/>
        <n v="2690"/>
        <n v="3220"/>
        <n v="2929"/>
        <n v="2988"/>
        <n v="1990"/>
        <n v="2800"/>
        <n v="1555"/>
        <n v="2199"/>
        <n v="4080"/>
        <n v="2000"/>
        <n v="1966"/>
        <n v="1500"/>
        <n v="1814"/>
        <n v="1580"/>
        <n v="1490"/>
        <n v="1920"/>
        <n v="1525"/>
        <n v="4471"/>
        <n v="931"/>
        <n v="476"/>
        <n v="1060"/>
        <n v="2169"/>
        <n v="1785"/>
        <n v="1316"/>
        <n v="1950"/>
        <n v="504"/>
        <n v="600"/>
        <n v="1699"/>
        <n v="384"/>
        <n v="1499"/>
        <n v="1343"/>
        <n v="900"/>
        <n v="1567"/>
        <n v="3810"/>
        <n v="1350"/>
        <n v="999"/>
        <n v="1035"/>
        <n v="899"/>
        <n v="860"/>
        <n v="986"/>
        <n v="873"/>
        <n v="647"/>
        <n v="656"/>
        <n v="700"/>
        <n v="602"/>
        <n v="684"/>
        <n v="1485"/>
        <n v="1200"/>
        <n v="1799"/>
        <n v="450"/>
        <n v="680"/>
        <n v="360"/>
        <n v="2290"/>
        <n v="382"/>
        <n v="537"/>
        <n v="1100"/>
        <n v="1700"/>
        <n v="200"/>
        <n v="2400"/>
        <n v="1660"/>
        <n v="486"/>
        <n v="1029"/>
        <n v="1874"/>
        <n v="2420"/>
        <n v="1899"/>
        <n v="260"/>
        <n v="1737"/>
        <n v="1810"/>
        <n v="553"/>
        <n v="80"/>
        <n v="320"/>
      </sharedItems>
    </cacheField>
    <cacheField name="Absolute Discount" numFmtId="1">
      <sharedItems containsSemiMixedTypes="0" containsString="0" containsNumber="1" containsInteger="1" minValue="24" maxValue="2585" count="100">
        <n v="2393"/>
        <n v="948"/>
        <n v="291"/>
        <n v="700"/>
        <n v="640"/>
        <n v="713"/>
        <n v="940"/>
        <n v="724"/>
        <n v="330"/>
        <n v="2585"/>
        <n v="2452"/>
        <n v="1946"/>
        <n v="719"/>
        <n v="710"/>
        <n v="1670"/>
        <n v="900"/>
        <n v="741"/>
        <n v="616"/>
        <n v="819"/>
        <n v="500"/>
        <n v="1070"/>
        <n v="1360"/>
        <n v="1329"/>
        <n v="919"/>
        <n v="1418"/>
        <n v="1526"/>
        <n v="335"/>
        <n v="1010"/>
        <n v="1880"/>
        <n v="1000"/>
        <n v="968"/>
        <n v="510"/>
        <n v="824"/>
        <n v="592"/>
        <n v="941"/>
        <n v="846"/>
        <n v="575"/>
        <n v="1721"/>
        <n v="456"/>
        <n v="238"/>
        <n v="450"/>
        <n v="37"/>
        <n v="1001"/>
        <n v="595"/>
        <n v="645"/>
        <n v="750"/>
        <n v="305"/>
        <n v="301"/>
        <n v="39"/>
        <n v="85"/>
        <n v="40"/>
        <n v="544"/>
        <n v="401"/>
        <n v="644"/>
        <n v="768"/>
        <n v="1011"/>
        <n v="470"/>
        <n v="200"/>
        <n v="483"/>
        <n v="472"/>
        <n v="390"/>
        <n v="359"/>
        <n v="528"/>
        <n v="428"/>
        <n v="227"/>
        <n v="267"/>
        <n v="318"/>
        <n v="257"/>
        <n v="352"/>
        <n v="317"/>
        <n v="695"/>
        <n v="67"/>
        <n v="220"/>
        <n v="355"/>
        <n v="165"/>
        <n v="830"/>
        <n v="33"/>
        <n v="197"/>
        <n v="233"/>
        <n v="263"/>
        <n v="101"/>
        <n v="231"/>
        <n v="850"/>
        <n v="1200"/>
        <n v="95"/>
        <n v="800"/>
        <n v="134"/>
        <n v="153"/>
        <n v="504"/>
        <n v="794"/>
        <n v="189"/>
        <n v="24"/>
        <n v="62"/>
        <n v="587"/>
        <n v="620"/>
        <n v="41"/>
        <n v="31"/>
        <n v="354"/>
        <n v="42"/>
        <n v="151"/>
      </sharedItems>
    </cacheField>
    <cacheField name="Discount %" numFmtId="9">
      <sharedItems containsSemiMixedTypes="0" containsString="0" containsNumber="1" minValue="0.01" maxValue="0.64" count="46">
        <n v="0.39"/>
        <n v="0.21"/>
        <n v="0.09"/>
        <n v="0.19"/>
        <n v="0.18"/>
        <n v="0.24"/>
        <n v="0.28999999999999998"/>
        <n v="0.25"/>
        <n v="0.13"/>
        <n v="0.55000000000000004"/>
        <n v="0.54"/>
        <n v="0.49"/>
        <n v="0.27"/>
        <n v="0.48"/>
        <n v="0.38"/>
        <n v="0.3"/>
        <n v="0.26"/>
        <n v="0.33"/>
        <n v="0.23"/>
        <n v="0.4"/>
        <n v="0.42"/>
        <n v="0.45"/>
        <n v="0.37"/>
        <n v="0.47"/>
        <n v="0.32"/>
        <n v="0.22"/>
        <n v="0.46"/>
        <n v="0.5"/>
        <n v="0.34"/>
        <n v="0.02"/>
        <n v="0.61"/>
        <n v="0.03"/>
        <n v="0.41"/>
        <n v="0.35"/>
        <n v="0.2"/>
        <n v="0.43"/>
        <n v="0.51"/>
        <n v="0.04"/>
        <n v="0.52"/>
        <n v="0.36"/>
        <n v="0.14000000000000001"/>
        <n v="0.11"/>
        <n v="0.08"/>
        <n v="0.53"/>
        <n v="0.01"/>
        <n v="0.64"/>
      </sharedItems>
    </cacheField>
    <cacheField name="Discount Categorization" numFmtId="0">
      <sharedItems count="3">
        <s v="Medium Discount"/>
        <s v="Low Discount"/>
        <s v="High Discount"/>
      </sharedItems>
    </cacheField>
    <cacheField name="Review" numFmtId="0">
      <sharedItems containsString="0" containsBlank="1" containsNumber="1" containsInteger="1" minValue="1" maxValue="69" count="24">
        <n v="5"/>
        <n v="1"/>
        <n v="15"/>
        <n v="12"/>
        <n v="55"/>
        <n v="24"/>
        <n v="6"/>
        <n v="13"/>
        <n v="7"/>
        <n v="3"/>
        <n v="32"/>
        <n v="20"/>
        <n v="9"/>
        <n v="2"/>
        <n v="14"/>
        <m/>
        <n v="16"/>
        <n v="44"/>
        <n v="39"/>
        <n v="10"/>
        <n v="69"/>
        <n v="49"/>
        <n v="36"/>
        <n v="17"/>
      </sharedItems>
    </cacheField>
    <cacheField name="Ratings" numFmtId="164">
      <sharedItems containsString="0" containsBlank="1" containsNumber="1" minValue="2" maxValue="5" count="23">
        <n v="3"/>
        <n v="5"/>
        <n v="4"/>
        <n v="4.5999999999999996"/>
        <n v="3.8"/>
        <n v="2.5"/>
        <n v="2.1"/>
        <n v="4.3"/>
        <n v="4.5"/>
        <n v="4.7"/>
        <n v="4.0999999999999996"/>
        <n v="4.8"/>
        <n v="4.2"/>
        <n v="4.4000000000000004"/>
        <m/>
        <n v="2.9"/>
        <n v="2.2999999999999998"/>
        <n v="2.2000000000000002"/>
        <n v="2"/>
        <n v="2.8"/>
        <n v="2.6"/>
        <n v="2.7"/>
        <n v="3.3"/>
      </sharedItems>
    </cacheField>
    <cacheField name="Rating Quality" numFmtId="0">
      <sharedItems count="3">
        <s v="Average"/>
        <s v="Excellent"/>
        <s v="Poor"/>
      </sharedItems>
    </cacheField>
  </cacheFields>
  <extLst>
    <ext xmlns:x14="http://schemas.microsoft.com/office/spreadsheetml/2009/9/main" uri="{725AE2AE-9491-48be-B2B4-4EB974FC3084}">
      <x14:pivotCacheDefinition pivotCacheId="381097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x v="0"/>
    <x v="0"/>
    <x v="0"/>
    <x v="0"/>
    <x v="0"/>
    <x v="0"/>
    <x v="0"/>
    <x v="0"/>
    <x v="0"/>
  </r>
  <r>
    <x v="1"/>
    <x v="1"/>
    <x v="1"/>
    <x v="1"/>
    <x v="1"/>
    <x v="1"/>
    <x v="0"/>
    <x v="1"/>
    <x v="1"/>
    <x v="1"/>
  </r>
  <r>
    <x v="2"/>
    <x v="2"/>
    <x v="2"/>
    <x v="2"/>
    <x v="2"/>
    <x v="2"/>
    <x v="1"/>
    <x v="2"/>
    <x v="2"/>
    <x v="0"/>
  </r>
  <r>
    <x v="3"/>
    <x v="3"/>
    <x v="2"/>
    <x v="3"/>
    <x v="3"/>
    <x v="3"/>
    <x v="1"/>
    <x v="0"/>
    <x v="3"/>
    <x v="1"/>
  </r>
  <r>
    <x v="4"/>
    <x v="4"/>
    <x v="3"/>
    <x v="4"/>
    <x v="4"/>
    <x v="4"/>
    <x v="1"/>
    <x v="3"/>
    <x v="4"/>
    <x v="0"/>
  </r>
  <r>
    <x v="5"/>
    <x v="5"/>
    <x v="4"/>
    <x v="5"/>
    <x v="5"/>
    <x v="5"/>
    <x v="0"/>
    <x v="4"/>
    <x v="3"/>
    <x v="1"/>
  </r>
  <r>
    <x v="6"/>
    <x v="6"/>
    <x v="5"/>
    <x v="6"/>
    <x v="6"/>
    <x v="6"/>
    <x v="0"/>
    <x v="0"/>
    <x v="0"/>
    <x v="0"/>
  </r>
  <r>
    <x v="7"/>
    <x v="7"/>
    <x v="6"/>
    <x v="7"/>
    <x v="7"/>
    <x v="7"/>
    <x v="0"/>
    <x v="5"/>
    <x v="3"/>
    <x v="1"/>
  </r>
  <r>
    <x v="8"/>
    <x v="8"/>
    <x v="7"/>
    <x v="8"/>
    <x v="8"/>
    <x v="8"/>
    <x v="1"/>
    <x v="6"/>
    <x v="5"/>
    <x v="2"/>
  </r>
  <r>
    <x v="9"/>
    <x v="9"/>
    <x v="8"/>
    <x v="9"/>
    <x v="9"/>
    <x v="9"/>
    <x v="2"/>
    <x v="7"/>
    <x v="6"/>
    <x v="2"/>
  </r>
  <r>
    <x v="10"/>
    <x v="10"/>
    <x v="9"/>
    <x v="10"/>
    <x v="10"/>
    <x v="10"/>
    <x v="2"/>
    <x v="8"/>
    <x v="7"/>
    <x v="0"/>
  </r>
  <r>
    <x v="11"/>
    <x v="11"/>
    <x v="10"/>
    <x v="11"/>
    <x v="11"/>
    <x v="11"/>
    <x v="2"/>
    <x v="9"/>
    <x v="1"/>
    <x v="1"/>
  </r>
  <r>
    <x v="12"/>
    <x v="12"/>
    <x v="11"/>
    <x v="12"/>
    <x v="12"/>
    <x v="12"/>
    <x v="0"/>
    <x v="10"/>
    <x v="8"/>
    <x v="1"/>
  </r>
  <r>
    <x v="13"/>
    <x v="13"/>
    <x v="12"/>
    <x v="13"/>
    <x v="13"/>
    <x v="12"/>
    <x v="0"/>
    <x v="11"/>
    <x v="9"/>
    <x v="1"/>
  </r>
  <r>
    <x v="14"/>
    <x v="14"/>
    <x v="13"/>
    <x v="14"/>
    <x v="14"/>
    <x v="13"/>
    <x v="2"/>
    <x v="12"/>
    <x v="7"/>
    <x v="0"/>
  </r>
  <r>
    <x v="15"/>
    <x v="15"/>
    <x v="14"/>
    <x v="15"/>
    <x v="15"/>
    <x v="14"/>
    <x v="0"/>
    <x v="13"/>
    <x v="8"/>
    <x v="1"/>
  </r>
  <r>
    <x v="16"/>
    <x v="16"/>
    <x v="15"/>
    <x v="16"/>
    <x v="16"/>
    <x v="15"/>
    <x v="0"/>
    <x v="11"/>
    <x v="10"/>
    <x v="0"/>
  </r>
  <r>
    <x v="17"/>
    <x v="17"/>
    <x v="16"/>
    <x v="17"/>
    <x v="17"/>
    <x v="16"/>
    <x v="0"/>
    <x v="0"/>
    <x v="11"/>
    <x v="1"/>
  </r>
  <r>
    <x v="18"/>
    <x v="18"/>
    <x v="17"/>
    <x v="16"/>
    <x v="18"/>
    <x v="17"/>
    <x v="0"/>
    <x v="12"/>
    <x v="12"/>
    <x v="0"/>
  </r>
  <r>
    <x v="19"/>
    <x v="19"/>
    <x v="18"/>
    <x v="18"/>
    <x v="19"/>
    <x v="18"/>
    <x v="0"/>
    <x v="14"/>
    <x v="13"/>
    <x v="0"/>
  </r>
  <r>
    <x v="20"/>
    <x v="20"/>
    <x v="19"/>
    <x v="19"/>
    <x v="20"/>
    <x v="19"/>
    <x v="0"/>
    <x v="1"/>
    <x v="1"/>
    <x v="1"/>
  </r>
  <r>
    <x v="21"/>
    <x v="21"/>
    <x v="20"/>
    <x v="20"/>
    <x v="21"/>
    <x v="20"/>
    <x v="2"/>
    <x v="15"/>
    <x v="14"/>
    <x v="2"/>
  </r>
  <r>
    <x v="22"/>
    <x v="22"/>
    <x v="21"/>
    <x v="21"/>
    <x v="22"/>
    <x v="21"/>
    <x v="2"/>
    <x v="0"/>
    <x v="4"/>
    <x v="0"/>
  </r>
  <r>
    <x v="23"/>
    <x v="23"/>
    <x v="22"/>
    <x v="16"/>
    <x v="23"/>
    <x v="22"/>
    <x v="0"/>
    <x v="8"/>
    <x v="9"/>
    <x v="1"/>
  </r>
  <r>
    <x v="24"/>
    <x v="24"/>
    <x v="23"/>
    <x v="22"/>
    <x v="24"/>
    <x v="23"/>
    <x v="2"/>
    <x v="8"/>
    <x v="6"/>
    <x v="2"/>
  </r>
  <r>
    <x v="25"/>
    <x v="25"/>
    <x v="24"/>
    <x v="23"/>
    <x v="4"/>
    <x v="24"/>
    <x v="0"/>
    <x v="7"/>
    <x v="4"/>
    <x v="0"/>
  </r>
  <r>
    <x v="26"/>
    <x v="26"/>
    <x v="25"/>
    <x v="24"/>
    <x v="25"/>
    <x v="9"/>
    <x v="2"/>
    <x v="0"/>
    <x v="11"/>
    <x v="1"/>
  </r>
  <r>
    <x v="27"/>
    <x v="27"/>
    <x v="26"/>
    <x v="25"/>
    <x v="26"/>
    <x v="25"/>
    <x v="0"/>
    <x v="16"/>
    <x v="15"/>
    <x v="2"/>
  </r>
  <r>
    <x v="28"/>
    <x v="28"/>
    <x v="27"/>
    <x v="26"/>
    <x v="27"/>
    <x v="26"/>
    <x v="2"/>
    <x v="1"/>
    <x v="0"/>
    <x v="0"/>
  </r>
  <r>
    <x v="29"/>
    <x v="29"/>
    <x v="28"/>
    <x v="27"/>
    <x v="28"/>
    <x v="26"/>
    <x v="2"/>
    <x v="15"/>
    <x v="14"/>
    <x v="2"/>
  </r>
  <r>
    <x v="30"/>
    <x v="30"/>
    <x v="29"/>
    <x v="28"/>
    <x v="29"/>
    <x v="27"/>
    <x v="2"/>
    <x v="8"/>
    <x v="16"/>
    <x v="2"/>
  </r>
  <r>
    <x v="31"/>
    <x v="31"/>
    <x v="30"/>
    <x v="29"/>
    <x v="30"/>
    <x v="11"/>
    <x v="2"/>
    <x v="17"/>
    <x v="3"/>
    <x v="1"/>
  </r>
  <r>
    <x v="32"/>
    <x v="32"/>
    <x v="31"/>
    <x v="30"/>
    <x v="31"/>
    <x v="28"/>
    <x v="0"/>
    <x v="18"/>
    <x v="9"/>
    <x v="1"/>
  </r>
  <r>
    <x v="33"/>
    <x v="33"/>
    <x v="31"/>
    <x v="31"/>
    <x v="32"/>
    <x v="21"/>
    <x v="2"/>
    <x v="6"/>
    <x v="17"/>
    <x v="2"/>
  </r>
  <r>
    <x v="34"/>
    <x v="34"/>
    <x v="32"/>
    <x v="32"/>
    <x v="33"/>
    <x v="22"/>
    <x v="0"/>
    <x v="13"/>
    <x v="2"/>
    <x v="0"/>
  </r>
  <r>
    <x v="35"/>
    <x v="35"/>
    <x v="33"/>
    <x v="33"/>
    <x v="31"/>
    <x v="28"/>
    <x v="0"/>
    <x v="3"/>
    <x v="9"/>
    <x v="1"/>
  </r>
  <r>
    <x v="36"/>
    <x v="36"/>
    <x v="34"/>
    <x v="34"/>
    <x v="34"/>
    <x v="11"/>
    <x v="2"/>
    <x v="1"/>
    <x v="1"/>
    <x v="1"/>
  </r>
  <r>
    <x v="37"/>
    <x v="37"/>
    <x v="35"/>
    <x v="31"/>
    <x v="35"/>
    <x v="23"/>
    <x v="2"/>
    <x v="6"/>
    <x v="17"/>
    <x v="2"/>
  </r>
  <r>
    <x v="38"/>
    <x v="38"/>
    <x v="36"/>
    <x v="35"/>
    <x v="36"/>
    <x v="14"/>
    <x v="0"/>
    <x v="13"/>
    <x v="8"/>
    <x v="1"/>
  </r>
  <r>
    <x v="39"/>
    <x v="39"/>
    <x v="37"/>
    <x v="36"/>
    <x v="37"/>
    <x v="14"/>
    <x v="0"/>
    <x v="15"/>
    <x v="14"/>
    <x v="2"/>
  </r>
  <r>
    <x v="40"/>
    <x v="40"/>
    <x v="38"/>
    <x v="37"/>
    <x v="38"/>
    <x v="11"/>
    <x v="2"/>
    <x v="15"/>
    <x v="14"/>
    <x v="2"/>
  </r>
  <r>
    <x v="41"/>
    <x v="41"/>
    <x v="39"/>
    <x v="38"/>
    <x v="39"/>
    <x v="27"/>
    <x v="2"/>
    <x v="15"/>
    <x v="14"/>
    <x v="2"/>
  </r>
  <r>
    <x v="42"/>
    <x v="42"/>
    <x v="40"/>
    <x v="39"/>
    <x v="40"/>
    <x v="20"/>
    <x v="2"/>
    <x v="15"/>
    <x v="14"/>
    <x v="2"/>
  </r>
  <r>
    <x v="43"/>
    <x v="43"/>
    <x v="41"/>
    <x v="40"/>
    <x v="41"/>
    <x v="29"/>
    <x v="1"/>
    <x v="15"/>
    <x v="14"/>
    <x v="2"/>
  </r>
  <r>
    <x v="44"/>
    <x v="44"/>
    <x v="42"/>
    <x v="28"/>
    <x v="42"/>
    <x v="27"/>
    <x v="2"/>
    <x v="15"/>
    <x v="14"/>
    <x v="2"/>
  </r>
  <r>
    <x v="45"/>
    <x v="45"/>
    <x v="43"/>
    <x v="41"/>
    <x v="43"/>
    <x v="17"/>
    <x v="0"/>
    <x v="15"/>
    <x v="14"/>
    <x v="2"/>
  </r>
  <r>
    <x v="46"/>
    <x v="46"/>
    <x v="44"/>
    <x v="42"/>
    <x v="44"/>
    <x v="11"/>
    <x v="2"/>
    <x v="15"/>
    <x v="14"/>
    <x v="2"/>
  </r>
  <r>
    <x v="47"/>
    <x v="47"/>
    <x v="45"/>
    <x v="43"/>
    <x v="45"/>
    <x v="14"/>
    <x v="0"/>
    <x v="15"/>
    <x v="14"/>
    <x v="2"/>
  </r>
  <r>
    <x v="48"/>
    <x v="48"/>
    <x v="46"/>
    <x v="44"/>
    <x v="46"/>
    <x v="30"/>
    <x v="2"/>
    <x v="15"/>
    <x v="14"/>
    <x v="2"/>
  </r>
  <r>
    <x v="49"/>
    <x v="49"/>
    <x v="47"/>
    <x v="45"/>
    <x v="47"/>
    <x v="27"/>
    <x v="2"/>
    <x v="15"/>
    <x v="14"/>
    <x v="2"/>
  </r>
  <r>
    <x v="50"/>
    <x v="50"/>
    <x v="48"/>
    <x v="46"/>
    <x v="48"/>
    <x v="29"/>
    <x v="1"/>
    <x v="15"/>
    <x v="14"/>
    <x v="2"/>
  </r>
  <r>
    <x v="51"/>
    <x v="51"/>
    <x v="47"/>
    <x v="47"/>
    <x v="49"/>
    <x v="25"/>
    <x v="0"/>
    <x v="15"/>
    <x v="14"/>
    <x v="2"/>
  </r>
  <r>
    <x v="52"/>
    <x v="52"/>
    <x v="49"/>
    <x v="48"/>
    <x v="50"/>
    <x v="31"/>
    <x v="1"/>
    <x v="15"/>
    <x v="14"/>
    <x v="2"/>
  </r>
  <r>
    <x v="53"/>
    <x v="53"/>
    <x v="50"/>
    <x v="49"/>
    <x v="51"/>
    <x v="32"/>
    <x v="2"/>
    <x v="15"/>
    <x v="14"/>
    <x v="2"/>
  </r>
  <r>
    <x v="54"/>
    <x v="54"/>
    <x v="51"/>
    <x v="50"/>
    <x v="52"/>
    <x v="21"/>
    <x v="2"/>
    <x v="15"/>
    <x v="14"/>
    <x v="2"/>
  </r>
  <r>
    <x v="55"/>
    <x v="55"/>
    <x v="52"/>
    <x v="49"/>
    <x v="53"/>
    <x v="13"/>
    <x v="2"/>
    <x v="15"/>
    <x v="14"/>
    <x v="2"/>
  </r>
  <r>
    <x v="56"/>
    <x v="56"/>
    <x v="50"/>
    <x v="51"/>
    <x v="54"/>
    <x v="11"/>
    <x v="2"/>
    <x v="15"/>
    <x v="14"/>
    <x v="2"/>
  </r>
  <r>
    <x v="57"/>
    <x v="57"/>
    <x v="53"/>
    <x v="52"/>
    <x v="55"/>
    <x v="12"/>
    <x v="0"/>
    <x v="15"/>
    <x v="14"/>
    <x v="2"/>
  </r>
  <r>
    <x v="58"/>
    <x v="58"/>
    <x v="54"/>
    <x v="53"/>
    <x v="56"/>
    <x v="33"/>
    <x v="0"/>
    <x v="6"/>
    <x v="2"/>
    <x v="0"/>
  </r>
  <r>
    <x v="59"/>
    <x v="59"/>
    <x v="50"/>
    <x v="54"/>
    <x v="57"/>
    <x v="34"/>
    <x v="0"/>
    <x v="3"/>
    <x v="10"/>
    <x v="0"/>
  </r>
  <r>
    <x v="60"/>
    <x v="60"/>
    <x v="55"/>
    <x v="55"/>
    <x v="58"/>
    <x v="23"/>
    <x v="2"/>
    <x v="3"/>
    <x v="11"/>
    <x v="1"/>
  </r>
  <r>
    <x v="61"/>
    <x v="61"/>
    <x v="56"/>
    <x v="54"/>
    <x v="59"/>
    <x v="23"/>
    <x v="2"/>
    <x v="14"/>
    <x v="10"/>
    <x v="0"/>
  </r>
  <r>
    <x v="62"/>
    <x v="62"/>
    <x v="57"/>
    <x v="56"/>
    <x v="60"/>
    <x v="35"/>
    <x v="2"/>
    <x v="0"/>
    <x v="0"/>
    <x v="0"/>
  </r>
  <r>
    <x v="63"/>
    <x v="63"/>
    <x v="58"/>
    <x v="57"/>
    <x v="61"/>
    <x v="20"/>
    <x v="2"/>
    <x v="6"/>
    <x v="8"/>
    <x v="1"/>
  </r>
  <r>
    <x v="64"/>
    <x v="64"/>
    <x v="59"/>
    <x v="58"/>
    <x v="62"/>
    <x v="10"/>
    <x v="2"/>
    <x v="19"/>
    <x v="0"/>
    <x v="0"/>
  </r>
  <r>
    <x v="65"/>
    <x v="65"/>
    <x v="60"/>
    <x v="50"/>
    <x v="40"/>
    <x v="27"/>
    <x v="2"/>
    <x v="1"/>
    <x v="18"/>
    <x v="2"/>
  </r>
  <r>
    <x v="66"/>
    <x v="66"/>
    <x v="61"/>
    <x v="59"/>
    <x v="63"/>
    <x v="11"/>
    <x v="2"/>
    <x v="20"/>
    <x v="19"/>
    <x v="2"/>
  </r>
  <r>
    <x v="67"/>
    <x v="67"/>
    <x v="62"/>
    <x v="60"/>
    <x v="64"/>
    <x v="33"/>
    <x v="0"/>
    <x v="21"/>
    <x v="3"/>
    <x v="1"/>
  </r>
  <r>
    <x v="68"/>
    <x v="68"/>
    <x v="63"/>
    <x v="61"/>
    <x v="65"/>
    <x v="32"/>
    <x v="2"/>
    <x v="22"/>
    <x v="7"/>
    <x v="0"/>
  </r>
  <r>
    <x v="69"/>
    <x v="69"/>
    <x v="64"/>
    <x v="62"/>
    <x v="66"/>
    <x v="21"/>
    <x v="2"/>
    <x v="23"/>
    <x v="20"/>
    <x v="2"/>
  </r>
  <r>
    <x v="70"/>
    <x v="70"/>
    <x v="65"/>
    <x v="63"/>
    <x v="67"/>
    <x v="35"/>
    <x v="2"/>
    <x v="6"/>
    <x v="16"/>
    <x v="2"/>
  </r>
  <r>
    <x v="71"/>
    <x v="71"/>
    <x v="66"/>
    <x v="64"/>
    <x v="68"/>
    <x v="36"/>
    <x v="2"/>
    <x v="13"/>
    <x v="1"/>
    <x v="1"/>
  </r>
  <r>
    <x v="72"/>
    <x v="72"/>
    <x v="67"/>
    <x v="60"/>
    <x v="69"/>
    <x v="11"/>
    <x v="2"/>
    <x v="1"/>
    <x v="2"/>
    <x v="0"/>
  </r>
  <r>
    <x v="73"/>
    <x v="73"/>
    <x v="68"/>
    <x v="65"/>
    <x v="70"/>
    <x v="23"/>
    <x v="2"/>
    <x v="15"/>
    <x v="14"/>
    <x v="2"/>
  </r>
  <r>
    <x v="74"/>
    <x v="74"/>
    <x v="69"/>
    <x v="66"/>
    <x v="31"/>
    <x v="35"/>
    <x v="2"/>
    <x v="15"/>
    <x v="14"/>
    <x v="2"/>
  </r>
  <r>
    <x v="75"/>
    <x v="75"/>
    <x v="70"/>
    <x v="67"/>
    <x v="71"/>
    <x v="37"/>
    <x v="1"/>
    <x v="15"/>
    <x v="14"/>
    <x v="2"/>
  </r>
  <r>
    <x v="76"/>
    <x v="76"/>
    <x v="71"/>
    <x v="68"/>
    <x v="72"/>
    <x v="11"/>
    <x v="2"/>
    <x v="15"/>
    <x v="14"/>
    <x v="2"/>
  </r>
  <r>
    <x v="77"/>
    <x v="77"/>
    <x v="72"/>
    <x v="69"/>
    <x v="73"/>
    <x v="38"/>
    <x v="2"/>
    <x v="2"/>
    <x v="21"/>
    <x v="2"/>
  </r>
  <r>
    <x v="78"/>
    <x v="78"/>
    <x v="73"/>
    <x v="70"/>
    <x v="74"/>
    <x v="26"/>
    <x v="2"/>
    <x v="13"/>
    <x v="1"/>
    <x v="1"/>
  </r>
  <r>
    <x v="79"/>
    <x v="79"/>
    <x v="74"/>
    <x v="71"/>
    <x v="75"/>
    <x v="39"/>
    <x v="0"/>
    <x v="15"/>
    <x v="14"/>
    <x v="2"/>
  </r>
  <r>
    <x v="80"/>
    <x v="80"/>
    <x v="75"/>
    <x v="46"/>
    <x v="76"/>
    <x v="29"/>
    <x v="1"/>
    <x v="15"/>
    <x v="14"/>
    <x v="2"/>
  </r>
  <r>
    <x v="81"/>
    <x v="81"/>
    <x v="76"/>
    <x v="72"/>
    <x v="77"/>
    <x v="38"/>
    <x v="2"/>
    <x v="12"/>
    <x v="7"/>
    <x v="0"/>
  </r>
  <r>
    <x v="82"/>
    <x v="82"/>
    <x v="77"/>
    <x v="46"/>
    <x v="78"/>
    <x v="40"/>
    <x v="1"/>
    <x v="15"/>
    <x v="14"/>
    <x v="2"/>
  </r>
  <r>
    <x v="83"/>
    <x v="83"/>
    <x v="78"/>
    <x v="73"/>
    <x v="79"/>
    <x v="11"/>
    <x v="2"/>
    <x v="15"/>
    <x v="14"/>
    <x v="2"/>
  </r>
  <r>
    <x v="84"/>
    <x v="84"/>
    <x v="50"/>
    <x v="50"/>
    <x v="80"/>
    <x v="41"/>
    <x v="1"/>
    <x v="15"/>
    <x v="14"/>
    <x v="2"/>
  </r>
  <r>
    <x v="85"/>
    <x v="85"/>
    <x v="79"/>
    <x v="46"/>
    <x v="81"/>
    <x v="40"/>
    <x v="1"/>
    <x v="15"/>
    <x v="14"/>
    <x v="2"/>
  </r>
  <r>
    <x v="86"/>
    <x v="86"/>
    <x v="80"/>
    <x v="74"/>
    <x v="56"/>
    <x v="35"/>
    <x v="2"/>
    <x v="15"/>
    <x v="14"/>
    <x v="2"/>
  </r>
  <r>
    <x v="87"/>
    <x v="87"/>
    <x v="81"/>
    <x v="75"/>
    <x v="82"/>
    <x v="27"/>
    <x v="2"/>
    <x v="15"/>
    <x v="14"/>
    <x v="2"/>
  </r>
  <r>
    <x v="88"/>
    <x v="88"/>
    <x v="82"/>
    <x v="8"/>
    <x v="83"/>
    <x v="13"/>
    <x v="2"/>
    <x v="15"/>
    <x v="14"/>
    <x v="2"/>
  </r>
  <r>
    <x v="89"/>
    <x v="89"/>
    <x v="83"/>
    <x v="76"/>
    <x v="84"/>
    <x v="13"/>
    <x v="2"/>
    <x v="15"/>
    <x v="14"/>
    <x v="2"/>
  </r>
  <r>
    <x v="90"/>
    <x v="90"/>
    <x v="84"/>
    <x v="46"/>
    <x v="85"/>
    <x v="23"/>
    <x v="2"/>
    <x v="15"/>
    <x v="14"/>
    <x v="2"/>
  </r>
  <r>
    <x v="91"/>
    <x v="91"/>
    <x v="45"/>
    <x v="77"/>
    <x v="83"/>
    <x v="27"/>
    <x v="2"/>
    <x v="15"/>
    <x v="14"/>
    <x v="2"/>
  </r>
  <r>
    <x v="92"/>
    <x v="92"/>
    <x v="85"/>
    <x v="78"/>
    <x v="86"/>
    <x v="42"/>
    <x v="1"/>
    <x v="15"/>
    <x v="14"/>
    <x v="2"/>
  </r>
  <r>
    <x v="93"/>
    <x v="93"/>
    <x v="86"/>
    <x v="48"/>
    <x v="41"/>
    <x v="29"/>
    <x v="1"/>
    <x v="15"/>
    <x v="14"/>
    <x v="2"/>
  </r>
  <r>
    <x v="94"/>
    <x v="94"/>
    <x v="87"/>
    <x v="79"/>
    <x v="39"/>
    <x v="11"/>
    <x v="2"/>
    <x v="15"/>
    <x v="14"/>
    <x v="2"/>
  </r>
  <r>
    <x v="95"/>
    <x v="95"/>
    <x v="88"/>
    <x v="3"/>
    <x v="87"/>
    <x v="37"/>
    <x v="1"/>
    <x v="15"/>
    <x v="14"/>
    <x v="2"/>
  </r>
  <r>
    <x v="96"/>
    <x v="96"/>
    <x v="89"/>
    <x v="80"/>
    <x v="88"/>
    <x v="11"/>
    <x v="2"/>
    <x v="15"/>
    <x v="14"/>
    <x v="2"/>
  </r>
  <r>
    <x v="97"/>
    <x v="97"/>
    <x v="90"/>
    <x v="81"/>
    <x v="89"/>
    <x v="20"/>
    <x v="2"/>
    <x v="15"/>
    <x v="14"/>
    <x v="2"/>
  </r>
  <r>
    <x v="98"/>
    <x v="98"/>
    <x v="91"/>
    <x v="70"/>
    <x v="90"/>
    <x v="43"/>
    <x v="2"/>
    <x v="13"/>
    <x v="1"/>
    <x v="1"/>
  </r>
  <r>
    <x v="99"/>
    <x v="99"/>
    <x v="92"/>
    <x v="82"/>
    <x v="29"/>
    <x v="32"/>
    <x v="2"/>
    <x v="15"/>
    <x v="14"/>
    <x v="2"/>
  </r>
  <r>
    <x v="100"/>
    <x v="100"/>
    <x v="93"/>
    <x v="83"/>
    <x v="91"/>
    <x v="44"/>
    <x v="1"/>
    <x v="15"/>
    <x v="14"/>
    <x v="2"/>
  </r>
  <r>
    <x v="101"/>
    <x v="101"/>
    <x v="94"/>
    <x v="84"/>
    <x v="92"/>
    <x v="5"/>
    <x v="0"/>
    <x v="15"/>
    <x v="14"/>
    <x v="2"/>
  </r>
  <r>
    <x v="102"/>
    <x v="102"/>
    <x v="95"/>
    <x v="85"/>
    <x v="93"/>
    <x v="28"/>
    <x v="0"/>
    <x v="15"/>
    <x v="14"/>
    <x v="2"/>
  </r>
  <r>
    <x v="103"/>
    <x v="103"/>
    <x v="43"/>
    <x v="86"/>
    <x v="94"/>
    <x v="28"/>
    <x v="0"/>
    <x v="15"/>
    <x v="14"/>
    <x v="2"/>
  </r>
  <r>
    <x v="104"/>
    <x v="104"/>
    <x v="96"/>
    <x v="46"/>
    <x v="95"/>
    <x v="29"/>
    <x v="1"/>
    <x v="15"/>
    <x v="14"/>
    <x v="2"/>
  </r>
  <r>
    <x v="105"/>
    <x v="105"/>
    <x v="97"/>
    <x v="67"/>
    <x v="96"/>
    <x v="29"/>
    <x v="1"/>
    <x v="15"/>
    <x v="14"/>
    <x v="2"/>
  </r>
  <r>
    <x v="106"/>
    <x v="106"/>
    <x v="46"/>
    <x v="87"/>
    <x v="97"/>
    <x v="45"/>
    <x v="2"/>
    <x v="15"/>
    <x v="14"/>
    <x v="2"/>
  </r>
  <r>
    <x v="107"/>
    <x v="107"/>
    <x v="98"/>
    <x v="88"/>
    <x v="98"/>
    <x v="43"/>
    <x v="2"/>
    <x v="7"/>
    <x v="22"/>
    <x v="0"/>
  </r>
  <r>
    <x v="108"/>
    <x v="108"/>
    <x v="99"/>
    <x v="89"/>
    <x v="99"/>
    <x v="23"/>
    <x v="2"/>
    <x v="15"/>
    <x v="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0AF48-F2F3-4E25-B5B8-849E490F521B}" name="PivotTable1"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dataField="1"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Items count="1">
    <i/>
  </rowItems>
  <colFields count="1">
    <field x="-2"/>
  </colFields>
  <colItems count="3">
    <i>
      <x/>
    </i>
    <i i="1">
      <x v="1"/>
    </i>
    <i i="2">
      <x v="2"/>
    </i>
  </colItems>
  <dataFields count="3">
    <dataField name="Average of Old Price" fld="3" subtotal="average" baseField="0" baseItem="1" numFmtId="1"/>
    <dataField name="Average of Current price" fld="2" subtotal="average" baseField="0" baseItem="1" numFmtId="1"/>
    <dataField name="Average of Ratings" fld="8"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E607E3-5AFD-4549-8422-0C8200F6B7E1}" name="PivotTable9"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4" firstHeaderRow="0" firstDataRow="1" firstDataCol="0"/>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dataField="1"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dataField="1"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Items count="1">
    <i/>
  </rowItems>
  <colFields count="1">
    <field x="-2"/>
  </colFields>
  <colItems count="4">
    <i>
      <x/>
    </i>
    <i i="1">
      <x v="1"/>
    </i>
    <i i="2">
      <x v="2"/>
    </i>
    <i i="3">
      <x v="3"/>
    </i>
  </colItems>
  <dataFields count="4">
    <dataField name="Count of Product ID" fld="1" subtotal="count" baseField="0" baseItem="1" numFmtId="1"/>
    <dataField name="Average of Ratings" fld="8" subtotal="average" baseField="1" baseItem="0" numFmtId="164"/>
    <dataField name="Average of Discount %" fld="5" subtotal="average" baseField="0" baseItem="1" numFmtId="9"/>
    <dataField name="Sum of Review" fld="7" baseField="0" baseItem="1" numFmtId="1"/>
  </dataFields>
  <formats count="3">
    <format dxfId="515">
      <pivotArea outline="0" collapsedLevelsAreSubtotals="1" fieldPosition="0">
        <references count="1">
          <reference field="4294967294" count="1" selected="0">
            <x v="0"/>
          </reference>
        </references>
      </pivotArea>
    </format>
    <format dxfId="514">
      <pivotArea outline="0" collapsedLevelsAreSubtotals="1" fieldPosition="0">
        <references count="1">
          <reference field="4294967294" count="1" selected="0">
            <x v="1"/>
          </reference>
        </references>
      </pivotArea>
    </format>
    <format dxfId="51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EC5716C-29F0-481B-A418-A10E8D2F46CC}" name="PivotTable12"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2"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98"/>
    </i>
    <i>
      <x v="71"/>
    </i>
    <i>
      <x v="36"/>
    </i>
    <i>
      <x v="11"/>
    </i>
    <i>
      <x v="78"/>
    </i>
    <i>
      <x v="20"/>
    </i>
    <i>
      <x v="1"/>
    </i>
    <i>
      <x v="60"/>
    </i>
    <i>
      <x v="17"/>
    </i>
    <i>
      <x v="26"/>
    </i>
    <i t="grand">
      <x/>
    </i>
  </rowItems>
  <colItems count="1">
    <i/>
  </colItems>
  <dataFields count="1">
    <dataField name="Average of Ratings" fld="8" subtotal="average" baseField="1" baseItem="1"/>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C15369-AF22-48E0-95FD-B9B10C499800}" name="PivotTable24"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4"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dataField="1"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1"/>
    </i>
    <i>
      <x v="11"/>
    </i>
    <i>
      <x v="17"/>
    </i>
    <i>
      <x v="20"/>
    </i>
    <i>
      <x v="26"/>
    </i>
    <i>
      <x v="36"/>
    </i>
    <i>
      <x v="60"/>
    </i>
    <i>
      <x v="71"/>
    </i>
    <i>
      <x v="78"/>
    </i>
    <i>
      <x v="98"/>
    </i>
    <i t="grand">
      <x/>
    </i>
  </rowItems>
  <colFields count="1">
    <field x="-2"/>
  </colFields>
  <colItems count="3">
    <i>
      <x/>
    </i>
    <i i="1">
      <x v="1"/>
    </i>
    <i i="2">
      <x v="2"/>
    </i>
  </colItems>
  <dataFields count="3">
    <dataField name="Average of Ratings" fld="8" subtotal="average" baseField="1" baseItem="0"/>
    <dataField name="Average of Review" fld="7" subtotal="average" baseField="1" baseItem="0"/>
    <dataField name="Average of Discount %" fld="5" subtotal="average" baseField="1" baseItem="0" numFmtId="9"/>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3B32E8-7662-4ACC-9E68-6F7317C80FBA}" name="PivotTable20"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8" firstHeaderRow="1" firstDataRow="2"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dataField="1"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axis="axisCol"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axis="axisRow" showAll="0">
      <items count="4">
        <item x="0"/>
        <item x="1"/>
        <item x="2"/>
        <item t="default"/>
      </items>
    </pivotField>
  </pivotFields>
  <rowFields count="1">
    <field x="9"/>
  </rowFields>
  <rowItems count="4">
    <i>
      <x/>
    </i>
    <i>
      <x v="1"/>
    </i>
    <i>
      <x v="2"/>
    </i>
    <i t="grand">
      <x/>
    </i>
  </rowItems>
  <colFields count="1">
    <field x="6"/>
  </colFields>
  <colItems count="4">
    <i>
      <x/>
    </i>
    <i>
      <x v="1"/>
    </i>
    <i>
      <x v="2"/>
    </i>
    <i t="grand">
      <x/>
    </i>
  </colItems>
  <dataFields count="1">
    <dataField name="Count of Product ID" fld="1" subtotal="count" baseField="9" baseItem="0"/>
  </dataFields>
  <chartFormats count="1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4" format="6" series="1">
      <pivotArea type="data" outline="0" fieldPosition="0">
        <references count="2">
          <reference field="4294967294" count="1" selected="0">
            <x v="0"/>
          </reference>
          <reference field="6" count="1" selected="0">
            <x v="0"/>
          </reference>
        </references>
      </pivotArea>
    </chartFormat>
    <chartFormat chart="4" format="7" series="1">
      <pivotArea type="data" outline="0" fieldPosition="0">
        <references count="2">
          <reference field="4294967294" count="1" selected="0">
            <x v="0"/>
          </reference>
          <reference field="6" count="1" selected="0">
            <x v="1"/>
          </reference>
        </references>
      </pivotArea>
    </chartFormat>
    <chartFormat chart="4" format="8"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0"/>
          </reference>
        </references>
      </pivotArea>
    </chartFormat>
    <chartFormat chart="7" format="13" series="1">
      <pivotArea type="data" outline="0" fieldPosition="0">
        <references count="2">
          <reference field="4294967294" count="1" selected="0">
            <x v="0"/>
          </reference>
          <reference field="6" count="1" selected="0">
            <x v="1"/>
          </reference>
        </references>
      </pivotArea>
    </chartFormat>
    <chartFormat chart="7" format="14" series="1">
      <pivotArea type="data" outline="0" fieldPosition="0">
        <references count="2">
          <reference field="4294967294" count="1" selected="0">
            <x v="0"/>
          </reference>
          <reference field="6" count="1" selected="0">
            <x v="2"/>
          </reference>
        </references>
      </pivotArea>
    </chartFormat>
    <chartFormat chart="12" format="12" series="1">
      <pivotArea type="data" outline="0" fieldPosition="0">
        <references count="2">
          <reference field="4294967294" count="1" selected="0">
            <x v="0"/>
          </reference>
          <reference field="6" count="1" selected="0">
            <x v="0"/>
          </reference>
        </references>
      </pivotArea>
    </chartFormat>
    <chartFormat chart="12" format="13" series="1">
      <pivotArea type="data" outline="0" fieldPosition="0">
        <references count="2">
          <reference field="4294967294" count="1" selected="0">
            <x v="0"/>
          </reference>
          <reference field="6" count="1" selected="0">
            <x v="1"/>
          </reference>
        </references>
      </pivotArea>
    </chartFormat>
    <chartFormat chart="12" format="14" series="1">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6F0D9-9C07-41E6-A7FA-6A1618DDDB03}" name="PivotTable3"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1"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58">
    <i>
      <x/>
    </i>
    <i>
      <x v="1"/>
    </i>
    <i>
      <x v="2"/>
    </i>
    <i>
      <x v="3"/>
    </i>
    <i>
      <x v="4"/>
    </i>
    <i>
      <x v="5"/>
    </i>
    <i>
      <x v="6"/>
    </i>
    <i>
      <x v="7"/>
    </i>
    <i>
      <x v="8"/>
    </i>
    <i>
      <x v="9"/>
    </i>
    <i>
      <x v="10"/>
    </i>
    <i>
      <x v="11"/>
    </i>
    <i>
      <x v="12"/>
    </i>
    <i>
      <x v="13"/>
    </i>
    <i>
      <x v="14"/>
    </i>
    <i>
      <x v="15"/>
    </i>
    <i>
      <x v="16"/>
    </i>
    <i>
      <x v="17"/>
    </i>
    <i>
      <x v="18"/>
    </i>
    <i>
      <x v="19"/>
    </i>
    <i>
      <x v="20"/>
    </i>
    <i>
      <x v="22"/>
    </i>
    <i>
      <x v="23"/>
    </i>
    <i>
      <x v="24"/>
    </i>
    <i>
      <x v="25"/>
    </i>
    <i>
      <x v="26"/>
    </i>
    <i>
      <x v="27"/>
    </i>
    <i>
      <x v="28"/>
    </i>
    <i>
      <x v="30"/>
    </i>
    <i>
      <x v="31"/>
    </i>
    <i>
      <x v="32"/>
    </i>
    <i>
      <x v="33"/>
    </i>
    <i>
      <x v="34"/>
    </i>
    <i>
      <x v="35"/>
    </i>
    <i>
      <x v="36"/>
    </i>
    <i>
      <x v="37"/>
    </i>
    <i>
      <x v="38"/>
    </i>
    <i>
      <x v="58"/>
    </i>
    <i>
      <x v="59"/>
    </i>
    <i>
      <x v="60"/>
    </i>
    <i>
      <x v="61"/>
    </i>
    <i>
      <x v="62"/>
    </i>
    <i>
      <x v="63"/>
    </i>
    <i>
      <x v="64"/>
    </i>
    <i>
      <x v="65"/>
    </i>
    <i>
      <x v="66"/>
    </i>
    <i>
      <x v="67"/>
    </i>
    <i>
      <x v="68"/>
    </i>
    <i>
      <x v="69"/>
    </i>
    <i>
      <x v="70"/>
    </i>
    <i>
      <x v="71"/>
    </i>
    <i>
      <x v="72"/>
    </i>
    <i>
      <x v="77"/>
    </i>
    <i>
      <x v="78"/>
    </i>
    <i>
      <x v="81"/>
    </i>
    <i>
      <x v="98"/>
    </i>
    <i>
      <x v="107"/>
    </i>
    <i t="grand">
      <x/>
    </i>
  </rowItems>
  <colFields count="1">
    <field x="-2"/>
  </colFields>
  <colItems count="2">
    <i>
      <x/>
    </i>
    <i i="1">
      <x v="1"/>
    </i>
  </colItems>
  <dataFields count="2">
    <dataField name="Max of Current price" fld="2" subtotal="max" baseField="1" baseItem="0" numFmtId="1"/>
    <dataField name="Min of Current price" fld="2" subtotal="min" baseField="1"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839BD-C147-488F-9183-87B4CEEB0E45}" name="PivotTable4"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40" firstHeaderRow="1" firstDataRow="1" firstDataCol="1" rowPageCount="1" colPageCount="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axis="axisRow"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axis="axisPage" dataField="1" multipleItemSelectionAllowed="1"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5"/>
  </rowFields>
  <rowItems count="37">
    <i>
      <x v="5"/>
    </i>
    <i>
      <x v="7"/>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t="grand">
      <x/>
    </i>
  </rowItems>
  <colItems count="1">
    <i/>
  </colItems>
  <pageFields count="1">
    <pageField fld="7" hier="-1"/>
  </pageFields>
  <dataFields count="1">
    <dataField name="Average of Review" fld="7" subtotal="average" baseField="5" baseItem="0"/>
  </dataFields>
  <formats count="11">
    <format dxfId="540">
      <pivotArea dataOnly="0" labelOnly="1" outline="0" axis="axisValues" fieldPosition="0"/>
    </format>
    <format dxfId="539">
      <pivotArea collapsedLevelsAreSubtotals="1" fieldPosition="0">
        <references count="1">
          <reference field="5" count="1">
            <x v="23"/>
          </reference>
        </references>
      </pivotArea>
    </format>
    <format dxfId="538">
      <pivotArea collapsedLevelsAreSubtotals="1" fieldPosition="0">
        <references count="1">
          <reference field="5" count="1">
            <x v="24"/>
          </reference>
        </references>
      </pivotArea>
    </format>
    <format dxfId="537">
      <pivotArea collapsedLevelsAreSubtotals="1" fieldPosition="0">
        <references count="1">
          <reference field="5" count="1">
            <x v="26"/>
          </reference>
        </references>
      </pivotArea>
    </format>
    <format dxfId="536">
      <pivotArea collapsedLevelsAreSubtotals="1" fieldPosition="0">
        <references count="1">
          <reference field="5" count="1">
            <x v="33"/>
          </reference>
        </references>
      </pivotArea>
    </format>
    <format dxfId="535">
      <pivotArea collapsedLevelsAreSubtotals="1" fieldPosition="0">
        <references count="1">
          <reference field="5" count="1">
            <x v="35"/>
          </reference>
        </references>
      </pivotArea>
    </format>
    <format dxfId="534">
      <pivotArea collapsedLevelsAreSubtotals="1" fieldPosition="0">
        <references count="1">
          <reference field="5" count="1">
            <x v="37"/>
          </reference>
        </references>
      </pivotArea>
    </format>
    <format dxfId="533">
      <pivotArea collapsedLevelsAreSubtotals="1" fieldPosition="0">
        <references count="1">
          <reference field="5" count="1">
            <x v="42"/>
          </reference>
        </references>
      </pivotArea>
    </format>
    <format dxfId="532">
      <pivotArea collapsedLevelsAreSubtotals="1" fieldPosition="0">
        <references count="1">
          <reference field="5" count="1">
            <x v="41"/>
          </reference>
        </references>
      </pivotArea>
    </format>
    <format dxfId="531">
      <pivotArea collapsedLevelsAreSubtotals="1" fieldPosition="0">
        <references count="1">
          <reference field="5" count="1">
            <x v="32"/>
          </reference>
        </references>
      </pivotArea>
    </format>
    <format dxfId="530">
      <pivotArea collapsedLevelsAreSubtotals="1" fieldPosition="0">
        <references count="1">
          <reference field="5" count="1">
            <x v="34"/>
          </reference>
        </references>
      </pivotArea>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C72A51-6BE2-4ADA-8B09-65F9A734A739}" name="PivotTable5"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6"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Row"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Review" fld="7" subtotal="average" baseField="1" baseItem="0"/>
  </dataFields>
  <formats count="10">
    <format dxfId="529">
      <pivotArea dataOnly="0" labelOnly="1" outline="0" axis="axisValues" fieldPosition="0"/>
    </format>
    <format dxfId="528">
      <pivotArea collapsedLevelsAreSubtotals="1" fieldPosition="0">
        <references count="1">
          <reference field="8" count="1">
            <x v="13"/>
          </reference>
        </references>
      </pivotArea>
    </format>
    <format dxfId="527">
      <pivotArea collapsedLevelsAreSubtotals="1" fieldPosition="0">
        <references count="1">
          <reference field="8" count="1">
            <x v="18"/>
          </reference>
        </references>
      </pivotArea>
    </format>
    <format dxfId="526">
      <pivotArea collapsedLevelsAreSubtotals="1" fieldPosition="0">
        <references count="1">
          <reference field="8" count="1">
            <x v="19"/>
          </reference>
        </references>
      </pivotArea>
    </format>
    <format dxfId="525">
      <pivotArea collapsedLevelsAreSubtotals="1" fieldPosition="0">
        <references count="1">
          <reference field="8" count="1">
            <x v="20"/>
          </reference>
        </references>
      </pivotArea>
    </format>
    <format dxfId="524">
      <pivotArea collapsedLevelsAreSubtotals="1" fieldPosition="0">
        <references count="1">
          <reference field="8" count="1">
            <x v="21"/>
          </reference>
        </references>
      </pivotArea>
    </format>
    <format dxfId="523">
      <pivotArea collapsedLevelsAreSubtotals="1" fieldPosition="0">
        <references count="1">
          <reference field="8" count="1">
            <x v="15"/>
          </reference>
        </references>
      </pivotArea>
    </format>
    <format dxfId="522">
      <pivotArea collapsedLevelsAreSubtotals="1" fieldPosition="0">
        <references count="1">
          <reference field="8" count="1">
            <x v="17"/>
          </reference>
        </references>
      </pivotArea>
    </format>
    <format dxfId="521">
      <pivotArea collapsedLevelsAreSubtotals="1" fieldPosition="0">
        <references count="1">
          <reference field="8" count="1">
            <x v="9"/>
          </reference>
        </references>
      </pivotArea>
    </format>
    <format dxfId="520">
      <pivotArea collapsedLevelsAreSubtotals="1" fieldPosition="0">
        <references count="1">
          <reference field="8" count="1">
            <x v="3"/>
          </reference>
        </references>
      </pivotArea>
    </format>
  </format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B91233-932C-452B-8D63-84066849A102}" name="PivotTable6"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1" firstHeaderRow="1" firstDataRow="1" firstDataCol="1" rowPageCount="1" colPageCount="1"/>
  <pivotFields count="10">
    <pivotField axis="axisRow" showAll="0" sortType="descending">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autoSortScope>
        <pivotArea dataOnly="0" outline="0" fieldPosition="0">
          <references count="1">
            <reference field="4294967294" count="1" selected="0">
              <x v="0"/>
            </reference>
          </references>
        </pivotArea>
      </autoSortScope>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Page"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multipleItemSelectionAllowed="1" showAll="0">
      <items count="4">
        <item x="0"/>
        <item x="1"/>
        <item x="2"/>
        <item t="default"/>
      </items>
    </pivotField>
  </pivotFields>
  <rowFields count="1">
    <field x="0"/>
  </rowFields>
  <rowItems count="58">
    <i>
      <x v="57"/>
    </i>
    <i>
      <x v="68"/>
    </i>
    <i>
      <x v="65"/>
    </i>
    <i>
      <x v="40"/>
    </i>
    <i>
      <x v="87"/>
    </i>
    <i>
      <x v="52"/>
    </i>
    <i>
      <x v="44"/>
    </i>
    <i>
      <x v="70"/>
    </i>
    <i>
      <x v="90"/>
    </i>
    <i>
      <x v="22"/>
    </i>
    <i>
      <x v="4"/>
    </i>
    <i>
      <x v="28"/>
    </i>
    <i>
      <x v="1"/>
    </i>
    <i>
      <x v="107"/>
    </i>
    <i>
      <x v="91"/>
    </i>
    <i>
      <x v="8"/>
    </i>
    <i>
      <x v="75"/>
    </i>
    <i>
      <x v="18"/>
    </i>
    <i>
      <x v="59"/>
    </i>
    <i>
      <x v="27"/>
    </i>
    <i>
      <x v="69"/>
    </i>
    <i>
      <x/>
    </i>
    <i>
      <x v="2"/>
    </i>
    <i>
      <x v="61"/>
    </i>
    <i>
      <x v="67"/>
    </i>
    <i>
      <x v="72"/>
    </i>
    <i>
      <x v="60"/>
    </i>
    <i>
      <x v="95"/>
    </i>
    <i>
      <x v="80"/>
    </i>
    <i>
      <x v="77"/>
    </i>
    <i>
      <x v="62"/>
    </i>
    <i>
      <x v="26"/>
    </i>
    <i>
      <x v="56"/>
    </i>
    <i>
      <x v="63"/>
    </i>
    <i>
      <x v="73"/>
    </i>
    <i>
      <x v="11"/>
    </i>
    <i>
      <x v="3"/>
    </i>
    <i>
      <x v="93"/>
    </i>
    <i>
      <x v="7"/>
    </i>
    <i>
      <x v="20"/>
    </i>
    <i>
      <x v="66"/>
    </i>
    <i>
      <x v="84"/>
    </i>
    <i>
      <x v="108"/>
    </i>
    <i>
      <x v="76"/>
    </i>
    <i>
      <x v="16"/>
    </i>
    <i>
      <x v="101"/>
    </i>
    <i>
      <x v="5"/>
    </i>
    <i>
      <x v="64"/>
    </i>
    <i>
      <x v="38"/>
    </i>
    <i>
      <x v="25"/>
    </i>
    <i>
      <x v="17"/>
    </i>
    <i>
      <x v="106"/>
    </i>
    <i>
      <x v="35"/>
    </i>
    <i>
      <x v="41"/>
    </i>
    <i>
      <x v="58"/>
    </i>
    <i>
      <x v="30"/>
    </i>
    <i>
      <x v="104"/>
    </i>
    <i t="grand">
      <x/>
    </i>
  </rowItems>
  <colItems count="1">
    <i/>
  </colItems>
  <pageFields count="1">
    <pageField fld="8" hier="-1"/>
  </pageFields>
  <dataFields count="1">
    <dataField name="Average of Ratings" fld="8" subtotal="average" baseField="0"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7EF3CA-1BBB-4DB7-BB5E-92E57566BC3D}" name="PivotTable8"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61" firstHeaderRow="1" firstDataRow="1" firstDataCol="1" rowPageCount="1" colPageCount="1"/>
  <pivotFields count="10">
    <pivotField axis="axisRow"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axis="axisPage"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0"/>
  </rowFields>
  <rowItems count="58">
    <i>
      <x/>
    </i>
    <i>
      <x v="1"/>
    </i>
    <i>
      <x v="2"/>
    </i>
    <i>
      <x v="3"/>
    </i>
    <i>
      <x v="4"/>
    </i>
    <i>
      <x v="5"/>
    </i>
    <i>
      <x v="7"/>
    </i>
    <i>
      <x v="8"/>
    </i>
    <i>
      <x v="11"/>
    </i>
    <i>
      <x v="16"/>
    </i>
    <i>
      <x v="17"/>
    </i>
    <i>
      <x v="18"/>
    </i>
    <i>
      <x v="20"/>
    </i>
    <i>
      <x v="22"/>
    </i>
    <i>
      <x v="25"/>
    </i>
    <i>
      <x v="26"/>
    </i>
    <i>
      <x v="27"/>
    </i>
    <i>
      <x v="28"/>
    </i>
    <i>
      <x v="30"/>
    </i>
    <i>
      <x v="35"/>
    </i>
    <i>
      <x v="38"/>
    </i>
    <i>
      <x v="40"/>
    </i>
    <i>
      <x v="41"/>
    </i>
    <i>
      <x v="44"/>
    </i>
    <i>
      <x v="52"/>
    </i>
    <i>
      <x v="56"/>
    </i>
    <i>
      <x v="57"/>
    </i>
    <i>
      <x v="58"/>
    </i>
    <i>
      <x v="59"/>
    </i>
    <i>
      <x v="60"/>
    </i>
    <i>
      <x v="61"/>
    </i>
    <i>
      <x v="62"/>
    </i>
    <i>
      <x v="63"/>
    </i>
    <i>
      <x v="64"/>
    </i>
    <i>
      <x v="65"/>
    </i>
    <i>
      <x v="66"/>
    </i>
    <i>
      <x v="67"/>
    </i>
    <i>
      <x v="68"/>
    </i>
    <i>
      <x v="69"/>
    </i>
    <i>
      <x v="70"/>
    </i>
    <i>
      <x v="72"/>
    </i>
    <i>
      <x v="73"/>
    </i>
    <i>
      <x v="75"/>
    </i>
    <i>
      <x v="76"/>
    </i>
    <i>
      <x v="77"/>
    </i>
    <i>
      <x v="80"/>
    </i>
    <i>
      <x v="84"/>
    </i>
    <i>
      <x v="87"/>
    </i>
    <i>
      <x v="90"/>
    </i>
    <i>
      <x v="91"/>
    </i>
    <i>
      <x v="93"/>
    </i>
    <i>
      <x v="95"/>
    </i>
    <i>
      <x v="101"/>
    </i>
    <i>
      <x v="104"/>
    </i>
    <i>
      <x v="106"/>
    </i>
    <i>
      <x v="107"/>
    </i>
    <i>
      <x v="108"/>
    </i>
    <i t="grand">
      <x/>
    </i>
  </rowItems>
  <colItems count="1">
    <i/>
  </colItems>
  <pageFields count="1">
    <pageField fld="8" hier="-1"/>
  </pageFields>
  <dataFields count="1">
    <dataField name="Average of Ratings" fld="8" subtotal="average"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7A73F4-A2FD-4406-8658-9EFE3E4673EF}" name="PivotTable7"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dataField="1"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9"/>
    </i>
    <i>
      <x v="10"/>
    </i>
    <i>
      <x/>
    </i>
    <i>
      <x v="11"/>
    </i>
    <i>
      <x v="14"/>
    </i>
    <i>
      <x v="26"/>
    </i>
    <i>
      <x v="24"/>
    </i>
    <i>
      <x v="22"/>
    </i>
    <i>
      <x v="20"/>
    </i>
    <i>
      <x v="28"/>
    </i>
    <i t="grand">
      <x/>
    </i>
  </rowItems>
  <colItems count="1">
    <i/>
  </colItems>
  <dataFields count="1">
    <dataField name="Average of Absolute Discount" fld="4" subtotal="average" baseField="0" baseItem="0" numFmtId="1"/>
  </dataFields>
  <chartFormats count="3">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801A19-DF10-48FE-A7A9-C4D61318FE65}" name="PivotTable8"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axis="axisRow" numFmtId="1"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1"/>
  </rowFields>
  <rowItems count="11">
    <i>
      <x v="5"/>
    </i>
    <i>
      <x v="7"/>
    </i>
    <i>
      <x v="12"/>
    </i>
    <i>
      <x v="13"/>
    </i>
    <i>
      <x v="16"/>
    </i>
    <i>
      <x v="31"/>
    </i>
    <i>
      <x v="32"/>
    </i>
    <i>
      <x v="66"/>
    </i>
    <i>
      <x v="67"/>
    </i>
    <i>
      <x v="68"/>
    </i>
    <i t="grand">
      <x/>
    </i>
  </rowItems>
  <colItems count="1">
    <i/>
  </colItems>
  <dataFields count="1">
    <dataField name="Average of Review" fld="7" subtotal="average" baseField="0" baseItem="18"/>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2E7D20-0D3A-46BC-8DCC-A4403DC14984}" name="PivotTable9" cacheId="1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7" firstHeaderRow="0" firstDataRow="1" firstDataCol="1"/>
  <pivotFields count="10">
    <pivotField showAll="0">
      <items count="110">
        <item x="15"/>
        <item x="32"/>
        <item x="38"/>
        <item x="25"/>
        <item x="35"/>
        <item x="66"/>
        <item x="57"/>
        <item x="22"/>
        <item x="5"/>
        <item x="101"/>
        <item x="80"/>
        <item x="2"/>
        <item x="100"/>
        <item x="91"/>
        <item x="47"/>
        <item x="73"/>
        <item x="0"/>
        <item x="30"/>
        <item x="31"/>
        <item x="74"/>
        <item x="107"/>
        <item x="94"/>
        <item x="60"/>
        <item x="40"/>
        <item x="21"/>
        <item x="8"/>
        <item x="16"/>
        <item x="12"/>
        <item x="13"/>
        <item x="79"/>
        <item x="9"/>
        <item x="106"/>
        <item x="90"/>
        <item x="45"/>
        <item x="76"/>
        <item x="37"/>
        <item x="97"/>
        <item x="99"/>
        <item x="69"/>
        <item x="56"/>
        <item x="71"/>
        <item x="33"/>
        <item x="96"/>
        <item x="42"/>
        <item x="36"/>
        <item x="108"/>
        <item x="49"/>
        <item x="46"/>
        <item x="83"/>
        <item x="103"/>
        <item x="44"/>
        <item x="55"/>
        <item x="98"/>
        <item x="48"/>
        <item x="75"/>
        <item x="53"/>
        <item x="34"/>
        <item x="20"/>
        <item x="24"/>
        <item x="67"/>
        <item x="81"/>
        <item x="19"/>
        <item x="59"/>
        <item x="72"/>
        <item x="77"/>
        <item x="1"/>
        <item x="6"/>
        <item x="10"/>
        <item x="11"/>
        <item x="63"/>
        <item x="26"/>
        <item x="39"/>
        <item x="14"/>
        <item x="58"/>
        <item x="102"/>
        <item x="3"/>
        <item x="28"/>
        <item x="61"/>
        <item x="95"/>
        <item x="41"/>
        <item x="18"/>
        <item x="86"/>
        <item x="29"/>
        <item x="52"/>
        <item x="64"/>
        <item x="82"/>
        <item x="84"/>
        <item x="78"/>
        <item x="50"/>
        <item x="51"/>
        <item x="17"/>
        <item x="7"/>
        <item x="93"/>
        <item x="4"/>
        <item x="88"/>
        <item x="68"/>
        <item x="89"/>
        <item x="43"/>
        <item x="104"/>
        <item x="54"/>
        <item x="105"/>
        <item x="27"/>
        <item x="87"/>
        <item x="92"/>
        <item x="65"/>
        <item x="85"/>
        <item x="70"/>
        <item x="23"/>
        <item x="62"/>
        <item t="default"/>
      </items>
    </pivotField>
    <pivotField numFmtId="1"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umFmtId="1" showAll="0">
      <items count="101">
        <item x="98"/>
        <item x="83"/>
        <item x="99"/>
        <item x="91"/>
        <item x="76"/>
        <item x="73"/>
        <item x="94"/>
        <item x="46"/>
        <item x="71"/>
        <item x="39"/>
        <item x="87"/>
        <item x="78"/>
        <item x="47"/>
        <item x="72"/>
        <item x="67"/>
        <item x="66"/>
        <item x="65"/>
        <item x="64"/>
        <item x="63"/>
        <item x="62"/>
        <item x="61"/>
        <item x="60"/>
        <item x="59"/>
        <item x="38"/>
        <item x="51"/>
        <item x="58"/>
        <item x="57"/>
        <item x="89"/>
        <item x="56"/>
        <item x="55"/>
        <item x="40"/>
        <item x="80"/>
        <item x="44"/>
        <item x="69"/>
        <item x="52"/>
        <item x="68"/>
        <item x="50"/>
        <item x="81"/>
        <item x="54"/>
        <item x="84"/>
        <item x="36"/>
        <item x="35"/>
        <item x="34"/>
        <item x="33"/>
        <item x="32"/>
        <item x="31"/>
        <item x="30"/>
        <item x="42"/>
        <item x="29"/>
        <item x="90"/>
        <item x="95"/>
        <item x="27"/>
        <item x="43"/>
        <item x="45"/>
        <item x="26"/>
        <item x="25"/>
        <item x="82"/>
        <item x="24"/>
        <item x="92"/>
        <item x="49"/>
        <item x="74"/>
        <item x="86"/>
        <item x="77"/>
        <item x="79"/>
        <item x="85"/>
        <item x="23"/>
        <item x="22"/>
        <item x="21"/>
        <item x="19"/>
        <item x="18"/>
        <item x="96"/>
        <item x="48"/>
        <item x="75"/>
        <item x="17"/>
        <item x="70"/>
        <item x="16"/>
        <item x="15"/>
        <item x="97"/>
        <item x="14"/>
        <item x="13"/>
        <item x="20"/>
        <item x="93"/>
        <item x="12"/>
        <item x="11"/>
        <item x="10"/>
        <item x="9"/>
        <item x="8"/>
        <item x="41"/>
        <item x="7"/>
        <item x="6"/>
        <item x="28"/>
        <item x="5"/>
        <item x="4"/>
        <item x="37"/>
        <item x="53"/>
        <item x="3"/>
        <item x="2"/>
        <item x="88"/>
        <item x="1"/>
        <item x="0"/>
        <item t="default"/>
      </items>
    </pivotField>
    <pivotField numFmtId="1" showAll="0">
      <items count="91">
        <item x="88"/>
        <item x="76"/>
        <item x="84"/>
        <item x="89"/>
        <item x="70"/>
        <item x="72"/>
        <item x="47"/>
        <item x="68"/>
        <item x="38"/>
        <item x="79"/>
        <item x="44"/>
        <item x="73"/>
        <item x="87"/>
        <item x="45"/>
        <item x="63"/>
        <item x="60"/>
        <item x="61"/>
        <item x="69"/>
        <item x="64"/>
        <item x="62"/>
        <item x="57"/>
        <item x="59"/>
        <item x="56"/>
        <item x="50"/>
        <item x="37"/>
        <item x="58"/>
        <item x="54"/>
        <item x="80"/>
        <item x="55"/>
        <item x="39"/>
        <item x="74"/>
        <item x="66"/>
        <item x="42"/>
        <item x="49"/>
        <item x="53"/>
        <item x="65"/>
        <item x="33"/>
        <item x="48"/>
        <item x="30"/>
        <item x="35"/>
        <item x="25"/>
        <item x="51"/>
        <item x="32"/>
        <item x="78"/>
        <item x="46"/>
        <item x="75"/>
        <item x="85"/>
        <item x="41"/>
        <item x="67"/>
        <item x="86"/>
        <item x="31"/>
        <item x="81"/>
        <item x="83"/>
        <item x="34"/>
        <item x="43"/>
        <item x="29"/>
        <item x="23"/>
        <item x="28"/>
        <item x="18"/>
        <item x="40"/>
        <item x="26"/>
        <item x="71"/>
        <item x="17"/>
        <item x="77"/>
        <item x="82"/>
        <item x="16"/>
        <item x="8"/>
        <item x="13"/>
        <item x="19"/>
        <item x="12"/>
        <item x="15"/>
        <item x="24"/>
        <item x="7"/>
        <item x="21"/>
        <item x="22"/>
        <item x="5"/>
        <item x="20"/>
        <item x="6"/>
        <item x="2"/>
        <item x="14"/>
        <item x="4"/>
        <item x="3"/>
        <item x="52"/>
        <item x="11"/>
        <item x="27"/>
        <item x="36"/>
        <item x="10"/>
        <item x="1"/>
        <item x="9"/>
        <item x="0"/>
        <item t="default"/>
      </items>
    </pivotField>
    <pivotField numFmtId="1" showAll="0">
      <items count="101">
        <item x="91"/>
        <item x="96"/>
        <item x="76"/>
        <item x="41"/>
        <item x="48"/>
        <item x="50"/>
        <item x="95"/>
        <item x="98"/>
        <item x="92"/>
        <item x="71"/>
        <item x="49"/>
        <item x="84"/>
        <item x="80"/>
        <item x="86"/>
        <item x="99"/>
        <item x="87"/>
        <item x="74"/>
        <item x="90"/>
        <item x="77"/>
        <item x="57"/>
        <item x="72"/>
        <item x="64"/>
        <item x="81"/>
        <item x="78"/>
        <item x="39"/>
        <item x="67"/>
        <item x="79"/>
        <item x="65"/>
        <item x="2"/>
        <item x="47"/>
        <item x="46"/>
        <item x="69"/>
        <item x="66"/>
        <item x="8"/>
        <item x="26"/>
        <item x="68"/>
        <item x="97"/>
        <item x="73"/>
        <item x="61"/>
        <item x="60"/>
        <item x="52"/>
        <item x="63"/>
        <item x="40"/>
        <item x="38"/>
        <item x="56"/>
        <item x="59"/>
        <item x="58"/>
        <item x="19"/>
        <item x="88"/>
        <item x="31"/>
        <item x="62"/>
        <item x="51"/>
        <item x="36"/>
        <item x="93"/>
        <item x="33"/>
        <item x="43"/>
        <item x="17"/>
        <item x="94"/>
        <item x="4"/>
        <item x="53"/>
        <item x="44"/>
        <item x="70"/>
        <item x="3"/>
        <item x="13"/>
        <item x="5"/>
        <item x="12"/>
        <item x="7"/>
        <item x="16"/>
        <item x="45"/>
        <item x="54"/>
        <item x="89"/>
        <item x="85"/>
        <item x="18"/>
        <item x="32"/>
        <item x="75"/>
        <item x="35"/>
        <item x="82"/>
        <item x="15"/>
        <item x="23"/>
        <item x="6"/>
        <item x="34"/>
        <item x="1"/>
        <item x="30"/>
        <item x="29"/>
        <item x="42"/>
        <item x="27"/>
        <item x="55"/>
        <item x="20"/>
        <item x="83"/>
        <item x="22"/>
        <item x="21"/>
        <item x="24"/>
        <item x="25"/>
        <item x="14"/>
        <item x="37"/>
        <item x="28"/>
        <item x="11"/>
        <item x="0"/>
        <item x="10"/>
        <item x="9"/>
        <item t="default"/>
      </items>
    </pivotField>
    <pivotField numFmtId="9" showAll="0">
      <items count="47">
        <item x="44"/>
        <item x="29"/>
        <item x="31"/>
        <item x="37"/>
        <item x="42"/>
        <item x="2"/>
        <item x="41"/>
        <item x="8"/>
        <item x="40"/>
        <item x="4"/>
        <item x="3"/>
        <item x="34"/>
        <item x="1"/>
        <item x="25"/>
        <item x="18"/>
        <item x="5"/>
        <item x="7"/>
        <item x="16"/>
        <item x="12"/>
        <item x="6"/>
        <item x="15"/>
        <item x="24"/>
        <item x="17"/>
        <item x="28"/>
        <item x="33"/>
        <item x="39"/>
        <item x="22"/>
        <item x="14"/>
        <item x="0"/>
        <item x="19"/>
        <item x="32"/>
        <item x="20"/>
        <item x="35"/>
        <item x="21"/>
        <item x="26"/>
        <item x="23"/>
        <item x="13"/>
        <item x="11"/>
        <item x="27"/>
        <item x="36"/>
        <item x="38"/>
        <item x="43"/>
        <item x="10"/>
        <item x="9"/>
        <item x="30"/>
        <item x="45"/>
        <item t="default"/>
      </items>
    </pivotField>
    <pivotField axis="axisRow" showAll="0">
      <items count="4">
        <item x="2"/>
        <item x="1"/>
        <item x="0"/>
        <item t="default"/>
      </items>
    </pivotField>
    <pivotField dataField="1" showAll="0">
      <items count="25">
        <item x="1"/>
        <item x="13"/>
        <item x="9"/>
        <item x="0"/>
        <item x="6"/>
        <item x="8"/>
        <item x="12"/>
        <item x="19"/>
        <item x="3"/>
        <item x="7"/>
        <item x="14"/>
        <item x="2"/>
        <item x="16"/>
        <item x="23"/>
        <item x="11"/>
        <item x="5"/>
        <item x="10"/>
        <item x="22"/>
        <item x="18"/>
        <item x="17"/>
        <item x="21"/>
        <item x="4"/>
        <item x="20"/>
        <item h="1" x="15"/>
        <item t="default"/>
      </items>
    </pivotField>
    <pivotField dataField="1" multipleItemSelectionAllowed="1" showAll="0">
      <items count="24">
        <item x="18"/>
        <item x="6"/>
        <item x="17"/>
        <item x="16"/>
        <item x="5"/>
        <item x="20"/>
        <item x="21"/>
        <item x="19"/>
        <item x="15"/>
        <item x="0"/>
        <item x="22"/>
        <item x="4"/>
        <item x="2"/>
        <item x="10"/>
        <item x="12"/>
        <item x="7"/>
        <item x="13"/>
        <item x="8"/>
        <item x="3"/>
        <item x="9"/>
        <item x="11"/>
        <item x="1"/>
        <item x="14"/>
        <item t="default"/>
      </items>
    </pivotField>
    <pivotField showAll="0">
      <items count="4">
        <item x="0"/>
        <item x="1"/>
        <item x="2"/>
        <item t="default"/>
      </items>
    </pivotField>
  </pivotFields>
  <rowFields count="1">
    <field x="6"/>
  </rowFields>
  <rowItems count="4">
    <i>
      <x/>
    </i>
    <i>
      <x v="1"/>
    </i>
    <i>
      <x v="2"/>
    </i>
    <i t="grand">
      <x/>
    </i>
  </rowItems>
  <colFields count="1">
    <field x="-2"/>
  </colFields>
  <colItems count="2">
    <i>
      <x/>
    </i>
    <i i="1">
      <x v="1"/>
    </i>
  </colItems>
  <dataFields count="2">
    <dataField name="Average of Ratings" fld="8" subtotal="average" baseField="6" baseItem="0"/>
    <dataField name="Average of Review" fld="7" subtotal="average" baseField="6" baseItem="2"/>
  </dataFields>
  <formats count="4">
    <format dxfId="519">
      <pivotArea dataOnly="0" labelOnly="1" outline="0" axis="axisValues" fieldPosition="0"/>
    </format>
    <format dxfId="518">
      <pivotArea collapsedLevelsAreSubtotals="1" fieldPosition="0">
        <references count="1">
          <reference field="6" count="1">
            <x v="0"/>
          </reference>
        </references>
      </pivotArea>
    </format>
    <format dxfId="517">
      <pivotArea collapsedLevelsAreSubtotals="1" fieldPosition="0">
        <references count="1">
          <reference field="6" count="1">
            <x v="1"/>
          </reference>
        </references>
      </pivotArea>
    </format>
    <format dxfId="516">
      <pivotArea collapsedLevelsAreSubtotals="1" fieldPosition="0">
        <references count="1">
          <reference field="6" count="1">
            <x v="2"/>
          </reference>
        </references>
      </pivotArea>
    </format>
  </formats>
  <chartFormats count="4">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7" xr10:uid="{E7478CB6-2D71-43FA-803C-8171FD58718E}" sourceName="Product">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9">
        <i x="15" s="1"/>
        <i x="32" s="1"/>
        <i x="38" s="1"/>
        <i x="25" s="1"/>
        <i x="35" s="1"/>
        <i x="66" s="1"/>
        <i x="22" s="1"/>
        <i x="5" s="1"/>
        <i x="2" s="1"/>
        <i x="0" s="1"/>
        <i x="30" s="1"/>
        <i x="31" s="1"/>
        <i x="107" s="1"/>
        <i x="60" s="1"/>
        <i x="8" s="1"/>
        <i x="16" s="1"/>
        <i x="12" s="1"/>
        <i x="13" s="1"/>
        <i x="9" s="1"/>
        <i x="37" s="1"/>
        <i x="69" s="1"/>
        <i x="71" s="1"/>
        <i x="33" s="1"/>
        <i x="36" s="1"/>
        <i x="98" s="1"/>
        <i x="34" s="1"/>
        <i x="20" s="1"/>
        <i x="24" s="1"/>
        <i x="67" s="1"/>
        <i x="81" s="1"/>
        <i x="19" s="1"/>
        <i x="59" s="1"/>
        <i x="72" s="1"/>
        <i x="77" s="1"/>
        <i x="1" s="1"/>
        <i x="6" s="1"/>
        <i x="10" s="1"/>
        <i x="11" s="1"/>
        <i x="63" s="1"/>
        <i x="26" s="1"/>
        <i x="14" s="1"/>
        <i x="58" s="1"/>
        <i x="3" s="1"/>
        <i x="28" s="1"/>
        <i x="61" s="1"/>
        <i x="18" s="1"/>
        <i x="64" s="1"/>
        <i x="78" s="1"/>
        <i x="17" s="1"/>
        <i x="7" s="1"/>
        <i x="4" s="1"/>
        <i x="68" s="1"/>
        <i x="27" s="1"/>
        <i x="65" s="1"/>
        <i x="70" s="1"/>
        <i x="23" s="1"/>
        <i x="62" s="1"/>
        <i x="57" s="1" nd="1"/>
        <i x="101" s="1" nd="1"/>
        <i x="80" s="1" nd="1"/>
        <i x="100" s="1" nd="1"/>
        <i x="91" s="1" nd="1"/>
        <i x="47" s="1" nd="1"/>
        <i x="73" s="1" nd="1"/>
        <i x="74" s="1" nd="1"/>
        <i x="94" s="1" nd="1"/>
        <i x="40" s="1" nd="1"/>
        <i x="21" s="1" nd="1"/>
        <i x="79" s="1" nd="1"/>
        <i x="106" s="1" nd="1"/>
        <i x="90" s="1" nd="1"/>
        <i x="45" s="1" nd="1"/>
        <i x="76" s="1" nd="1"/>
        <i x="97" s="1" nd="1"/>
        <i x="99" s="1" nd="1"/>
        <i x="56" s="1" nd="1"/>
        <i x="96" s="1" nd="1"/>
        <i x="42" s="1" nd="1"/>
        <i x="108" s="1" nd="1"/>
        <i x="49" s="1" nd="1"/>
        <i x="46" s="1" nd="1"/>
        <i x="83" s="1" nd="1"/>
        <i x="103" s="1" nd="1"/>
        <i x="44" s="1" nd="1"/>
        <i x="55" s="1" nd="1"/>
        <i x="48" s="1" nd="1"/>
        <i x="75" s="1" nd="1"/>
        <i x="53" s="1" nd="1"/>
        <i x="39" s="1" nd="1"/>
        <i x="102" s="1" nd="1"/>
        <i x="95" s="1" nd="1"/>
        <i x="41" s="1" nd="1"/>
        <i x="86" s="1" nd="1"/>
        <i x="29" s="1" nd="1"/>
        <i x="52" s="1" nd="1"/>
        <i x="82" s="1" nd="1"/>
        <i x="84" s="1" nd="1"/>
        <i x="50" s="1" nd="1"/>
        <i x="51" s="1" nd="1"/>
        <i x="93" s="1" nd="1"/>
        <i x="88" s="1" nd="1"/>
        <i x="89" s="1" nd="1"/>
        <i x="43" s="1" nd="1"/>
        <i x="104" s="1" nd="1"/>
        <i x="54" s="1" nd="1"/>
        <i x="105" s="1" nd="1"/>
        <i x="87" s="1" nd="1"/>
        <i x="92" s="1" nd="1"/>
        <i x="85"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Quality" xr10:uid="{DA195887-B280-491A-A0D0-F1944FC493E8}" sourceName="Rating Quality">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5" xr10:uid="{A5420CEE-5B2C-4B3D-BE35-8A2BC338E3D4}" sourceName="Product ID">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9">
        <i x="0" s="1"/>
        <i x="1" s="1"/>
        <i x="2" s="1"/>
        <i x="3" s="1"/>
        <i x="4" s="1"/>
        <i x="5" s="1"/>
        <i x="6" s="1"/>
        <i x="7" s="1"/>
        <i x="8" s="1"/>
        <i x="9" s="1"/>
        <i x="10" s="1"/>
        <i x="11" s="1"/>
        <i x="12" s="1"/>
        <i x="13" s="1"/>
        <i x="14" s="1"/>
        <i x="15" s="1"/>
        <i x="16" s="1"/>
        <i x="17" s="1"/>
        <i x="18" s="1"/>
        <i x="19" s="1"/>
        <i x="20" s="1"/>
        <i x="22" s="1"/>
        <i x="23" s="1"/>
        <i x="24" s="1"/>
        <i x="25" s="1"/>
        <i x="26" s="1"/>
        <i x="27" s="1"/>
        <i x="28" s="1"/>
        <i x="30" s="1"/>
        <i x="31" s="1"/>
        <i x="32" s="1"/>
        <i x="33" s="1"/>
        <i x="34" s="1"/>
        <i x="35" s="1"/>
        <i x="36" s="1"/>
        <i x="37" s="1"/>
        <i x="38" s="1"/>
        <i x="58" s="1"/>
        <i x="59" s="1"/>
        <i x="60" s="1"/>
        <i x="61" s="1"/>
        <i x="62" s="1"/>
        <i x="63" s="1"/>
        <i x="64" s="1"/>
        <i x="65" s="1"/>
        <i x="66" s="1"/>
        <i x="67" s="1"/>
        <i x="68" s="1"/>
        <i x="69" s="1"/>
        <i x="70" s="1"/>
        <i x="71" s="1"/>
        <i x="72" s="1"/>
        <i x="77" s="1"/>
        <i x="78" s="1"/>
        <i x="81" s="1"/>
        <i x="98" s="1"/>
        <i x="107" s="1"/>
        <i x="21" s="1" nd="1"/>
        <i x="29" s="1" nd="1"/>
        <i x="39" s="1" nd="1"/>
        <i x="40" s="1" nd="1"/>
        <i x="41" s="1" nd="1"/>
        <i x="42" s="1" nd="1"/>
        <i x="43" s="1" nd="1"/>
        <i x="44" s="1" nd="1"/>
        <i x="45" s="1" nd="1"/>
        <i x="46" s="1" nd="1"/>
        <i x="47" s="1" nd="1"/>
        <i x="48" s="1" nd="1"/>
        <i x="49" s="1" nd="1"/>
        <i x="50" s="1" nd="1"/>
        <i x="51" s="1" nd="1"/>
        <i x="52" s="1" nd="1"/>
        <i x="53" s="1" nd="1"/>
        <i x="54" s="1" nd="1"/>
        <i x="55" s="1" nd="1"/>
        <i x="56" s="1" nd="1"/>
        <i x="57" s="1" nd="1"/>
        <i x="73" s="1" nd="1"/>
        <i x="74" s="1" nd="1"/>
        <i x="75" s="1" nd="1"/>
        <i x="76" s="1" nd="1"/>
        <i x="79" s="1" nd="1"/>
        <i x="80" s="1" nd="1"/>
        <i x="82" s="1" nd="1"/>
        <i x="83" s="1" nd="1"/>
        <i x="84" s="1" nd="1"/>
        <i x="85" s="1" nd="1"/>
        <i x="86" s="1" nd="1"/>
        <i x="87" s="1" nd="1"/>
        <i x="88" s="1" nd="1"/>
        <i x="89" s="1" nd="1"/>
        <i x="90" s="1" nd="1"/>
        <i x="91" s="1" nd="1"/>
        <i x="92" s="1" nd="1"/>
        <i x="93" s="1" nd="1"/>
        <i x="94" s="1" nd="1"/>
        <i x="95" s="1" nd="1"/>
        <i x="96" s="1" nd="1"/>
        <i x="97" s="1" nd="1"/>
        <i x="99" s="1" nd="1"/>
        <i x="100" s="1" nd="1"/>
        <i x="101" s="1" nd="1"/>
        <i x="102" s="1" nd="1"/>
        <i x="103" s="1" nd="1"/>
        <i x="104" s="1" nd="1"/>
        <i x="105" s="1" nd="1"/>
        <i x="106" s="1" nd="1"/>
        <i x="10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price1" xr10:uid="{64FAAAD8-DEBB-411B-8E70-2A9F28874D8E}" sourceName="Current price">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0">
        <i x="98" s="1"/>
        <i x="91" s="1"/>
        <i x="76" s="1"/>
        <i x="73" s="1"/>
        <i x="72" s="1"/>
        <i x="67" s="1"/>
        <i x="66" s="1"/>
        <i x="65" s="1"/>
        <i x="64" s="1"/>
        <i x="63" s="1"/>
        <i x="62" s="1"/>
        <i x="61" s="1"/>
        <i x="60" s="1"/>
        <i x="59" s="1"/>
        <i x="58" s="1"/>
        <i x="57" s="1"/>
        <i x="56" s="1"/>
        <i x="55" s="1"/>
        <i x="50" s="1"/>
        <i x="54" s="1"/>
        <i x="36" s="1"/>
        <i x="35" s="1"/>
        <i x="34" s="1"/>
        <i x="33" s="1"/>
        <i x="32" s="1"/>
        <i x="31" s="1"/>
        <i x="30" s="1"/>
        <i x="29" s="1"/>
        <i x="27" s="1"/>
        <i x="26" s="1"/>
        <i x="25" s="1"/>
        <i x="24" s="1"/>
        <i x="23" s="1"/>
        <i x="22" s="1"/>
        <i x="21" s="1"/>
        <i x="19" s="1"/>
        <i x="18" s="1"/>
        <i x="17" s="1"/>
        <i x="16" s="1"/>
        <i x="15" s="1"/>
        <i x="14" s="1"/>
        <i x="13" s="1"/>
        <i x="12" s="1"/>
        <i x="11" s="1"/>
        <i x="10" s="1"/>
        <i x="9" s="1"/>
        <i x="8" s="1"/>
        <i x="7" s="1"/>
        <i x="6" s="1"/>
        <i x="5" s="1"/>
        <i x="4" s="1"/>
        <i x="3" s="1"/>
        <i x="2" s="1"/>
        <i x="1" s="1"/>
        <i x="0" s="1"/>
        <i x="83" s="1" nd="1"/>
        <i x="99" s="1" nd="1"/>
        <i x="94" s="1" nd="1"/>
        <i x="46" s="1" nd="1"/>
        <i x="71" s="1" nd="1"/>
        <i x="39" s="1" nd="1"/>
        <i x="87" s="1" nd="1"/>
        <i x="78" s="1" nd="1"/>
        <i x="47" s="1" nd="1"/>
        <i x="38" s="1" nd="1"/>
        <i x="51" s="1" nd="1"/>
        <i x="89" s="1" nd="1"/>
        <i x="40" s="1" nd="1"/>
        <i x="80" s="1" nd="1"/>
        <i x="44" s="1" nd="1"/>
        <i x="69" s="1" nd="1"/>
        <i x="52" s="1" nd="1"/>
        <i x="68" s="1" nd="1"/>
        <i x="81" s="1" nd="1"/>
        <i x="84" s="1" nd="1"/>
        <i x="42" s="1" nd="1"/>
        <i x="90" s="1" nd="1"/>
        <i x="95" s="1" nd="1"/>
        <i x="43" s="1" nd="1"/>
        <i x="45" s="1" nd="1"/>
        <i x="82" s="1" nd="1"/>
        <i x="92" s="1" nd="1"/>
        <i x="49" s="1" nd="1"/>
        <i x="74" s="1" nd="1"/>
        <i x="86" s="1" nd="1"/>
        <i x="77" s="1" nd="1"/>
        <i x="79" s="1" nd="1"/>
        <i x="85" s="1" nd="1"/>
        <i x="96" s="1" nd="1"/>
        <i x="48" s="1" nd="1"/>
        <i x="75" s="1" nd="1"/>
        <i x="70" s="1" nd="1"/>
        <i x="97" s="1" nd="1"/>
        <i x="20" s="1" nd="1"/>
        <i x="93" s="1" nd="1"/>
        <i x="41" s="1" nd="1"/>
        <i x="28" s="1" nd="1"/>
        <i x="37" s="1" nd="1"/>
        <i x="53" s="1" nd="1"/>
        <i x="8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ld_Price1" xr10:uid="{2C9599E3-6577-404D-B7F7-E7CA5B04DC22}" sourceName="Old Price">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90">
        <i x="88" s="1"/>
        <i x="70" s="1"/>
        <i x="72" s="1"/>
        <i x="63" s="1"/>
        <i x="60" s="1"/>
        <i x="61" s="1"/>
        <i x="69" s="1"/>
        <i x="64" s="1"/>
        <i x="62" s="1"/>
        <i x="57" s="1"/>
        <i x="59" s="1"/>
        <i x="56" s="1"/>
        <i x="50" s="1"/>
        <i x="58" s="1"/>
        <i x="54" s="1"/>
        <i x="55" s="1"/>
        <i x="53" s="1"/>
        <i x="33" s="1"/>
        <i x="30" s="1"/>
        <i x="35" s="1"/>
        <i x="25" s="1"/>
        <i x="32" s="1"/>
        <i x="31" s="1"/>
        <i x="34" s="1"/>
        <i x="29" s="1"/>
        <i x="23" s="1"/>
        <i x="28" s="1"/>
        <i x="18" s="1"/>
        <i x="26" s="1"/>
        <i x="17" s="1"/>
        <i x="16" s="1"/>
        <i x="8" s="1"/>
        <i x="13" s="1"/>
        <i x="19" s="1"/>
        <i x="12" s="1"/>
        <i x="15" s="1"/>
        <i x="24" s="1"/>
        <i x="7" s="1"/>
        <i x="21" s="1"/>
        <i x="22" s="1"/>
        <i x="5" s="1"/>
        <i x="6" s="1"/>
        <i x="2" s="1"/>
        <i x="14" s="1"/>
        <i x="4" s="1"/>
        <i x="3" s="1"/>
        <i x="11" s="1"/>
        <i x="10" s="1"/>
        <i x="1" s="1"/>
        <i x="9" s="1"/>
        <i x="0" s="1"/>
        <i x="76" s="1" nd="1"/>
        <i x="84" s="1" nd="1"/>
        <i x="89" s="1" nd="1"/>
        <i x="47" s="1" nd="1"/>
        <i x="68" s="1" nd="1"/>
        <i x="38" s="1" nd="1"/>
        <i x="79" s="1" nd="1"/>
        <i x="44" s="1" nd="1"/>
        <i x="73" s="1" nd="1"/>
        <i x="87" s="1" nd="1"/>
        <i x="45" s="1" nd="1"/>
        <i x="37" s="1" nd="1"/>
        <i x="80" s="1" nd="1"/>
        <i x="39" s="1" nd="1"/>
        <i x="74" s="1" nd="1"/>
        <i x="66" s="1" nd="1"/>
        <i x="42" s="1" nd="1"/>
        <i x="49" s="1" nd="1"/>
        <i x="65" s="1" nd="1"/>
        <i x="48" s="1" nd="1"/>
        <i x="51" s="1" nd="1"/>
        <i x="78" s="1" nd="1"/>
        <i x="46" s="1" nd="1"/>
        <i x="75" s="1" nd="1"/>
        <i x="85" s="1" nd="1"/>
        <i x="41" s="1" nd="1"/>
        <i x="67" s="1" nd="1"/>
        <i x="86" s="1" nd="1"/>
        <i x="81" s="1" nd="1"/>
        <i x="83" s="1" nd="1"/>
        <i x="43" s="1" nd="1"/>
        <i x="40" s="1" nd="1"/>
        <i x="71" s="1" nd="1"/>
        <i x="77" s="1" nd="1"/>
        <i x="82" s="1" nd="1"/>
        <i x="20" s="1" nd="1"/>
        <i x="52" s="1" nd="1"/>
        <i x="27" s="1" nd="1"/>
        <i x="3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solute_Discount1" xr10:uid="{82D14A83-1D76-4140-8555-27904C2E3E8B}" sourceName="Absolute Discount">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100">
        <i x="98" s="1"/>
        <i x="74" s="1"/>
        <i x="90" s="1"/>
        <i x="77" s="1"/>
        <i x="57" s="1"/>
        <i x="64" s="1"/>
        <i x="67" s="1"/>
        <i x="65" s="1"/>
        <i x="2" s="1"/>
        <i x="69" s="1"/>
        <i x="66" s="1"/>
        <i x="8" s="1"/>
        <i x="26" s="1"/>
        <i x="68" s="1"/>
        <i x="73" s="1"/>
        <i x="61" s="1"/>
        <i x="60" s="1"/>
        <i x="63" s="1"/>
        <i x="40" s="1"/>
        <i x="56" s="1"/>
        <i x="59" s="1"/>
        <i x="58" s="1"/>
        <i x="19" s="1"/>
        <i x="31" s="1"/>
        <i x="62" s="1"/>
        <i x="36" s="1"/>
        <i x="33" s="1"/>
        <i x="17" s="1"/>
        <i x="4" s="1"/>
        <i x="3" s="1"/>
        <i x="13" s="1"/>
        <i x="5" s="1"/>
        <i x="12" s="1"/>
        <i x="7" s="1"/>
        <i x="16" s="1"/>
        <i x="18" s="1"/>
        <i x="32" s="1"/>
        <i x="35" s="1"/>
        <i x="15" s="1"/>
        <i x="23" s="1"/>
        <i x="6" s="1"/>
        <i x="34" s="1"/>
        <i x="1" s="1"/>
        <i x="30" s="1"/>
        <i x="29" s="1"/>
        <i x="27" s="1"/>
        <i x="20" s="1"/>
        <i x="22" s="1"/>
        <i x="24" s="1"/>
        <i x="25" s="1"/>
        <i x="14" s="1"/>
        <i x="11" s="1"/>
        <i x="0" s="1"/>
        <i x="10" s="1"/>
        <i x="9" s="1"/>
        <i x="91" s="1" nd="1"/>
        <i x="96" s="1" nd="1"/>
        <i x="76" s="1" nd="1"/>
        <i x="41" s="1" nd="1"/>
        <i x="48" s="1" nd="1"/>
        <i x="50" s="1" nd="1"/>
        <i x="95" s="1" nd="1"/>
        <i x="92" s="1" nd="1"/>
        <i x="71" s="1" nd="1"/>
        <i x="49" s="1" nd="1"/>
        <i x="84" s="1" nd="1"/>
        <i x="80" s="1" nd="1"/>
        <i x="86" s="1" nd="1"/>
        <i x="99" s="1" nd="1"/>
        <i x="87" s="1" nd="1"/>
        <i x="72" s="1" nd="1"/>
        <i x="81" s="1" nd="1"/>
        <i x="78" s="1" nd="1"/>
        <i x="39" s="1" nd="1"/>
        <i x="79" s="1" nd="1"/>
        <i x="47" s="1" nd="1"/>
        <i x="46" s="1" nd="1"/>
        <i x="97" s="1" nd="1"/>
        <i x="52" s="1" nd="1"/>
        <i x="38" s="1" nd="1"/>
        <i x="88" s="1" nd="1"/>
        <i x="51" s="1" nd="1"/>
        <i x="93" s="1" nd="1"/>
        <i x="43" s="1" nd="1"/>
        <i x="94" s="1" nd="1"/>
        <i x="53" s="1" nd="1"/>
        <i x="44" s="1" nd="1"/>
        <i x="70" s="1" nd="1"/>
        <i x="45" s="1" nd="1"/>
        <i x="54" s="1" nd="1"/>
        <i x="89" s="1" nd="1"/>
        <i x="85" s="1" nd="1"/>
        <i x="75" s="1" nd="1"/>
        <i x="82" s="1" nd="1"/>
        <i x="42" s="1" nd="1"/>
        <i x="55" s="1" nd="1"/>
        <i x="83" s="1" nd="1"/>
        <i x="21" s="1" nd="1"/>
        <i x="37" s="1" nd="1"/>
        <i x="28"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1" xr10:uid="{7FE69BB1-B133-439C-9238-760E5FB71547}" sourceName="Discount %">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46">
        <i x="2" s="1"/>
        <i x="8" s="1"/>
        <i x="4" s="1"/>
        <i x="3" s="1"/>
        <i x="34" s="1"/>
        <i x="1" s="1"/>
        <i x="25" s="1"/>
        <i x="18" s="1"/>
        <i x="5" s="1"/>
        <i x="7" s="1"/>
        <i x="16" s="1"/>
        <i x="12" s="1"/>
        <i x="6" s="1"/>
        <i x="15" s="1"/>
        <i x="24" s="1"/>
        <i x="17" s="1"/>
        <i x="28" s="1"/>
        <i x="33" s="1"/>
        <i x="22" s="1"/>
        <i x="14" s="1"/>
        <i x="0" s="1"/>
        <i x="19" s="1"/>
        <i x="32" s="1"/>
        <i x="20" s="1"/>
        <i x="35" s="1"/>
        <i x="21" s="1"/>
        <i x="26" s="1"/>
        <i x="23" s="1"/>
        <i x="13" s="1"/>
        <i x="11" s="1"/>
        <i x="27" s="1"/>
        <i x="36" s="1"/>
        <i x="38" s="1"/>
        <i x="43" s="1"/>
        <i x="10" s="1"/>
        <i x="9" s="1"/>
        <i x="44" s="1" nd="1"/>
        <i x="29" s="1" nd="1"/>
        <i x="31" s="1" nd="1"/>
        <i x="37" s="1" nd="1"/>
        <i x="42" s="1" nd="1"/>
        <i x="41" s="1" nd="1"/>
        <i x="40" s="1" nd="1"/>
        <i x="39" s="1" nd="1"/>
        <i x="30" s="1" nd="1"/>
        <i x="4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ategorization1" xr10:uid="{54C08E1F-FCA6-4484-9A08-E763C8D8D4D3}" sourceName="Discount Categorization">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3" xr10:uid="{1D8B5B81-3108-4A6E-9716-05EED687FE41}" sourceName="Review">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24">
        <i x="1" s="1"/>
        <i x="13" s="1"/>
        <i x="9" s="1"/>
        <i x="0" s="1"/>
        <i x="6" s="1"/>
        <i x="8" s="1"/>
        <i x="12" s="1"/>
        <i x="19" s="1"/>
        <i x="3" s="1"/>
        <i x="7" s="1"/>
        <i x="14" s="1"/>
        <i x="2" s="1"/>
        <i x="16" s="1"/>
        <i x="23" s="1"/>
        <i x="11" s="1"/>
        <i x="5" s="1"/>
        <i x="10" s="1"/>
        <i x="22" s="1"/>
        <i x="18" s="1"/>
        <i x="17" s="1"/>
        <i x="21" s="1"/>
        <i x="4" s="1"/>
        <i x="20" s="1"/>
        <i x="15"/>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6" xr10:uid="{C113063F-5A78-490F-85FC-3601136E0D3D}" sourceName="Ratings">
  <pivotTables>
    <pivotTable tabId="16" name="PivotTable1"/>
    <pivotTable tabId="19" name="PivotTable3"/>
    <pivotTable tabId="6" name="PivotTable4"/>
    <pivotTable tabId="27" name="PivotTable9"/>
    <pivotTable tabId="12" name="PivotTable9"/>
    <pivotTable tabId="10" name="PivotTable7"/>
    <pivotTable tabId="25" name="PivotTable8"/>
    <pivotTable tabId="8" name="PivotTable6"/>
    <pivotTable tabId="11" name="PivotTable8"/>
    <pivotTable tabId="28" name="PivotTable12"/>
    <pivotTable tabId="29" name="PivotTable20"/>
    <pivotTable tabId="7" name="PivotTable5"/>
    <pivotTable tabId="33" name="PivotTable24"/>
  </pivotTables>
  <data>
    <tabular pivotCacheId="381097537">
      <items count="23">
        <i x="18" s="1"/>
        <i x="6" s="1"/>
        <i x="17" s="1"/>
        <i x="16" s="1"/>
        <i x="5" s="1"/>
        <i x="20" s="1"/>
        <i x="21" s="1"/>
        <i x="19" s="1"/>
        <i x="15" s="1"/>
        <i x="0" s="1"/>
        <i x="22" s="1"/>
        <i x="4" s="1"/>
        <i x="2" s="1"/>
        <i x="10" s="1"/>
        <i x="12" s="1"/>
        <i x="7" s="1"/>
        <i x="13" s="1"/>
        <i x="8" s="1"/>
        <i x="3" s="1"/>
        <i x="9" s="1"/>
        <i x="11" s="1"/>
        <i x="1"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price" xr10:uid="{F3AC1074-D4A9-4EB0-BBD7-CCE4AEE7537C}" cache="Slicer_Current_price1" caption="Current price" rowHeight="241300"/>
  <slicer name="Old Price" xr10:uid="{416E83C6-A896-45DC-879E-DE0DD94D1662}" cache="Slicer_Old_Price1" caption="Old Price" rowHeight="241300"/>
  <slicer name="Ratings" xr10:uid="{65202985-3B9E-4E8B-9F26-F4551B704797}" cache="Slicer_Ratings6" caption="Ratings"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9" xr10:uid="{5CE3FC95-9152-4E65-BE8C-63B35E49F02D}" cache="Slicer_Product7" caption="Product" style="SlicerStyleLight3" rowHeight="241300"/>
  <slicer name="Discount % 3" xr10:uid="{F2ECCE5F-0309-4A42-A1F9-8053716BBE82}" cache="Slicer_Discount1" caption="Discount %" style="SlicerStyleLight3" rowHeight="241300"/>
  <slicer name="Discount Categorization 3" xr10:uid="{367B6E52-A4B2-48EF-8453-EF1B8578741A}" cache="Slicer_Discount_Categorization1" caption="Discount Categorization" style="SlicerStyleLight3"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8" xr10:uid="{A4121F04-4E20-4781-9E58-79BFCEC029C6}" cache="Slicer_Product7" caption="Product" rowHeight="241300"/>
  <slicer name="Product ID 6" xr10:uid="{E9595D15-2B14-46AC-9423-2D42CC69E6DC}" cache="Slicer_Product_ID5" caption="Product ID" rowHeight="241300"/>
  <slicer name="Current price 2" xr10:uid="{B3793DE7-4B09-4D1F-97C3-7EB712BAF5C0}" cache="Slicer_Current_price1" caption="Current price" rowHeight="241300"/>
  <slicer name="Old Price 2" xr10:uid="{5039B7AC-6FE6-4973-820D-A827649001AD}" cache="Slicer_Old_Price1" caption="Old Price" rowHeight="241300"/>
  <slicer name="Absolute Discount 2" xr10:uid="{91A235C3-8DBE-4B96-9C1B-5D5F959EE412}" cache="Slicer_Absolute_Discount1" caption="Absolute Discount" rowHeight="241300"/>
  <slicer name="Discount % 2" xr10:uid="{EFAE0E5A-C59A-4DCF-9B49-B7EBCDA69FF3}" cache="Slicer_Discount1" caption="Discount %" rowHeight="241300"/>
  <slicer name="Discount Categorization 2" xr10:uid="{BD7C913F-6F83-426B-B4C7-804C925BACD4}" cache="Slicer_Discount_Categorization1" caption="Discount Categorization" rowHeight="241300"/>
  <slicer name="Review 4" xr10:uid="{2E850B7A-0728-4547-9360-4A98C8724EBA}" cache="Slicer_Review3" caption="Review" rowHeight="241300"/>
  <slicer name="Ratings 7" xr10:uid="{6B1437B1-0630-4387-BA95-D9957803D574}" cache="Slicer_Ratings6" caption="Ratings" rowHeight="241300"/>
  <slicer name="Rating Quality 1" xr10:uid="{1ADA62AB-D0B1-45BC-9D88-16D9DFB5CCD9}" cache="Slicer_Rating_Quality" caption="Rating Qual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ED0AD8D-ED69-47CA-9B60-311D96771BB3}" cache="Slicer_Product7" caption="Product" rowHeight="241300"/>
  <slicer name="Ratings 1" xr10:uid="{9F95B9F6-C093-44DD-86BA-2D1382A2EE5A}" cache="Slicer_Ratings6" caption="Rating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63F445-058E-4A15-B5FE-9B60E5A0A6FD}" cache="Slicer_Product7" caption="Product" rowHeight="241300"/>
  <slicer name="Ratings 2" xr10:uid="{E4BD9C19-CD34-4680-81E6-003E42275BDE}" cache="Slicer_Ratings6" caption="Rating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E7CA8F28-A6CE-4F8E-8E00-274B459A3D69}" cache="Slicer_Product7" caption="Product" rowHeight="241300"/>
  <slicer name="Product ID" xr10:uid="{490D63AA-8287-419E-AA9A-88B0BC71E6BD}" cache="Slicer_Product_ID5" caption="Product ID" startItem="6" rowHeight="241300"/>
  <slicer name="Absolute Discount" xr10:uid="{EA075E26-B352-442F-B5E4-3E668024784D}" cache="Slicer_Absolute_Discount1" caption="Absolute Discount"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C5473B03-4CB5-4BB8-952E-9BD72B79541C}" cache="Slicer_Product7" caption="Product" rowHeight="241300"/>
  <slicer name="Product ID 1" xr10:uid="{BDA7093E-45D1-494E-A4B4-F9F90C648637}" cache="Slicer_Product_ID5" caption="Product ID" rowHeight="241300"/>
  <slicer name="Review" xr10:uid="{AA03ACFB-85A4-4A88-82B6-3BECA05410E7}" cache="Slicer_Review3" caption="Review"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F63AC7BF-A613-4DB8-B50F-3274EBBE4CE3}" cache="Slicer_Product7" caption="Product" rowHeight="241300"/>
  <slicer name="Product ID 2" xr10:uid="{6A4D15A0-D19D-447B-BF7D-D21A684FBEF3}" cache="Slicer_Product_ID5" caption="Product ID" rowHeight="241300"/>
  <slicer name="Discount Categorization" xr10:uid="{B39B7889-20FC-4E44-9E5A-33AE3979A640}" cache="Slicer_Discount_Categorization1" caption="Discount Categorization" rowHeight="241300"/>
  <slicer name="Review 1" xr10:uid="{3E5E4791-F3CE-4178-8A95-4F4B71659FBC}" cache="Slicer_Review3" caption="Review" rowHeight="241300"/>
  <slicer name="Ratings 3" xr10:uid="{ECB8B573-BB67-45C0-AC17-9E4BB16EEA74}" cache="Slicer_Ratings6" caption="Ratings"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5" xr10:uid="{87F1DBBE-7E34-4AE3-9FB6-2CE068AA04DF}" cache="Slicer_Product7" caption="Product" rowHeight="241300"/>
  <slicer name="Product ID 3" xr10:uid="{CF3C7919-CFEE-42DF-B772-ED46FD07889A}" cache="Slicer_Product_ID5" caption="Product ID" rowHeight="241300"/>
  <slicer name="Discount %" xr10:uid="{09C15643-9F09-416E-ADB5-DCC7E32EE4D9}" cache="Slicer_Discount1" caption="Discount %" rowHeight="241300"/>
  <slicer name="Review 2" xr10:uid="{16240B33-D8C6-4E08-AAA1-FA7F395F8D16}" cache="Slicer_Review3" caption="Review" rowHeight="241300"/>
  <slicer name="Ratings 4" xr10:uid="{BD05E3C6-5A6D-42E7-A4D9-5F4922E93297}" cache="Slicer_Ratings6" caption="Ratings"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6" xr10:uid="{6646EEF0-DF27-442C-8E3B-36FFA66252C8}" cache="Slicer_Product7" caption="Product" rowHeight="241300"/>
  <slicer name="Product ID 4" xr10:uid="{031DB897-E547-4C79-986C-30A8FAF19FED}" cache="Slicer_Product_ID5" caption="Product ID" rowHeight="241300"/>
  <slicer name="Ratings 5" xr10:uid="{AED7E525-86A7-496A-A2DF-E4D2CB0CA29A}" cache="Slicer_Ratings6" caption="Ratings"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7" xr10:uid="{5E52D4AA-3EE9-4F09-A278-EDB6DF675B9B}" cache="Slicer_Product7" caption="Product" rowHeight="241300"/>
  <slicer name="Product ID 5" xr10:uid="{0B02E680-4E94-4F02-83C8-CF25ECD53717}" cache="Slicer_Product_ID5" caption="Product ID" rowHeight="241300"/>
  <slicer name="Discount % 1" xr10:uid="{9647AC0E-503D-44F9-987C-BF7F2DA82B2A}" cache="Slicer_Discount1" caption="Discount %" startItem="6" rowHeight="241300"/>
  <slicer name="Discount Categorization 1" xr10:uid="{1AC757A6-823D-4AAC-9DEC-9D546D2519E4}" cache="Slicer_Discount_Categorization1" caption="Discount Categoriz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CAF5E-67E6-486E-9B3C-7B6AE034B874}" name="Table1" displayName="Table1" ref="A1:J110" totalsRowShown="0" headerRowDxfId="547">
  <autoFilter ref="A1:J110" xr:uid="{8E8CAF5E-67E6-486E-9B3C-7B6AE034B874}">
    <filterColumn colId="7">
      <customFilters>
        <customFilter operator="notEqual" val=" "/>
      </customFilters>
    </filterColumn>
  </autoFilter>
  <sortState xmlns:xlrd2="http://schemas.microsoft.com/office/spreadsheetml/2017/richdata2" ref="A2:J109">
    <sortCondition descending="1" ref="C1:C110"/>
  </sortState>
  <tableColumns count="10">
    <tableColumn id="1" xr3:uid="{9BC04FF0-ED36-4069-865E-9FB2898ED6DF}" name="Product"/>
    <tableColumn id="10" xr3:uid="{85877F6A-1B5B-426E-B517-F20E28B89D6D}" name="Product ID" dataDxfId="546"/>
    <tableColumn id="2" xr3:uid="{6FD9B76A-1356-4064-9067-79DEE188320E}" name="Current price" dataDxfId="545"/>
    <tableColumn id="3" xr3:uid="{5ABC911B-1C1F-4750-A91F-B46186441E3E}" name="Old Price" dataDxfId="544"/>
    <tableColumn id="4" xr3:uid="{546F9AEC-7F13-46C2-916C-F946DEC0C1F5}" name="Absolute Discount" dataDxfId="543">
      <calculatedColumnFormula>D2-C2</calculatedColumnFormula>
    </tableColumn>
    <tableColumn id="5" xr3:uid="{B4118E15-69BE-4B0F-94CA-793FEF435ED6}" name="Discount %" dataDxfId="542"/>
    <tableColumn id="6" xr3:uid="{5D8FF782-85B3-42CB-920C-29AF79DCD401}" name="Discount Categorization" dataDxfId="509">
      <calculatedColumnFormula>IF(F2&lt;20%,"Low Discount",IF(F2&lt;=40%,"Medium Discount",IF(F2&gt;40%,"High Discount")))</calculatedColumnFormula>
    </tableColumn>
    <tableColumn id="7" xr3:uid="{90AF9B53-4B75-4000-9E8E-D7E990F071EF}" name="Review"/>
    <tableColumn id="8" xr3:uid="{CF88C47F-9D47-4D41-8BAD-945A1AC9E6D3}" name="Ratings" dataDxfId="541"/>
    <tableColumn id="9" xr3:uid="{4C57B106-1F0D-4B60-8C54-048636F492D4}" name="Rating Quality">
      <calculatedColumnFormula>IF(I2&lt;3,"Poor",IF(I2&lt;=4.4,"Average",IF(I2&gt;=4.5,"Excellent","No Rating")))</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microsoft.com/office/2007/relationships/slicer" Target="../slicers/slicer10.xml"/><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2" Type="http://schemas.microsoft.com/office/2007/relationships/slicer" Target="../slicers/slicer11.xml"/><Relationship Id="rId1" Type="http://schemas.openxmlformats.org/officeDocument/2006/relationships/drawing" Target="../drawings/drawing2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CCE2-15A4-4DBF-ADBF-C8BB09267705}">
  <sheetPr>
    <pageSetUpPr autoPageBreaks="0"/>
  </sheetPr>
  <dimension ref="A1:M114"/>
  <sheetViews>
    <sheetView topLeftCell="E1" zoomScale="90" zoomScaleNormal="90" workbookViewId="0">
      <pane ySplit="1" topLeftCell="A2" activePane="bottomLeft" state="frozen"/>
      <selection pane="bottomLeft" activeCell="M19" sqref="M19"/>
    </sheetView>
  </sheetViews>
  <sheetFormatPr defaultRowHeight="15" x14ac:dyDescent="0.25"/>
  <cols>
    <col min="1" max="1" width="82.5703125" customWidth="1"/>
    <col min="2" max="2" width="17.85546875" style="4" bestFit="1" customWidth="1"/>
    <col min="3" max="3" width="20.5703125" style="4" bestFit="1" customWidth="1"/>
    <col min="4" max="4" width="16.42578125" style="4" bestFit="1" customWidth="1"/>
    <col min="5" max="5" width="25.42578125" style="4" bestFit="1" customWidth="1"/>
    <col min="6" max="6" width="18.28515625" style="1" bestFit="1" customWidth="1"/>
    <col min="7" max="7" width="30.7109375" style="20" bestFit="1" customWidth="1"/>
    <col min="8" max="8" width="14.85546875" style="4" bestFit="1" customWidth="1"/>
    <col min="9" max="9" width="14.5703125" style="6" bestFit="1" customWidth="1"/>
    <col min="10" max="10" width="21.140625" style="20" bestFit="1" customWidth="1"/>
    <col min="11" max="11" width="10.7109375" customWidth="1"/>
    <col min="12" max="12" width="27.28515625" bestFit="1" customWidth="1"/>
    <col min="13" max="13" width="26.42578125" bestFit="1" customWidth="1"/>
  </cols>
  <sheetData>
    <row r="1" spans="1:13" s="2" customFormat="1" ht="15.75" x14ac:dyDescent="0.25">
      <c r="A1" s="2" t="s">
        <v>0</v>
      </c>
      <c r="B1" s="3" t="s">
        <v>132</v>
      </c>
      <c r="C1" s="3" t="s">
        <v>1</v>
      </c>
      <c r="D1" s="3" t="s">
        <v>125</v>
      </c>
      <c r="E1" s="3" t="s">
        <v>113</v>
      </c>
      <c r="F1" s="11" t="s">
        <v>135</v>
      </c>
      <c r="G1" s="19" t="s">
        <v>115</v>
      </c>
      <c r="H1" s="3" t="s">
        <v>2</v>
      </c>
      <c r="I1" s="5" t="s">
        <v>112</v>
      </c>
      <c r="J1" s="19" t="s">
        <v>114</v>
      </c>
    </row>
    <row r="2" spans="1:13" x14ac:dyDescent="0.25">
      <c r="A2" t="s">
        <v>69</v>
      </c>
      <c r="B2" s="4">
        <v>1</v>
      </c>
      <c r="C2" s="4">
        <v>3750</v>
      </c>
      <c r="D2" s="4">
        <v>6143</v>
      </c>
      <c r="E2" s="4">
        <f t="shared" ref="E2:E33" si="0">D2-C2</f>
        <v>2393</v>
      </c>
      <c r="F2" s="1">
        <v>0.39</v>
      </c>
      <c r="G2" s="20" t="str">
        <f>IF(F2&lt;20%,"Low Discount",IF(F2&lt;=40%,"Medium Discount",IF(F2&gt;40%,"High Discount")))</f>
        <v>Medium Discount</v>
      </c>
      <c r="H2" s="4">
        <v>5</v>
      </c>
      <c r="I2" s="6">
        <v>3</v>
      </c>
      <c r="J2" s="20" t="str">
        <f>IF(I2&lt;3,"Poor",IF(I2&lt;=4.4,"Average",IF(I2&gt;=4.5,"Excellent","No Rating")))</f>
        <v>Average</v>
      </c>
    </row>
    <row r="3" spans="1:13" x14ac:dyDescent="0.25">
      <c r="A3" t="s">
        <v>101</v>
      </c>
      <c r="B3" s="4">
        <v>2</v>
      </c>
      <c r="C3" s="4">
        <v>3640</v>
      </c>
      <c r="D3" s="4">
        <v>4588</v>
      </c>
      <c r="E3" s="4">
        <f t="shared" si="0"/>
        <v>948</v>
      </c>
      <c r="F3" s="1">
        <v>0.21</v>
      </c>
      <c r="G3" s="20" t="str">
        <f t="shared" ref="G3:G40" si="1">IF(F3&lt;20%,"Low Discount",IF(F3&lt;=40%,"Medium Discount",IF(F3&gt;40%,"High Discount")))</f>
        <v>Medium Discount</v>
      </c>
      <c r="H3" s="4">
        <v>1</v>
      </c>
      <c r="I3" s="6">
        <v>5</v>
      </c>
      <c r="J3" s="20" t="str">
        <f t="shared" ref="J3:J33" si="2">IF(I3&lt;3,"Poor",IF(I3&lt;=4.4,"Average",IF(I3&gt;=4.5,"Excellent","No Rating")))</f>
        <v>Excellent</v>
      </c>
      <c r="L3" s="7" t="s">
        <v>142</v>
      </c>
    </row>
    <row r="4" spans="1:13" x14ac:dyDescent="0.25">
      <c r="A4" t="s">
        <v>8</v>
      </c>
      <c r="B4" s="4">
        <v>3</v>
      </c>
      <c r="C4" s="4">
        <v>2999</v>
      </c>
      <c r="D4" s="4">
        <v>3290</v>
      </c>
      <c r="E4" s="4">
        <f t="shared" si="0"/>
        <v>291</v>
      </c>
      <c r="F4" s="1">
        <v>0.09</v>
      </c>
      <c r="G4" s="20" t="str">
        <f t="shared" si="1"/>
        <v>Low Discount</v>
      </c>
      <c r="H4" s="4">
        <v>15</v>
      </c>
      <c r="I4" s="6">
        <v>4</v>
      </c>
      <c r="J4" s="20" t="str">
        <f t="shared" si="2"/>
        <v>Average</v>
      </c>
      <c r="L4" s="4">
        <f>AVERAGE(C2:C109)</f>
        <v>1217.8796296296296</v>
      </c>
    </row>
    <row r="5" spans="1:13" x14ac:dyDescent="0.25">
      <c r="A5" t="s">
        <v>21</v>
      </c>
      <c r="B5" s="4">
        <v>4</v>
      </c>
      <c r="C5" s="4">
        <v>2999</v>
      </c>
      <c r="D5" s="4">
        <v>3699</v>
      </c>
      <c r="E5" s="4">
        <f t="shared" si="0"/>
        <v>700</v>
      </c>
      <c r="F5" s="1">
        <v>0.19</v>
      </c>
      <c r="G5" s="20" t="str">
        <f t="shared" si="1"/>
        <v>Low Discount</v>
      </c>
      <c r="H5" s="4">
        <v>5</v>
      </c>
      <c r="I5" s="6">
        <v>4.5999999999999996</v>
      </c>
      <c r="J5" s="20" t="str">
        <f t="shared" si="2"/>
        <v>Excellent</v>
      </c>
    </row>
    <row r="6" spans="1:13" x14ac:dyDescent="0.25">
      <c r="A6" t="s">
        <v>29</v>
      </c>
      <c r="B6" s="4">
        <v>5</v>
      </c>
      <c r="C6" s="4">
        <v>2880</v>
      </c>
      <c r="D6" s="4">
        <v>3520</v>
      </c>
      <c r="E6" s="4">
        <f t="shared" si="0"/>
        <v>640</v>
      </c>
      <c r="F6" s="1">
        <v>0.18</v>
      </c>
      <c r="G6" s="20" t="str">
        <f t="shared" si="1"/>
        <v>Low Discount</v>
      </c>
      <c r="H6" s="4">
        <v>12</v>
      </c>
      <c r="I6" s="6">
        <v>3.8</v>
      </c>
      <c r="J6" s="20" t="str">
        <f t="shared" si="2"/>
        <v>Average</v>
      </c>
      <c r="L6" s="7" t="s">
        <v>143</v>
      </c>
    </row>
    <row r="7" spans="1:13" x14ac:dyDescent="0.25">
      <c r="A7" t="s">
        <v>9</v>
      </c>
      <c r="B7" s="4">
        <v>6</v>
      </c>
      <c r="C7" s="4">
        <v>2319</v>
      </c>
      <c r="D7" s="4">
        <v>3032</v>
      </c>
      <c r="E7" s="4">
        <f t="shared" si="0"/>
        <v>713</v>
      </c>
      <c r="F7" s="1">
        <v>0.24</v>
      </c>
      <c r="G7" s="20" t="str">
        <f t="shared" si="1"/>
        <v>Medium Discount</v>
      </c>
      <c r="H7" s="4">
        <v>55</v>
      </c>
      <c r="I7" s="6">
        <v>4.5999999999999996</v>
      </c>
      <c r="J7" s="20" t="str">
        <f t="shared" si="2"/>
        <v>Excellent</v>
      </c>
      <c r="L7" s="4">
        <f>AVERAGE(D2:D109)</f>
        <v>1851.8055555555557</v>
      </c>
    </row>
    <row r="8" spans="1:13" x14ac:dyDescent="0.25">
      <c r="A8" t="s">
        <v>71</v>
      </c>
      <c r="B8" s="4">
        <v>7</v>
      </c>
      <c r="C8" s="4">
        <v>2300</v>
      </c>
      <c r="D8" s="4">
        <v>3240</v>
      </c>
      <c r="E8" s="4">
        <f t="shared" si="0"/>
        <v>940</v>
      </c>
      <c r="F8" s="1">
        <v>0.28999999999999998</v>
      </c>
      <c r="G8" s="20" t="str">
        <f t="shared" si="1"/>
        <v>Medium Discount</v>
      </c>
      <c r="H8" s="4">
        <v>5</v>
      </c>
      <c r="I8" s="6">
        <v>3</v>
      </c>
      <c r="J8" s="20" t="str">
        <f t="shared" si="2"/>
        <v>Average</v>
      </c>
    </row>
    <row r="9" spans="1:13" x14ac:dyDescent="0.25">
      <c r="A9" t="s">
        <v>5</v>
      </c>
      <c r="B9" s="4">
        <v>8</v>
      </c>
      <c r="C9" s="4">
        <v>2199</v>
      </c>
      <c r="D9" s="4">
        <v>2923</v>
      </c>
      <c r="E9" s="4">
        <f t="shared" si="0"/>
        <v>724</v>
      </c>
      <c r="F9" s="1">
        <v>0.25</v>
      </c>
      <c r="G9" s="20" t="str">
        <f t="shared" si="1"/>
        <v>Medium Discount</v>
      </c>
      <c r="H9" s="4">
        <v>24</v>
      </c>
      <c r="I9" s="6">
        <v>4.5999999999999996</v>
      </c>
      <c r="J9" s="20" t="str">
        <f t="shared" si="2"/>
        <v>Excellent</v>
      </c>
      <c r="L9" s="7" t="s">
        <v>144</v>
      </c>
    </row>
    <row r="10" spans="1:13" x14ac:dyDescent="0.25">
      <c r="A10" t="s">
        <v>61</v>
      </c>
      <c r="B10" s="4">
        <v>9</v>
      </c>
      <c r="C10" s="4">
        <v>2170</v>
      </c>
      <c r="D10" s="4">
        <v>2500</v>
      </c>
      <c r="E10" s="4">
        <f t="shared" si="0"/>
        <v>330</v>
      </c>
      <c r="F10" s="1">
        <v>0.13</v>
      </c>
      <c r="G10" s="20" t="str">
        <f t="shared" si="1"/>
        <v>Low Discount</v>
      </c>
      <c r="H10" s="4">
        <v>6</v>
      </c>
      <c r="I10" s="6">
        <v>2.5</v>
      </c>
      <c r="J10" s="20" t="str">
        <f t="shared" si="2"/>
        <v>Poor</v>
      </c>
      <c r="L10" s="1">
        <f>AVERAGE(F2:F109)</f>
        <v>0.3628703703703704</v>
      </c>
    </row>
    <row r="11" spans="1:13" x14ac:dyDescent="0.25">
      <c r="A11" t="s">
        <v>63</v>
      </c>
      <c r="B11" s="4">
        <v>10</v>
      </c>
      <c r="C11" s="4">
        <v>2115</v>
      </c>
      <c r="D11" s="4">
        <v>4700</v>
      </c>
      <c r="E11" s="4">
        <f t="shared" si="0"/>
        <v>2585</v>
      </c>
      <c r="F11" s="1">
        <v>0.55000000000000004</v>
      </c>
      <c r="G11" s="20" t="str">
        <f t="shared" si="1"/>
        <v>High Discount</v>
      </c>
      <c r="H11" s="4">
        <v>13</v>
      </c>
      <c r="I11" s="6">
        <v>2.1</v>
      </c>
      <c r="J11" s="20" t="str">
        <f t="shared" si="2"/>
        <v>Poor</v>
      </c>
    </row>
    <row r="12" spans="1:13" x14ac:dyDescent="0.25">
      <c r="A12" t="s">
        <v>27</v>
      </c>
      <c r="B12" s="4">
        <v>11</v>
      </c>
      <c r="C12" s="4">
        <v>2048</v>
      </c>
      <c r="D12" s="4">
        <v>4500</v>
      </c>
      <c r="E12" s="4">
        <f t="shared" si="0"/>
        <v>2452</v>
      </c>
      <c r="F12" s="1">
        <v>0.54</v>
      </c>
      <c r="G12" s="20" t="str">
        <f t="shared" si="1"/>
        <v>High Discount</v>
      </c>
      <c r="H12" s="4">
        <v>7</v>
      </c>
      <c r="I12" s="6">
        <v>4.3</v>
      </c>
      <c r="J12" s="20" t="str">
        <f t="shared" si="2"/>
        <v>Average</v>
      </c>
      <c r="L12" s="7" t="s">
        <v>149</v>
      </c>
    </row>
    <row r="13" spans="1:13" x14ac:dyDescent="0.25">
      <c r="A13" t="s">
        <v>20</v>
      </c>
      <c r="B13" s="4">
        <v>12</v>
      </c>
      <c r="C13" s="4">
        <v>2025</v>
      </c>
      <c r="D13" s="4">
        <v>3971</v>
      </c>
      <c r="E13" s="4">
        <f t="shared" si="0"/>
        <v>1946</v>
      </c>
      <c r="F13" s="1">
        <v>0.49</v>
      </c>
      <c r="G13" s="20" t="str">
        <f t="shared" si="1"/>
        <v>High Discount</v>
      </c>
      <c r="H13" s="4">
        <v>3</v>
      </c>
      <c r="I13" s="6">
        <v>5</v>
      </c>
      <c r="J13" s="20" t="str">
        <f t="shared" si="2"/>
        <v>Excellent</v>
      </c>
      <c r="L13" s="6">
        <f>AVERAGE(I2:I109)</f>
        <v>3.8894736842105262</v>
      </c>
    </row>
    <row r="14" spans="1:13" x14ac:dyDescent="0.25">
      <c r="A14" t="s">
        <v>37</v>
      </c>
      <c r="B14" s="4">
        <v>13</v>
      </c>
      <c r="C14" s="4">
        <v>1980</v>
      </c>
      <c r="D14" s="4">
        <v>2699</v>
      </c>
      <c r="E14" s="4">
        <f t="shared" si="0"/>
        <v>719</v>
      </c>
      <c r="F14" s="1">
        <v>0.27</v>
      </c>
      <c r="G14" s="20" t="str">
        <f t="shared" si="1"/>
        <v>Medium Discount</v>
      </c>
      <c r="H14" s="4">
        <v>32</v>
      </c>
      <c r="I14" s="6">
        <v>4.5</v>
      </c>
      <c r="J14" s="20" t="str">
        <f t="shared" si="2"/>
        <v>Excellent</v>
      </c>
    </row>
    <row r="15" spans="1:13" x14ac:dyDescent="0.25">
      <c r="A15" t="s">
        <v>36</v>
      </c>
      <c r="B15" s="4">
        <v>14</v>
      </c>
      <c r="C15" s="4">
        <v>1940</v>
      </c>
      <c r="D15" s="4">
        <v>2650</v>
      </c>
      <c r="E15" s="4">
        <f t="shared" si="0"/>
        <v>710</v>
      </c>
      <c r="F15" s="1">
        <v>0.27</v>
      </c>
      <c r="G15" s="20" t="str">
        <f t="shared" si="1"/>
        <v>Medium Discount</v>
      </c>
      <c r="H15" s="4">
        <v>20</v>
      </c>
      <c r="I15" s="6">
        <v>4.7</v>
      </c>
      <c r="J15" s="20" t="str">
        <f t="shared" si="2"/>
        <v>Excellent</v>
      </c>
      <c r="L15" s="7" t="s">
        <v>145</v>
      </c>
      <c r="M15" s="7" t="s">
        <v>147</v>
      </c>
    </row>
    <row r="16" spans="1:13" x14ac:dyDescent="0.25">
      <c r="A16" t="s">
        <v>35</v>
      </c>
      <c r="B16" s="4">
        <v>15</v>
      </c>
      <c r="C16" s="4">
        <v>1820</v>
      </c>
      <c r="D16" s="4">
        <v>3490</v>
      </c>
      <c r="E16" s="4">
        <f t="shared" si="0"/>
        <v>1670</v>
      </c>
      <c r="F16" s="1">
        <v>0.48</v>
      </c>
      <c r="G16" s="20" t="str">
        <f t="shared" si="1"/>
        <v>High Discount</v>
      </c>
      <c r="H16" s="4">
        <v>9</v>
      </c>
      <c r="I16" s="6">
        <v>4.3</v>
      </c>
      <c r="J16" s="20" t="str">
        <f t="shared" si="2"/>
        <v>Average</v>
      </c>
      <c r="L16" s="4">
        <f>MAX(C2:C109)</f>
        <v>3750</v>
      </c>
      <c r="M16" t="str">
        <f>INDEX(A2:A109,MATCH(MAX(C2:C109),C2:C109,0))</f>
        <v>32PCS Portable Cordless Drill Set With Cyclic Battery Drive -26 Variable Speed</v>
      </c>
    </row>
    <row r="17" spans="1:13" x14ac:dyDescent="0.25">
      <c r="A17" t="s">
        <v>41</v>
      </c>
      <c r="B17" s="4">
        <v>16</v>
      </c>
      <c r="C17" s="4">
        <f>( 1620+1980)/2</f>
        <v>1800</v>
      </c>
      <c r="D17" s="4">
        <f>(2200+3200)/2</f>
        <v>2700</v>
      </c>
      <c r="E17" s="4">
        <f t="shared" si="0"/>
        <v>900</v>
      </c>
      <c r="F17" s="1">
        <v>0.38</v>
      </c>
      <c r="G17" s="20" t="str">
        <f t="shared" si="1"/>
        <v>Medium Discount</v>
      </c>
      <c r="H17" s="4">
        <v>2</v>
      </c>
      <c r="I17" s="6">
        <v>4.5</v>
      </c>
      <c r="J17" s="20" t="str">
        <f t="shared" si="2"/>
        <v>Excellent</v>
      </c>
    </row>
    <row r="18" spans="1:13" x14ac:dyDescent="0.25">
      <c r="A18" t="s">
        <v>31</v>
      </c>
      <c r="B18" s="4">
        <v>17</v>
      </c>
      <c r="C18" s="4">
        <v>1758</v>
      </c>
      <c r="D18" s="4">
        <v>2499</v>
      </c>
      <c r="E18" s="4">
        <f t="shared" si="0"/>
        <v>741</v>
      </c>
      <c r="F18" s="1">
        <v>0.3</v>
      </c>
      <c r="G18" s="20" t="str">
        <f t="shared" si="1"/>
        <v>Medium Discount</v>
      </c>
      <c r="H18" s="4">
        <v>20</v>
      </c>
      <c r="I18" s="6">
        <v>4.0999999999999996</v>
      </c>
      <c r="J18" s="20" t="str">
        <f t="shared" si="2"/>
        <v>Average</v>
      </c>
      <c r="L18" s="7" t="s">
        <v>146</v>
      </c>
      <c r="M18" s="7" t="s">
        <v>148</v>
      </c>
    </row>
    <row r="19" spans="1:13" x14ac:dyDescent="0.25">
      <c r="A19" t="s">
        <v>7</v>
      </c>
      <c r="B19" s="4">
        <v>18</v>
      </c>
      <c r="C19" s="4">
        <v>1740</v>
      </c>
      <c r="D19" s="4">
        <v>2356</v>
      </c>
      <c r="E19" s="4">
        <f t="shared" si="0"/>
        <v>616</v>
      </c>
      <c r="F19" s="1">
        <v>0.26</v>
      </c>
      <c r="G19" s="20" t="str">
        <f t="shared" si="1"/>
        <v>Medium Discount</v>
      </c>
      <c r="H19" s="4">
        <v>5</v>
      </c>
      <c r="I19" s="6">
        <v>4.8</v>
      </c>
      <c r="J19" s="20" t="str">
        <f t="shared" si="2"/>
        <v>Excellent</v>
      </c>
      <c r="L19" s="4">
        <f>MIN(C2:C109)</f>
        <v>38</v>
      </c>
      <c r="M19" t="str">
        <f>INDEX(A2:A109,MATCH(MIN(C2:C109),C2:C109,0))</f>
        <v>3PCS Single Head Knitting Crochet Sweater Needle Set</v>
      </c>
    </row>
    <row r="20" spans="1:13" x14ac:dyDescent="0.25">
      <c r="A20" t="s">
        <v>17</v>
      </c>
      <c r="B20" s="4">
        <v>19</v>
      </c>
      <c r="C20" s="4">
        <v>1680</v>
      </c>
      <c r="D20" s="4">
        <v>2499</v>
      </c>
      <c r="E20" s="4">
        <f t="shared" si="0"/>
        <v>819</v>
      </c>
      <c r="F20" s="1">
        <v>0.33</v>
      </c>
      <c r="G20" s="20" t="str">
        <f t="shared" si="1"/>
        <v>Medium Discount</v>
      </c>
      <c r="H20" s="4">
        <v>9</v>
      </c>
      <c r="I20" s="6">
        <v>4.2</v>
      </c>
      <c r="J20" s="20" t="str">
        <f t="shared" si="2"/>
        <v>Average</v>
      </c>
    </row>
    <row r="21" spans="1:13" x14ac:dyDescent="0.25">
      <c r="A21" t="s">
        <v>26</v>
      </c>
      <c r="B21" s="4">
        <v>20</v>
      </c>
      <c r="C21" s="4">
        <v>1650</v>
      </c>
      <c r="D21" s="4">
        <v>2150</v>
      </c>
      <c r="E21" s="4">
        <f t="shared" si="0"/>
        <v>500</v>
      </c>
      <c r="F21" s="1">
        <v>0.23</v>
      </c>
      <c r="G21" s="20" t="str">
        <f t="shared" si="1"/>
        <v>Medium Discount</v>
      </c>
      <c r="H21" s="4">
        <v>14</v>
      </c>
      <c r="I21" s="6">
        <v>4.4000000000000004</v>
      </c>
      <c r="J21" s="20" t="str">
        <f t="shared" si="2"/>
        <v>Average</v>
      </c>
    </row>
    <row r="22" spans="1:13" x14ac:dyDescent="0.25">
      <c r="A22" t="s">
        <v>38</v>
      </c>
      <c r="B22" s="4">
        <v>21</v>
      </c>
      <c r="C22" s="4">
        <v>1620</v>
      </c>
      <c r="D22" s="4">
        <v>2690</v>
      </c>
      <c r="E22" s="4">
        <f t="shared" si="0"/>
        <v>1070</v>
      </c>
      <c r="F22" s="1">
        <v>0.4</v>
      </c>
      <c r="G22" s="20" t="str">
        <f t="shared" si="1"/>
        <v>Medium Discount</v>
      </c>
      <c r="H22" s="4">
        <v>1</v>
      </c>
      <c r="I22" s="6">
        <v>5</v>
      </c>
      <c r="J22" s="20" t="str">
        <f t="shared" si="2"/>
        <v>Excellent</v>
      </c>
    </row>
    <row r="23" spans="1:13" hidden="1" x14ac:dyDescent="0.25">
      <c r="A23" t="s">
        <v>24</v>
      </c>
      <c r="B23" s="4">
        <v>22</v>
      </c>
      <c r="C23" s="4">
        <v>1860</v>
      </c>
      <c r="D23" s="4">
        <v>3220</v>
      </c>
      <c r="E23" s="4">
        <f t="shared" si="0"/>
        <v>1360</v>
      </c>
      <c r="F23" s="1">
        <v>0.42</v>
      </c>
      <c r="G23" s="1" t="str">
        <f t="shared" si="1"/>
        <v>High Discount</v>
      </c>
      <c r="H23"/>
      <c r="J23" t="str">
        <f t="shared" si="2"/>
        <v>Poor</v>
      </c>
    </row>
    <row r="24" spans="1:13" x14ac:dyDescent="0.25">
      <c r="A24" t="s">
        <v>12</v>
      </c>
      <c r="B24" s="4">
        <v>23</v>
      </c>
      <c r="C24" s="4">
        <v>1600</v>
      </c>
      <c r="D24" s="4">
        <v>2929</v>
      </c>
      <c r="E24" s="4">
        <f t="shared" si="0"/>
        <v>1329</v>
      </c>
      <c r="F24" s="1">
        <v>0.45</v>
      </c>
      <c r="G24" s="20" t="str">
        <f t="shared" si="1"/>
        <v>High Discount</v>
      </c>
      <c r="H24" s="4">
        <v>5</v>
      </c>
      <c r="I24" s="6">
        <v>3.8</v>
      </c>
      <c r="J24" s="20" t="str">
        <f t="shared" si="2"/>
        <v>Average</v>
      </c>
    </row>
    <row r="25" spans="1:13" x14ac:dyDescent="0.25">
      <c r="A25" t="s">
        <v>6</v>
      </c>
      <c r="B25" s="4">
        <v>24</v>
      </c>
      <c r="C25" s="4">
        <v>1580</v>
      </c>
      <c r="D25" s="4">
        <v>2499</v>
      </c>
      <c r="E25" s="4">
        <f t="shared" si="0"/>
        <v>919</v>
      </c>
      <c r="F25" s="1">
        <v>0.37</v>
      </c>
      <c r="G25" s="20" t="str">
        <f t="shared" si="1"/>
        <v>Medium Discount</v>
      </c>
      <c r="H25" s="4">
        <v>7</v>
      </c>
      <c r="I25" s="6">
        <v>4.7</v>
      </c>
      <c r="J25" s="20" t="str">
        <f t="shared" si="2"/>
        <v>Excellent</v>
      </c>
    </row>
    <row r="26" spans="1:13" x14ac:dyDescent="0.25">
      <c r="A26" t="s">
        <v>75</v>
      </c>
      <c r="B26" s="4">
        <v>25</v>
      </c>
      <c r="C26" s="4">
        <v>1570</v>
      </c>
      <c r="D26" s="4">
        <v>2988</v>
      </c>
      <c r="E26" s="4">
        <f t="shared" si="0"/>
        <v>1418</v>
      </c>
      <c r="F26" s="1">
        <v>0.47</v>
      </c>
      <c r="G26" s="20" t="str">
        <f t="shared" si="1"/>
        <v>High Discount</v>
      </c>
      <c r="H26" s="4">
        <v>7</v>
      </c>
      <c r="I26" s="6">
        <v>2.1</v>
      </c>
      <c r="J26" s="20" t="str">
        <f t="shared" si="2"/>
        <v>Poor</v>
      </c>
    </row>
    <row r="27" spans="1:13" x14ac:dyDescent="0.25">
      <c r="A27" t="s">
        <v>30</v>
      </c>
      <c r="B27" s="4">
        <v>26</v>
      </c>
      <c r="C27" s="4">
        <v>1350</v>
      </c>
      <c r="D27" s="4">
        <v>1990</v>
      </c>
      <c r="E27" s="4">
        <f t="shared" si="0"/>
        <v>640</v>
      </c>
      <c r="F27" s="1">
        <v>0.32</v>
      </c>
      <c r="G27" s="20" t="str">
        <f t="shared" si="1"/>
        <v>Medium Discount</v>
      </c>
      <c r="H27" s="4">
        <v>13</v>
      </c>
      <c r="I27" s="6">
        <v>3.8</v>
      </c>
      <c r="J27" s="20" t="str">
        <f t="shared" si="2"/>
        <v>Average</v>
      </c>
    </row>
    <row r="28" spans="1:13" x14ac:dyDescent="0.25">
      <c r="A28" t="s">
        <v>11</v>
      </c>
      <c r="B28" s="4">
        <v>27</v>
      </c>
      <c r="C28" s="4">
        <v>1274</v>
      </c>
      <c r="D28" s="4">
        <v>2800</v>
      </c>
      <c r="E28" s="4">
        <f t="shared" si="0"/>
        <v>1526</v>
      </c>
      <c r="F28" s="1">
        <v>0.55000000000000004</v>
      </c>
      <c r="G28" s="20" t="str">
        <f t="shared" si="1"/>
        <v>High Discount</v>
      </c>
      <c r="H28" s="4">
        <v>5</v>
      </c>
      <c r="I28" s="6">
        <v>4.8</v>
      </c>
      <c r="J28" s="20" t="str">
        <f t="shared" si="2"/>
        <v>Excellent</v>
      </c>
    </row>
    <row r="29" spans="1:13" x14ac:dyDescent="0.25">
      <c r="A29" t="s">
        <v>66</v>
      </c>
      <c r="B29" s="4">
        <v>28</v>
      </c>
      <c r="C29" s="4">
        <v>1220</v>
      </c>
      <c r="D29" s="4">
        <v>1555</v>
      </c>
      <c r="E29" s="4">
        <f t="shared" si="0"/>
        <v>335</v>
      </c>
      <c r="F29" s="1">
        <v>0.22</v>
      </c>
      <c r="G29" s="20" t="str">
        <f t="shared" si="1"/>
        <v>Medium Discount</v>
      </c>
      <c r="H29" s="4">
        <v>16</v>
      </c>
      <c r="I29" s="6">
        <v>2.9</v>
      </c>
      <c r="J29" s="20" t="str">
        <f t="shared" si="2"/>
        <v>Poor</v>
      </c>
    </row>
    <row r="30" spans="1:13" x14ac:dyDescent="0.25">
      <c r="A30" t="s">
        <v>80</v>
      </c>
      <c r="B30" s="4">
        <v>29</v>
      </c>
      <c r="C30" s="4">
        <v>1189</v>
      </c>
      <c r="D30" s="4">
        <v>2199</v>
      </c>
      <c r="E30" s="4">
        <f t="shared" si="0"/>
        <v>1010</v>
      </c>
      <c r="F30" s="1">
        <v>0.46</v>
      </c>
      <c r="G30" s="20" t="str">
        <f t="shared" si="1"/>
        <v>High Discount</v>
      </c>
      <c r="H30" s="4">
        <v>1</v>
      </c>
      <c r="I30" s="6">
        <v>3</v>
      </c>
      <c r="J30" s="20" t="str">
        <f t="shared" si="2"/>
        <v>Average</v>
      </c>
    </row>
    <row r="31" spans="1:13" hidden="1" x14ac:dyDescent="0.25">
      <c r="A31" t="s">
        <v>32</v>
      </c>
      <c r="B31" s="4">
        <v>30</v>
      </c>
      <c r="C31" s="4">
        <v>2200</v>
      </c>
      <c r="D31" s="4">
        <v>4080</v>
      </c>
      <c r="E31" s="4">
        <f t="shared" si="0"/>
        <v>1880</v>
      </c>
      <c r="F31" s="1">
        <v>0.46</v>
      </c>
      <c r="G31" s="1" t="str">
        <f t="shared" si="1"/>
        <v>High Discount</v>
      </c>
      <c r="H31"/>
      <c r="J31" t="str">
        <f t="shared" si="2"/>
        <v>Poor</v>
      </c>
    </row>
    <row r="32" spans="1:13" x14ac:dyDescent="0.25">
      <c r="A32" t="s">
        <v>68</v>
      </c>
      <c r="B32" s="4">
        <v>31</v>
      </c>
      <c r="C32" s="4">
        <v>1000</v>
      </c>
      <c r="D32" s="4">
        <v>2000</v>
      </c>
      <c r="E32" s="4">
        <f t="shared" si="0"/>
        <v>1000</v>
      </c>
      <c r="F32" s="1">
        <v>0.5</v>
      </c>
      <c r="G32" s="20" t="str">
        <f t="shared" si="1"/>
        <v>High Discount</v>
      </c>
      <c r="H32" s="4">
        <v>7</v>
      </c>
      <c r="I32" s="6">
        <v>2.2999999999999998</v>
      </c>
      <c r="J32" s="20" t="str">
        <f t="shared" si="2"/>
        <v>Poor</v>
      </c>
    </row>
    <row r="33" spans="1:10" x14ac:dyDescent="0.25">
      <c r="A33" t="s">
        <v>22</v>
      </c>
      <c r="B33" s="4">
        <v>32</v>
      </c>
      <c r="C33" s="4">
        <v>998</v>
      </c>
      <c r="D33" s="4">
        <v>1966</v>
      </c>
      <c r="E33" s="4">
        <f t="shared" si="0"/>
        <v>968</v>
      </c>
      <c r="F33" s="1">
        <v>0.49</v>
      </c>
      <c r="G33" s="20" t="str">
        <f t="shared" si="1"/>
        <v>High Discount</v>
      </c>
      <c r="H33" s="4">
        <v>44</v>
      </c>
      <c r="I33" s="6">
        <v>4.5999999999999996</v>
      </c>
      <c r="J33" s="20" t="str">
        <f t="shared" si="2"/>
        <v>Excellent</v>
      </c>
    </row>
    <row r="34" spans="1:10" x14ac:dyDescent="0.25">
      <c r="A34" t="s">
        <v>14</v>
      </c>
      <c r="B34" s="4">
        <v>33</v>
      </c>
      <c r="C34" s="4">
        <v>990</v>
      </c>
      <c r="D34" s="4">
        <v>1500</v>
      </c>
      <c r="E34" s="4">
        <f t="shared" ref="E34:E65" si="3">D34-C34</f>
        <v>510</v>
      </c>
      <c r="F34" s="1">
        <v>0.34</v>
      </c>
      <c r="G34" s="20" t="str">
        <f t="shared" ref="G34:G74" si="4">IF(F34&lt;20%,"Low Discount",IF(F34&lt;=40%,"Medium Discount",IF(F34&gt;40%,"High Discount")))</f>
        <v>Medium Discount</v>
      </c>
      <c r="H34" s="4">
        <v>39</v>
      </c>
      <c r="I34" s="6">
        <v>4.7</v>
      </c>
      <c r="J34" s="20" t="str">
        <f t="shared" ref="J34:J65" si="5">IF(I34&lt;3,"Poor",IF(I34&lt;=4.4,"Average",IF(I34&gt;=4.5,"Excellent","No Rating")))</f>
        <v>Excellent</v>
      </c>
    </row>
    <row r="35" spans="1:10" x14ac:dyDescent="0.25">
      <c r="A35" t="s">
        <v>67</v>
      </c>
      <c r="B35" s="4">
        <v>34</v>
      </c>
      <c r="C35" s="4">
        <v>990</v>
      </c>
      <c r="D35" s="4">
        <v>1814</v>
      </c>
      <c r="E35" s="4">
        <f t="shared" si="3"/>
        <v>824</v>
      </c>
      <c r="F35" s="1">
        <v>0.45</v>
      </c>
      <c r="G35" s="20" t="str">
        <f t="shared" si="4"/>
        <v>High Discount</v>
      </c>
      <c r="H35" s="4">
        <v>6</v>
      </c>
      <c r="I35" s="6">
        <v>2.2000000000000002</v>
      </c>
      <c r="J35" s="20" t="str">
        <f t="shared" si="5"/>
        <v>Poor</v>
      </c>
    </row>
    <row r="36" spans="1:10" x14ac:dyDescent="0.25">
      <c r="A36" t="s">
        <v>10</v>
      </c>
      <c r="B36" s="4">
        <v>35</v>
      </c>
      <c r="C36" s="4">
        <v>988</v>
      </c>
      <c r="D36" s="4">
        <v>1580</v>
      </c>
      <c r="E36" s="4">
        <f t="shared" si="3"/>
        <v>592</v>
      </c>
      <c r="F36" s="1">
        <v>0.37</v>
      </c>
      <c r="G36" s="20" t="str">
        <f t="shared" si="4"/>
        <v>Medium Discount</v>
      </c>
      <c r="H36" s="4">
        <v>2</v>
      </c>
      <c r="I36" s="6">
        <v>4</v>
      </c>
      <c r="J36" s="20" t="str">
        <f t="shared" si="5"/>
        <v>Average</v>
      </c>
    </row>
    <row r="37" spans="1:10" x14ac:dyDescent="0.25">
      <c r="A37" t="s">
        <v>34</v>
      </c>
      <c r="B37" s="4">
        <v>36</v>
      </c>
      <c r="C37" s="4">
        <v>980</v>
      </c>
      <c r="D37" s="4">
        <v>1490</v>
      </c>
      <c r="E37" s="4">
        <f t="shared" si="3"/>
        <v>510</v>
      </c>
      <c r="F37" s="1">
        <v>0.34</v>
      </c>
      <c r="G37" s="20" t="str">
        <f t="shared" si="4"/>
        <v>Medium Discount</v>
      </c>
      <c r="H37" s="4">
        <v>12</v>
      </c>
      <c r="I37" s="6">
        <v>4.7</v>
      </c>
      <c r="J37" s="20" t="str">
        <f t="shared" si="5"/>
        <v>Excellent</v>
      </c>
    </row>
    <row r="38" spans="1:10" x14ac:dyDescent="0.25">
      <c r="A38" t="s">
        <v>81</v>
      </c>
      <c r="B38" s="4">
        <v>37</v>
      </c>
      <c r="C38" s="4">
        <v>979</v>
      </c>
      <c r="D38" s="4">
        <v>1920</v>
      </c>
      <c r="E38" s="4">
        <f t="shared" si="3"/>
        <v>941</v>
      </c>
      <c r="F38" s="1">
        <v>0.49</v>
      </c>
      <c r="G38" s="20" t="str">
        <f t="shared" si="4"/>
        <v>High Discount</v>
      </c>
      <c r="H38" s="4">
        <v>1</v>
      </c>
      <c r="I38" s="6">
        <v>5</v>
      </c>
      <c r="J38" s="20" t="str">
        <f t="shared" si="5"/>
        <v>Excellent</v>
      </c>
    </row>
    <row r="39" spans="1:10" x14ac:dyDescent="0.25">
      <c r="A39" t="s">
        <v>74</v>
      </c>
      <c r="B39" s="4">
        <v>38</v>
      </c>
      <c r="C39" s="4">
        <v>968</v>
      </c>
      <c r="D39" s="4">
        <v>1814</v>
      </c>
      <c r="E39" s="4">
        <f t="shared" si="3"/>
        <v>846</v>
      </c>
      <c r="F39" s="1">
        <v>0.47</v>
      </c>
      <c r="G39" s="20" t="str">
        <f t="shared" si="4"/>
        <v>High Discount</v>
      </c>
      <c r="H39" s="4">
        <v>6</v>
      </c>
      <c r="I39" s="6">
        <v>2.2000000000000002</v>
      </c>
      <c r="J39" s="20" t="str">
        <f t="shared" si="5"/>
        <v>Poor</v>
      </c>
    </row>
    <row r="40" spans="1:10" x14ac:dyDescent="0.25">
      <c r="A40" t="s">
        <v>3</v>
      </c>
      <c r="B40" s="4">
        <v>39</v>
      </c>
      <c r="C40" s="4">
        <v>950</v>
      </c>
      <c r="D40" s="4">
        <v>1525</v>
      </c>
      <c r="E40" s="4">
        <f t="shared" si="3"/>
        <v>575</v>
      </c>
      <c r="F40" s="1">
        <v>0.38</v>
      </c>
      <c r="G40" s="20" t="str">
        <f t="shared" si="4"/>
        <v>Medium Discount</v>
      </c>
      <c r="H40" s="4">
        <v>2</v>
      </c>
      <c r="I40" s="6">
        <v>4.5</v>
      </c>
      <c r="J40" s="20" t="str">
        <f t="shared" si="5"/>
        <v>Excellent</v>
      </c>
    </row>
    <row r="41" spans="1:10" hidden="1" x14ac:dyDescent="0.25">
      <c r="A41" t="s">
        <v>42</v>
      </c>
      <c r="B41" s="4">
        <v>40</v>
      </c>
      <c r="C41" s="4">
        <v>2750</v>
      </c>
      <c r="D41" s="4">
        <v>4471</v>
      </c>
      <c r="E41" s="4">
        <f t="shared" si="3"/>
        <v>1721</v>
      </c>
      <c r="F41" s="1">
        <v>0.38</v>
      </c>
      <c r="G41" s="1" t="str">
        <f t="shared" si="4"/>
        <v>Medium Discount</v>
      </c>
      <c r="H41"/>
      <c r="J41" t="str">
        <f t="shared" si="5"/>
        <v>Poor</v>
      </c>
    </row>
    <row r="42" spans="1:10" hidden="1" x14ac:dyDescent="0.25">
      <c r="A42" t="s">
        <v>43</v>
      </c>
      <c r="B42" s="4">
        <v>41</v>
      </c>
      <c r="C42" s="4">
        <v>475</v>
      </c>
      <c r="D42" s="4">
        <v>931</v>
      </c>
      <c r="E42" s="4">
        <f t="shared" si="3"/>
        <v>456</v>
      </c>
      <c r="F42" s="1">
        <v>0.49</v>
      </c>
      <c r="G42" s="1" t="str">
        <f t="shared" si="4"/>
        <v>High Discount</v>
      </c>
      <c r="H42"/>
      <c r="J42" t="str">
        <f t="shared" si="5"/>
        <v>Poor</v>
      </c>
    </row>
    <row r="43" spans="1:10" hidden="1" x14ac:dyDescent="0.25">
      <c r="A43" t="s">
        <v>44</v>
      </c>
      <c r="B43" s="4">
        <v>42</v>
      </c>
      <c r="C43" s="4">
        <v>238</v>
      </c>
      <c r="D43" s="4">
        <v>476</v>
      </c>
      <c r="E43" s="4">
        <f t="shared" si="3"/>
        <v>238</v>
      </c>
      <c r="F43" s="1">
        <v>0.5</v>
      </c>
      <c r="G43" s="1" t="str">
        <f t="shared" si="4"/>
        <v>High Discount</v>
      </c>
      <c r="H43"/>
      <c r="J43" t="str">
        <f t="shared" si="5"/>
        <v>Poor</v>
      </c>
    </row>
    <row r="44" spans="1:10" hidden="1" x14ac:dyDescent="0.25">
      <c r="A44" t="s">
        <v>45</v>
      </c>
      <c r="B44" s="4">
        <v>43</v>
      </c>
      <c r="C44" s="4">
        <v>610</v>
      </c>
      <c r="D44" s="4">
        <v>1060</v>
      </c>
      <c r="E44" s="4">
        <f t="shared" si="3"/>
        <v>450</v>
      </c>
      <c r="F44" s="1">
        <v>0.42</v>
      </c>
      <c r="G44" s="1" t="str">
        <f t="shared" si="4"/>
        <v>High Discount</v>
      </c>
      <c r="H44"/>
      <c r="J44" t="str">
        <f t="shared" si="5"/>
        <v>Poor</v>
      </c>
    </row>
    <row r="45" spans="1:10" hidden="1" x14ac:dyDescent="0.25">
      <c r="A45" t="s">
        <v>46</v>
      </c>
      <c r="B45" s="4">
        <v>44</v>
      </c>
      <c r="C45" s="4">
        <v>2132</v>
      </c>
      <c r="D45" s="4">
        <v>2169</v>
      </c>
      <c r="E45" s="4">
        <f t="shared" si="3"/>
        <v>37</v>
      </c>
      <c r="F45" s="1">
        <v>0.02</v>
      </c>
      <c r="G45" s="1" t="str">
        <f t="shared" si="4"/>
        <v>Low Discount</v>
      </c>
      <c r="H45"/>
      <c r="J45" t="str">
        <f t="shared" si="5"/>
        <v>Poor</v>
      </c>
    </row>
    <row r="46" spans="1:10" hidden="1" x14ac:dyDescent="0.25">
      <c r="A46" t="s">
        <v>47</v>
      </c>
      <c r="B46" s="4">
        <v>45</v>
      </c>
      <c r="C46" s="4">
        <v>999</v>
      </c>
      <c r="D46" s="4">
        <v>2000</v>
      </c>
      <c r="E46" s="4">
        <f t="shared" si="3"/>
        <v>1001</v>
      </c>
      <c r="F46" s="1">
        <v>0.5</v>
      </c>
      <c r="G46" s="1" t="str">
        <f t="shared" si="4"/>
        <v>High Discount</v>
      </c>
      <c r="H46"/>
      <c r="J46" t="str">
        <f t="shared" si="5"/>
        <v>Poor</v>
      </c>
    </row>
    <row r="47" spans="1:10" hidden="1" x14ac:dyDescent="0.25">
      <c r="A47" t="s">
        <v>48</v>
      </c>
      <c r="B47" s="4">
        <v>46</v>
      </c>
      <c r="C47" s="4">
        <v>1190</v>
      </c>
      <c r="D47" s="4">
        <v>1785</v>
      </c>
      <c r="E47" s="4">
        <f t="shared" si="3"/>
        <v>595</v>
      </c>
      <c r="F47" s="1">
        <v>0.33</v>
      </c>
      <c r="G47" s="1" t="str">
        <f t="shared" si="4"/>
        <v>Medium Discount</v>
      </c>
      <c r="H47"/>
      <c r="J47" t="str">
        <f t="shared" si="5"/>
        <v>Poor</v>
      </c>
    </row>
    <row r="48" spans="1:10" hidden="1" x14ac:dyDescent="0.25">
      <c r="A48" t="s">
        <v>49</v>
      </c>
      <c r="B48" s="4">
        <v>47</v>
      </c>
      <c r="C48" s="4">
        <v>671</v>
      </c>
      <c r="D48" s="4">
        <v>1316</v>
      </c>
      <c r="E48" s="4">
        <f t="shared" si="3"/>
        <v>645</v>
      </c>
      <c r="F48" s="1">
        <v>0.49</v>
      </c>
      <c r="G48" s="1" t="str">
        <f t="shared" si="4"/>
        <v>High Discount</v>
      </c>
      <c r="H48"/>
      <c r="J48" t="str">
        <f t="shared" si="5"/>
        <v>Poor</v>
      </c>
    </row>
    <row r="49" spans="1:10" hidden="1" x14ac:dyDescent="0.25">
      <c r="A49" t="s">
        <v>50</v>
      </c>
      <c r="B49" s="4">
        <v>48</v>
      </c>
      <c r="C49" s="4">
        <v>1200</v>
      </c>
      <c r="D49" s="4">
        <v>1950</v>
      </c>
      <c r="E49" s="4">
        <f t="shared" si="3"/>
        <v>750</v>
      </c>
      <c r="F49" s="1">
        <v>0.38</v>
      </c>
      <c r="G49" s="1" t="str">
        <f t="shared" si="4"/>
        <v>Medium Discount</v>
      </c>
      <c r="H49"/>
      <c r="J49" t="str">
        <f t="shared" si="5"/>
        <v>Poor</v>
      </c>
    </row>
    <row r="50" spans="1:10" hidden="1" x14ac:dyDescent="0.25">
      <c r="A50" t="s">
        <v>51</v>
      </c>
      <c r="B50" s="4">
        <v>49</v>
      </c>
      <c r="C50" s="4">
        <v>199</v>
      </c>
      <c r="D50" s="4">
        <v>504</v>
      </c>
      <c r="E50" s="4">
        <f t="shared" si="3"/>
        <v>305</v>
      </c>
      <c r="F50" s="1">
        <v>0.61</v>
      </c>
      <c r="G50" s="1" t="str">
        <f t="shared" si="4"/>
        <v>High Discount</v>
      </c>
      <c r="H50"/>
      <c r="J50" t="str">
        <f t="shared" si="5"/>
        <v>Poor</v>
      </c>
    </row>
    <row r="51" spans="1:10" hidden="1" x14ac:dyDescent="0.25">
      <c r="A51" t="s">
        <v>52</v>
      </c>
      <c r="B51" s="4">
        <v>50</v>
      </c>
      <c r="C51" s="4">
        <v>299</v>
      </c>
      <c r="D51" s="4">
        <v>600</v>
      </c>
      <c r="E51" s="4">
        <f t="shared" si="3"/>
        <v>301</v>
      </c>
      <c r="F51" s="1">
        <v>0.5</v>
      </c>
      <c r="G51" s="1" t="str">
        <f t="shared" si="4"/>
        <v>High Discount</v>
      </c>
      <c r="H51"/>
      <c r="J51" t="str">
        <f t="shared" si="5"/>
        <v>Poor</v>
      </c>
    </row>
    <row r="52" spans="1:10" hidden="1" x14ac:dyDescent="0.25">
      <c r="A52" t="s">
        <v>53</v>
      </c>
      <c r="B52" s="4">
        <v>51</v>
      </c>
      <c r="C52" s="4">
        <v>1660</v>
      </c>
      <c r="D52" s="4">
        <v>1699</v>
      </c>
      <c r="E52" s="4">
        <f t="shared" si="3"/>
        <v>39</v>
      </c>
      <c r="F52" s="1">
        <v>0.02</v>
      </c>
      <c r="G52" s="1" t="str">
        <f t="shared" si="4"/>
        <v>Low Discount</v>
      </c>
      <c r="H52"/>
      <c r="J52" t="str">
        <f t="shared" si="5"/>
        <v>Poor</v>
      </c>
    </row>
    <row r="53" spans="1:10" hidden="1" x14ac:dyDescent="0.25">
      <c r="A53" t="s">
        <v>54</v>
      </c>
      <c r="B53" s="4">
        <v>52</v>
      </c>
      <c r="C53" s="4">
        <v>299</v>
      </c>
      <c r="D53" s="4">
        <v>384</v>
      </c>
      <c r="E53" s="4">
        <f t="shared" si="3"/>
        <v>85</v>
      </c>
      <c r="F53" s="1">
        <v>0.22</v>
      </c>
      <c r="G53" s="1" t="str">
        <f t="shared" si="4"/>
        <v>Medium Discount</v>
      </c>
      <c r="H53"/>
      <c r="J53" t="str">
        <f t="shared" si="5"/>
        <v>Poor</v>
      </c>
    </row>
    <row r="54" spans="1:10" hidden="1" x14ac:dyDescent="0.25">
      <c r="A54" t="s">
        <v>55</v>
      </c>
      <c r="B54" s="4">
        <v>53</v>
      </c>
      <c r="C54" s="4">
        <v>1459</v>
      </c>
      <c r="D54" s="4">
        <v>1499</v>
      </c>
      <c r="E54" s="4">
        <f t="shared" si="3"/>
        <v>40</v>
      </c>
      <c r="F54" s="1">
        <v>0.03</v>
      </c>
      <c r="G54" s="1" t="str">
        <f t="shared" si="4"/>
        <v>Low Discount</v>
      </c>
      <c r="H54"/>
      <c r="J54" t="str">
        <f t="shared" si="5"/>
        <v>Poor</v>
      </c>
    </row>
    <row r="55" spans="1:10" hidden="1" x14ac:dyDescent="0.25">
      <c r="A55" t="s">
        <v>56</v>
      </c>
      <c r="B55" s="4">
        <v>54</v>
      </c>
      <c r="C55" s="4">
        <v>799</v>
      </c>
      <c r="D55" s="4">
        <v>1343</v>
      </c>
      <c r="E55" s="4">
        <f t="shared" si="3"/>
        <v>544</v>
      </c>
      <c r="F55" s="1">
        <v>0.41</v>
      </c>
      <c r="G55" s="1" t="str">
        <f t="shared" si="4"/>
        <v>High Discount</v>
      </c>
      <c r="H55"/>
      <c r="J55" t="str">
        <f t="shared" si="5"/>
        <v>Poor</v>
      </c>
    </row>
    <row r="56" spans="1:10" hidden="1" x14ac:dyDescent="0.25">
      <c r="A56" t="s">
        <v>57</v>
      </c>
      <c r="B56" s="4">
        <v>55</v>
      </c>
      <c r="C56" s="4">
        <v>499</v>
      </c>
      <c r="D56" s="4">
        <v>900</v>
      </c>
      <c r="E56" s="4">
        <f t="shared" si="3"/>
        <v>401</v>
      </c>
      <c r="F56" s="1">
        <v>0.45</v>
      </c>
      <c r="G56" s="1" t="str">
        <f t="shared" si="4"/>
        <v>High Discount</v>
      </c>
      <c r="H56"/>
      <c r="J56" t="str">
        <f t="shared" si="5"/>
        <v>Poor</v>
      </c>
    </row>
    <row r="57" spans="1:10" hidden="1" x14ac:dyDescent="0.25">
      <c r="A57" t="s">
        <v>58</v>
      </c>
      <c r="B57" s="4">
        <v>56</v>
      </c>
      <c r="C57" s="4">
        <v>699</v>
      </c>
      <c r="D57" s="4">
        <v>1343</v>
      </c>
      <c r="E57" s="4">
        <f t="shared" si="3"/>
        <v>644</v>
      </c>
      <c r="F57" s="1">
        <v>0.48</v>
      </c>
      <c r="G57" s="1" t="str">
        <f t="shared" si="4"/>
        <v>High Discount</v>
      </c>
      <c r="H57"/>
      <c r="J57" t="str">
        <f t="shared" si="5"/>
        <v>Poor</v>
      </c>
    </row>
    <row r="58" spans="1:10" hidden="1" x14ac:dyDescent="0.25">
      <c r="A58" t="s">
        <v>59</v>
      </c>
      <c r="B58" s="4">
        <v>57</v>
      </c>
      <c r="C58" s="4">
        <v>799</v>
      </c>
      <c r="D58" s="4">
        <v>1567</v>
      </c>
      <c r="E58" s="4">
        <f t="shared" si="3"/>
        <v>768</v>
      </c>
      <c r="F58" s="1">
        <v>0.49</v>
      </c>
      <c r="G58" s="1" t="str">
        <f t="shared" si="4"/>
        <v>High Discount</v>
      </c>
      <c r="H58"/>
      <c r="J58" t="str">
        <f t="shared" si="5"/>
        <v>Poor</v>
      </c>
    </row>
    <row r="59" spans="1:10" hidden="1" x14ac:dyDescent="0.25">
      <c r="A59" t="s">
        <v>60</v>
      </c>
      <c r="B59" s="4">
        <v>58</v>
      </c>
      <c r="C59" s="4">
        <v>2799</v>
      </c>
      <c r="D59" s="4">
        <v>3810</v>
      </c>
      <c r="E59" s="4">
        <f t="shared" si="3"/>
        <v>1011</v>
      </c>
      <c r="F59" s="1">
        <v>0.27</v>
      </c>
      <c r="G59" s="1" t="str">
        <f t="shared" si="4"/>
        <v>Medium Discount</v>
      </c>
      <c r="H59"/>
      <c r="J59" t="str">
        <f t="shared" si="5"/>
        <v>Poor</v>
      </c>
    </row>
    <row r="60" spans="1:10" x14ac:dyDescent="0.25">
      <c r="A60" t="s">
        <v>25</v>
      </c>
      <c r="B60" s="4">
        <v>59</v>
      </c>
      <c r="C60" s="4">
        <v>880</v>
      </c>
      <c r="D60" s="4">
        <v>1350</v>
      </c>
      <c r="E60" s="4">
        <f t="shared" si="3"/>
        <v>470</v>
      </c>
      <c r="F60" s="1">
        <v>0.35</v>
      </c>
      <c r="G60" s="20" t="str">
        <f t="shared" si="4"/>
        <v>Medium Discount</v>
      </c>
      <c r="H60" s="4">
        <v>6</v>
      </c>
      <c r="I60" s="6">
        <v>4</v>
      </c>
      <c r="J60" s="20" t="str">
        <f t="shared" si="5"/>
        <v>Average</v>
      </c>
    </row>
    <row r="61" spans="1:10" x14ac:dyDescent="0.25">
      <c r="A61" t="s">
        <v>13</v>
      </c>
      <c r="B61" s="4">
        <v>60</v>
      </c>
      <c r="C61" s="4">
        <v>799</v>
      </c>
      <c r="D61" s="4">
        <v>999</v>
      </c>
      <c r="E61" s="4">
        <f t="shared" si="3"/>
        <v>200</v>
      </c>
      <c r="F61" s="1">
        <v>0.2</v>
      </c>
      <c r="G61" s="20" t="str">
        <f t="shared" si="4"/>
        <v>Medium Discount</v>
      </c>
      <c r="H61" s="4">
        <v>12</v>
      </c>
      <c r="I61" s="6">
        <v>4.0999999999999996</v>
      </c>
      <c r="J61" s="20" t="str">
        <f t="shared" si="5"/>
        <v>Average</v>
      </c>
    </row>
    <row r="62" spans="1:10" x14ac:dyDescent="0.25">
      <c r="A62" t="s">
        <v>15</v>
      </c>
      <c r="B62" s="4">
        <v>61</v>
      </c>
      <c r="C62" s="4">
        <v>552</v>
      </c>
      <c r="D62" s="4">
        <v>1035</v>
      </c>
      <c r="E62" s="4">
        <f t="shared" si="3"/>
        <v>483</v>
      </c>
      <c r="F62" s="1">
        <v>0.47</v>
      </c>
      <c r="G62" s="20" t="str">
        <f t="shared" si="4"/>
        <v>High Discount</v>
      </c>
      <c r="H62" s="4">
        <v>12</v>
      </c>
      <c r="I62" s="6">
        <v>4.8</v>
      </c>
      <c r="J62" s="20" t="str">
        <f t="shared" si="5"/>
        <v>Excellent</v>
      </c>
    </row>
    <row r="63" spans="1:10" x14ac:dyDescent="0.25">
      <c r="A63" t="s">
        <v>4</v>
      </c>
      <c r="B63" s="4">
        <v>62</v>
      </c>
      <c r="C63" s="4">
        <v>527</v>
      </c>
      <c r="D63" s="4">
        <v>999</v>
      </c>
      <c r="E63" s="4">
        <f t="shared" si="3"/>
        <v>472</v>
      </c>
      <c r="F63" s="1">
        <v>0.47</v>
      </c>
      <c r="G63" s="20" t="str">
        <f t="shared" si="4"/>
        <v>High Discount</v>
      </c>
      <c r="H63" s="4">
        <v>14</v>
      </c>
      <c r="I63" s="6">
        <v>4.0999999999999996</v>
      </c>
      <c r="J63" s="20" t="str">
        <f t="shared" si="5"/>
        <v>Average</v>
      </c>
    </row>
    <row r="64" spans="1:10" x14ac:dyDescent="0.25">
      <c r="A64" t="s">
        <v>73</v>
      </c>
      <c r="B64" s="4">
        <v>63</v>
      </c>
      <c r="C64" s="4">
        <v>509</v>
      </c>
      <c r="D64" s="4">
        <v>899</v>
      </c>
      <c r="E64" s="4">
        <f t="shared" si="3"/>
        <v>390</v>
      </c>
      <c r="F64" s="1">
        <v>0.43</v>
      </c>
      <c r="G64" s="20" t="str">
        <f t="shared" si="4"/>
        <v>High Discount</v>
      </c>
      <c r="H64" s="4">
        <v>5</v>
      </c>
      <c r="I64" s="6">
        <v>3</v>
      </c>
      <c r="J64" s="20" t="str">
        <f t="shared" si="5"/>
        <v>Average</v>
      </c>
    </row>
    <row r="65" spans="1:10" x14ac:dyDescent="0.25">
      <c r="A65" t="s">
        <v>16</v>
      </c>
      <c r="B65" s="4">
        <v>64</v>
      </c>
      <c r="C65" s="4">
        <v>501</v>
      </c>
      <c r="D65" s="4">
        <v>860</v>
      </c>
      <c r="E65" s="4">
        <f t="shared" si="3"/>
        <v>359</v>
      </c>
      <c r="F65" s="1">
        <v>0.42</v>
      </c>
      <c r="G65" s="20" t="str">
        <f t="shared" si="4"/>
        <v>High Discount</v>
      </c>
      <c r="H65" s="4">
        <v>6</v>
      </c>
      <c r="I65" s="6">
        <v>4.5</v>
      </c>
      <c r="J65" s="20" t="str">
        <f t="shared" si="5"/>
        <v>Excellent</v>
      </c>
    </row>
    <row r="66" spans="1:10" x14ac:dyDescent="0.25">
      <c r="A66" t="s">
        <v>62</v>
      </c>
      <c r="B66" s="4">
        <v>65</v>
      </c>
      <c r="C66" s="4">
        <v>458</v>
      </c>
      <c r="D66" s="4">
        <v>986</v>
      </c>
      <c r="E66" s="4">
        <f t="shared" ref="E66:E97" si="6">D66-C66</f>
        <v>528</v>
      </c>
      <c r="F66" s="1">
        <v>0.54</v>
      </c>
      <c r="G66" s="20" t="str">
        <f t="shared" ref="G66:G97" si="7">IF(F66&lt;20%,"Low Discount",IF(F66&lt;=40%,"Medium Discount",IF(F66&gt;40%,"High Discount")))</f>
        <v>High Discount</v>
      </c>
      <c r="H66" s="4">
        <v>10</v>
      </c>
      <c r="I66" s="6">
        <v>3</v>
      </c>
      <c r="J66" s="20" t="str">
        <f t="shared" ref="J66:J97" si="8">IF(I66&lt;3,"Poor",IF(I66&lt;=4.4,"Average",IF(I66&gt;=4.5,"Excellent","No Rating")))</f>
        <v>Average</v>
      </c>
    </row>
    <row r="67" spans="1:10" x14ac:dyDescent="0.25">
      <c r="A67" t="s">
        <v>110</v>
      </c>
      <c r="B67" s="4">
        <v>66</v>
      </c>
      <c r="C67" s="4">
        <v>450</v>
      </c>
      <c r="D67" s="4">
        <v>900</v>
      </c>
      <c r="E67" s="4">
        <f t="shared" si="6"/>
        <v>450</v>
      </c>
      <c r="F67" s="1">
        <v>0.5</v>
      </c>
      <c r="G67" s="20" t="str">
        <f t="shared" si="7"/>
        <v>High Discount</v>
      </c>
      <c r="H67" s="4">
        <v>1</v>
      </c>
      <c r="I67" s="6">
        <v>2</v>
      </c>
      <c r="J67" s="20" t="str">
        <f t="shared" si="8"/>
        <v>Poor</v>
      </c>
    </row>
    <row r="68" spans="1:10" x14ac:dyDescent="0.25">
      <c r="A68" t="s">
        <v>64</v>
      </c>
      <c r="B68" s="4">
        <v>67</v>
      </c>
      <c r="C68" s="4">
        <v>445</v>
      </c>
      <c r="D68" s="4">
        <v>873</v>
      </c>
      <c r="E68" s="4">
        <f t="shared" si="6"/>
        <v>428</v>
      </c>
      <c r="F68" s="1">
        <v>0.49</v>
      </c>
      <c r="G68" s="20" t="str">
        <f t="shared" si="7"/>
        <v>High Discount</v>
      </c>
      <c r="H68" s="4">
        <v>69</v>
      </c>
      <c r="I68" s="6">
        <v>2.8</v>
      </c>
      <c r="J68" s="20" t="str">
        <f t="shared" si="8"/>
        <v>Poor</v>
      </c>
    </row>
    <row r="69" spans="1:10" x14ac:dyDescent="0.25">
      <c r="A69" t="s">
        <v>28</v>
      </c>
      <c r="B69" s="4">
        <v>68</v>
      </c>
      <c r="C69" s="4">
        <v>420</v>
      </c>
      <c r="D69" s="4">
        <v>647</v>
      </c>
      <c r="E69" s="4">
        <f t="shared" si="6"/>
        <v>227</v>
      </c>
      <c r="F69" s="1">
        <v>0.35</v>
      </c>
      <c r="G69" s="20" t="str">
        <f t="shared" si="7"/>
        <v>Medium Discount</v>
      </c>
      <c r="H69" s="4">
        <v>49</v>
      </c>
      <c r="I69" s="6">
        <v>4.5999999999999996</v>
      </c>
      <c r="J69" s="20" t="str">
        <f t="shared" si="8"/>
        <v>Excellent</v>
      </c>
    </row>
    <row r="70" spans="1:10" x14ac:dyDescent="0.25">
      <c r="A70" t="s">
        <v>40</v>
      </c>
      <c r="B70" s="4">
        <v>69</v>
      </c>
      <c r="C70" s="4">
        <v>389</v>
      </c>
      <c r="D70" s="4">
        <v>656</v>
      </c>
      <c r="E70" s="4">
        <f t="shared" si="6"/>
        <v>267</v>
      </c>
      <c r="F70" s="1">
        <v>0.41</v>
      </c>
      <c r="G70" s="20" t="str">
        <f t="shared" si="7"/>
        <v>High Discount</v>
      </c>
      <c r="H70" s="4">
        <v>36</v>
      </c>
      <c r="I70" s="6">
        <v>4.3</v>
      </c>
      <c r="J70" s="20" t="str">
        <f t="shared" si="8"/>
        <v>Average</v>
      </c>
    </row>
    <row r="71" spans="1:10" x14ac:dyDescent="0.25">
      <c r="A71" t="s">
        <v>70</v>
      </c>
      <c r="B71" s="4">
        <v>70</v>
      </c>
      <c r="C71" s="4">
        <v>382</v>
      </c>
      <c r="D71" s="4">
        <v>700</v>
      </c>
      <c r="E71" s="4">
        <f t="shared" si="6"/>
        <v>318</v>
      </c>
      <c r="F71" s="1">
        <v>0.45</v>
      </c>
      <c r="G71" s="20" t="str">
        <f t="shared" si="7"/>
        <v>High Discount</v>
      </c>
      <c r="H71" s="4">
        <v>17</v>
      </c>
      <c r="I71" s="6">
        <v>2.6</v>
      </c>
      <c r="J71" s="20" t="str">
        <f t="shared" si="8"/>
        <v>Poor</v>
      </c>
    </row>
    <row r="72" spans="1:10" x14ac:dyDescent="0.25">
      <c r="A72" t="s">
        <v>72</v>
      </c>
      <c r="B72" s="4">
        <v>71</v>
      </c>
      <c r="C72" s="4">
        <v>345</v>
      </c>
      <c r="D72" s="4">
        <v>602</v>
      </c>
      <c r="E72" s="4">
        <f t="shared" si="6"/>
        <v>257</v>
      </c>
      <c r="F72" s="1">
        <v>0.43</v>
      </c>
      <c r="G72" s="20" t="str">
        <f t="shared" si="7"/>
        <v>High Discount</v>
      </c>
      <c r="H72" s="4">
        <v>6</v>
      </c>
      <c r="I72" s="6">
        <v>2.2999999999999998</v>
      </c>
      <c r="J72" s="20" t="str">
        <f t="shared" si="8"/>
        <v>Poor</v>
      </c>
    </row>
    <row r="73" spans="1:10" x14ac:dyDescent="0.25">
      <c r="A73" t="s">
        <v>18</v>
      </c>
      <c r="B73" s="4">
        <v>72</v>
      </c>
      <c r="C73" s="4">
        <v>332</v>
      </c>
      <c r="D73" s="4">
        <v>684</v>
      </c>
      <c r="E73" s="4">
        <f t="shared" si="6"/>
        <v>352</v>
      </c>
      <c r="F73" s="1">
        <v>0.51</v>
      </c>
      <c r="G73" s="20" t="str">
        <f t="shared" si="7"/>
        <v>High Discount</v>
      </c>
      <c r="H73" s="4">
        <v>2</v>
      </c>
      <c r="I73" s="6">
        <v>5</v>
      </c>
      <c r="J73" s="20" t="str">
        <f t="shared" si="8"/>
        <v>Excellent</v>
      </c>
    </row>
    <row r="74" spans="1:10" x14ac:dyDescent="0.25">
      <c r="A74" t="s">
        <v>84</v>
      </c>
      <c r="B74" s="4">
        <v>73</v>
      </c>
      <c r="C74" s="4">
        <v>330</v>
      </c>
      <c r="D74" s="4">
        <v>647</v>
      </c>
      <c r="E74" s="4">
        <f t="shared" si="6"/>
        <v>317</v>
      </c>
      <c r="F74" s="1">
        <v>0.49</v>
      </c>
      <c r="G74" s="20" t="str">
        <f t="shared" si="7"/>
        <v>High Discount</v>
      </c>
      <c r="H74" s="4">
        <v>1</v>
      </c>
      <c r="I74" s="6">
        <v>4</v>
      </c>
      <c r="J74" s="20" t="str">
        <f t="shared" si="8"/>
        <v>Average</v>
      </c>
    </row>
    <row r="75" spans="1:10" hidden="1" x14ac:dyDescent="0.25">
      <c r="A75" t="s">
        <v>76</v>
      </c>
      <c r="B75" s="4">
        <v>74</v>
      </c>
      <c r="C75" s="4">
        <v>790</v>
      </c>
      <c r="D75" s="4">
        <v>1485</v>
      </c>
      <c r="E75" s="4">
        <f t="shared" si="6"/>
        <v>695</v>
      </c>
      <c r="F75" s="1">
        <v>0.47</v>
      </c>
      <c r="G75" s="1" t="str">
        <f t="shared" si="7"/>
        <v>High Discount</v>
      </c>
      <c r="H75"/>
      <c r="J75" t="str">
        <f t="shared" si="8"/>
        <v>Poor</v>
      </c>
    </row>
    <row r="76" spans="1:10" hidden="1" x14ac:dyDescent="0.25">
      <c r="A76" t="s">
        <v>77</v>
      </c>
      <c r="B76" s="4">
        <v>75</v>
      </c>
      <c r="C76" s="4">
        <v>690</v>
      </c>
      <c r="D76" s="4">
        <v>1200</v>
      </c>
      <c r="E76" s="4">
        <f t="shared" si="6"/>
        <v>510</v>
      </c>
      <c r="F76" s="1">
        <v>0.43</v>
      </c>
      <c r="G76" s="1" t="str">
        <f t="shared" si="7"/>
        <v>High Discount</v>
      </c>
      <c r="H76"/>
      <c r="J76" t="str">
        <f t="shared" si="8"/>
        <v>Poor</v>
      </c>
    </row>
    <row r="77" spans="1:10" hidden="1" x14ac:dyDescent="0.25">
      <c r="A77" t="s">
        <v>78</v>
      </c>
      <c r="B77" s="4">
        <v>76</v>
      </c>
      <c r="C77" s="4">
        <v>1732</v>
      </c>
      <c r="D77" s="4">
        <v>1799</v>
      </c>
      <c r="E77" s="4">
        <f t="shared" si="6"/>
        <v>67</v>
      </c>
      <c r="F77" s="1">
        <v>0.04</v>
      </c>
      <c r="G77" s="1" t="str">
        <f t="shared" si="7"/>
        <v>Low Discount</v>
      </c>
      <c r="H77"/>
      <c r="J77" t="str">
        <f t="shared" si="8"/>
        <v>Poor</v>
      </c>
    </row>
    <row r="78" spans="1:10" hidden="1" x14ac:dyDescent="0.25">
      <c r="A78" t="s">
        <v>79</v>
      </c>
      <c r="B78" s="4">
        <v>77</v>
      </c>
      <c r="C78" s="4">
        <v>230</v>
      </c>
      <c r="D78" s="4">
        <v>450</v>
      </c>
      <c r="E78" s="4">
        <f t="shared" si="6"/>
        <v>220</v>
      </c>
      <c r="F78" s="1">
        <v>0.49</v>
      </c>
      <c r="G78" s="1" t="str">
        <f t="shared" si="7"/>
        <v>High Discount</v>
      </c>
      <c r="H78"/>
      <c r="J78" t="str">
        <f t="shared" si="8"/>
        <v>Poor</v>
      </c>
    </row>
    <row r="79" spans="1:10" x14ac:dyDescent="0.25">
      <c r="A79" t="s">
        <v>65</v>
      </c>
      <c r="B79" s="4">
        <v>78</v>
      </c>
      <c r="C79" s="4">
        <v>325</v>
      </c>
      <c r="D79" s="4">
        <v>680</v>
      </c>
      <c r="E79" s="4">
        <f t="shared" si="6"/>
        <v>355</v>
      </c>
      <c r="F79" s="1">
        <v>0.52</v>
      </c>
      <c r="G79" s="20" t="str">
        <f t="shared" si="7"/>
        <v>High Discount</v>
      </c>
      <c r="H79" s="4">
        <v>15</v>
      </c>
      <c r="I79" s="6">
        <v>2.7</v>
      </c>
      <c r="J79" s="20" t="str">
        <f t="shared" si="8"/>
        <v>Poor</v>
      </c>
    </row>
    <row r="80" spans="1:10" x14ac:dyDescent="0.25">
      <c r="A80" t="s">
        <v>19</v>
      </c>
      <c r="B80" s="4">
        <v>79</v>
      </c>
      <c r="C80" s="4">
        <v>195</v>
      </c>
      <c r="D80" s="4">
        <v>360</v>
      </c>
      <c r="E80" s="4">
        <f t="shared" si="6"/>
        <v>165</v>
      </c>
      <c r="F80" s="1">
        <v>0.46</v>
      </c>
      <c r="G80" s="20" t="str">
        <f t="shared" si="7"/>
        <v>High Discount</v>
      </c>
      <c r="H80" s="4">
        <v>2</v>
      </c>
      <c r="I80" s="6">
        <v>5</v>
      </c>
      <c r="J80" s="20" t="str">
        <f t="shared" si="8"/>
        <v>Excellent</v>
      </c>
    </row>
    <row r="81" spans="1:12" hidden="1" x14ac:dyDescent="0.25">
      <c r="A81" t="s">
        <v>82</v>
      </c>
      <c r="B81" s="4">
        <v>80</v>
      </c>
      <c r="C81" s="4">
        <v>1460</v>
      </c>
      <c r="D81" s="4">
        <v>2290</v>
      </c>
      <c r="E81" s="4">
        <f t="shared" si="6"/>
        <v>830</v>
      </c>
      <c r="F81" s="1">
        <v>0.36</v>
      </c>
      <c r="G81" s="1" t="str">
        <f t="shared" si="7"/>
        <v>Medium Discount</v>
      </c>
      <c r="H81"/>
      <c r="J81" t="str">
        <f t="shared" si="8"/>
        <v>Poor</v>
      </c>
    </row>
    <row r="82" spans="1:12" hidden="1" x14ac:dyDescent="0.25">
      <c r="A82" t="s">
        <v>83</v>
      </c>
      <c r="B82" s="4">
        <v>81</v>
      </c>
      <c r="C82" s="4">
        <v>1666</v>
      </c>
      <c r="D82" s="4">
        <v>1699</v>
      </c>
      <c r="E82" s="4">
        <f t="shared" si="6"/>
        <v>33</v>
      </c>
      <c r="F82" s="1">
        <v>0.02</v>
      </c>
      <c r="G82" s="1" t="str">
        <f t="shared" si="7"/>
        <v>Low Discount</v>
      </c>
      <c r="H82"/>
      <c r="J82" t="str">
        <f t="shared" si="8"/>
        <v>Poor</v>
      </c>
    </row>
    <row r="83" spans="1:12" x14ac:dyDescent="0.25">
      <c r="A83" t="s">
        <v>33</v>
      </c>
      <c r="B83" s="4">
        <v>82</v>
      </c>
      <c r="C83" s="4">
        <v>185</v>
      </c>
      <c r="D83" s="4">
        <v>382</v>
      </c>
      <c r="E83" s="4">
        <f t="shared" si="6"/>
        <v>197</v>
      </c>
      <c r="F83" s="1">
        <v>0.52</v>
      </c>
      <c r="G83" s="20" t="str">
        <f t="shared" si="7"/>
        <v>High Discount</v>
      </c>
      <c r="H83" s="4">
        <v>9</v>
      </c>
      <c r="I83" s="6">
        <v>4.3</v>
      </c>
      <c r="J83" s="20" t="str">
        <f t="shared" si="8"/>
        <v>Average</v>
      </c>
    </row>
    <row r="84" spans="1:12" hidden="1" x14ac:dyDescent="0.25">
      <c r="A84" t="s">
        <v>85</v>
      </c>
      <c r="B84" s="4">
        <v>83</v>
      </c>
      <c r="C84" s="4">
        <v>1466</v>
      </c>
      <c r="D84" s="4">
        <v>1699</v>
      </c>
      <c r="E84" s="4">
        <f t="shared" si="6"/>
        <v>233</v>
      </c>
      <c r="F84" s="1">
        <v>0.14000000000000001</v>
      </c>
      <c r="G84" s="1" t="str">
        <f t="shared" si="7"/>
        <v>Low Discount</v>
      </c>
      <c r="H84"/>
      <c r="J84" t="str">
        <f t="shared" si="8"/>
        <v>Poor</v>
      </c>
    </row>
    <row r="85" spans="1:12" hidden="1" x14ac:dyDescent="0.25">
      <c r="A85" t="s">
        <v>86</v>
      </c>
      <c r="B85" s="4">
        <v>84</v>
      </c>
      <c r="C85" s="4">
        <v>274</v>
      </c>
      <c r="D85" s="4">
        <v>537</v>
      </c>
      <c r="E85" s="4">
        <f t="shared" si="6"/>
        <v>263</v>
      </c>
      <c r="F85" s="1">
        <v>0.49</v>
      </c>
      <c r="G85" s="1" t="str">
        <f t="shared" si="7"/>
        <v>High Discount</v>
      </c>
      <c r="H85"/>
      <c r="J85" t="str">
        <f t="shared" si="8"/>
        <v>Poor</v>
      </c>
    </row>
    <row r="86" spans="1:12" hidden="1" x14ac:dyDescent="0.25">
      <c r="A86" t="s">
        <v>87</v>
      </c>
      <c r="B86" s="4">
        <v>85</v>
      </c>
      <c r="C86" s="4">
        <v>799</v>
      </c>
      <c r="D86" s="4">
        <v>900</v>
      </c>
      <c r="E86" s="4">
        <f t="shared" si="6"/>
        <v>101</v>
      </c>
      <c r="F86" s="1">
        <v>0.11</v>
      </c>
      <c r="G86" s="1" t="str">
        <f t="shared" si="7"/>
        <v>Low Discount</v>
      </c>
      <c r="H86"/>
      <c r="J86" t="str">
        <f t="shared" si="8"/>
        <v>Poor</v>
      </c>
    </row>
    <row r="87" spans="1:12" hidden="1" x14ac:dyDescent="0.25">
      <c r="A87" t="s">
        <v>88</v>
      </c>
      <c r="B87" s="4">
        <v>86</v>
      </c>
      <c r="C87" s="4">
        <v>1468</v>
      </c>
      <c r="D87" s="4">
        <v>1699</v>
      </c>
      <c r="E87" s="4">
        <f t="shared" si="6"/>
        <v>231</v>
      </c>
      <c r="F87" s="1">
        <v>0.14000000000000001</v>
      </c>
      <c r="G87" s="1" t="str">
        <f t="shared" si="7"/>
        <v>Low Discount</v>
      </c>
      <c r="H87"/>
      <c r="J87" t="str">
        <f t="shared" si="8"/>
        <v>Poor</v>
      </c>
    </row>
    <row r="88" spans="1:12" hidden="1" x14ac:dyDescent="0.25">
      <c r="A88" t="s">
        <v>89</v>
      </c>
      <c r="B88" s="4">
        <v>87</v>
      </c>
      <c r="C88" s="4">
        <v>630</v>
      </c>
      <c r="D88" s="4">
        <v>1100</v>
      </c>
      <c r="E88" s="4">
        <f t="shared" si="6"/>
        <v>470</v>
      </c>
      <c r="F88" s="1">
        <v>0.43</v>
      </c>
      <c r="G88" s="1" t="str">
        <f t="shared" si="7"/>
        <v>High Discount</v>
      </c>
      <c r="H88"/>
      <c r="J88" t="str">
        <f t="shared" si="8"/>
        <v>Poor</v>
      </c>
    </row>
    <row r="89" spans="1:12" hidden="1" x14ac:dyDescent="0.25">
      <c r="A89" t="s">
        <v>90</v>
      </c>
      <c r="B89" s="4">
        <v>88</v>
      </c>
      <c r="C89" s="4">
        <v>850</v>
      </c>
      <c r="D89" s="4">
        <v>1700</v>
      </c>
      <c r="E89" s="4">
        <f t="shared" si="6"/>
        <v>850</v>
      </c>
      <c r="F89" s="1">
        <v>0.5</v>
      </c>
      <c r="G89" s="1" t="str">
        <f t="shared" si="7"/>
        <v>High Discount</v>
      </c>
      <c r="H89"/>
      <c r="J89" t="str">
        <f t="shared" si="8"/>
        <v>Poor</v>
      </c>
    </row>
    <row r="90" spans="1:12" hidden="1" x14ac:dyDescent="0.25">
      <c r="A90" t="s">
        <v>91</v>
      </c>
      <c r="B90" s="4">
        <v>89</v>
      </c>
      <c r="C90" s="4">
        <v>1300</v>
      </c>
      <c r="D90" s="4">
        <v>2500</v>
      </c>
      <c r="E90" s="4">
        <f t="shared" si="6"/>
        <v>1200</v>
      </c>
      <c r="F90" s="1">
        <v>0.48</v>
      </c>
      <c r="G90" s="1" t="str">
        <f t="shared" si="7"/>
        <v>High Discount</v>
      </c>
      <c r="H90"/>
      <c r="J90" t="str">
        <f t="shared" si="8"/>
        <v>Poor</v>
      </c>
    </row>
    <row r="91" spans="1:12" hidden="1" x14ac:dyDescent="0.25">
      <c r="A91" t="s">
        <v>92</v>
      </c>
      <c r="B91" s="4">
        <v>90</v>
      </c>
      <c r="C91" s="4">
        <v>105</v>
      </c>
      <c r="D91" s="4">
        <v>200</v>
      </c>
      <c r="E91" s="4">
        <f t="shared" si="6"/>
        <v>95</v>
      </c>
      <c r="F91" s="1">
        <v>0.48</v>
      </c>
      <c r="G91" s="1" t="str">
        <f t="shared" si="7"/>
        <v>High Discount</v>
      </c>
      <c r="H91"/>
      <c r="J91" t="str">
        <f t="shared" si="8"/>
        <v>Poor</v>
      </c>
    </row>
    <row r="92" spans="1:12" hidden="1" x14ac:dyDescent="0.25">
      <c r="A92" t="s">
        <v>93</v>
      </c>
      <c r="B92" s="4">
        <v>91</v>
      </c>
      <c r="C92" s="4">
        <v>899</v>
      </c>
      <c r="D92" s="4">
        <v>1699</v>
      </c>
      <c r="E92" s="4">
        <f t="shared" si="6"/>
        <v>800</v>
      </c>
      <c r="F92" s="1">
        <v>0.47</v>
      </c>
      <c r="G92" s="1" t="str">
        <f t="shared" si="7"/>
        <v>High Discount</v>
      </c>
      <c r="H92"/>
      <c r="J92" t="str">
        <f t="shared" si="8"/>
        <v>Poor</v>
      </c>
    </row>
    <row r="93" spans="1:12" hidden="1" x14ac:dyDescent="0.25">
      <c r="A93" t="s">
        <v>94</v>
      </c>
      <c r="B93" s="4">
        <v>92</v>
      </c>
      <c r="C93" s="4">
        <v>1200</v>
      </c>
      <c r="D93" s="4">
        <v>2400</v>
      </c>
      <c r="E93" s="4">
        <f t="shared" si="6"/>
        <v>1200</v>
      </c>
      <c r="F93" s="1">
        <v>0.5</v>
      </c>
      <c r="G93" s="1" t="str">
        <f t="shared" si="7"/>
        <v>High Discount</v>
      </c>
      <c r="H93"/>
      <c r="J93" t="str">
        <f t="shared" si="8"/>
        <v>Poor</v>
      </c>
      <c r="K93" s="7"/>
      <c r="L93" s="4"/>
    </row>
    <row r="94" spans="1:12" hidden="1" x14ac:dyDescent="0.25">
      <c r="A94" t="s">
        <v>95</v>
      </c>
      <c r="B94" s="4">
        <v>93</v>
      </c>
      <c r="C94" s="4">
        <v>1526</v>
      </c>
      <c r="D94" s="4">
        <v>1660</v>
      </c>
      <c r="E94" s="4">
        <f t="shared" si="6"/>
        <v>134</v>
      </c>
      <c r="F94" s="1">
        <v>0.08</v>
      </c>
      <c r="G94" s="1" t="str">
        <f t="shared" si="7"/>
        <v>Low Discount</v>
      </c>
      <c r="H94"/>
      <c r="J94" t="str">
        <f t="shared" si="8"/>
        <v>Poor</v>
      </c>
      <c r="K94" s="7"/>
      <c r="L94" s="4"/>
    </row>
    <row r="95" spans="1:12" hidden="1" x14ac:dyDescent="0.25">
      <c r="A95" t="s">
        <v>96</v>
      </c>
      <c r="B95" s="4">
        <v>94</v>
      </c>
      <c r="C95" s="4">
        <v>1462</v>
      </c>
      <c r="D95" s="4">
        <v>1499</v>
      </c>
      <c r="E95" s="4">
        <f t="shared" si="6"/>
        <v>37</v>
      </c>
      <c r="F95" s="1">
        <v>0.02</v>
      </c>
      <c r="G95" s="1" t="str">
        <f t="shared" si="7"/>
        <v>Low Discount</v>
      </c>
      <c r="H95"/>
      <c r="J95" t="str">
        <f t="shared" si="8"/>
        <v>Poor</v>
      </c>
    </row>
    <row r="96" spans="1:12" hidden="1" x14ac:dyDescent="0.25">
      <c r="A96" t="s">
        <v>97</v>
      </c>
      <c r="B96" s="4">
        <v>95</v>
      </c>
      <c r="C96" s="4">
        <v>248</v>
      </c>
      <c r="D96" s="4">
        <v>486</v>
      </c>
      <c r="E96" s="4">
        <f t="shared" si="6"/>
        <v>238</v>
      </c>
      <c r="F96" s="1">
        <v>0.49</v>
      </c>
      <c r="G96" s="1" t="str">
        <f t="shared" si="7"/>
        <v>High Discount</v>
      </c>
      <c r="H96"/>
      <c r="J96" t="str">
        <f t="shared" si="8"/>
        <v>Poor</v>
      </c>
    </row>
    <row r="97" spans="1:10" hidden="1" x14ac:dyDescent="0.25">
      <c r="A97" t="s">
        <v>98</v>
      </c>
      <c r="B97" s="4">
        <v>96</v>
      </c>
      <c r="C97" s="4">
        <v>3546</v>
      </c>
      <c r="D97" s="4">
        <v>3699</v>
      </c>
      <c r="E97" s="4">
        <f t="shared" si="6"/>
        <v>153</v>
      </c>
      <c r="F97" s="1">
        <v>0.04</v>
      </c>
      <c r="G97" s="1" t="str">
        <f t="shared" si="7"/>
        <v>Low Discount</v>
      </c>
      <c r="H97"/>
      <c r="J97" t="str">
        <f t="shared" si="8"/>
        <v>Poor</v>
      </c>
    </row>
    <row r="98" spans="1:10" hidden="1" x14ac:dyDescent="0.25">
      <c r="A98" t="s">
        <v>99</v>
      </c>
      <c r="B98" s="4">
        <v>97</v>
      </c>
      <c r="C98" s="4">
        <v>525</v>
      </c>
      <c r="D98" s="4">
        <v>1029</v>
      </c>
      <c r="E98" s="4">
        <f t="shared" ref="E98:E109" si="9">D98-C98</f>
        <v>504</v>
      </c>
      <c r="F98" s="1">
        <v>0.49</v>
      </c>
      <c r="G98" s="1" t="str">
        <f t="shared" ref="G98:G109" si="10">IF(F98&lt;20%,"Low Discount",IF(F98&lt;=40%,"Medium Discount",IF(F98&gt;40%,"High Discount")))</f>
        <v>High Discount</v>
      </c>
      <c r="H98"/>
      <c r="J98" t="str">
        <f t="shared" ref="J98:J109" si="11">IF(I98&lt;3,"Poor",IF(I98&lt;=4.4,"Average",IF(I98&gt;=4.5,"Excellent","No Rating")))</f>
        <v>Poor</v>
      </c>
    </row>
    <row r="99" spans="1:10" hidden="1" x14ac:dyDescent="0.25">
      <c r="A99" t="s">
        <v>100</v>
      </c>
      <c r="B99" s="4">
        <v>98</v>
      </c>
      <c r="C99" s="4">
        <v>1080</v>
      </c>
      <c r="D99" s="4">
        <v>1874</v>
      </c>
      <c r="E99" s="4">
        <f t="shared" si="9"/>
        <v>794</v>
      </c>
      <c r="F99" s="1">
        <v>0.42</v>
      </c>
      <c r="G99" s="1" t="str">
        <f t="shared" si="10"/>
        <v>High Discount</v>
      </c>
      <c r="H99"/>
      <c r="J99" t="str">
        <f t="shared" si="11"/>
        <v>Poor</v>
      </c>
    </row>
    <row r="100" spans="1:10" x14ac:dyDescent="0.25">
      <c r="A100" t="s">
        <v>39</v>
      </c>
      <c r="B100" s="4">
        <v>99</v>
      </c>
      <c r="C100" s="4">
        <v>171</v>
      </c>
      <c r="D100" s="4">
        <v>360</v>
      </c>
      <c r="E100" s="4">
        <f t="shared" si="9"/>
        <v>189</v>
      </c>
      <c r="F100" s="1">
        <v>0.53</v>
      </c>
      <c r="G100" s="20" t="str">
        <f t="shared" si="10"/>
        <v>High Discount</v>
      </c>
      <c r="H100" s="4">
        <v>2</v>
      </c>
      <c r="I100" s="6">
        <v>5</v>
      </c>
      <c r="J100" s="20" t="str">
        <f t="shared" si="11"/>
        <v>Excellent</v>
      </c>
    </row>
    <row r="101" spans="1:10" hidden="1" x14ac:dyDescent="0.25">
      <c r="A101" t="s">
        <v>102</v>
      </c>
      <c r="B101" s="4">
        <v>100</v>
      </c>
      <c r="C101" s="4">
        <v>1420</v>
      </c>
      <c r="D101" s="4">
        <v>2420</v>
      </c>
      <c r="E101" s="4">
        <f t="shared" si="9"/>
        <v>1000</v>
      </c>
      <c r="F101" s="1">
        <v>0.41</v>
      </c>
      <c r="G101" s="1" t="str">
        <f t="shared" si="10"/>
        <v>High Discount</v>
      </c>
      <c r="H101"/>
      <c r="J101" t="str">
        <f t="shared" si="11"/>
        <v>Poor</v>
      </c>
    </row>
    <row r="102" spans="1:10" hidden="1" x14ac:dyDescent="0.25">
      <c r="A102" t="s">
        <v>103</v>
      </c>
      <c r="B102" s="4">
        <v>101</v>
      </c>
      <c r="C102" s="4">
        <v>1875</v>
      </c>
      <c r="D102" s="4">
        <v>1899</v>
      </c>
      <c r="E102" s="4">
        <f t="shared" si="9"/>
        <v>24</v>
      </c>
      <c r="F102" s="1">
        <v>0.01</v>
      </c>
      <c r="G102" s="1" t="str">
        <f t="shared" si="10"/>
        <v>Low Discount</v>
      </c>
      <c r="H102"/>
      <c r="J102" t="str">
        <f t="shared" si="11"/>
        <v>Poor</v>
      </c>
    </row>
    <row r="103" spans="1:10" hidden="1" x14ac:dyDescent="0.25">
      <c r="A103" t="s">
        <v>104</v>
      </c>
      <c r="B103" s="4">
        <v>102</v>
      </c>
      <c r="C103" s="4">
        <v>198</v>
      </c>
      <c r="D103" s="4">
        <v>260</v>
      </c>
      <c r="E103" s="4">
        <f t="shared" si="9"/>
        <v>62</v>
      </c>
      <c r="F103" s="1">
        <v>0.24</v>
      </c>
      <c r="G103" s="1" t="str">
        <f t="shared" si="10"/>
        <v>Medium Discount</v>
      </c>
      <c r="H103"/>
      <c r="J103" t="str">
        <f t="shared" si="11"/>
        <v>Poor</v>
      </c>
    </row>
    <row r="104" spans="1:10" hidden="1" x14ac:dyDescent="0.25">
      <c r="A104" t="s">
        <v>105</v>
      </c>
      <c r="B104" s="4">
        <v>103</v>
      </c>
      <c r="C104" s="4">
        <v>1150</v>
      </c>
      <c r="D104" s="4">
        <v>1737</v>
      </c>
      <c r="E104" s="4">
        <f t="shared" si="9"/>
        <v>587</v>
      </c>
      <c r="F104" s="1">
        <v>0.34</v>
      </c>
      <c r="G104" s="1" t="str">
        <f t="shared" si="10"/>
        <v>Medium Discount</v>
      </c>
      <c r="H104"/>
      <c r="J104" t="str">
        <f t="shared" si="11"/>
        <v>Poor</v>
      </c>
    </row>
    <row r="105" spans="1:10" hidden="1" x14ac:dyDescent="0.25">
      <c r="A105" t="s">
        <v>106</v>
      </c>
      <c r="B105" s="4">
        <v>104</v>
      </c>
      <c r="C105" s="4">
        <v>1190</v>
      </c>
      <c r="D105" s="4">
        <v>1810</v>
      </c>
      <c r="E105" s="4">
        <f t="shared" si="9"/>
        <v>620</v>
      </c>
      <c r="F105" s="1">
        <v>0.34</v>
      </c>
      <c r="G105" s="1" t="str">
        <f t="shared" si="10"/>
        <v>Medium Discount</v>
      </c>
      <c r="H105"/>
      <c r="J105" t="str">
        <f t="shared" si="11"/>
        <v>Poor</v>
      </c>
    </row>
    <row r="106" spans="1:10" hidden="1" x14ac:dyDescent="0.25">
      <c r="A106" t="s">
        <v>107</v>
      </c>
      <c r="B106" s="4">
        <v>105</v>
      </c>
      <c r="C106" s="4">
        <v>1658</v>
      </c>
      <c r="D106" s="4">
        <v>1699</v>
      </c>
      <c r="E106" s="4">
        <f t="shared" si="9"/>
        <v>41</v>
      </c>
      <c r="F106" s="1">
        <v>0.02</v>
      </c>
      <c r="G106" s="1" t="str">
        <f t="shared" si="10"/>
        <v>Low Discount</v>
      </c>
      <c r="H106"/>
      <c r="J106" t="str">
        <f t="shared" si="11"/>
        <v>Poor</v>
      </c>
    </row>
    <row r="107" spans="1:10" hidden="1" x14ac:dyDescent="0.25">
      <c r="A107" t="s">
        <v>108</v>
      </c>
      <c r="B107" s="4">
        <v>106</v>
      </c>
      <c r="C107" s="4">
        <v>1768</v>
      </c>
      <c r="D107" s="4">
        <v>1799</v>
      </c>
      <c r="E107" s="4">
        <f t="shared" si="9"/>
        <v>31</v>
      </c>
      <c r="F107" s="1">
        <v>0.02</v>
      </c>
      <c r="G107" s="1" t="str">
        <f t="shared" si="10"/>
        <v>Low Discount</v>
      </c>
      <c r="H107"/>
      <c r="J107" t="str">
        <f t="shared" si="11"/>
        <v>Poor</v>
      </c>
    </row>
    <row r="108" spans="1:10" hidden="1" x14ac:dyDescent="0.25">
      <c r="A108" t="s">
        <v>109</v>
      </c>
      <c r="B108" s="4">
        <v>107</v>
      </c>
      <c r="C108" s="4">
        <v>199</v>
      </c>
      <c r="D108" s="4">
        <v>553</v>
      </c>
      <c r="E108" s="4">
        <f t="shared" si="9"/>
        <v>354</v>
      </c>
      <c r="F108" s="1">
        <v>0.64</v>
      </c>
      <c r="G108" s="1" t="str">
        <f t="shared" si="10"/>
        <v>High Discount</v>
      </c>
      <c r="H108"/>
      <c r="J108" t="str">
        <f t="shared" si="11"/>
        <v>Poor</v>
      </c>
    </row>
    <row r="109" spans="1:10" x14ac:dyDescent="0.25">
      <c r="A109" t="s">
        <v>23</v>
      </c>
      <c r="B109" s="4">
        <v>108</v>
      </c>
      <c r="C109" s="4">
        <v>38</v>
      </c>
      <c r="D109" s="4">
        <v>80</v>
      </c>
      <c r="E109" s="4">
        <f t="shared" si="9"/>
        <v>42</v>
      </c>
      <c r="F109" s="1">
        <v>0.53</v>
      </c>
      <c r="G109" s="20" t="str">
        <f t="shared" si="10"/>
        <v>High Discount</v>
      </c>
      <c r="H109" s="4">
        <v>13</v>
      </c>
      <c r="I109" s="6">
        <v>3.3</v>
      </c>
      <c r="J109" s="20" t="str">
        <f t="shared" si="11"/>
        <v>Average</v>
      </c>
    </row>
    <row r="110" spans="1:10" hidden="1" x14ac:dyDescent="0.25">
      <c r="A110" t="s">
        <v>111</v>
      </c>
      <c r="B110" s="4">
        <v>109</v>
      </c>
      <c r="C110" s="4">
        <v>169</v>
      </c>
      <c r="D110" s="4">
        <v>320</v>
      </c>
      <c r="E110" s="4">
        <f t="shared" ref="E110" si="12">D110-C110</f>
        <v>151</v>
      </c>
      <c r="F110" s="1">
        <v>0.47</v>
      </c>
      <c r="G110" s="1" t="str">
        <f t="shared" ref="G110" si="13">IF(F110&lt;20%,"Low Discount",IF(F110&lt;=40%,"Medium Discount",IF(F110&gt;40%,"High Discount")))</f>
        <v>High Discount</v>
      </c>
      <c r="H110"/>
      <c r="J110" t="str">
        <f t="shared" ref="J110" si="14">IF(I110&lt;3,"Poor",IF(I110&lt;=4.4,"Average",IF(I110&gt;=4.5,"Excellent","No Rating")))</f>
        <v>Poor</v>
      </c>
    </row>
    <row r="111" spans="1:10" s="7" customFormat="1" x14ac:dyDescent="0.25">
      <c r="A111" s="7" t="s">
        <v>116</v>
      </c>
      <c r="B111" s="8"/>
      <c r="C111" s="8">
        <f>AVERAGE(C2:C110)</f>
        <v>1208.2568807339449</v>
      </c>
      <c r="D111" s="8">
        <f>AVERAGE(D2:D110)</f>
        <v>1837.7522935779816</v>
      </c>
      <c r="E111" s="8"/>
      <c r="F111" s="9">
        <f>AVERAGE(F2:F110)</f>
        <v>0.36385321100917434</v>
      </c>
      <c r="G111" s="21"/>
      <c r="H111" s="8"/>
      <c r="I111" s="10">
        <f>AVERAGE(I2:I110)</f>
        <v>3.8894736842105262</v>
      </c>
      <c r="J111" s="21"/>
    </row>
    <row r="113" spans="1:3" x14ac:dyDescent="0.25">
      <c r="A113" s="7" t="s">
        <v>123</v>
      </c>
      <c r="B113" s="8"/>
      <c r="C113" s="4">
        <f>MAX(C2:C109)</f>
        <v>3750</v>
      </c>
    </row>
    <row r="114" spans="1:3" x14ac:dyDescent="0.25">
      <c r="A114" s="7" t="s">
        <v>124</v>
      </c>
      <c r="B114" s="8"/>
      <c r="C114" s="4">
        <f>MIN(C2:C109)</f>
        <v>38</v>
      </c>
    </row>
  </sheetData>
  <conditionalFormatting sqref="F1:F110">
    <cfRule type="dataBar" priority="11">
      <dataBar>
        <cfvo type="min"/>
        <cfvo type="max"/>
        <color rgb="FF008AEF"/>
      </dataBar>
      <extLst>
        <ext xmlns:x14="http://schemas.microsoft.com/office/spreadsheetml/2009/9/main" uri="{B025F937-C7B1-47D3-B67F-A62EFF666E3E}">
          <x14:id>{966E94A6-BE31-48BF-B100-F832F6DC06C2}</x14:id>
        </ext>
      </extLst>
    </cfRule>
    <cfRule type="colorScale" priority="12">
      <colorScale>
        <cfvo type="min"/>
        <cfvo type="percentile" val="50"/>
        <cfvo type="max"/>
        <color rgb="FF5A8AC6"/>
        <color rgb="FFFCFCFF"/>
        <color rgb="FFF8696B"/>
      </colorScale>
    </cfRule>
  </conditionalFormatting>
  <conditionalFormatting sqref="F1:F1048576">
    <cfRule type="dataBar" priority="8">
      <dataBar>
        <cfvo type="min"/>
        <cfvo type="max"/>
        <color rgb="FFFFB628"/>
      </dataBar>
      <extLst>
        <ext xmlns:x14="http://schemas.microsoft.com/office/spreadsheetml/2009/9/main" uri="{B025F937-C7B1-47D3-B67F-A62EFF666E3E}">
          <x14:id>{7DA00F5C-9A4B-4783-AF83-EBE4D3A31E01}</x14:id>
        </ext>
      </extLst>
    </cfRule>
  </conditionalFormatting>
  <conditionalFormatting sqref="G1:G109">
    <cfRule type="containsText" dxfId="512" priority="4" operator="containsText" text="Medium Discount">
      <formula>NOT(ISERROR(SEARCH("Medium Discount",G1)))</formula>
    </cfRule>
  </conditionalFormatting>
  <conditionalFormatting sqref="G1:G1048576">
    <cfRule type="containsText" dxfId="511" priority="5" operator="containsText" text="Low Discount">
      <formula>NOT(ISERROR(SEARCH("Low Discount",G1)))</formula>
    </cfRule>
  </conditionalFormatting>
  <conditionalFormatting sqref="G2:G109">
    <cfRule type="containsText" dxfId="510" priority="6" operator="containsText" text="High Discount">
      <formula>NOT(ISERROR(SEARCH("High Discount",G2)))</formula>
    </cfRule>
  </conditionalFormatting>
  <conditionalFormatting sqref="H1:H109">
    <cfRule type="colorScale" priority="10">
      <colorScale>
        <cfvo type="min"/>
        <cfvo type="percentile" val="50"/>
        <cfvo type="max"/>
        <color rgb="FF5A8AC6"/>
        <color rgb="FFFCFCFF"/>
        <color rgb="FFF8696B"/>
      </colorScale>
    </cfRule>
  </conditionalFormatting>
  <conditionalFormatting sqref="I1:I110">
    <cfRule type="iconSet" priority="9">
      <iconSet iconSet="5Rating">
        <cfvo type="percent" val="0"/>
        <cfvo type="percent" val="20"/>
        <cfvo type="percent" val="40"/>
        <cfvo type="percent" val="60"/>
        <cfvo type="percent" val="80"/>
      </iconSet>
    </cfRule>
    <cfRule type="top10" dxfId="508" priority="13" bottom="1" rank="5"/>
    <cfRule type="top10" dxfId="507" priority="14" rank="5"/>
  </conditionalFormatting>
  <conditionalFormatting sqref="J1:J109">
    <cfRule type="containsText" dxfId="506" priority="1" operator="containsText" text="Excellent">
      <formula>NOT(ISERROR(SEARCH("Excellent",J1)))</formula>
    </cfRule>
    <cfRule type="containsText" dxfId="505" priority="2" operator="containsText" text="Average">
      <formula>NOT(ISERROR(SEARCH("Average",J1)))</formula>
    </cfRule>
    <cfRule type="containsText" dxfId="504" priority="3" operator="containsText" text="Poor">
      <formula>NOT(ISERROR(SEARCH("Poor",J1)))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66E94A6-BE31-48BF-B100-F832F6DC06C2}">
            <x14:dataBar minLength="0" maxLength="100" border="1" negativeBarBorderColorSameAsPositive="0">
              <x14:cfvo type="autoMin"/>
              <x14:cfvo type="autoMax"/>
              <x14:borderColor rgb="FF008AEF"/>
              <x14:negativeFillColor rgb="FFFF0000"/>
              <x14:negativeBorderColor rgb="FFFF0000"/>
              <x14:axisColor rgb="FF000000"/>
            </x14:dataBar>
          </x14:cfRule>
          <xm:sqref>F1:F110</xm:sqref>
        </x14:conditionalFormatting>
        <x14:conditionalFormatting xmlns:xm="http://schemas.microsoft.com/office/excel/2006/main">
          <x14:cfRule type="dataBar" id="{7DA00F5C-9A4B-4783-AF83-EBE4D3A31E01}">
            <x14:dataBar minLength="0" maxLength="100" border="1" negativeBarBorderColorSameAsPositive="0">
              <x14:cfvo type="autoMin"/>
              <x14:cfvo type="autoMax"/>
              <x14:borderColor rgb="FFFFB628"/>
              <x14:negativeFillColor rgb="FFFF0000"/>
              <x14:negativeBorderColor rgb="FFFF0000"/>
              <x14:axisColor rgb="FF000000"/>
            </x14:dataBar>
          </x14:cfRule>
          <xm:sqref>F1:F1048576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DB9C-051D-499D-AF65-7D02BA1205DC}">
  <dimension ref="A3:C7"/>
  <sheetViews>
    <sheetView workbookViewId="0">
      <selection activeCell="C6" sqref="C6"/>
    </sheetView>
  </sheetViews>
  <sheetFormatPr defaultRowHeight="15" x14ac:dyDescent="0.25"/>
  <cols>
    <col min="1" max="1" width="16.7109375" bestFit="1" customWidth="1"/>
    <col min="2" max="2" width="17.7109375" bestFit="1" customWidth="1"/>
    <col min="3" max="3" width="17.85546875" bestFit="1" customWidth="1"/>
    <col min="4" max="4" width="14.28515625" bestFit="1" customWidth="1"/>
  </cols>
  <sheetData>
    <row r="3" spans="1:3" x14ac:dyDescent="0.25">
      <c r="A3" s="12" t="s">
        <v>126</v>
      </c>
      <c r="B3" t="s">
        <v>129</v>
      </c>
      <c r="C3" t="s">
        <v>138</v>
      </c>
    </row>
    <row r="4" spans="1:3" x14ac:dyDescent="0.25">
      <c r="A4" s="14" t="s">
        <v>119</v>
      </c>
      <c r="B4" s="17">
        <v>3.6133333333333324</v>
      </c>
      <c r="C4" s="17">
        <v>11.133333333333333</v>
      </c>
    </row>
    <row r="5" spans="1:3" x14ac:dyDescent="0.25">
      <c r="A5" s="14" t="s">
        <v>121</v>
      </c>
      <c r="B5" s="17">
        <v>3.7249999999999996</v>
      </c>
      <c r="C5" s="17">
        <v>9.5</v>
      </c>
    </row>
    <row r="6" spans="1:3" x14ac:dyDescent="0.25">
      <c r="A6" s="14" t="s">
        <v>117</v>
      </c>
      <c r="B6" s="17">
        <v>4.2782608695652176</v>
      </c>
      <c r="C6" s="17">
        <v>15.260869565217391</v>
      </c>
    </row>
    <row r="7" spans="1:3" x14ac:dyDescent="0.25">
      <c r="A7" s="14" t="s">
        <v>127</v>
      </c>
      <c r="B7" s="24">
        <v>3.8894736842105244</v>
      </c>
      <c r="C7" s="24">
        <v>12.684210526315789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529E-E5A5-4DE5-878C-C7A5BC9307E7}">
  <dimension ref="A3:S4"/>
  <sheetViews>
    <sheetView topLeftCell="N1" zoomScale="120" zoomScaleNormal="120" workbookViewId="0">
      <selection activeCell="T9" sqref="T9"/>
    </sheetView>
  </sheetViews>
  <sheetFormatPr defaultRowHeight="15" x14ac:dyDescent="0.25"/>
  <cols>
    <col min="1" max="1" width="19.140625" bestFit="1" customWidth="1"/>
    <col min="2" max="2" width="18" bestFit="1" customWidth="1"/>
    <col min="3" max="3" width="21.42578125" bestFit="1" customWidth="1"/>
    <col min="4" max="4" width="14.5703125" bestFit="1" customWidth="1"/>
    <col min="16" max="16" width="18.5703125" bestFit="1" customWidth="1"/>
    <col min="17" max="17" width="17.7109375" bestFit="1" customWidth="1"/>
    <col min="18" max="18" width="21" bestFit="1" customWidth="1"/>
    <col min="19" max="19" width="14.28515625" bestFit="1" customWidth="1"/>
  </cols>
  <sheetData>
    <row r="3" spans="1:19" x14ac:dyDescent="0.25">
      <c r="A3" t="s">
        <v>140</v>
      </c>
      <c r="B3" t="s">
        <v>129</v>
      </c>
      <c r="C3" t="s">
        <v>137</v>
      </c>
      <c r="D3" t="s">
        <v>128</v>
      </c>
      <c r="P3" t="s">
        <v>140</v>
      </c>
      <c r="Q3" t="s">
        <v>129</v>
      </c>
      <c r="R3" t="s">
        <v>137</v>
      </c>
      <c r="S3" t="s">
        <v>128</v>
      </c>
    </row>
    <row r="4" spans="1:19" x14ac:dyDescent="0.25">
      <c r="A4" s="4">
        <v>57</v>
      </c>
      <c r="B4" s="6">
        <v>3.8894736842105258</v>
      </c>
      <c r="C4" s="1">
        <v>0.38964912280701758</v>
      </c>
      <c r="D4" s="4">
        <v>723</v>
      </c>
      <c r="P4">
        <v>109</v>
      </c>
      <c r="Q4" s="6">
        <v>3.8894736842105262</v>
      </c>
      <c r="R4" s="4">
        <v>36</v>
      </c>
      <c r="S4">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22388-C699-441D-A557-9D078557947D}">
  <dimension ref="A1:B12"/>
  <sheetViews>
    <sheetView workbookViewId="0">
      <selection activeCell="B2" sqref="B2"/>
    </sheetView>
  </sheetViews>
  <sheetFormatPr defaultRowHeight="15" x14ac:dyDescent="0.25"/>
  <cols>
    <col min="1" max="1" width="13.140625" bestFit="1" customWidth="1"/>
    <col min="2" max="2" width="17.7109375" bestFit="1" customWidth="1"/>
  </cols>
  <sheetData>
    <row r="1" spans="1:2" x14ac:dyDescent="0.25">
      <c r="A1" s="12" t="s">
        <v>126</v>
      </c>
      <c r="B1" t="s">
        <v>129</v>
      </c>
    </row>
    <row r="2" spans="1:2" x14ac:dyDescent="0.25">
      <c r="A2" s="18">
        <v>99</v>
      </c>
      <c r="B2" s="24">
        <v>5</v>
      </c>
    </row>
    <row r="3" spans="1:2" x14ac:dyDescent="0.25">
      <c r="A3" s="18">
        <v>72</v>
      </c>
      <c r="B3" s="24">
        <v>5</v>
      </c>
    </row>
    <row r="4" spans="1:2" x14ac:dyDescent="0.25">
      <c r="A4" s="18">
        <v>37</v>
      </c>
      <c r="B4" s="24">
        <v>5</v>
      </c>
    </row>
    <row r="5" spans="1:2" x14ac:dyDescent="0.25">
      <c r="A5" s="18">
        <v>12</v>
      </c>
      <c r="B5" s="24">
        <v>5</v>
      </c>
    </row>
    <row r="6" spans="1:2" x14ac:dyDescent="0.25">
      <c r="A6" s="18">
        <v>79</v>
      </c>
      <c r="B6" s="24">
        <v>5</v>
      </c>
    </row>
    <row r="7" spans="1:2" x14ac:dyDescent="0.25">
      <c r="A7" s="18">
        <v>21</v>
      </c>
      <c r="B7" s="24">
        <v>5</v>
      </c>
    </row>
    <row r="8" spans="1:2" x14ac:dyDescent="0.25">
      <c r="A8" s="18">
        <v>2</v>
      </c>
      <c r="B8" s="24">
        <v>5</v>
      </c>
    </row>
    <row r="9" spans="1:2" x14ac:dyDescent="0.25">
      <c r="A9" s="18">
        <v>61</v>
      </c>
      <c r="B9" s="24">
        <v>4.8</v>
      </c>
    </row>
    <row r="10" spans="1:2" x14ac:dyDescent="0.25">
      <c r="A10" s="18">
        <v>18</v>
      </c>
      <c r="B10" s="24">
        <v>4.8</v>
      </c>
    </row>
    <row r="11" spans="1:2" x14ac:dyDescent="0.25">
      <c r="A11" s="18">
        <v>27</v>
      </c>
      <c r="B11" s="24">
        <v>4.8</v>
      </c>
    </row>
    <row r="12" spans="1:2" x14ac:dyDescent="0.25">
      <c r="A12" s="18" t="s">
        <v>127</v>
      </c>
      <c r="B12" s="24">
        <v>4.9399999999999995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6D123-B611-4A6C-8ABF-C1BEF0105AC8}">
  <dimension ref="A3:D14"/>
  <sheetViews>
    <sheetView topLeftCell="B1" workbookViewId="0">
      <selection activeCell="O19" sqref="O19"/>
    </sheetView>
  </sheetViews>
  <sheetFormatPr defaultRowHeight="15" x14ac:dyDescent="0.25"/>
  <cols>
    <col min="1" max="1" width="13.140625" bestFit="1" customWidth="1"/>
    <col min="2" max="2" width="17.7109375" bestFit="1" customWidth="1"/>
    <col min="3" max="3" width="17.85546875" bestFit="1" customWidth="1"/>
    <col min="4" max="4" width="21" bestFit="1" customWidth="1"/>
  </cols>
  <sheetData>
    <row r="3" spans="1:4" x14ac:dyDescent="0.25">
      <c r="A3" s="12" t="s">
        <v>126</v>
      </c>
      <c r="B3" t="s">
        <v>129</v>
      </c>
      <c r="C3" t="s">
        <v>138</v>
      </c>
      <c r="D3" t="s">
        <v>137</v>
      </c>
    </row>
    <row r="4" spans="1:4" x14ac:dyDescent="0.25">
      <c r="A4" s="18">
        <v>2</v>
      </c>
      <c r="B4" s="24">
        <v>5</v>
      </c>
      <c r="C4" s="24">
        <v>1</v>
      </c>
      <c r="D4" s="1">
        <v>0.21</v>
      </c>
    </row>
    <row r="5" spans="1:4" x14ac:dyDescent="0.25">
      <c r="A5" s="18">
        <v>12</v>
      </c>
      <c r="B5" s="24">
        <v>5</v>
      </c>
      <c r="C5" s="24">
        <v>3</v>
      </c>
      <c r="D5" s="1">
        <v>0.49</v>
      </c>
    </row>
    <row r="6" spans="1:4" x14ac:dyDescent="0.25">
      <c r="A6" s="18">
        <v>18</v>
      </c>
      <c r="B6" s="24">
        <v>4.8</v>
      </c>
      <c r="C6" s="24">
        <v>5</v>
      </c>
      <c r="D6" s="1">
        <v>0.26</v>
      </c>
    </row>
    <row r="7" spans="1:4" x14ac:dyDescent="0.25">
      <c r="A7" s="18">
        <v>21</v>
      </c>
      <c r="B7" s="24">
        <v>5</v>
      </c>
      <c r="C7" s="24">
        <v>1</v>
      </c>
      <c r="D7" s="1">
        <v>0.4</v>
      </c>
    </row>
    <row r="8" spans="1:4" x14ac:dyDescent="0.25">
      <c r="A8" s="18">
        <v>27</v>
      </c>
      <c r="B8" s="24">
        <v>4.8</v>
      </c>
      <c r="C8" s="24">
        <v>5</v>
      </c>
      <c r="D8" s="1">
        <v>0.55000000000000004</v>
      </c>
    </row>
    <row r="9" spans="1:4" x14ac:dyDescent="0.25">
      <c r="A9" s="18">
        <v>37</v>
      </c>
      <c r="B9" s="24">
        <v>5</v>
      </c>
      <c r="C9" s="24">
        <v>1</v>
      </c>
      <c r="D9" s="1">
        <v>0.49</v>
      </c>
    </row>
    <row r="10" spans="1:4" x14ac:dyDescent="0.25">
      <c r="A10" s="18">
        <v>61</v>
      </c>
      <c r="B10" s="24">
        <v>4.8</v>
      </c>
      <c r="C10" s="24">
        <v>12</v>
      </c>
      <c r="D10" s="1">
        <v>0.47</v>
      </c>
    </row>
    <row r="11" spans="1:4" x14ac:dyDescent="0.25">
      <c r="A11" s="18">
        <v>72</v>
      </c>
      <c r="B11" s="24">
        <v>5</v>
      </c>
      <c r="C11" s="24">
        <v>2</v>
      </c>
      <c r="D11" s="1">
        <v>0.51</v>
      </c>
    </row>
    <row r="12" spans="1:4" x14ac:dyDescent="0.25">
      <c r="A12" s="18">
        <v>79</v>
      </c>
      <c r="B12" s="24">
        <v>5</v>
      </c>
      <c r="C12" s="24">
        <v>2</v>
      </c>
      <c r="D12" s="1">
        <v>0.46</v>
      </c>
    </row>
    <row r="13" spans="1:4" x14ac:dyDescent="0.25">
      <c r="A13" s="18">
        <v>99</v>
      </c>
      <c r="B13" s="24">
        <v>5</v>
      </c>
      <c r="C13" s="24">
        <v>2</v>
      </c>
      <c r="D13" s="1">
        <v>0.53</v>
      </c>
    </row>
    <row r="14" spans="1:4" x14ac:dyDescent="0.25">
      <c r="A14" s="18" t="s">
        <v>127</v>
      </c>
      <c r="B14" s="24">
        <v>4.9399999999999995</v>
      </c>
      <c r="C14" s="24">
        <v>3.4</v>
      </c>
      <c r="D14" s="1">
        <v>0.437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99BD-FB58-4827-AF66-3C59B3792124}">
  <dimension ref="A3:E8"/>
  <sheetViews>
    <sheetView workbookViewId="0">
      <selection activeCell="E7" sqref="E7"/>
    </sheetView>
  </sheetViews>
  <sheetFormatPr defaultRowHeight="15" x14ac:dyDescent="0.25"/>
  <cols>
    <col min="1" max="1" width="18.42578125" bestFit="1" customWidth="1"/>
    <col min="2" max="2" width="16.28515625" bestFit="1" customWidth="1"/>
    <col min="3" max="3" width="12.7109375" bestFit="1" customWidth="1"/>
    <col min="4" max="4" width="16.85546875" bestFit="1" customWidth="1"/>
    <col min="5" max="5" width="11.28515625" bestFit="1" customWidth="1"/>
  </cols>
  <sheetData>
    <row r="3" spans="1:5" x14ac:dyDescent="0.25">
      <c r="A3" s="12" t="s">
        <v>140</v>
      </c>
      <c r="B3" s="12" t="s">
        <v>136</v>
      </c>
    </row>
    <row r="4" spans="1:5" x14ac:dyDescent="0.25">
      <c r="A4" s="12" t="s">
        <v>126</v>
      </c>
      <c r="B4" t="s">
        <v>119</v>
      </c>
      <c r="C4" t="s">
        <v>121</v>
      </c>
      <c r="D4" t="s">
        <v>117</v>
      </c>
      <c r="E4" t="s">
        <v>127</v>
      </c>
    </row>
    <row r="5" spans="1:5" x14ac:dyDescent="0.25">
      <c r="A5" s="14" t="s">
        <v>120</v>
      </c>
      <c r="B5" s="24">
        <v>11</v>
      </c>
      <c r="C5" s="24">
        <v>2</v>
      </c>
      <c r="D5" s="24">
        <v>9</v>
      </c>
      <c r="E5" s="24">
        <v>22</v>
      </c>
    </row>
    <row r="6" spans="1:5" x14ac:dyDescent="0.25">
      <c r="A6" s="14" t="s">
        <v>118</v>
      </c>
      <c r="B6" s="24">
        <v>9</v>
      </c>
      <c r="C6" s="24">
        <v>1</v>
      </c>
      <c r="D6" s="24">
        <v>13</v>
      </c>
      <c r="E6" s="24">
        <v>23</v>
      </c>
    </row>
    <row r="7" spans="1:5" x14ac:dyDescent="0.25">
      <c r="A7" s="14" t="s">
        <v>122</v>
      </c>
      <c r="B7" s="24">
        <v>10</v>
      </c>
      <c r="C7" s="24">
        <v>1</v>
      </c>
      <c r="D7" s="24">
        <v>1</v>
      </c>
      <c r="E7" s="24">
        <v>12</v>
      </c>
    </row>
    <row r="8" spans="1:5" x14ac:dyDescent="0.25">
      <c r="A8" s="14" t="s">
        <v>127</v>
      </c>
      <c r="B8" s="24">
        <v>30</v>
      </c>
      <c r="C8" s="24">
        <v>4</v>
      </c>
      <c r="D8" s="24">
        <v>23</v>
      </c>
      <c r="E8" s="24">
        <v>57</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3B15-9DCB-4406-BE17-E3A70B55A6C4}">
  <dimension ref="A31:AE31"/>
  <sheetViews>
    <sheetView tabSelected="1" zoomScale="40" zoomScaleNormal="40" workbookViewId="0">
      <selection activeCell="AR22" sqref="AR22"/>
    </sheetView>
  </sheetViews>
  <sheetFormatPr defaultRowHeight="15" x14ac:dyDescent="0.25"/>
  <cols>
    <col min="1" max="1" width="13.42578125" style="23" customWidth="1"/>
    <col min="2" max="16384" width="9.140625" style="15"/>
  </cols>
  <sheetData>
    <row r="31" spans="31:31" ht="26.25" x14ac:dyDescent="0.4">
      <c r="AE31"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4B40-83E5-4861-B1C7-CDAEAB6F4DFE}">
  <sheetPr>
    <pageSetUpPr autoPageBreaks="0"/>
  </sheetPr>
  <dimension ref="A1"/>
  <sheetViews>
    <sheetView topLeftCell="A11" zoomScale="60" zoomScaleNormal="60" workbookViewId="0">
      <selection activeCell="C34" sqref="C34"/>
    </sheetView>
  </sheetViews>
  <sheetFormatPr defaultRowHeight="15" x14ac:dyDescent="0.25"/>
  <cols>
    <col min="1" max="1" width="19.85546875" style="23" customWidth="1"/>
    <col min="2" max="16384" width="9.140625" style="15"/>
  </cols>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7204-3B51-4431-89EC-A684C8229B8D}">
  <dimension ref="A1"/>
  <sheetViews>
    <sheetView zoomScale="90" zoomScaleNormal="90" workbookViewId="0">
      <selection activeCell="R16" sqref="R16"/>
    </sheetView>
  </sheetViews>
  <sheetFormatPr defaultRowHeight="15" x14ac:dyDescent="0.25"/>
  <cols>
    <col min="1" max="1" width="13.7109375" style="23" customWidth="1"/>
    <col min="2"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B1813-03AC-45B6-A068-A1CF5414B6B5}">
  <dimension ref="A3:C4"/>
  <sheetViews>
    <sheetView workbookViewId="0">
      <selection activeCell="B3" sqref="B3"/>
    </sheetView>
  </sheetViews>
  <sheetFormatPr defaultRowHeight="15" x14ac:dyDescent="0.25"/>
  <cols>
    <col min="1" max="1" width="19.28515625" bestFit="1" customWidth="1"/>
    <col min="2" max="2" width="23" bestFit="1" customWidth="1"/>
    <col min="3" max="4" width="17.7109375" bestFit="1" customWidth="1"/>
  </cols>
  <sheetData>
    <row r="3" spans="1:3" x14ac:dyDescent="0.25">
      <c r="A3" t="s">
        <v>131</v>
      </c>
      <c r="B3" t="s">
        <v>130</v>
      </c>
      <c r="C3" t="s">
        <v>129</v>
      </c>
    </row>
    <row r="4" spans="1:3" x14ac:dyDescent="0.25">
      <c r="A4" s="4">
        <v>2054.5087719298244</v>
      </c>
      <c r="B4" s="4">
        <v>1303.3508771929824</v>
      </c>
      <c r="C4" s="24">
        <v>3.8894736842105258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471C-B896-486A-9505-22012CD15B4F}">
  <dimension ref="A3:C61"/>
  <sheetViews>
    <sheetView workbookViewId="0">
      <selection activeCell="C8" sqref="C8"/>
    </sheetView>
  </sheetViews>
  <sheetFormatPr defaultRowHeight="15" x14ac:dyDescent="0.25"/>
  <cols>
    <col min="1" max="1" width="13.140625" bestFit="1" customWidth="1"/>
    <col min="2" max="2" width="19.42578125" bestFit="1" customWidth="1"/>
    <col min="3" max="3" width="19.140625" bestFit="1" customWidth="1"/>
  </cols>
  <sheetData>
    <row r="3" spans="1:3" x14ac:dyDescent="0.25">
      <c r="A3" s="12" t="s">
        <v>126</v>
      </c>
      <c r="B3" t="s">
        <v>133</v>
      </c>
      <c r="C3" t="s">
        <v>134</v>
      </c>
    </row>
    <row r="4" spans="1:3" x14ac:dyDescent="0.25">
      <c r="A4" s="18">
        <v>1</v>
      </c>
      <c r="B4" s="4">
        <v>3750</v>
      </c>
      <c r="C4" s="4">
        <v>3750</v>
      </c>
    </row>
    <row r="5" spans="1:3" x14ac:dyDescent="0.25">
      <c r="A5" s="18">
        <v>2</v>
      </c>
      <c r="B5" s="4">
        <v>3640</v>
      </c>
      <c r="C5" s="4">
        <v>3640</v>
      </c>
    </row>
    <row r="6" spans="1:3" x14ac:dyDescent="0.25">
      <c r="A6" s="18">
        <v>3</v>
      </c>
      <c r="B6" s="4">
        <v>2999</v>
      </c>
      <c r="C6" s="4">
        <v>2999</v>
      </c>
    </row>
    <row r="7" spans="1:3" x14ac:dyDescent="0.25">
      <c r="A7" s="18">
        <v>4</v>
      </c>
      <c r="B7" s="4">
        <v>2999</v>
      </c>
      <c r="C7" s="4">
        <v>2999</v>
      </c>
    </row>
    <row r="8" spans="1:3" x14ac:dyDescent="0.25">
      <c r="A8" s="18">
        <v>5</v>
      </c>
      <c r="B8" s="4">
        <v>2880</v>
      </c>
      <c r="C8" s="4">
        <v>2880</v>
      </c>
    </row>
    <row r="9" spans="1:3" x14ac:dyDescent="0.25">
      <c r="A9" s="18">
        <v>6</v>
      </c>
      <c r="B9" s="4">
        <v>2319</v>
      </c>
      <c r="C9" s="4">
        <v>2319</v>
      </c>
    </row>
    <row r="10" spans="1:3" x14ac:dyDescent="0.25">
      <c r="A10" s="18">
        <v>7</v>
      </c>
      <c r="B10" s="4">
        <v>2300</v>
      </c>
      <c r="C10" s="4">
        <v>2300</v>
      </c>
    </row>
    <row r="11" spans="1:3" x14ac:dyDescent="0.25">
      <c r="A11" s="18">
        <v>8</v>
      </c>
      <c r="B11" s="4">
        <v>2199</v>
      </c>
      <c r="C11" s="4">
        <v>2199</v>
      </c>
    </row>
    <row r="12" spans="1:3" x14ac:dyDescent="0.25">
      <c r="A12" s="18">
        <v>9</v>
      </c>
      <c r="B12" s="4">
        <v>2170</v>
      </c>
      <c r="C12" s="4">
        <v>2170</v>
      </c>
    </row>
    <row r="13" spans="1:3" x14ac:dyDescent="0.25">
      <c r="A13" s="18">
        <v>10</v>
      </c>
      <c r="B13" s="4">
        <v>2115</v>
      </c>
      <c r="C13" s="4">
        <v>2115</v>
      </c>
    </row>
    <row r="14" spans="1:3" x14ac:dyDescent="0.25">
      <c r="A14" s="18">
        <v>11</v>
      </c>
      <c r="B14" s="4">
        <v>2048</v>
      </c>
      <c r="C14" s="4">
        <v>2048</v>
      </c>
    </row>
    <row r="15" spans="1:3" x14ac:dyDescent="0.25">
      <c r="A15" s="18">
        <v>12</v>
      </c>
      <c r="B15" s="4">
        <v>2025</v>
      </c>
      <c r="C15" s="4">
        <v>2025</v>
      </c>
    </row>
    <row r="16" spans="1:3" x14ac:dyDescent="0.25">
      <c r="A16" s="18">
        <v>13</v>
      </c>
      <c r="B16" s="4">
        <v>1980</v>
      </c>
      <c r="C16" s="4">
        <v>1980</v>
      </c>
    </row>
    <row r="17" spans="1:3" x14ac:dyDescent="0.25">
      <c r="A17" s="18">
        <v>14</v>
      </c>
      <c r="B17" s="4">
        <v>1940</v>
      </c>
      <c r="C17" s="4">
        <v>1940</v>
      </c>
    </row>
    <row r="18" spans="1:3" x14ac:dyDescent="0.25">
      <c r="A18" s="18">
        <v>15</v>
      </c>
      <c r="B18" s="4">
        <v>1820</v>
      </c>
      <c r="C18" s="4">
        <v>1820</v>
      </c>
    </row>
    <row r="19" spans="1:3" x14ac:dyDescent="0.25">
      <c r="A19" s="18">
        <v>16</v>
      </c>
      <c r="B19" s="4">
        <v>1800</v>
      </c>
      <c r="C19" s="4">
        <v>1800</v>
      </c>
    </row>
    <row r="20" spans="1:3" x14ac:dyDescent="0.25">
      <c r="A20" s="18">
        <v>17</v>
      </c>
      <c r="B20" s="4">
        <v>1758</v>
      </c>
      <c r="C20" s="4">
        <v>1758</v>
      </c>
    </row>
    <row r="21" spans="1:3" x14ac:dyDescent="0.25">
      <c r="A21" s="18">
        <v>18</v>
      </c>
      <c r="B21" s="4">
        <v>1740</v>
      </c>
      <c r="C21" s="4">
        <v>1740</v>
      </c>
    </row>
    <row r="22" spans="1:3" x14ac:dyDescent="0.25">
      <c r="A22" s="18">
        <v>19</v>
      </c>
      <c r="B22" s="4">
        <v>1680</v>
      </c>
      <c r="C22" s="4">
        <v>1680</v>
      </c>
    </row>
    <row r="23" spans="1:3" x14ac:dyDescent="0.25">
      <c r="A23" s="18">
        <v>20</v>
      </c>
      <c r="B23" s="4">
        <v>1650</v>
      </c>
      <c r="C23" s="4">
        <v>1650</v>
      </c>
    </row>
    <row r="24" spans="1:3" x14ac:dyDescent="0.25">
      <c r="A24" s="18">
        <v>21</v>
      </c>
      <c r="B24" s="4">
        <v>1620</v>
      </c>
      <c r="C24" s="4">
        <v>1620</v>
      </c>
    </row>
    <row r="25" spans="1:3" x14ac:dyDescent="0.25">
      <c r="A25" s="18">
        <v>23</v>
      </c>
      <c r="B25" s="4">
        <v>1600</v>
      </c>
      <c r="C25" s="4">
        <v>1600</v>
      </c>
    </row>
    <row r="26" spans="1:3" x14ac:dyDescent="0.25">
      <c r="A26" s="18">
        <v>24</v>
      </c>
      <c r="B26" s="4">
        <v>1580</v>
      </c>
      <c r="C26" s="4">
        <v>1580</v>
      </c>
    </row>
    <row r="27" spans="1:3" x14ac:dyDescent="0.25">
      <c r="A27" s="18">
        <v>25</v>
      </c>
      <c r="B27" s="4">
        <v>1570</v>
      </c>
      <c r="C27" s="4">
        <v>1570</v>
      </c>
    </row>
    <row r="28" spans="1:3" x14ac:dyDescent="0.25">
      <c r="A28" s="18">
        <v>26</v>
      </c>
      <c r="B28" s="4">
        <v>1350</v>
      </c>
      <c r="C28" s="4">
        <v>1350</v>
      </c>
    </row>
    <row r="29" spans="1:3" x14ac:dyDescent="0.25">
      <c r="A29" s="18">
        <v>27</v>
      </c>
      <c r="B29" s="4">
        <v>1274</v>
      </c>
      <c r="C29" s="4">
        <v>1274</v>
      </c>
    </row>
    <row r="30" spans="1:3" x14ac:dyDescent="0.25">
      <c r="A30" s="18">
        <v>28</v>
      </c>
      <c r="B30" s="4">
        <v>1220</v>
      </c>
      <c r="C30" s="4">
        <v>1220</v>
      </c>
    </row>
    <row r="31" spans="1:3" x14ac:dyDescent="0.25">
      <c r="A31" s="18">
        <v>29</v>
      </c>
      <c r="B31" s="4">
        <v>1189</v>
      </c>
      <c r="C31" s="4">
        <v>1189</v>
      </c>
    </row>
    <row r="32" spans="1:3" x14ac:dyDescent="0.25">
      <c r="A32" s="18">
        <v>31</v>
      </c>
      <c r="B32" s="4">
        <v>1000</v>
      </c>
      <c r="C32" s="4">
        <v>1000</v>
      </c>
    </row>
    <row r="33" spans="1:3" x14ac:dyDescent="0.25">
      <c r="A33" s="18">
        <v>32</v>
      </c>
      <c r="B33" s="4">
        <v>998</v>
      </c>
      <c r="C33" s="4">
        <v>998</v>
      </c>
    </row>
    <row r="34" spans="1:3" x14ac:dyDescent="0.25">
      <c r="A34" s="18">
        <v>33</v>
      </c>
      <c r="B34" s="4">
        <v>990</v>
      </c>
      <c r="C34" s="4">
        <v>990</v>
      </c>
    </row>
    <row r="35" spans="1:3" x14ac:dyDescent="0.25">
      <c r="A35" s="18">
        <v>34</v>
      </c>
      <c r="B35" s="4">
        <v>990</v>
      </c>
      <c r="C35" s="4">
        <v>990</v>
      </c>
    </row>
    <row r="36" spans="1:3" x14ac:dyDescent="0.25">
      <c r="A36" s="18">
        <v>35</v>
      </c>
      <c r="B36" s="4">
        <v>988</v>
      </c>
      <c r="C36" s="4">
        <v>988</v>
      </c>
    </row>
    <row r="37" spans="1:3" x14ac:dyDescent="0.25">
      <c r="A37" s="18">
        <v>36</v>
      </c>
      <c r="B37" s="4">
        <v>980</v>
      </c>
      <c r="C37" s="4">
        <v>980</v>
      </c>
    </row>
    <row r="38" spans="1:3" x14ac:dyDescent="0.25">
      <c r="A38" s="18">
        <v>37</v>
      </c>
      <c r="B38" s="4">
        <v>979</v>
      </c>
      <c r="C38" s="4">
        <v>979</v>
      </c>
    </row>
    <row r="39" spans="1:3" x14ac:dyDescent="0.25">
      <c r="A39" s="18">
        <v>38</v>
      </c>
      <c r="B39" s="4">
        <v>968</v>
      </c>
      <c r="C39" s="4">
        <v>968</v>
      </c>
    </row>
    <row r="40" spans="1:3" x14ac:dyDescent="0.25">
      <c r="A40" s="18">
        <v>39</v>
      </c>
      <c r="B40" s="4">
        <v>950</v>
      </c>
      <c r="C40" s="4">
        <v>950</v>
      </c>
    </row>
    <row r="41" spans="1:3" x14ac:dyDescent="0.25">
      <c r="A41" s="18">
        <v>59</v>
      </c>
      <c r="B41" s="4">
        <v>880</v>
      </c>
      <c r="C41" s="4">
        <v>880</v>
      </c>
    </row>
    <row r="42" spans="1:3" x14ac:dyDescent="0.25">
      <c r="A42" s="18">
        <v>60</v>
      </c>
      <c r="B42" s="4">
        <v>799</v>
      </c>
      <c r="C42" s="4">
        <v>799</v>
      </c>
    </row>
    <row r="43" spans="1:3" x14ac:dyDescent="0.25">
      <c r="A43" s="18">
        <v>61</v>
      </c>
      <c r="B43" s="4">
        <v>552</v>
      </c>
      <c r="C43" s="4">
        <v>552</v>
      </c>
    </row>
    <row r="44" spans="1:3" x14ac:dyDescent="0.25">
      <c r="A44" s="18">
        <v>62</v>
      </c>
      <c r="B44" s="4">
        <v>527</v>
      </c>
      <c r="C44" s="4">
        <v>527</v>
      </c>
    </row>
    <row r="45" spans="1:3" x14ac:dyDescent="0.25">
      <c r="A45" s="18">
        <v>63</v>
      </c>
      <c r="B45" s="4">
        <v>509</v>
      </c>
      <c r="C45" s="4">
        <v>509</v>
      </c>
    </row>
    <row r="46" spans="1:3" x14ac:dyDescent="0.25">
      <c r="A46" s="18">
        <v>64</v>
      </c>
      <c r="B46" s="4">
        <v>501</v>
      </c>
      <c r="C46" s="4">
        <v>501</v>
      </c>
    </row>
    <row r="47" spans="1:3" x14ac:dyDescent="0.25">
      <c r="A47" s="18">
        <v>65</v>
      </c>
      <c r="B47" s="4">
        <v>458</v>
      </c>
      <c r="C47" s="4">
        <v>458</v>
      </c>
    </row>
    <row r="48" spans="1:3" x14ac:dyDescent="0.25">
      <c r="A48" s="18">
        <v>66</v>
      </c>
      <c r="B48" s="4">
        <v>450</v>
      </c>
      <c r="C48" s="4">
        <v>450</v>
      </c>
    </row>
    <row r="49" spans="1:3" x14ac:dyDescent="0.25">
      <c r="A49" s="18">
        <v>67</v>
      </c>
      <c r="B49" s="4">
        <v>445</v>
      </c>
      <c r="C49" s="4">
        <v>445</v>
      </c>
    </row>
    <row r="50" spans="1:3" x14ac:dyDescent="0.25">
      <c r="A50" s="18">
        <v>68</v>
      </c>
      <c r="B50" s="4">
        <v>420</v>
      </c>
      <c r="C50" s="4">
        <v>420</v>
      </c>
    </row>
    <row r="51" spans="1:3" x14ac:dyDescent="0.25">
      <c r="A51" s="18">
        <v>69</v>
      </c>
      <c r="B51" s="4">
        <v>389</v>
      </c>
      <c r="C51" s="4">
        <v>389</v>
      </c>
    </row>
    <row r="52" spans="1:3" x14ac:dyDescent="0.25">
      <c r="A52" s="18">
        <v>70</v>
      </c>
      <c r="B52" s="4">
        <v>382</v>
      </c>
      <c r="C52" s="4">
        <v>382</v>
      </c>
    </row>
    <row r="53" spans="1:3" x14ac:dyDescent="0.25">
      <c r="A53" s="18">
        <v>71</v>
      </c>
      <c r="B53" s="4">
        <v>345</v>
      </c>
      <c r="C53" s="4">
        <v>345</v>
      </c>
    </row>
    <row r="54" spans="1:3" x14ac:dyDescent="0.25">
      <c r="A54" s="18">
        <v>72</v>
      </c>
      <c r="B54" s="4">
        <v>332</v>
      </c>
      <c r="C54" s="4">
        <v>332</v>
      </c>
    </row>
    <row r="55" spans="1:3" x14ac:dyDescent="0.25">
      <c r="A55" s="18">
        <v>73</v>
      </c>
      <c r="B55" s="4">
        <v>330</v>
      </c>
      <c r="C55" s="4">
        <v>330</v>
      </c>
    </row>
    <row r="56" spans="1:3" x14ac:dyDescent="0.25">
      <c r="A56" s="18">
        <v>78</v>
      </c>
      <c r="B56" s="4">
        <v>325</v>
      </c>
      <c r="C56" s="4">
        <v>325</v>
      </c>
    </row>
    <row r="57" spans="1:3" x14ac:dyDescent="0.25">
      <c r="A57" s="18">
        <v>79</v>
      </c>
      <c r="B57" s="4">
        <v>195</v>
      </c>
      <c r="C57" s="4">
        <v>195</v>
      </c>
    </row>
    <row r="58" spans="1:3" x14ac:dyDescent="0.25">
      <c r="A58" s="18">
        <v>82</v>
      </c>
      <c r="B58" s="4">
        <v>185</v>
      </c>
      <c r="C58" s="4">
        <v>185</v>
      </c>
    </row>
    <row r="59" spans="1:3" x14ac:dyDescent="0.25">
      <c r="A59" s="18">
        <v>99</v>
      </c>
      <c r="B59" s="4">
        <v>171</v>
      </c>
      <c r="C59" s="4">
        <v>171</v>
      </c>
    </row>
    <row r="60" spans="1:3" x14ac:dyDescent="0.25">
      <c r="A60" s="18">
        <v>108</v>
      </c>
      <c r="B60" s="4">
        <v>38</v>
      </c>
      <c r="C60" s="4">
        <v>38</v>
      </c>
    </row>
    <row r="61" spans="1:3" x14ac:dyDescent="0.25">
      <c r="A61" s="18" t="s">
        <v>127</v>
      </c>
      <c r="B61" s="4">
        <v>3750</v>
      </c>
      <c r="C61" s="4">
        <v>38</v>
      </c>
    </row>
  </sheetData>
  <sortState xmlns:xlrd2="http://schemas.microsoft.com/office/spreadsheetml/2017/richdata2" columnSort="1" ref="A3:C113">
    <sortCondition ref="B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D751-5509-4580-82D3-7728B8945E52}">
  <dimension ref="A1:B40"/>
  <sheetViews>
    <sheetView workbookViewId="0">
      <selection activeCell="B5" sqref="B5"/>
    </sheetView>
  </sheetViews>
  <sheetFormatPr defaultRowHeight="15" x14ac:dyDescent="0.25"/>
  <cols>
    <col min="1" max="1" width="13.140625" bestFit="1" customWidth="1"/>
    <col min="2" max="3" width="17.85546875" bestFit="1" customWidth="1"/>
  </cols>
  <sheetData>
    <row r="1" spans="1:2" x14ac:dyDescent="0.25">
      <c r="A1" s="12" t="s">
        <v>2</v>
      </c>
      <c r="B1" t="s">
        <v>150</v>
      </c>
    </row>
    <row r="3" spans="1:2" x14ac:dyDescent="0.25">
      <c r="A3" s="12" t="s">
        <v>126</v>
      </c>
      <c r="B3" s="17" t="s">
        <v>138</v>
      </c>
    </row>
    <row r="4" spans="1:2" x14ac:dyDescent="0.25">
      <c r="A4" s="13">
        <v>0.09</v>
      </c>
      <c r="B4" s="24">
        <v>15</v>
      </c>
    </row>
    <row r="5" spans="1:2" x14ac:dyDescent="0.25">
      <c r="A5" s="13">
        <v>0.13</v>
      </c>
      <c r="B5" s="24">
        <v>6</v>
      </c>
    </row>
    <row r="6" spans="1:2" x14ac:dyDescent="0.25">
      <c r="A6" s="13">
        <v>0.18</v>
      </c>
      <c r="B6" s="24">
        <v>12</v>
      </c>
    </row>
    <row r="7" spans="1:2" x14ac:dyDescent="0.25">
      <c r="A7" s="13">
        <v>0.19</v>
      </c>
      <c r="B7" s="24">
        <v>5</v>
      </c>
    </row>
    <row r="8" spans="1:2" x14ac:dyDescent="0.25">
      <c r="A8" s="13">
        <v>0.2</v>
      </c>
      <c r="B8" s="24">
        <v>12</v>
      </c>
    </row>
    <row r="9" spans="1:2" x14ac:dyDescent="0.25">
      <c r="A9" s="13">
        <v>0.21</v>
      </c>
      <c r="B9" s="24">
        <v>1</v>
      </c>
    </row>
    <row r="10" spans="1:2" x14ac:dyDescent="0.25">
      <c r="A10" s="13">
        <v>0.22</v>
      </c>
      <c r="B10" s="24">
        <v>16</v>
      </c>
    </row>
    <row r="11" spans="1:2" x14ac:dyDescent="0.25">
      <c r="A11" s="13">
        <v>0.23</v>
      </c>
      <c r="B11" s="24">
        <v>14</v>
      </c>
    </row>
    <row r="12" spans="1:2" x14ac:dyDescent="0.25">
      <c r="A12" s="13">
        <v>0.24</v>
      </c>
      <c r="B12" s="24">
        <v>55</v>
      </c>
    </row>
    <row r="13" spans="1:2" x14ac:dyDescent="0.25">
      <c r="A13" s="13">
        <v>0.25</v>
      </c>
      <c r="B13" s="24">
        <v>24</v>
      </c>
    </row>
    <row r="14" spans="1:2" x14ac:dyDescent="0.25">
      <c r="A14" s="13">
        <v>0.26</v>
      </c>
      <c r="B14" s="24">
        <v>5</v>
      </c>
    </row>
    <row r="15" spans="1:2" x14ac:dyDescent="0.25">
      <c r="A15" s="13">
        <v>0.27</v>
      </c>
      <c r="B15" s="24">
        <v>26</v>
      </c>
    </row>
    <row r="16" spans="1:2" x14ac:dyDescent="0.25">
      <c r="A16" s="13">
        <v>0.28999999999999998</v>
      </c>
      <c r="B16" s="24">
        <v>5</v>
      </c>
    </row>
    <row r="17" spans="1:2" x14ac:dyDescent="0.25">
      <c r="A17" s="13">
        <v>0.3</v>
      </c>
      <c r="B17" s="24">
        <v>20</v>
      </c>
    </row>
    <row r="18" spans="1:2" x14ac:dyDescent="0.25">
      <c r="A18" s="13">
        <v>0.32</v>
      </c>
      <c r="B18" s="24">
        <v>13</v>
      </c>
    </row>
    <row r="19" spans="1:2" x14ac:dyDescent="0.25">
      <c r="A19" s="13">
        <v>0.33</v>
      </c>
      <c r="B19" s="24">
        <v>9</v>
      </c>
    </row>
    <row r="20" spans="1:2" x14ac:dyDescent="0.25">
      <c r="A20" s="13">
        <v>0.34</v>
      </c>
      <c r="B20" s="4">
        <v>25.5</v>
      </c>
    </row>
    <row r="21" spans="1:2" x14ac:dyDescent="0.25">
      <c r="A21" s="13">
        <v>0.35</v>
      </c>
      <c r="B21" s="4">
        <v>27.5</v>
      </c>
    </row>
    <row r="22" spans="1:2" x14ac:dyDescent="0.25">
      <c r="A22" s="13">
        <v>0.37</v>
      </c>
      <c r="B22" s="4">
        <v>4.5</v>
      </c>
    </row>
    <row r="23" spans="1:2" x14ac:dyDescent="0.25">
      <c r="A23" s="13">
        <v>0.38</v>
      </c>
      <c r="B23" s="24">
        <v>2</v>
      </c>
    </row>
    <row r="24" spans="1:2" x14ac:dyDescent="0.25">
      <c r="A24" s="13">
        <v>0.39</v>
      </c>
      <c r="B24" s="24">
        <v>5</v>
      </c>
    </row>
    <row r="25" spans="1:2" x14ac:dyDescent="0.25">
      <c r="A25" s="13">
        <v>0.4</v>
      </c>
      <c r="B25" s="24">
        <v>1</v>
      </c>
    </row>
    <row r="26" spans="1:2" x14ac:dyDescent="0.25">
      <c r="A26" s="13">
        <v>0.41</v>
      </c>
      <c r="B26" s="24">
        <v>36</v>
      </c>
    </row>
    <row r="27" spans="1:2" x14ac:dyDescent="0.25">
      <c r="A27" s="13">
        <v>0.42</v>
      </c>
      <c r="B27" s="24">
        <v>6</v>
      </c>
    </row>
    <row r="28" spans="1:2" x14ac:dyDescent="0.25">
      <c r="A28" s="13">
        <v>0.43</v>
      </c>
      <c r="B28" s="4">
        <v>5.5</v>
      </c>
    </row>
    <row r="29" spans="1:2" x14ac:dyDescent="0.25">
      <c r="A29" s="13">
        <v>0.45</v>
      </c>
      <c r="B29" s="4">
        <v>9.3333333333333339</v>
      </c>
    </row>
    <row r="30" spans="1:2" x14ac:dyDescent="0.25">
      <c r="A30" s="13">
        <v>0.46</v>
      </c>
      <c r="B30" s="4">
        <v>1.5</v>
      </c>
    </row>
    <row r="31" spans="1:2" x14ac:dyDescent="0.25">
      <c r="A31" s="13">
        <v>0.47</v>
      </c>
      <c r="B31" s="4">
        <v>9.75</v>
      </c>
    </row>
    <row r="32" spans="1:2" x14ac:dyDescent="0.25">
      <c r="A32" s="13">
        <v>0.48</v>
      </c>
      <c r="B32" s="24">
        <v>9</v>
      </c>
    </row>
    <row r="33" spans="1:2" x14ac:dyDescent="0.25">
      <c r="A33" s="13">
        <v>0.49</v>
      </c>
      <c r="B33" s="4">
        <v>23.6</v>
      </c>
    </row>
    <row r="34" spans="1:2" x14ac:dyDescent="0.25">
      <c r="A34" s="13">
        <v>0.5</v>
      </c>
      <c r="B34" s="24">
        <v>4</v>
      </c>
    </row>
    <row r="35" spans="1:2" x14ac:dyDescent="0.25">
      <c r="A35" s="13">
        <v>0.51</v>
      </c>
      <c r="B35" s="24">
        <v>2</v>
      </c>
    </row>
    <row r="36" spans="1:2" x14ac:dyDescent="0.25">
      <c r="A36" s="13">
        <v>0.52</v>
      </c>
      <c r="B36" s="24">
        <v>12</v>
      </c>
    </row>
    <row r="37" spans="1:2" x14ac:dyDescent="0.25">
      <c r="A37" s="13">
        <v>0.53</v>
      </c>
      <c r="B37" s="4">
        <v>7.5</v>
      </c>
    </row>
    <row r="38" spans="1:2" x14ac:dyDescent="0.25">
      <c r="A38" s="13">
        <v>0.54</v>
      </c>
      <c r="B38" s="4">
        <v>8.5</v>
      </c>
    </row>
    <row r="39" spans="1:2" x14ac:dyDescent="0.25">
      <c r="A39" s="13">
        <v>0.55000000000000004</v>
      </c>
      <c r="B39" s="24">
        <v>9</v>
      </c>
    </row>
    <row r="40" spans="1:2" x14ac:dyDescent="0.25">
      <c r="A40" s="13" t="s">
        <v>127</v>
      </c>
      <c r="B40" s="24">
        <v>12.684210526315789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163F-98F2-4D68-8EAD-CBF8840B8F07}">
  <dimension ref="A3:B26"/>
  <sheetViews>
    <sheetView workbookViewId="0">
      <selection activeCell="B10" sqref="B10"/>
    </sheetView>
  </sheetViews>
  <sheetFormatPr defaultRowHeight="15" x14ac:dyDescent="0.25"/>
  <cols>
    <col min="1" max="1" width="13.140625" bestFit="1" customWidth="1"/>
    <col min="2" max="3" width="17.85546875" bestFit="1" customWidth="1"/>
  </cols>
  <sheetData>
    <row r="3" spans="1:2" x14ac:dyDescent="0.25">
      <c r="A3" s="12" t="s">
        <v>126</v>
      </c>
      <c r="B3" s="22" t="s">
        <v>138</v>
      </c>
    </row>
    <row r="4" spans="1:2" x14ac:dyDescent="0.25">
      <c r="A4" s="14">
        <v>2</v>
      </c>
      <c r="B4" s="24">
        <v>1</v>
      </c>
    </row>
    <row r="5" spans="1:2" x14ac:dyDescent="0.25">
      <c r="A5" s="14">
        <v>2.1</v>
      </c>
      <c r="B5" s="24">
        <v>10</v>
      </c>
    </row>
    <row r="6" spans="1:2" x14ac:dyDescent="0.25">
      <c r="A6" s="14">
        <v>2.2000000000000002</v>
      </c>
      <c r="B6" s="24">
        <v>6</v>
      </c>
    </row>
    <row r="7" spans="1:2" x14ac:dyDescent="0.25">
      <c r="A7" s="14">
        <v>2.2999999999999998</v>
      </c>
      <c r="B7" s="4">
        <v>6.5</v>
      </c>
    </row>
    <row r="8" spans="1:2" x14ac:dyDescent="0.25">
      <c r="A8" s="14">
        <v>2.5</v>
      </c>
      <c r="B8" s="24">
        <v>6</v>
      </c>
    </row>
    <row r="9" spans="1:2" x14ac:dyDescent="0.25">
      <c r="A9" s="14">
        <v>2.6</v>
      </c>
      <c r="B9" s="24">
        <v>17</v>
      </c>
    </row>
    <row r="10" spans="1:2" x14ac:dyDescent="0.25">
      <c r="A10" s="14">
        <v>2.7</v>
      </c>
      <c r="B10" s="24">
        <v>15</v>
      </c>
    </row>
    <row r="11" spans="1:2" x14ac:dyDescent="0.25">
      <c r="A11" s="14">
        <v>2.8</v>
      </c>
      <c r="B11" s="24">
        <v>69</v>
      </c>
    </row>
    <row r="12" spans="1:2" x14ac:dyDescent="0.25">
      <c r="A12" s="14">
        <v>2.9</v>
      </c>
      <c r="B12" s="24">
        <v>16</v>
      </c>
    </row>
    <row r="13" spans="1:2" x14ac:dyDescent="0.25">
      <c r="A13" s="14">
        <v>3</v>
      </c>
      <c r="B13" s="4">
        <v>5.2</v>
      </c>
    </row>
    <row r="14" spans="1:2" x14ac:dyDescent="0.25">
      <c r="A14" s="14">
        <v>3.3</v>
      </c>
      <c r="B14" s="24">
        <v>13</v>
      </c>
    </row>
    <row r="15" spans="1:2" x14ac:dyDescent="0.25">
      <c r="A15" s="14">
        <v>3.8</v>
      </c>
      <c r="B15" s="24">
        <v>10</v>
      </c>
    </row>
    <row r="16" spans="1:2" x14ac:dyDescent="0.25">
      <c r="A16" s="14">
        <v>4</v>
      </c>
      <c r="B16" s="24">
        <v>6</v>
      </c>
    </row>
    <row r="17" spans="1:2" x14ac:dyDescent="0.25">
      <c r="A17" s="14">
        <v>4.0999999999999996</v>
      </c>
      <c r="B17" s="4">
        <v>15.333333333333334</v>
      </c>
    </row>
    <row r="18" spans="1:2" x14ac:dyDescent="0.25">
      <c r="A18" s="14">
        <v>4.2</v>
      </c>
      <c r="B18" s="24">
        <v>9</v>
      </c>
    </row>
    <row r="19" spans="1:2" x14ac:dyDescent="0.25">
      <c r="A19" s="14">
        <v>4.3</v>
      </c>
      <c r="B19" s="4">
        <v>15.25</v>
      </c>
    </row>
    <row r="20" spans="1:2" x14ac:dyDescent="0.25">
      <c r="A20" s="14">
        <v>4.4000000000000004</v>
      </c>
      <c r="B20" s="24">
        <v>14</v>
      </c>
    </row>
    <row r="21" spans="1:2" x14ac:dyDescent="0.25">
      <c r="A21" s="14">
        <v>4.5</v>
      </c>
      <c r="B21" s="4">
        <v>10.5</v>
      </c>
    </row>
    <row r="22" spans="1:2" x14ac:dyDescent="0.25">
      <c r="A22" s="14">
        <v>4.5999999999999996</v>
      </c>
      <c r="B22" s="4">
        <v>35.4</v>
      </c>
    </row>
    <row r="23" spans="1:2" x14ac:dyDescent="0.25">
      <c r="A23" s="14">
        <v>4.7</v>
      </c>
      <c r="B23" s="4">
        <v>19.5</v>
      </c>
    </row>
    <row r="24" spans="1:2" x14ac:dyDescent="0.25">
      <c r="A24" s="14">
        <v>4.8</v>
      </c>
      <c r="B24" s="4">
        <v>7.333333333333333</v>
      </c>
    </row>
    <row r="25" spans="1:2" x14ac:dyDescent="0.25">
      <c r="A25" s="14">
        <v>5</v>
      </c>
      <c r="B25" s="4">
        <v>1.7142857142857142</v>
      </c>
    </row>
    <row r="26" spans="1:2" x14ac:dyDescent="0.25">
      <c r="A26" s="14" t="s">
        <v>127</v>
      </c>
      <c r="B26" s="24">
        <v>12.684210526315789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CF8B-C569-4F93-8815-6CA094B7FF43}">
  <dimension ref="A1:B61"/>
  <sheetViews>
    <sheetView workbookViewId="0">
      <selection activeCell="B8" sqref="B8"/>
    </sheetView>
  </sheetViews>
  <sheetFormatPr defaultRowHeight="15" x14ac:dyDescent="0.25"/>
  <cols>
    <col min="1" max="1" width="78.140625" bestFit="1" customWidth="1"/>
    <col min="2" max="2" width="17.7109375" bestFit="1" customWidth="1"/>
  </cols>
  <sheetData>
    <row r="1" spans="1:2" x14ac:dyDescent="0.25">
      <c r="A1" s="12" t="s">
        <v>112</v>
      </c>
      <c r="B1" t="s">
        <v>141</v>
      </c>
    </row>
    <row r="3" spans="1:2" x14ac:dyDescent="0.25">
      <c r="A3" s="12" t="s">
        <v>126</v>
      </c>
      <c r="B3" t="s">
        <v>129</v>
      </c>
    </row>
    <row r="4" spans="1:2" x14ac:dyDescent="0.25">
      <c r="A4" s="14" t="s">
        <v>38</v>
      </c>
      <c r="B4" s="24">
        <v>5</v>
      </c>
    </row>
    <row r="5" spans="1:2" x14ac:dyDescent="0.25">
      <c r="A5" s="14" t="s">
        <v>20</v>
      </c>
      <c r="B5" s="24">
        <v>5</v>
      </c>
    </row>
    <row r="6" spans="1:2" x14ac:dyDescent="0.25">
      <c r="A6" s="14" t="s">
        <v>101</v>
      </c>
      <c r="B6" s="24">
        <v>5</v>
      </c>
    </row>
    <row r="7" spans="1:2" x14ac:dyDescent="0.25">
      <c r="A7" s="14" t="s">
        <v>18</v>
      </c>
      <c r="B7" s="24">
        <v>5</v>
      </c>
    </row>
    <row r="8" spans="1:2" x14ac:dyDescent="0.25">
      <c r="A8" s="14" t="s">
        <v>19</v>
      </c>
      <c r="B8" s="24">
        <v>5</v>
      </c>
    </row>
    <row r="9" spans="1:2" x14ac:dyDescent="0.25">
      <c r="A9" s="14" t="s">
        <v>39</v>
      </c>
      <c r="B9" s="24">
        <v>5</v>
      </c>
    </row>
    <row r="10" spans="1:2" x14ac:dyDescent="0.25">
      <c r="A10" s="14" t="s">
        <v>81</v>
      </c>
      <c r="B10" s="24">
        <v>5</v>
      </c>
    </row>
    <row r="11" spans="1:2" x14ac:dyDescent="0.25">
      <c r="A11" s="14" t="s">
        <v>11</v>
      </c>
      <c r="B11" s="24">
        <v>4.8</v>
      </c>
    </row>
    <row r="12" spans="1:2" x14ac:dyDescent="0.25">
      <c r="A12" s="14" t="s">
        <v>7</v>
      </c>
      <c r="B12" s="24">
        <v>4.8</v>
      </c>
    </row>
    <row r="13" spans="1:2" x14ac:dyDescent="0.25">
      <c r="A13" s="14" t="s">
        <v>15</v>
      </c>
      <c r="B13" s="24">
        <v>4.8</v>
      </c>
    </row>
    <row r="14" spans="1:2" x14ac:dyDescent="0.25">
      <c r="A14" s="14" t="s">
        <v>34</v>
      </c>
      <c r="B14" s="24">
        <v>4.7</v>
      </c>
    </row>
    <row r="15" spans="1:2" x14ac:dyDescent="0.25">
      <c r="A15" s="14" t="s">
        <v>36</v>
      </c>
      <c r="B15" s="24">
        <v>4.7</v>
      </c>
    </row>
    <row r="16" spans="1:2" x14ac:dyDescent="0.25">
      <c r="A16" s="14" t="s">
        <v>14</v>
      </c>
      <c r="B16" s="24">
        <v>4.7</v>
      </c>
    </row>
    <row r="17" spans="1:2" x14ac:dyDescent="0.25">
      <c r="A17" s="14" t="s">
        <v>6</v>
      </c>
      <c r="B17" s="24">
        <v>4.7</v>
      </c>
    </row>
    <row r="18" spans="1:2" x14ac:dyDescent="0.25">
      <c r="A18" s="14" t="s">
        <v>5</v>
      </c>
      <c r="B18" s="24">
        <v>4.5999999999999996</v>
      </c>
    </row>
    <row r="19" spans="1:2" x14ac:dyDescent="0.25">
      <c r="A19" s="14" t="s">
        <v>9</v>
      </c>
      <c r="B19" s="24">
        <v>4.5999999999999996</v>
      </c>
    </row>
    <row r="20" spans="1:2" x14ac:dyDescent="0.25">
      <c r="A20" s="14" t="s">
        <v>21</v>
      </c>
      <c r="B20" s="24">
        <v>4.5999999999999996</v>
      </c>
    </row>
    <row r="21" spans="1:2" x14ac:dyDescent="0.25">
      <c r="A21" s="14" t="s">
        <v>22</v>
      </c>
      <c r="B21" s="24">
        <v>4.5999999999999996</v>
      </c>
    </row>
    <row r="22" spans="1:2" x14ac:dyDescent="0.25">
      <c r="A22" s="14" t="s">
        <v>28</v>
      </c>
      <c r="B22" s="24">
        <v>4.5999999999999996</v>
      </c>
    </row>
    <row r="23" spans="1:2" x14ac:dyDescent="0.25">
      <c r="A23" s="14" t="s">
        <v>37</v>
      </c>
      <c r="B23" s="24">
        <v>4.5</v>
      </c>
    </row>
    <row r="24" spans="1:2" x14ac:dyDescent="0.25">
      <c r="A24" s="14" t="s">
        <v>16</v>
      </c>
      <c r="B24" s="24">
        <v>4.5</v>
      </c>
    </row>
    <row r="25" spans="1:2" x14ac:dyDescent="0.25">
      <c r="A25" s="14" t="s">
        <v>41</v>
      </c>
      <c r="B25" s="24">
        <v>4.5</v>
      </c>
    </row>
    <row r="26" spans="1:2" x14ac:dyDescent="0.25">
      <c r="A26" s="14" t="s">
        <v>3</v>
      </c>
      <c r="B26" s="24">
        <v>4.5</v>
      </c>
    </row>
    <row r="27" spans="1:2" x14ac:dyDescent="0.25">
      <c r="A27" s="14" t="s">
        <v>26</v>
      </c>
      <c r="B27" s="24">
        <v>4.4000000000000004</v>
      </c>
    </row>
    <row r="28" spans="1:2" x14ac:dyDescent="0.25">
      <c r="A28" s="14" t="s">
        <v>27</v>
      </c>
      <c r="B28" s="24">
        <v>4.3</v>
      </c>
    </row>
    <row r="29" spans="1:2" x14ac:dyDescent="0.25">
      <c r="A29" s="14" t="s">
        <v>35</v>
      </c>
      <c r="B29" s="24">
        <v>4.3</v>
      </c>
    </row>
    <row r="30" spans="1:2" x14ac:dyDescent="0.25">
      <c r="A30" s="14" t="s">
        <v>33</v>
      </c>
      <c r="B30" s="24">
        <v>4.3</v>
      </c>
    </row>
    <row r="31" spans="1:2" x14ac:dyDescent="0.25">
      <c r="A31" s="14" t="s">
        <v>40</v>
      </c>
      <c r="B31" s="24">
        <v>4.3</v>
      </c>
    </row>
    <row r="32" spans="1:2" x14ac:dyDescent="0.25">
      <c r="A32" s="14" t="s">
        <v>17</v>
      </c>
      <c r="B32" s="24">
        <v>4.2</v>
      </c>
    </row>
    <row r="33" spans="1:2" x14ac:dyDescent="0.25">
      <c r="A33" s="14" t="s">
        <v>4</v>
      </c>
      <c r="B33" s="24">
        <v>4.0999999999999996</v>
      </c>
    </row>
    <row r="34" spans="1:2" x14ac:dyDescent="0.25">
      <c r="A34" s="14" t="s">
        <v>13</v>
      </c>
      <c r="B34" s="24">
        <v>4.0999999999999996</v>
      </c>
    </row>
    <row r="35" spans="1:2" x14ac:dyDescent="0.25">
      <c r="A35" s="14" t="s">
        <v>31</v>
      </c>
      <c r="B35" s="24">
        <v>4.0999999999999996</v>
      </c>
    </row>
    <row r="36" spans="1:2" x14ac:dyDescent="0.25">
      <c r="A36" s="14" t="s">
        <v>10</v>
      </c>
      <c r="B36" s="24">
        <v>4</v>
      </c>
    </row>
    <row r="37" spans="1:2" x14ac:dyDescent="0.25">
      <c r="A37" s="14" t="s">
        <v>84</v>
      </c>
      <c r="B37" s="24">
        <v>4</v>
      </c>
    </row>
    <row r="38" spans="1:2" x14ac:dyDescent="0.25">
      <c r="A38" s="14" t="s">
        <v>25</v>
      </c>
      <c r="B38" s="24">
        <v>4</v>
      </c>
    </row>
    <row r="39" spans="1:2" x14ac:dyDescent="0.25">
      <c r="A39" s="14" t="s">
        <v>8</v>
      </c>
      <c r="B39" s="24">
        <v>4</v>
      </c>
    </row>
    <row r="40" spans="1:2" x14ac:dyDescent="0.25">
      <c r="A40" s="14" t="s">
        <v>30</v>
      </c>
      <c r="B40" s="24">
        <v>3.8</v>
      </c>
    </row>
    <row r="41" spans="1:2" x14ac:dyDescent="0.25">
      <c r="A41" s="14" t="s">
        <v>29</v>
      </c>
      <c r="B41" s="24">
        <v>3.8</v>
      </c>
    </row>
    <row r="42" spans="1:2" x14ac:dyDescent="0.25">
      <c r="A42" s="14" t="s">
        <v>12</v>
      </c>
      <c r="B42" s="24">
        <v>3.8</v>
      </c>
    </row>
    <row r="43" spans="1:2" x14ac:dyDescent="0.25">
      <c r="A43" s="14" t="s">
        <v>23</v>
      </c>
      <c r="B43" s="24">
        <v>3.3</v>
      </c>
    </row>
    <row r="44" spans="1:2" x14ac:dyDescent="0.25">
      <c r="A44" s="14" t="s">
        <v>71</v>
      </c>
      <c r="B44" s="24">
        <v>3</v>
      </c>
    </row>
    <row r="45" spans="1:2" x14ac:dyDescent="0.25">
      <c r="A45" s="14" t="s">
        <v>62</v>
      </c>
      <c r="B45" s="24">
        <v>3</v>
      </c>
    </row>
    <row r="46" spans="1:2" x14ac:dyDescent="0.25">
      <c r="A46" s="14" t="s">
        <v>73</v>
      </c>
      <c r="B46" s="24">
        <v>3</v>
      </c>
    </row>
    <row r="47" spans="1:2" x14ac:dyDescent="0.25">
      <c r="A47" s="14" t="s">
        <v>80</v>
      </c>
      <c r="B47" s="24">
        <v>3</v>
      </c>
    </row>
    <row r="48" spans="1:2" x14ac:dyDescent="0.25">
      <c r="A48" s="14" t="s">
        <v>69</v>
      </c>
      <c r="B48" s="24">
        <v>3</v>
      </c>
    </row>
    <row r="49" spans="1:2" x14ac:dyDescent="0.25">
      <c r="A49" s="14" t="s">
        <v>66</v>
      </c>
      <c r="B49" s="24">
        <v>2.9</v>
      </c>
    </row>
    <row r="50" spans="1:2" x14ac:dyDescent="0.25">
      <c r="A50" s="14" t="s">
        <v>64</v>
      </c>
      <c r="B50" s="24">
        <v>2.8</v>
      </c>
    </row>
    <row r="51" spans="1:2" x14ac:dyDescent="0.25">
      <c r="A51" s="14" t="s">
        <v>65</v>
      </c>
      <c r="B51" s="24">
        <v>2.7</v>
      </c>
    </row>
    <row r="52" spans="1:2" x14ac:dyDescent="0.25">
      <c r="A52" s="14" t="s">
        <v>70</v>
      </c>
      <c r="B52" s="24">
        <v>2.6</v>
      </c>
    </row>
    <row r="53" spans="1:2" x14ac:dyDescent="0.25">
      <c r="A53" s="14" t="s">
        <v>61</v>
      </c>
      <c r="B53" s="24">
        <v>2.5</v>
      </c>
    </row>
    <row r="54" spans="1:2" x14ac:dyDescent="0.25">
      <c r="A54" s="14" t="s">
        <v>68</v>
      </c>
      <c r="B54" s="24">
        <v>2.2999999999999998</v>
      </c>
    </row>
    <row r="55" spans="1:2" x14ac:dyDescent="0.25">
      <c r="A55" s="14" t="s">
        <v>72</v>
      </c>
      <c r="B55" s="24">
        <v>2.2999999999999998</v>
      </c>
    </row>
    <row r="56" spans="1:2" x14ac:dyDescent="0.25">
      <c r="A56" s="14" t="s">
        <v>74</v>
      </c>
      <c r="B56" s="24">
        <v>2.2000000000000002</v>
      </c>
    </row>
    <row r="57" spans="1:2" x14ac:dyDescent="0.25">
      <c r="A57" s="14" t="s">
        <v>67</v>
      </c>
      <c r="B57" s="24">
        <v>2.2000000000000002</v>
      </c>
    </row>
    <row r="58" spans="1:2" x14ac:dyDescent="0.25">
      <c r="A58" s="14" t="s">
        <v>75</v>
      </c>
      <c r="B58" s="24">
        <v>2.1</v>
      </c>
    </row>
    <row r="59" spans="1:2" x14ac:dyDescent="0.25">
      <c r="A59" s="14" t="s">
        <v>63</v>
      </c>
      <c r="B59" s="24">
        <v>2.1</v>
      </c>
    </row>
    <row r="60" spans="1:2" x14ac:dyDescent="0.25">
      <c r="A60" s="14" t="s">
        <v>110</v>
      </c>
      <c r="B60" s="24">
        <v>2</v>
      </c>
    </row>
    <row r="61" spans="1:2" x14ac:dyDescent="0.25">
      <c r="A61" s="14" t="s">
        <v>127</v>
      </c>
      <c r="B61" s="24">
        <v>3.8894736842105266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35A1F-4A57-4022-A191-B5E520C51C66}">
  <dimension ref="A1:B61"/>
  <sheetViews>
    <sheetView workbookViewId="0">
      <selection activeCell="H11" sqref="H11"/>
    </sheetView>
  </sheetViews>
  <sheetFormatPr defaultRowHeight="15" x14ac:dyDescent="0.25"/>
  <cols>
    <col min="1" max="1" width="78.140625" bestFit="1" customWidth="1"/>
    <col min="2" max="2" width="17.7109375" bestFit="1" customWidth="1"/>
  </cols>
  <sheetData>
    <row r="1" spans="1:2" x14ac:dyDescent="0.25">
      <c r="A1" s="12" t="s">
        <v>112</v>
      </c>
      <c r="B1" t="s">
        <v>141</v>
      </c>
    </row>
    <row r="3" spans="1:2" x14ac:dyDescent="0.25">
      <c r="A3" s="12" t="s">
        <v>126</v>
      </c>
      <c r="B3" t="s">
        <v>129</v>
      </c>
    </row>
    <row r="4" spans="1:2" x14ac:dyDescent="0.25">
      <c r="A4" s="14" t="s">
        <v>41</v>
      </c>
      <c r="B4" s="24">
        <v>4.5</v>
      </c>
    </row>
    <row r="5" spans="1:2" x14ac:dyDescent="0.25">
      <c r="A5" s="14" t="s">
        <v>14</v>
      </c>
      <c r="B5" s="24">
        <v>4.7</v>
      </c>
    </row>
    <row r="6" spans="1:2" x14ac:dyDescent="0.25">
      <c r="A6" s="14" t="s">
        <v>3</v>
      </c>
      <c r="B6" s="24">
        <v>4.5</v>
      </c>
    </row>
    <row r="7" spans="1:2" x14ac:dyDescent="0.25">
      <c r="A7" s="14" t="s">
        <v>30</v>
      </c>
      <c r="B7" s="24">
        <v>3.8</v>
      </c>
    </row>
    <row r="8" spans="1:2" x14ac:dyDescent="0.25">
      <c r="A8" s="14" t="s">
        <v>34</v>
      </c>
      <c r="B8" s="24">
        <v>4.7</v>
      </c>
    </row>
    <row r="9" spans="1:2" x14ac:dyDescent="0.25">
      <c r="A9" s="14" t="s">
        <v>64</v>
      </c>
      <c r="B9" s="24">
        <v>2.8</v>
      </c>
    </row>
    <row r="10" spans="1:2" x14ac:dyDescent="0.25">
      <c r="A10" s="14" t="s">
        <v>12</v>
      </c>
      <c r="B10" s="24">
        <v>3.8</v>
      </c>
    </row>
    <row r="11" spans="1:2" x14ac:dyDescent="0.25">
      <c r="A11" s="14" t="s">
        <v>9</v>
      </c>
      <c r="B11" s="24">
        <v>4.5999999999999996</v>
      </c>
    </row>
    <row r="12" spans="1:2" x14ac:dyDescent="0.25">
      <c r="A12" s="14" t="s">
        <v>8</v>
      </c>
      <c r="B12" s="24">
        <v>4</v>
      </c>
    </row>
    <row r="13" spans="1:2" x14ac:dyDescent="0.25">
      <c r="A13" s="14" t="s">
        <v>69</v>
      </c>
      <c r="B13" s="24">
        <v>3</v>
      </c>
    </row>
    <row r="14" spans="1:2" x14ac:dyDescent="0.25">
      <c r="A14" s="14" t="s">
        <v>68</v>
      </c>
      <c r="B14" s="24">
        <v>2.2999999999999998</v>
      </c>
    </row>
    <row r="15" spans="1:2" x14ac:dyDescent="0.25">
      <c r="A15" s="14" t="s">
        <v>22</v>
      </c>
      <c r="B15" s="24">
        <v>4.5999999999999996</v>
      </c>
    </row>
    <row r="16" spans="1:2" x14ac:dyDescent="0.25">
      <c r="A16" s="14" t="s">
        <v>23</v>
      </c>
      <c r="B16" s="24">
        <v>3.3</v>
      </c>
    </row>
    <row r="17" spans="1:2" x14ac:dyDescent="0.25">
      <c r="A17" s="14" t="s">
        <v>15</v>
      </c>
      <c r="B17" s="24">
        <v>4.8</v>
      </c>
    </row>
    <row r="18" spans="1:2" x14ac:dyDescent="0.25">
      <c r="A18" s="14" t="s">
        <v>61</v>
      </c>
      <c r="B18" s="24">
        <v>2.5</v>
      </c>
    </row>
    <row r="19" spans="1:2" x14ac:dyDescent="0.25">
      <c r="A19" s="14" t="s">
        <v>31</v>
      </c>
      <c r="B19" s="24">
        <v>4.0999999999999996</v>
      </c>
    </row>
    <row r="20" spans="1:2" x14ac:dyDescent="0.25">
      <c r="A20" s="14" t="s">
        <v>37</v>
      </c>
      <c r="B20" s="24">
        <v>4.5</v>
      </c>
    </row>
    <row r="21" spans="1:2" x14ac:dyDescent="0.25">
      <c r="A21" s="14" t="s">
        <v>36</v>
      </c>
      <c r="B21" s="24">
        <v>4.7</v>
      </c>
    </row>
    <row r="22" spans="1:2" x14ac:dyDescent="0.25">
      <c r="A22" s="14" t="s">
        <v>63</v>
      </c>
      <c r="B22" s="24">
        <v>2.1</v>
      </c>
    </row>
    <row r="23" spans="1:2" x14ac:dyDescent="0.25">
      <c r="A23" s="14" t="s">
        <v>74</v>
      </c>
      <c r="B23" s="24">
        <v>2.2000000000000002</v>
      </c>
    </row>
    <row r="24" spans="1:2" x14ac:dyDescent="0.25">
      <c r="A24" s="14" t="s">
        <v>70</v>
      </c>
      <c r="B24" s="24">
        <v>2.6</v>
      </c>
    </row>
    <row r="25" spans="1:2" x14ac:dyDescent="0.25">
      <c r="A25" s="14" t="s">
        <v>18</v>
      </c>
      <c r="B25" s="24">
        <v>5</v>
      </c>
    </row>
    <row r="26" spans="1:2" x14ac:dyDescent="0.25">
      <c r="A26" s="14" t="s">
        <v>67</v>
      </c>
      <c r="B26" s="24">
        <v>2.2000000000000002</v>
      </c>
    </row>
    <row r="27" spans="1:2" x14ac:dyDescent="0.25">
      <c r="A27" s="14" t="s">
        <v>81</v>
      </c>
      <c r="B27" s="24">
        <v>5</v>
      </c>
    </row>
    <row r="28" spans="1:2" x14ac:dyDescent="0.25">
      <c r="A28" s="14" t="s">
        <v>39</v>
      </c>
      <c r="B28" s="24">
        <v>5</v>
      </c>
    </row>
    <row r="29" spans="1:2" x14ac:dyDescent="0.25">
      <c r="A29" s="14" t="s">
        <v>10</v>
      </c>
      <c r="B29" s="24">
        <v>4</v>
      </c>
    </row>
    <row r="30" spans="1:2" x14ac:dyDescent="0.25">
      <c r="A30" s="14" t="s">
        <v>38</v>
      </c>
      <c r="B30" s="24">
        <v>5</v>
      </c>
    </row>
    <row r="31" spans="1:2" x14ac:dyDescent="0.25">
      <c r="A31" s="14" t="s">
        <v>75</v>
      </c>
      <c r="B31" s="24">
        <v>2.1</v>
      </c>
    </row>
    <row r="32" spans="1:2" x14ac:dyDescent="0.25">
      <c r="A32" s="14" t="s">
        <v>28</v>
      </c>
      <c r="B32" s="24">
        <v>4.5999999999999996</v>
      </c>
    </row>
    <row r="33" spans="1:2" x14ac:dyDescent="0.25">
      <c r="A33" s="14" t="s">
        <v>33</v>
      </c>
      <c r="B33" s="24">
        <v>4.3</v>
      </c>
    </row>
    <row r="34" spans="1:2" x14ac:dyDescent="0.25">
      <c r="A34" s="14" t="s">
        <v>26</v>
      </c>
      <c r="B34" s="24">
        <v>4.4000000000000004</v>
      </c>
    </row>
    <row r="35" spans="1:2" x14ac:dyDescent="0.25">
      <c r="A35" s="14" t="s">
        <v>13</v>
      </c>
      <c r="B35" s="24">
        <v>4.0999999999999996</v>
      </c>
    </row>
    <row r="36" spans="1:2" x14ac:dyDescent="0.25">
      <c r="A36" s="14" t="s">
        <v>84</v>
      </c>
      <c r="B36" s="24">
        <v>4</v>
      </c>
    </row>
    <row r="37" spans="1:2" x14ac:dyDescent="0.25">
      <c r="A37" s="14" t="s">
        <v>65</v>
      </c>
      <c r="B37" s="24">
        <v>2.7</v>
      </c>
    </row>
    <row r="38" spans="1:2" x14ac:dyDescent="0.25">
      <c r="A38" s="14" t="s">
        <v>101</v>
      </c>
      <c r="B38" s="24">
        <v>5</v>
      </c>
    </row>
    <row r="39" spans="1:2" x14ac:dyDescent="0.25">
      <c r="A39" s="14" t="s">
        <v>71</v>
      </c>
      <c r="B39" s="24">
        <v>3</v>
      </c>
    </row>
    <row r="40" spans="1:2" x14ac:dyDescent="0.25">
      <c r="A40" s="14" t="s">
        <v>27</v>
      </c>
      <c r="B40" s="24">
        <v>4.3</v>
      </c>
    </row>
    <row r="41" spans="1:2" x14ac:dyDescent="0.25">
      <c r="A41" s="14" t="s">
        <v>20</v>
      </c>
      <c r="B41" s="24">
        <v>5</v>
      </c>
    </row>
    <row r="42" spans="1:2" x14ac:dyDescent="0.25">
      <c r="A42" s="14" t="s">
        <v>16</v>
      </c>
      <c r="B42" s="24">
        <v>4.5</v>
      </c>
    </row>
    <row r="43" spans="1:2" x14ac:dyDescent="0.25">
      <c r="A43" s="14" t="s">
        <v>11</v>
      </c>
      <c r="B43" s="24">
        <v>4.8</v>
      </c>
    </row>
    <row r="44" spans="1:2" x14ac:dyDescent="0.25">
      <c r="A44" s="14" t="s">
        <v>35</v>
      </c>
      <c r="B44" s="24">
        <v>4.3</v>
      </c>
    </row>
    <row r="45" spans="1:2" x14ac:dyDescent="0.25">
      <c r="A45" s="14" t="s">
        <v>25</v>
      </c>
      <c r="B45" s="24">
        <v>4</v>
      </c>
    </row>
    <row r="46" spans="1:2" x14ac:dyDescent="0.25">
      <c r="A46" s="14" t="s">
        <v>21</v>
      </c>
      <c r="B46" s="24">
        <v>4.5999999999999996</v>
      </c>
    </row>
    <row r="47" spans="1:2" x14ac:dyDescent="0.25">
      <c r="A47" s="14" t="s">
        <v>80</v>
      </c>
      <c r="B47" s="24">
        <v>3</v>
      </c>
    </row>
    <row r="48" spans="1:2" x14ac:dyDescent="0.25">
      <c r="A48" s="14" t="s">
        <v>4</v>
      </c>
      <c r="B48" s="24">
        <v>4.0999999999999996</v>
      </c>
    </row>
    <row r="49" spans="1:2" x14ac:dyDescent="0.25">
      <c r="A49" s="14" t="s">
        <v>17</v>
      </c>
      <c r="B49" s="24">
        <v>4.2</v>
      </c>
    </row>
    <row r="50" spans="1:2" x14ac:dyDescent="0.25">
      <c r="A50" s="14" t="s">
        <v>62</v>
      </c>
      <c r="B50" s="24">
        <v>3</v>
      </c>
    </row>
    <row r="51" spans="1:2" x14ac:dyDescent="0.25">
      <c r="A51" s="14" t="s">
        <v>19</v>
      </c>
      <c r="B51" s="24">
        <v>5</v>
      </c>
    </row>
    <row r="52" spans="1:2" x14ac:dyDescent="0.25">
      <c r="A52" s="14" t="s">
        <v>7</v>
      </c>
      <c r="B52" s="24">
        <v>4.8</v>
      </c>
    </row>
    <row r="53" spans="1:2" x14ac:dyDescent="0.25">
      <c r="A53" s="14" t="s">
        <v>5</v>
      </c>
      <c r="B53" s="24">
        <v>4.5999999999999996</v>
      </c>
    </row>
    <row r="54" spans="1:2" x14ac:dyDescent="0.25">
      <c r="A54" s="14" t="s">
        <v>29</v>
      </c>
      <c r="B54" s="24">
        <v>3.8</v>
      </c>
    </row>
    <row r="55" spans="1:2" x14ac:dyDescent="0.25">
      <c r="A55" s="14" t="s">
        <v>40</v>
      </c>
      <c r="B55" s="24">
        <v>4.3</v>
      </c>
    </row>
    <row r="56" spans="1:2" x14ac:dyDescent="0.25">
      <c r="A56" s="14" t="s">
        <v>66</v>
      </c>
      <c r="B56" s="24">
        <v>2.9</v>
      </c>
    </row>
    <row r="57" spans="1:2" x14ac:dyDescent="0.25">
      <c r="A57" s="14" t="s">
        <v>110</v>
      </c>
      <c r="B57" s="24">
        <v>2</v>
      </c>
    </row>
    <row r="58" spans="1:2" x14ac:dyDescent="0.25">
      <c r="A58" s="14" t="s">
        <v>72</v>
      </c>
      <c r="B58" s="24">
        <v>2.2999999999999998</v>
      </c>
    </row>
    <row r="59" spans="1:2" x14ac:dyDescent="0.25">
      <c r="A59" s="14" t="s">
        <v>6</v>
      </c>
      <c r="B59" s="24">
        <v>4.7</v>
      </c>
    </row>
    <row r="60" spans="1:2" x14ac:dyDescent="0.25">
      <c r="A60" s="14" t="s">
        <v>73</v>
      </c>
      <c r="B60" s="24">
        <v>3</v>
      </c>
    </row>
    <row r="61" spans="1:2" x14ac:dyDescent="0.25">
      <c r="A61" s="14" t="s">
        <v>127</v>
      </c>
      <c r="B61" s="24">
        <v>3.8894736842105266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6C55-7F59-4DB6-B793-B649AD958023}">
  <dimension ref="A3:B14"/>
  <sheetViews>
    <sheetView workbookViewId="0">
      <selection activeCell="B7" sqref="B7"/>
    </sheetView>
  </sheetViews>
  <sheetFormatPr defaultRowHeight="15" x14ac:dyDescent="0.25"/>
  <cols>
    <col min="1" max="1" width="13.140625" bestFit="1" customWidth="1"/>
    <col min="2" max="2" width="27.7109375" bestFit="1" customWidth="1"/>
    <col min="3" max="3" width="21" bestFit="1" customWidth="1"/>
    <col min="4" max="7" width="3.5703125" bestFit="1" customWidth="1"/>
    <col min="8" max="47" width="4.5703125" bestFit="1" customWidth="1"/>
    <col min="48" max="48" width="11.28515625" bestFit="1" customWidth="1"/>
  </cols>
  <sheetData>
    <row r="3" spans="1:2" x14ac:dyDescent="0.25">
      <c r="A3" s="12" t="s">
        <v>126</v>
      </c>
      <c r="B3" t="s">
        <v>139</v>
      </c>
    </row>
    <row r="4" spans="1:2" x14ac:dyDescent="0.25">
      <c r="A4" s="18">
        <v>10</v>
      </c>
      <c r="B4" s="4">
        <v>2585</v>
      </c>
    </row>
    <row r="5" spans="1:2" x14ac:dyDescent="0.25">
      <c r="A5" s="18">
        <v>11</v>
      </c>
      <c r="B5" s="4">
        <v>2452</v>
      </c>
    </row>
    <row r="6" spans="1:2" x14ac:dyDescent="0.25">
      <c r="A6" s="18">
        <v>1</v>
      </c>
      <c r="B6" s="4">
        <v>2393</v>
      </c>
    </row>
    <row r="7" spans="1:2" x14ac:dyDescent="0.25">
      <c r="A7" s="18">
        <v>12</v>
      </c>
      <c r="B7" s="4">
        <v>1946</v>
      </c>
    </row>
    <row r="8" spans="1:2" x14ac:dyDescent="0.25">
      <c r="A8" s="18">
        <v>15</v>
      </c>
      <c r="B8" s="4">
        <v>1670</v>
      </c>
    </row>
    <row r="9" spans="1:2" x14ac:dyDescent="0.25">
      <c r="A9" s="18">
        <v>27</v>
      </c>
      <c r="B9" s="4">
        <v>1526</v>
      </c>
    </row>
    <row r="10" spans="1:2" x14ac:dyDescent="0.25">
      <c r="A10" s="18">
        <v>25</v>
      </c>
      <c r="B10" s="4">
        <v>1418</v>
      </c>
    </row>
    <row r="11" spans="1:2" x14ac:dyDescent="0.25">
      <c r="A11" s="18">
        <v>23</v>
      </c>
      <c r="B11" s="4">
        <v>1329</v>
      </c>
    </row>
    <row r="12" spans="1:2" x14ac:dyDescent="0.25">
      <c r="A12" s="18">
        <v>21</v>
      </c>
      <c r="B12" s="4">
        <v>1070</v>
      </c>
    </row>
    <row r="13" spans="1:2" x14ac:dyDescent="0.25">
      <c r="A13" s="18">
        <v>29</v>
      </c>
      <c r="B13" s="4">
        <v>1010</v>
      </c>
    </row>
    <row r="14" spans="1:2" x14ac:dyDescent="0.25">
      <c r="A14" s="18" t="s">
        <v>127</v>
      </c>
      <c r="B14" s="4">
        <v>1739.9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B26A-7F70-4632-956F-8DE37FAF460F}">
  <dimension ref="A3:B14"/>
  <sheetViews>
    <sheetView workbookViewId="0">
      <selection activeCell="B5" sqref="B5"/>
    </sheetView>
  </sheetViews>
  <sheetFormatPr defaultRowHeight="15" x14ac:dyDescent="0.25"/>
  <cols>
    <col min="1" max="1" width="13.140625" bestFit="1" customWidth="1"/>
    <col min="2" max="2" width="17.85546875" bestFit="1" customWidth="1"/>
  </cols>
  <sheetData>
    <row r="3" spans="1:2" x14ac:dyDescent="0.25">
      <c r="A3" s="12" t="s">
        <v>126</v>
      </c>
      <c r="B3" t="s">
        <v>138</v>
      </c>
    </row>
    <row r="4" spans="1:2" x14ac:dyDescent="0.25">
      <c r="A4" s="18">
        <v>6</v>
      </c>
      <c r="B4" s="24">
        <v>55</v>
      </c>
    </row>
    <row r="5" spans="1:2" x14ac:dyDescent="0.25">
      <c r="A5" s="18">
        <v>8</v>
      </c>
      <c r="B5" s="24">
        <v>24</v>
      </c>
    </row>
    <row r="6" spans="1:2" x14ac:dyDescent="0.25">
      <c r="A6" s="18">
        <v>13</v>
      </c>
      <c r="B6" s="24">
        <v>32</v>
      </c>
    </row>
    <row r="7" spans="1:2" x14ac:dyDescent="0.25">
      <c r="A7" s="18">
        <v>14</v>
      </c>
      <c r="B7" s="24">
        <v>20</v>
      </c>
    </row>
    <row r="8" spans="1:2" x14ac:dyDescent="0.25">
      <c r="A8" s="18">
        <v>17</v>
      </c>
      <c r="B8" s="24">
        <v>20</v>
      </c>
    </row>
    <row r="9" spans="1:2" x14ac:dyDescent="0.25">
      <c r="A9" s="18">
        <v>32</v>
      </c>
      <c r="B9" s="24">
        <v>44</v>
      </c>
    </row>
    <row r="10" spans="1:2" x14ac:dyDescent="0.25">
      <c r="A10" s="18">
        <v>33</v>
      </c>
      <c r="B10" s="24">
        <v>39</v>
      </c>
    </row>
    <row r="11" spans="1:2" x14ac:dyDescent="0.25">
      <c r="A11" s="18">
        <v>67</v>
      </c>
      <c r="B11" s="24">
        <v>69</v>
      </c>
    </row>
    <row r="12" spans="1:2" x14ac:dyDescent="0.25">
      <c r="A12" s="18">
        <v>68</v>
      </c>
      <c r="B12" s="24">
        <v>49</v>
      </c>
    </row>
    <row r="13" spans="1:2" x14ac:dyDescent="0.25">
      <c r="A13" s="18">
        <v>69</v>
      </c>
      <c r="B13" s="24">
        <v>36</v>
      </c>
    </row>
    <row r="14" spans="1:2" x14ac:dyDescent="0.25">
      <c r="A14" s="18" t="s">
        <v>127</v>
      </c>
      <c r="B14" s="24">
        <v>38.799999999999997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E A A B Q S w M E F A A C A A g A n L r N 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n L 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y 6 z V q e 0 4 E h + w A A A M c B A A A T A B w A R m 9 y b X V s Y X M v U 2 V j d G l v b j E u b S C i G A A o o B Q A A A A A A A A A A A A A A A A A A A A A A A A A A A B 1 k D 1 r w z A Q h n e D / 8 O h L g k Y Q 6 B 0 C R m K 2 6 F L P 5 J A h 5 B B l q + O i C y F 0 6 l N a v z f K 8 c d G p x q O d D z 3 n P H e V S s n Y X V U G f z N E k T v 5 O E F a x l a X A G C z D I a Q L x r V w g h f H n 8 a j Q 5 E U g Q s v v j v a l c / v J t N 0 8 y w Y X Y u g U 2 2 5 T O M s x s s 0 G w Y 0 o d t L W v f x 0 Q B F N 5 2 i + J m n 9 h 6 O m c C Y 0 t o d + M k z L 2 l a 8 k q u C Y p E B R w K M R + 4 y a M X v A n A g r T D S J 8 t 3 t 3 n f f c Y v p v o P 3 Z c + T m K E B + 2 V C 5 b H k T / k P N W G p k S 6 Q F B I x t q R / p b 9 9 U b 7 L f F T 4 9 d Y v Y x x W / s r 5 o H A W 5 B G 8 + l C 2 E 3 T R N u r d 5 z / A F B L A Q I t A B Q A A g A I A J y 6 z V r u L 5 y p p A A A A P Y A A A A S A A A A A A A A A A A A A A A A A A A A A A B D b 2 5 m a W c v U G F j a 2 F n Z S 5 4 b W x Q S w E C L Q A U A A I A C A C c u s 1 a D 8 r p q 6 Q A A A D p A A A A E w A A A A A A A A A A A A A A A A D w A A A A W 0 N v b n R l b n R f V H l w Z X N d L n h t b F B L A Q I t A B Q A A g A I A J y 6 z V q e 0 4 E h + w A A A M c B A A A T A A A A A A A A A A A A A A A A A O E B A A B G b 3 J t d W x h c y 9 T Z W N 0 a W 9 u M S 5 t U E s F B g A A A A A D A A M A w g A A A C 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M A A A A A A A A 0 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M z J j N z Q 4 N S 1 i Y m R k L T R i Z W E t O D l m M S 1 j Y z Z k N G M 2 M j B j Z D Q 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s d W 1 u T m F t Z X M i I F Z h b H V l P S J z W y Z x d W 9 0 O 1 B y b 2 R 1 Y 3 Q m c X V v d D s s J n F 1 b 3 Q 7 Q 3 V y c m V u d C B w c m l j Z S Z x d W 9 0 O y w m c X V v d D t P b G Q g c H J p Y 2 U m c X V v d D s s J n F 1 b 3 Q 7 Q W J z b 2 x 1 d G U g R G l z Y 2 9 1 b n Q m c X V v d D s s J n F 1 b 3 Q 7 R G l z Y 2 9 1 b n Q m c X V v d D s s J n F 1 b 3 Q 7 R G l z Y 2 9 1 b n Q g Q 2 F 0 Z W d v c m l 6 Y X R p b 2 4 m c X V v d D s s J n F 1 b 3 Q 7 U m V 2 a W V 3 J n F 1 b 3 Q 7 L C Z x d W 9 0 O 1 J h d G l u Z 3 M m c X V v d D s s J n F 1 b 3 Q 7 U m F 0 a W 5 n I F F 1 Y W x p d H k m c X V v d D t d I i A v P j x F b n R y e S B U e X B l P S J G a W x s Q 2 9 s d W 1 u V H l w Z X M i I F Z h b H V l P S J z Q m d N R E F 3 V U d B d 1 V H I i A v P j x F b n R y e S B U e X B l P S J G a W x s T G F z d F V w Z G F 0 Z W Q i I F Z h b H V l P S J k M j A y N S 0 w N i 0 x M 1 Q y M D o y M D o 1 N y 4 0 M D Y z M j c 3 W i I g L z 4 8 R W 5 0 c n k g V H l w Z T 0 i R m l s b E V y c m 9 y Q 2 9 1 b n Q i I F Z h b H V l P S J s M C I g L z 4 8 R W 5 0 c n k g V H l w Z T 0 i R m l s b E V y c m 9 y Q 2 9 k Z S I g V m F s d W U 9 I n N V b m t u b 3 d u I i A v P j x F b n R y e S B U e X B l P S J G a W x s Q 2 9 1 b n Q i I F Z h b H V l P S J s M T A 5 I i A v P j x F b n R y e S B U e X B l P S J B Z G R l Z F R v R G F 0 Y U 1 v Z G V s I i B W Y W x 1 Z T 0 i b D A 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Q c m 9 k d W N 0 L D B 9 J n F 1 b 3 Q 7 L C Z x d W 9 0 O 1 N l Y 3 R p b 2 4 x L 1 R h Y m x l M S 9 B d X R v U m V t b 3 Z l Z E N v b H V t b n M x L n t D d X J y Z W 5 0 I H B y a W N l L D F 9 J n F 1 b 3 Q 7 L C Z x d W 9 0 O 1 N l Y 3 R p b 2 4 x L 1 R h Y m x l M S 9 B d X R v U m V t b 3 Z l Z E N v b H V t b n M x L n t P b G Q g c H J p Y 2 U s M n 0 m c X V v d D s s J n F 1 b 3 Q 7 U 2 V j d G l v b j E v V G F i b G U x L 0 F 1 d G 9 S Z W 1 v d m V k Q 2 9 s d W 1 u c z E u e 0 F i c 2 9 s d X R l I E R p c 2 N v d W 5 0 L D N 9 J n F 1 b 3 Q 7 L C Z x d W 9 0 O 1 N l Y 3 R p b 2 4 x L 1 R h Y m x l M S 9 B d X R v U m V t b 3 Z l Z E N v b H V t b n M x L n t E a X N j b 3 V u d C w 0 f S Z x d W 9 0 O y w m c X V v d D t T Z W N 0 a W 9 u M S 9 U Y W J s Z T E v Q X V 0 b 1 J l b W 9 2 Z W R D b 2 x 1 b W 5 z M S 5 7 R G l z Y 2 9 1 b n Q g Q 2 F 0 Z W d v c m l 6 Y X R p b 2 4 s N X 0 m c X V v d D s s J n F 1 b 3 Q 7 U 2 V j d G l v b j E v V G F i b G U x L 0 F 1 d G 9 S Z W 1 v d m V k Q 2 9 s d W 1 u c z E u e 1 J l d m l l d y w 2 f S Z x d W 9 0 O y w m c X V v d D t T Z W N 0 a W 9 u M S 9 U Y W J s Z T E v Q X V 0 b 1 J l b W 9 2 Z W R D b 2 x 1 b W 5 z M S 5 7 U m F 0 a W 5 n c y w 3 f S Z x d W 9 0 O y w m c X V v d D t T Z W N 0 a W 9 u M S 9 U Y W J s Z T E v Q X V 0 b 1 J l b W 9 2 Z W R D b 2 x 1 b W 5 z M S 5 7 U m F 0 a W 5 n I F F 1 Y W x p d H k s O H 0 m c X V v d D t d L C Z x d W 9 0 O 0 N v b H V t b k N v d W 5 0 J n F 1 b 3 Q 7 O j k s J n F 1 b 3 Q 7 S 2 V 5 Q 2 9 s d W 1 u T m F t Z X M m c X V v d D s 6 W 1 0 s J n F 1 b 3 Q 7 Q 2 9 s d W 1 u S W R l b n R p d G l l c y Z x d W 9 0 O z p b J n F 1 b 3 Q 7 U 2 V j d G l v b j E v V G F i b G U x L 0 F 1 d G 9 S Z W 1 v d m V k Q 2 9 s d W 1 u c z E u e 1 B y b 2 R 1 Y 3 Q s M H 0 m c X V v d D s s J n F 1 b 3 Q 7 U 2 V j d G l v b j E v V G F i b G U x L 0 F 1 d G 9 S Z W 1 v d m V k Q 2 9 s d W 1 u c z E u e 0 N 1 c n J l b n Q g c H J p Y 2 U s M X 0 m c X V v d D s s J n F 1 b 3 Q 7 U 2 V j d G l v b j E v V G F i b G U x L 0 F 1 d G 9 S Z W 1 v d m V k Q 2 9 s d W 1 u c z E u e 0 9 s Z C B w c m l j Z S w y f S Z x d W 9 0 O y w m c X V v d D t T Z W N 0 a W 9 u M S 9 U Y W J s Z T E v Q X V 0 b 1 J l b W 9 2 Z W R D b 2 x 1 b W 5 z M S 5 7 Q W J z b 2 x 1 d G U g R G l z Y 2 9 1 b n Q s M 3 0 m c X V v d D s s J n F 1 b 3 Q 7 U 2 V j d G l v b j E v V G F i b G U x L 0 F 1 d G 9 S Z W 1 v d m V k Q 2 9 s d W 1 u c z E u e 0 R p c 2 N v d W 5 0 L D R 9 J n F 1 b 3 Q 7 L C Z x d W 9 0 O 1 N l Y 3 R p b 2 4 x L 1 R h Y m x l M S 9 B d X R v U m V t b 3 Z l Z E N v b H V t b n M x L n t E a X N j b 3 V u d C B D Y X R l Z 2 9 y a X p h d G l v b i w 1 f S Z x d W 9 0 O y w m c X V v d D t T Z W N 0 a W 9 u M S 9 U Y W J s Z T E v Q X V 0 b 1 J l b W 9 2 Z W R D b 2 x 1 b W 5 z M S 5 7 U m V 2 a W V 3 L D Z 9 J n F 1 b 3 Q 7 L C Z x d W 9 0 O 1 N l Y 3 R p b 2 4 x L 1 R h Y m x l M S 9 B d X R v U m V t b 3 Z l Z E N v b H V t b n M x L n t S Y X R p b m d z L D d 9 J n F 1 b 3 Q 7 L C Z x d W 9 0 O 1 N l Y 3 R p b 2 4 x L 1 R h Y m x l M S 9 B d X R v U m V t b 3 Z l Z E N v b H V t b n M x L n t S Y X R p b m c g U X V h b G l 0 e 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n 0 o Q B U s s e S Y t L v J 9 p N Q f o A A A A A A I A A A A A A B B m A A A A A Q A A I A A A A I 5 + C X 7 V M + w l L D q 4 S t A 3 b 6 o / V y Q W w 8 P F v 6 q t m 2 q D t A W X A A A A A A 6 A A A A A A g A A I A A A A A S V 6 N x P e p V Q 6 0 0 T V H 1 F G j O J B o S E a n u F S 6 g g B N p u f K D b U A A A A B x x n W c g B F 3 F 7 l m D L G W 0 A M s V z 6 o l H 1 M Y v Y t E X w 3 G 7 T + y 6 S Y a H 3 r 4 4 7 c 0 o Z m 5 d 3 m 0 t 5 O z e W G G 9 i R 0 A p r b Z 7 v G i 3 D D O / a 8 m f 8 P 0 3 N h R F Q W Z l F Z Q A A A A O W c 6 W 1 r q a f I G p 1 b b p o 0 b m Q u T U z m R B x J A r z Z 0 M 9 W n F K 2 l 4 n X A N U q 6 7 2 S 5 a y y V j J f d L R R N x F 1 7 D D U 5 Z N Y O l c y Y / g = < / D a t a M a s h u p > 
</file>

<file path=customXml/itemProps1.xml><?xml version="1.0" encoding="utf-8"?>
<ds:datastoreItem xmlns:ds="http://schemas.openxmlformats.org/officeDocument/2006/customXml" ds:itemID="{243A6FC6-F05D-4809-BE4A-5CF9C934F4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Excel_jumia</vt:lpstr>
      <vt:lpstr>Descriptive Stats(Averages)</vt:lpstr>
      <vt:lpstr>Descriptive Stats(Product)</vt:lpstr>
      <vt:lpstr>Discount Percentage Vs Reviews</vt:lpstr>
      <vt:lpstr>Rating vs Reviews</vt:lpstr>
      <vt:lpstr>Product vs Rating(Top5)</vt:lpstr>
      <vt:lpstr>Product vs Rating(Bottom5)</vt:lpstr>
      <vt:lpstr>Product vs Discount(top 10)</vt:lpstr>
      <vt:lpstr>Product vs Review(top 10)</vt:lpstr>
      <vt:lpstr>Product Performance(Discount)</vt:lpstr>
      <vt:lpstr>Key Metrics</vt:lpstr>
      <vt:lpstr>Products vs Rating (Top 10)</vt:lpstr>
      <vt:lpstr>Top 10 Products (R,R,D)</vt:lpstr>
      <vt:lpstr>Rating &amp; Discount Categories</vt:lpstr>
      <vt:lpstr>Jumia Product Dashboard</vt:lpstr>
      <vt:lpstr>Charts</vt:lpstr>
      <vt:lpstr>Slicers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Loryne</dc:creator>
  <cp:lastModifiedBy>Loryne</cp:lastModifiedBy>
  <dcterms:created xsi:type="dcterms:W3CDTF">2025-06-09T11:20:39Z</dcterms:created>
  <dcterms:modified xsi:type="dcterms:W3CDTF">2025-06-13T20:22:09Z</dcterms:modified>
</cp:coreProperties>
</file>