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IMT M2/Projet P5 - Foot Predictor/"/>
    </mc:Choice>
  </mc:AlternateContent>
  <xr:revisionPtr revIDLastSave="0" documentId="8_{3029502B-855D-2A4A-8447-3B976E9167B0}" xr6:coauthVersionLast="47" xr6:coauthVersionMax="47" xr10:uidLastSave="{00000000-0000-0000-0000-000000000000}"/>
  <bookViews>
    <workbookView xWindow="4800" yWindow="2300" windowWidth="28800" windowHeight="17500" activeTab="1" xr2:uid="{A31ED2BC-A98D-1547-9A1E-0512EAB9A224}"/>
  </bookViews>
  <sheets>
    <sheet name="Feuil1" sheetId="1" r:id="rId1"/>
    <sheet name="Stats Précision" sheetId="6" r:id="rId2"/>
    <sheet name="XGBoost3" sheetId="10" r:id="rId3"/>
    <sheet name="XGBoost1" sheetId="4" r:id="rId4"/>
    <sheet name="XGBoost2" sheetId="7" r:id="rId5"/>
    <sheet name="Conv1" sheetId="8" r:id="rId6"/>
    <sheet name="Conv2" sheetId="9" r:id="rId7"/>
  </sheets>
  <definedNames>
    <definedName name="E0" localSheetId="0">Feuil1!$A$1:$R$375</definedName>
    <definedName name="E0" localSheetId="1">'Stats Précision'!$A$1:$P$381</definedName>
    <definedName name="E0_2" localSheetId="0">Feuil1!$A$376:$R$752</definedName>
    <definedName name="E0_3" localSheetId="0">Feuil1!$A$753:$R$1131</definedName>
    <definedName name="Prédiction" localSheetId="3">XGBoost1!$A$1:$F$381</definedName>
    <definedName name="Prédiction" localSheetId="4">XGBoost2!$A$1:$F$381</definedName>
    <definedName name="Prédiction2" localSheetId="5">Conv1!$A$1:$F$381</definedName>
    <definedName name="Prédiction3" localSheetId="6">Conv2!$A$1:$F$381</definedName>
    <definedName name="Prédiction5" localSheetId="2">XGBoost3!$A$1:$F$381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6" l="1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S2" i="6"/>
  <c r="R2" i="6"/>
  <c r="Q2" i="6"/>
  <c r="AV24" i="6"/>
  <c r="AU24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B362" i="6"/>
  <c r="AB363" i="6"/>
  <c r="AB364" i="6"/>
  <c r="AB365" i="6"/>
  <c r="AB366" i="6"/>
  <c r="AB367" i="6"/>
  <c r="AB368" i="6"/>
  <c r="AB369" i="6"/>
  <c r="AB370" i="6"/>
  <c r="AB371" i="6"/>
  <c r="AB372" i="6"/>
  <c r="AB373" i="6"/>
  <c r="AB374" i="6"/>
  <c r="AB375" i="6"/>
  <c r="AB376" i="6"/>
  <c r="AB377" i="6"/>
  <c r="AB378" i="6"/>
  <c r="AB379" i="6"/>
  <c r="AB380" i="6"/>
  <c r="AB381" i="6"/>
  <c r="AB2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2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2" i="6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AF2" i="1" s="1" a="1"/>
  <c r="AF2" i="1" s="1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2" i="4"/>
  <c r="C4" i="6"/>
  <c r="W4" i="6" s="1"/>
  <c r="C5" i="6"/>
  <c r="C6" i="6"/>
  <c r="Y6" i="6" s="1"/>
  <c r="C7" i="6"/>
  <c r="C8" i="6"/>
  <c r="C9" i="6"/>
  <c r="C10" i="6"/>
  <c r="C11" i="6"/>
  <c r="C12" i="6"/>
  <c r="Y12" i="6" s="1"/>
  <c r="C13" i="6"/>
  <c r="C14" i="6"/>
  <c r="C15" i="6"/>
  <c r="C16" i="6"/>
  <c r="C17" i="6"/>
  <c r="C18" i="6"/>
  <c r="X18" i="6" s="1"/>
  <c r="C19" i="6"/>
  <c r="X19" i="6" s="1"/>
  <c r="C20" i="6"/>
  <c r="C21" i="6"/>
  <c r="C22" i="6"/>
  <c r="Y22" i="6" s="1"/>
  <c r="C23" i="6"/>
  <c r="C24" i="6"/>
  <c r="C25" i="6"/>
  <c r="C26" i="6"/>
  <c r="X26" i="6" s="1"/>
  <c r="C27" i="6"/>
  <c r="C28" i="6"/>
  <c r="W28" i="6" s="1"/>
  <c r="C29" i="6"/>
  <c r="C30" i="6"/>
  <c r="C31" i="6"/>
  <c r="C32" i="6"/>
  <c r="C33" i="6"/>
  <c r="C34" i="6"/>
  <c r="C35" i="6"/>
  <c r="C36" i="6"/>
  <c r="Y36" i="6" s="1"/>
  <c r="C37" i="6"/>
  <c r="C38" i="6"/>
  <c r="Y38" i="6" s="1"/>
  <c r="C39" i="6"/>
  <c r="C40" i="6"/>
  <c r="C41" i="6"/>
  <c r="C42" i="6"/>
  <c r="C43" i="6"/>
  <c r="C44" i="6"/>
  <c r="W44" i="6" s="1"/>
  <c r="C45" i="6"/>
  <c r="W45" i="6" s="1"/>
  <c r="C46" i="6"/>
  <c r="W46" i="6" s="1"/>
  <c r="C47" i="6"/>
  <c r="C48" i="6"/>
  <c r="C49" i="6"/>
  <c r="C50" i="6"/>
  <c r="C51" i="6"/>
  <c r="C52" i="6"/>
  <c r="C53" i="6"/>
  <c r="C54" i="6"/>
  <c r="Y54" i="6" s="1"/>
  <c r="C55" i="6"/>
  <c r="C56" i="6"/>
  <c r="C57" i="6"/>
  <c r="C58" i="6"/>
  <c r="C59" i="6"/>
  <c r="C60" i="6"/>
  <c r="W60" i="6" s="1"/>
  <c r="C61" i="6"/>
  <c r="C62" i="6"/>
  <c r="C63" i="6"/>
  <c r="C64" i="6"/>
  <c r="C65" i="6"/>
  <c r="C66" i="6"/>
  <c r="C67" i="6"/>
  <c r="C68" i="6"/>
  <c r="Y68" i="6" s="1"/>
  <c r="C69" i="6"/>
  <c r="C70" i="6"/>
  <c r="C71" i="6"/>
  <c r="C72" i="6"/>
  <c r="C73" i="6"/>
  <c r="C74" i="6"/>
  <c r="C75" i="6"/>
  <c r="C76" i="6"/>
  <c r="Y76" i="6" s="1"/>
  <c r="C77" i="6"/>
  <c r="X77" i="6" s="1"/>
  <c r="C78" i="6"/>
  <c r="W78" i="6" s="1"/>
  <c r="C79" i="6"/>
  <c r="C80" i="6"/>
  <c r="C81" i="6"/>
  <c r="C82" i="6"/>
  <c r="C83" i="6"/>
  <c r="W83" i="6" s="1"/>
  <c r="C84" i="6"/>
  <c r="C85" i="6"/>
  <c r="X85" i="6" s="1"/>
  <c r="C86" i="6"/>
  <c r="Y86" i="6" s="1"/>
  <c r="C87" i="6"/>
  <c r="C88" i="6"/>
  <c r="C89" i="6"/>
  <c r="C90" i="6"/>
  <c r="C91" i="6"/>
  <c r="C92" i="6"/>
  <c r="W92" i="6" s="1"/>
  <c r="C93" i="6"/>
  <c r="W93" i="6" s="1"/>
  <c r="C94" i="6"/>
  <c r="W94" i="6" s="1"/>
  <c r="C95" i="6"/>
  <c r="C96" i="6"/>
  <c r="C97" i="6"/>
  <c r="C98" i="6"/>
  <c r="X98" i="6" s="1"/>
  <c r="C99" i="6"/>
  <c r="C100" i="6"/>
  <c r="C101" i="6"/>
  <c r="C102" i="6"/>
  <c r="X102" i="6" s="1"/>
  <c r="C103" i="6"/>
  <c r="W103" i="6" s="1"/>
  <c r="C104" i="6"/>
  <c r="W104" i="6" s="1"/>
  <c r="C105" i="6"/>
  <c r="W105" i="6" s="1"/>
  <c r="C106" i="6"/>
  <c r="C107" i="6"/>
  <c r="C108" i="6"/>
  <c r="C109" i="6"/>
  <c r="C110" i="6"/>
  <c r="W110" i="6" s="1"/>
  <c r="C111" i="6"/>
  <c r="W111" i="6" s="1"/>
  <c r="C112" i="6"/>
  <c r="C113" i="6"/>
  <c r="C114" i="6"/>
  <c r="C115" i="6"/>
  <c r="C116" i="6"/>
  <c r="X116" i="6" s="1"/>
  <c r="C117" i="6"/>
  <c r="C118" i="6"/>
  <c r="C119" i="6"/>
  <c r="C120" i="6"/>
  <c r="C121" i="6"/>
  <c r="C122" i="6"/>
  <c r="C123" i="6"/>
  <c r="C124" i="6"/>
  <c r="W124" i="6" s="1"/>
  <c r="C125" i="6"/>
  <c r="X125" i="6" s="1"/>
  <c r="C126" i="6"/>
  <c r="C127" i="6"/>
  <c r="C128" i="6"/>
  <c r="C129" i="6"/>
  <c r="C130" i="6"/>
  <c r="X130" i="6" s="1"/>
  <c r="C131" i="6"/>
  <c r="C132" i="6"/>
  <c r="W132" i="6" s="1"/>
  <c r="C133" i="6"/>
  <c r="W133" i="6" s="1"/>
  <c r="C134" i="6"/>
  <c r="C135" i="6"/>
  <c r="C136" i="6"/>
  <c r="C137" i="6"/>
  <c r="W137" i="6" s="1"/>
  <c r="C138" i="6"/>
  <c r="C139" i="6"/>
  <c r="C140" i="6"/>
  <c r="W140" i="6" s="1"/>
  <c r="C141" i="6"/>
  <c r="W141" i="6" s="1"/>
  <c r="C142" i="6"/>
  <c r="W142" i="6" s="1"/>
  <c r="C143" i="6"/>
  <c r="C144" i="6"/>
  <c r="C145" i="6"/>
  <c r="C146" i="6"/>
  <c r="C147" i="6"/>
  <c r="C148" i="6"/>
  <c r="Y148" i="6" s="1"/>
  <c r="C149" i="6"/>
  <c r="X149" i="6" s="1"/>
  <c r="C150" i="6"/>
  <c r="X150" i="6" s="1"/>
  <c r="C151" i="6"/>
  <c r="C152" i="6"/>
  <c r="C153" i="6"/>
  <c r="C154" i="6"/>
  <c r="C155" i="6"/>
  <c r="C156" i="6"/>
  <c r="W156" i="6" s="1"/>
  <c r="C157" i="6"/>
  <c r="X157" i="6" s="1"/>
  <c r="C158" i="6"/>
  <c r="W158" i="6" s="1"/>
  <c r="C159" i="6"/>
  <c r="C160" i="6"/>
  <c r="W160" i="6" s="1"/>
  <c r="C161" i="6"/>
  <c r="C162" i="6"/>
  <c r="C163" i="6"/>
  <c r="C164" i="6"/>
  <c r="C165" i="6"/>
  <c r="C166" i="6"/>
  <c r="X166" i="6" s="1"/>
  <c r="C167" i="6"/>
  <c r="C168" i="6"/>
  <c r="C169" i="6"/>
  <c r="C170" i="6"/>
  <c r="C171" i="6"/>
  <c r="C172" i="6"/>
  <c r="W172" i="6" s="1"/>
  <c r="C173" i="6"/>
  <c r="C174" i="6"/>
  <c r="W174" i="6" s="1"/>
  <c r="C175" i="6"/>
  <c r="C176" i="6"/>
  <c r="C177" i="6"/>
  <c r="C178" i="6"/>
  <c r="X178" i="6" s="1"/>
  <c r="C179" i="6"/>
  <c r="C180" i="6"/>
  <c r="C181" i="6"/>
  <c r="W181" i="6" s="1"/>
  <c r="C182" i="6"/>
  <c r="C183" i="6"/>
  <c r="W183" i="6" s="1"/>
  <c r="C184" i="6"/>
  <c r="C185" i="6"/>
  <c r="W185" i="6" s="1"/>
  <c r="C186" i="6"/>
  <c r="C187" i="6"/>
  <c r="C188" i="6"/>
  <c r="W188" i="6" s="1"/>
  <c r="C189" i="6"/>
  <c r="X189" i="6" s="1"/>
  <c r="C190" i="6"/>
  <c r="C191" i="6"/>
  <c r="C192" i="6"/>
  <c r="C193" i="6"/>
  <c r="C194" i="6"/>
  <c r="C195" i="6"/>
  <c r="C196" i="6"/>
  <c r="Y196" i="6" s="1"/>
  <c r="C197" i="6"/>
  <c r="Y197" i="6" s="1"/>
  <c r="C198" i="6"/>
  <c r="X198" i="6" s="1"/>
  <c r="C199" i="6"/>
  <c r="C200" i="6"/>
  <c r="C201" i="6"/>
  <c r="C202" i="6"/>
  <c r="C203" i="6"/>
  <c r="C204" i="6"/>
  <c r="W204" i="6" s="1"/>
  <c r="C205" i="6"/>
  <c r="X205" i="6" s="1"/>
  <c r="C206" i="6"/>
  <c r="W206" i="6" s="1"/>
  <c r="C207" i="6"/>
  <c r="C208" i="6"/>
  <c r="C209" i="6"/>
  <c r="C210" i="6"/>
  <c r="C211" i="6"/>
  <c r="W211" i="6" s="1"/>
  <c r="C212" i="6"/>
  <c r="X212" i="6" s="1"/>
  <c r="C213" i="6"/>
  <c r="X213" i="6" s="1"/>
  <c r="C214" i="6"/>
  <c r="X214" i="6" s="1"/>
  <c r="C215" i="6"/>
  <c r="C216" i="6"/>
  <c r="C217" i="6"/>
  <c r="C218" i="6"/>
  <c r="C219" i="6"/>
  <c r="C220" i="6"/>
  <c r="W220" i="6" s="1"/>
  <c r="C221" i="6"/>
  <c r="Y221" i="6" s="1"/>
  <c r="C222" i="6"/>
  <c r="Y222" i="6" s="1"/>
  <c r="C223" i="6"/>
  <c r="C224" i="6"/>
  <c r="C225" i="6"/>
  <c r="C226" i="6"/>
  <c r="X226" i="6" s="1"/>
  <c r="C227" i="6"/>
  <c r="C228" i="6"/>
  <c r="C229" i="6"/>
  <c r="W229" i="6" s="1"/>
  <c r="C230" i="6"/>
  <c r="W230" i="6" s="1"/>
  <c r="C231" i="6"/>
  <c r="W231" i="6" s="1"/>
  <c r="C232" i="6"/>
  <c r="C233" i="6"/>
  <c r="W233" i="6" s="1"/>
  <c r="C234" i="6"/>
  <c r="C235" i="6"/>
  <c r="C236" i="6"/>
  <c r="C237" i="6"/>
  <c r="C238" i="6"/>
  <c r="C239" i="6"/>
  <c r="C240" i="6"/>
  <c r="C241" i="6"/>
  <c r="C242" i="6"/>
  <c r="C243" i="6"/>
  <c r="C244" i="6"/>
  <c r="X244" i="6" s="1"/>
  <c r="C245" i="6"/>
  <c r="Y245" i="6" s="1"/>
  <c r="C246" i="6"/>
  <c r="C247" i="6"/>
  <c r="C248" i="6"/>
  <c r="C249" i="6"/>
  <c r="C250" i="6"/>
  <c r="C251" i="6"/>
  <c r="C252" i="6"/>
  <c r="W252" i="6" s="1"/>
  <c r="C253" i="6"/>
  <c r="C254" i="6"/>
  <c r="W254" i="6" s="1"/>
  <c r="C255" i="6"/>
  <c r="C256" i="6"/>
  <c r="W256" i="6" s="1"/>
  <c r="C257" i="6"/>
  <c r="C258" i="6"/>
  <c r="C259" i="6"/>
  <c r="W259" i="6" s="1"/>
  <c r="C260" i="6"/>
  <c r="X260" i="6" s="1"/>
  <c r="C261" i="6"/>
  <c r="W261" i="6" s="1"/>
  <c r="C262" i="6"/>
  <c r="X262" i="6" s="1"/>
  <c r="C263" i="6"/>
  <c r="C264" i="6"/>
  <c r="C265" i="6"/>
  <c r="C266" i="6"/>
  <c r="C267" i="6"/>
  <c r="C268" i="6"/>
  <c r="W268" i="6" s="1"/>
  <c r="C269" i="6"/>
  <c r="Y269" i="6" s="1"/>
  <c r="C270" i="6"/>
  <c r="U270" i="6" s="1"/>
  <c r="C271" i="6"/>
  <c r="C272" i="6"/>
  <c r="C273" i="6"/>
  <c r="C274" i="6"/>
  <c r="C275" i="6"/>
  <c r="C276" i="6"/>
  <c r="X276" i="6" s="1"/>
  <c r="C277" i="6"/>
  <c r="X277" i="6" s="1"/>
  <c r="C278" i="6"/>
  <c r="W278" i="6" s="1"/>
  <c r="C279" i="6"/>
  <c r="W279" i="6" s="1"/>
  <c r="C280" i="6"/>
  <c r="C281" i="6"/>
  <c r="C282" i="6"/>
  <c r="C283" i="6"/>
  <c r="C284" i="6"/>
  <c r="W284" i="6" s="1"/>
  <c r="C285" i="6"/>
  <c r="U285" i="6" s="1"/>
  <c r="C286" i="6"/>
  <c r="X286" i="6" s="1"/>
  <c r="C287" i="6"/>
  <c r="C288" i="6"/>
  <c r="C289" i="6"/>
  <c r="C290" i="6"/>
  <c r="C291" i="6"/>
  <c r="C292" i="6"/>
  <c r="C293" i="6"/>
  <c r="W293" i="6" s="1"/>
  <c r="C294" i="6"/>
  <c r="Y294" i="6" s="1"/>
  <c r="C295" i="6"/>
  <c r="Y295" i="6" s="1"/>
  <c r="C296" i="6"/>
  <c r="W296" i="6" s="1"/>
  <c r="C297" i="6"/>
  <c r="W297" i="6" s="1"/>
  <c r="C298" i="6"/>
  <c r="C299" i="6"/>
  <c r="C300" i="6"/>
  <c r="W300" i="6" s="1"/>
  <c r="C301" i="6"/>
  <c r="X301" i="6" s="1"/>
  <c r="C302" i="6"/>
  <c r="C303" i="6"/>
  <c r="C304" i="6"/>
  <c r="C305" i="6"/>
  <c r="C306" i="6"/>
  <c r="C307" i="6"/>
  <c r="C308" i="6"/>
  <c r="C309" i="6"/>
  <c r="W309" i="6" s="1"/>
  <c r="C310" i="6"/>
  <c r="W310" i="6" s="1"/>
  <c r="C311" i="6"/>
  <c r="X311" i="6" s="1"/>
  <c r="C312" i="6"/>
  <c r="C313" i="6"/>
  <c r="C314" i="6"/>
  <c r="C315" i="6"/>
  <c r="C316" i="6"/>
  <c r="X316" i="6" s="1"/>
  <c r="C317" i="6"/>
  <c r="Y317" i="6" s="1"/>
  <c r="C318" i="6"/>
  <c r="W318" i="6" s="1"/>
  <c r="C319" i="6"/>
  <c r="W319" i="6" s="1"/>
  <c r="C320" i="6"/>
  <c r="C321" i="6"/>
  <c r="W321" i="6" s="1"/>
  <c r="C322" i="6"/>
  <c r="C323" i="6"/>
  <c r="C324" i="6"/>
  <c r="W324" i="6" s="1"/>
  <c r="C325" i="6"/>
  <c r="W325" i="6" s="1"/>
  <c r="C326" i="6"/>
  <c r="C327" i="6"/>
  <c r="C328" i="6"/>
  <c r="C329" i="6"/>
  <c r="C330" i="6"/>
  <c r="C331" i="6"/>
  <c r="X331" i="6" s="1"/>
  <c r="C332" i="6"/>
  <c r="W332" i="6" s="1"/>
  <c r="C333" i="6"/>
  <c r="X333" i="6" s="1"/>
  <c r="C334" i="6"/>
  <c r="C335" i="6"/>
  <c r="C336" i="6"/>
  <c r="C337" i="6"/>
  <c r="C338" i="6"/>
  <c r="X338" i="6" s="1"/>
  <c r="C339" i="6"/>
  <c r="W339" i="6" s="1"/>
  <c r="C340" i="6"/>
  <c r="W340" i="6" s="1"/>
  <c r="C341" i="6"/>
  <c r="Y341" i="6" s="1"/>
  <c r="C342" i="6"/>
  <c r="Y342" i="6" s="1"/>
  <c r="C343" i="6"/>
  <c r="C344" i="6"/>
  <c r="C345" i="6"/>
  <c r="C346" i="6"/>
  <c r="C347" i="6"/>
  <c r="C348" i="6"/>
  <c r="X348" i="6" s="1"/>
  <c r="C349" i="6"/>
  <c r="X349" i="6" s="1"/>
  <c r="C350" i="6"/>
  <c r="W350" i="6" s="1"/>
  <c r="C351" i="6"/>
  <c r="C352" i="6"/>
  <c r="C353" i="6"/>
  <c r="C354" i="6"/>
  <c r="C355" i="6"/>
  <c r="C356" i="6"/>
  <c r="W356" i="6" s="1"/>
  <c r="C357" i="6"/>
  <c r="C358" i="6"/>
  <c r="W358" i="6" s="1"/>
  <c r="C359" i="6"/>
  <c r="W359" i="6" s="1"/>
  <c r="C360" i="6"/>
  <c r="Y360" i="6" s="1"/>
  <c r="C361" i="6"/>
  <c r="C362" i="6"/>
  <c r="C363" i="6"/>
  <c r="C364" i="6"/>
  <c r="W364" i="6" s="1"/>
  <c r="C365" i="6"/>
  <c r="C366" i="6"/>
  <c r="C367" i="6"/>
  <c r="C368" i="6"/>
  <c r="C369" i="6"/>
  <c r="C370" i="6"/>
  <c r="Y370" i="6" s="1"/>
  <c r="C371" i="6"/>
  <c r="C372" i="6"/>
  <c r="C373" i="6"/>
  <c r="C374" i="6"/>
  <c r="W374" i="6" s="1"/>
  <c r="C375" i="6"/>
  <c r="X375" i="6" s="1"/>
  <c r="C376" i="6"/>
  <c r="C377" i="6"/>
  <c r="C378" i="6"/>
  <c r="C379" i="6"/>
  <c r="C380" i="6"/>
  <c r="W380" i="6" s="1"/>
  <c r="C381" i="6"/>
  <c r="C2" i="6"/>
  <c r="X2" i="6" s="1"/>
  <c r="C3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2" i="6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37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2" i="1"/>
  <c r="U2" i="1"/>
  <c r="X2" i="1" s="1"/>
  <c r="AA2" i="1" s="1"/>
  <c r="T2" i="1"/>
  <c r="W2" i="1" s="1"/>
  <c r="Z2" i="1" s="1"/>
  <c r="S2" i="1"/>
  <c r="V2" i="1" s="1"/>
  <c r="Y2" i="1" s="1"/>
  <c r="U3" i="1"/>
  <c r="X3" i="1" s="1"/>
  <c r="AA3" i="1" s="1"/>
  <c r="U4" i="1"/>
  <c r="X4" i="1" s="1"/>
  <c r="AA4" i="1" s="1"/>
  <c r="U5" i="1"/>
  <c r="X5" i="1" s="1"/>
  <c r="U6" i="1"/>
  <c r="X6" i="1" s="1"/>
  <c r="AA6" i="1" s="1"/>
  <c r="U7" i="1"/>
  <c r="X7" i="1" s="1"/>
  <c r="AA7" i="1" s="1"/>
  <c r="U8" i="1"/>
  <c r="X8" i="1" s="1"/>
  <c r="AA8" i="1" s="1"/>
  <c r="U9" i="1"/>
  <c r="X9" i="1" s="1"/>
  <c r="AA9" i="1" s="1"/>
  <c r="U10" i="1"/>
  <c r="X10" i="1" s="1"/>
  <c r="AA10" i="1" s="1"/>
  <c r="U11" i="1"/>
  <c r="X11" i="1" s="1"/>
  <c r="AA11" i="1" s="1"/>
  <c r="U12" i="1"/>
  <c r="X12" i="1" s="1"/>
  <c r="AA12" i="1" s="1"/>
  <c r="U13" i="1"/>
  <c r="X13" i="1" s="1"/>
  <c r="U14" i="1"/>
  <c r="X14" i="1" s="1"/>
  <c r="AA14" i="1" s="1"/>
  <c r="U15" i="1"/>
  <c r="X15" i="1" s="1"/>
  <c r="AA15" i="1" s="1"/>
  <c r="U16" i="1"/>
  <c r="X16" i="1" s="1"/>
  <c r="AA16" i="1" s="1"/>
  <c r="U17" i="1"/>
  <c r="X17" i="1" s="1"/>
  <c r="AA17" i="1" s="1"/>
  <c r="U18" i="1"/>
  <c r="X18" i="1" s="1"/>
  <c r="AA18" i="1" s="1"/>
  <c r="U19" i="1"/>
  <c r="X19" i="1" s="1"/>
  <c r="AA19" i="1" s="1"/>
  <c r="U20" i="1"/>
  <c r="X20" i="1" s="1"/>
  <c r="AA20" i="1" s="1"/>
  <c r="U21" i="1"/>
  <c r="X21" i="1" s="1"/>
  <c r="U22" i="1"/>
  <c r="X22" i="1" s="1"/>
  <c r="AA22" i="1" s="1"/>
  <c r="U23" i="1"/>
  <c r="X23" i="1" s="1"/>
  <c r="AA23" i="1" s="1"/>
  <c r="U24" i="1"/>
  <c r="X24" i="1" s="1"/>
  <c r="AA24" i="1" s="1"/>
  <c r="U25" i="1"/>
  <c r="X25" i="1" s="1"/>
  <c r="AA25" i="1" s="1"/>
  <c r="U26" i="1"/>
  <c r="X26" i="1" s="1"/>
  <c r="AA26" i="1" s="1"/>
  <c r="U27" i="1"/>
  <c r="X27" i="1" s="1"/>
  <c r="AA27" i="1" s="1"/>
  <c r="U28" i="1"/>
  <c r="X28" i="1" s="1"/>
  <c r="AA28" i="1" s="1"/>
  <c r="U29" i="1"/>
  <c r="X29" i="1" s="1"/>
  <c r="U30" i="1"/>
  <c r="X30" i="1" s="1"/>
  <c r="AA30" i="1" s="1"/>
  <c r="U31" i="1"/>
  <c r="X31" i="1" s="1"/>
  <c r="AA31" i="1" s="1"/>
  <c r="U32" i="1"/>
  <c r="X32" i="1" s="1"/>
  <c r="AA32" i="1" s="1"/>
  <c r="U33" i="1"/>
  <c r="X33" i="1" s="1"/>
  <c r="AA33" i="1" s="1"/>
  <c r="U34" i="1"/>
  <c r="X34" i="1" s="1"/>
  <c r="AA34" i="1" s="1"/>
  <c r="U35" i="1"/>
  <c r="X35" i="1" s="1"/>
  <c r="AA35" i="1" s="1"/>
  <c r="U36" i="1"/>
  <c r="X36" i="1" s="1"/>
  <c r="AA36" i="1" s="1"/>
  <c r="U37" i="1"/>
  <c r="X37" i="1" s="1"/>
  <c r="U38" i="1"/>
  <c r="X38" i="1" s="1"/>
  <c r="AA38" i="1" s="1"/>
  <c r="U39" i="1"/>
  <c r="X39" i="1" s="1"/>
  <c r="AA39" i="1" s="1"/>
  <c r="U40" i="1"/>
  <c r="X40" i="1" s="1"/>
  <c r="AA40" i="1" s="1"/>
  <c r="U41" i="1"/>
  <c r="X41" i="1" s="1"/>
  <c r="AA41" i="1" s="1"/>
  <c r="U42" i="1"/>
  <c r="X42" i="1" s="1"/>
  <c r="AA42" i="1" s="1"/>
  <c r="U43" i="1"/>
  <c r="X43" i="1" s="1"/>
  <c r="AA43" i="1" s="1"/>
  <c r="U44" i="1"/>
  <c r="X44" i="1" s="1"/>
  <c r="AA44" i="1" s="1"/>
  <c r="U45" i="1"/>
  <c r="X45" i="1" s="1"/>
  <c r="U46" i="1"/>
  <c r="X46" i="1" s="1"/>
  <c r="AA46" i="1" s="1"/>
  <c r="U47" i="1"/>
  <c r="X47" i="1" s="1"/>
  <c r="AA47" i="1" s="1"/>
  <c r="U48" i="1"/>
  <c r="X48" i="1" s="1"/>
  <c r="AA48" i="1" s="1"/>
  <c r="U49" i="1"/>
  <c r="X49" i="1" s="1"/>
  <c r="AA49" i="1" s="1"/>
  <c r="U50" i="1"/>
  <c r="X50" i="1" s="1"/>
  <c r="AA50" i="1" s="1"/>
  <c r="U51" i="1"/>
  <c r="X51" i="1" s="1"/>
  <c r="AA51" i="1" s="1"/>
  <c r="U52" i="1"/>
  <c r="X52" i="1" s="1"/>
  <c r="AA52" i="1" s="1"/>
  <c r="U53" i="1"/>
  <c r="X53" i="1" s="1"/>
  <c r="U54" i="1"/>
  <c r="X54" i="1" s="1"/>
  <c r="AA54" i="1" s="1"/>
  <c r="U55" i="1"/>
  <c r="X55" i="1" s="1"/>
  <c r="AA55" i="1" s="1"/>
  <c r="U56" i="1"/>
  <c r="X56" i="1" s="1"/>
  <c r="AA56" i="1" s="1"/>
  <c r="U57" i="1"/>
  <c r="X57" i="1" s="1"/>
  <c r="AA57" i="1" s="1"/>
  <c r="U58" i="1"/>
  <c r="X58" i="1" s="1"/>
  <c r="AA58" i="1" s="1"/>
  <c r="U59" i="1"/>
  <c r="X59" i="1" s="1"/>
  <c r="AA59" i="1" s="1"/>
  <c r="U60" i="1"/>
  <c r="X60" i="1" s="1"/>
  <c r="AA60" i="1" s="1"/>
  <c r="U61" i="1"/>
  <c r="X61" i="1" s="1"/>
  <c r="U62" i="1"/>
  <c r="X62" i="1" s="1"/>
  <c r="AA62" i="1" s="1"/>
  <c r="U63" i="1"/>
  <c r="X63" i="1" s="1"/>
  <c r="AA63" i="1" s="1"/>
  <c r="U64" i="1"/>
  <c r="X64" i="1" s="1"/>
  <c r="AA64" i="1" s="1"/>
  <c r="U65" i="1"/>
  <c r="X65" i="1" s="1"/>
  <c r="AA65" i="1" s="1"/>
  <c r="U66" i="1"/>
  <c r="X66" i="1" s="1"/>
  <c r="AA66" i="1" s="1"/>
  <c r="U67" i="1"/>
  <c r="X67" i="1" s="1"/>
  <c r="AA67" i="1" s="1"/>
  <c r="U68" i="1"/>
  <c r="X68" i="1" s="1"/>
  <c r="AA68" i="1" s="1"/>
  <c r="U69" i="1"/>
  <c r="X69" i="1" s="1"/>
  <c r="U70" i="1"/>
  <c r="X70" i="1" s="1"/>
  <c r="AA70" i="1" s="1"/>
  <c r="U71" i="1"/>
  <c r="X71" i="1" s="1"/>
  <c r="AA71" i="1" s="1"/>
  <c r="U72" i="1"/>
  <c r="X72" i="1" s="1"/>
  <c r="AA72" i="1" s="1"/>
  <c r="U73" i="1"/>
  <c r="X73" i="1" s="1"/>
  <c r="AA73" i="1" s="1"/>
  <c r="U74" i="1"/>
  <c r="X74" i="1" s="1"/>
  <c r="AA74" i="1" s="1"/>
  <c r="U75" i="1"/>
  <c r="X75" i="1" s="1"/>
  <c r="AA75" i="1" s="1"/>
  <c r="U76" i="1"/>
  <c r="X76" i="1" s="1"/>
  <c r="AA76" i="1" s="1"/>
  <c r="U77" i="1"/>
  <c r="X77" i="1" s="1"/>
  <c r="U78" i="1"/>
  <c r="X78" i="1" s="1"/>
  <c r="AA78" i="1" s="1"/>
  <c r="U79" i="1"/>
  <c r="X79" i="1" s="1"/>
  <c r="AA79" i="1" s="1"/>
  <c r="U80" i="1"/>
  <c r="X80" i="1" s="1"/>
  <c r="AA80" i="1" s="1"/>
  <c r="U81" i="1"/>
  <c r="X81" i="1" s="1"/>
  <c r="AA81" i="1" s="1"/>
  <c r="U82" i="1"/>
  <c r="X82" i="1" s="1"/>
  <c r="AA82" i="1" s="1"/>
  <c r="U83" i="1"/>
  <c r="X83" i="1" s="1"/>
  <c r="AA83" i="1" s="1"/>
  <c r="U84" i="1"/>
  <c r="X84" i="1" s="1"/>
  <c r="AA84" i="1" s="1"/>
  <c r="U85" i="1"/>
  <c r="X85" i="1" s="1"/>
  <c r="U86" i="1"/>
  <c r="X86" i="1" s="1"/>
  <c r="AA86" i="1" s="1"/>
  <c r="U87" i="1"/>
  <c r="X87" i="1" s="1"/>
  <c r="AA87" i="1" s="1"/>
  <c r="U88" i="1"/>
  <c r="X88" i="1" s="1"/>
  <c r="AA88" i="1" s="1"/>
  <c r="U89" i="1"/>
  <c r="X89" i="1" s="1"/>
  <c r="AA89" i="1" s="1"/>
  <c r="U90" i="1"/>
  <c r="X90" i="1" s="1"/>
  <c r="AA90" i="1" s="1"/>
  <c r="U91" i="1"/>
  <c r="X91" i="1" s="1"/>
  <c r="AA91" i="1" s="1"/>
  <c r="U92" i="1"/>
  <c r="X92" i="1" s="1"/>
  <c r="AA92" i="1" s="1"/>
  <c r="U93" i="1"/>
  <c r="X93" i="1" s="1"/>
  <c r="U94" i="1"/>
  <c r="X94" i="1" s="1"/>
  <c r="AA94" i="1" s="1"/>
  <c r="U95" i="1"/>
  <c r="X95" i="1" s="1"/>
  <c r="AA95" i="1" s="1"/>
  <c r="U96" i="1"/>
  <c r="X96" i="1" s="1"/>
  <c r="AA96" i="1" s="1"/>
  <c r="U97" i="1"/>
  <c r="X97" i="1" s="1"/>
  <c r="AA97" i="1" s="1"/>
  <c r="U98" i="1"/>
  <c r="X98" i="1" s="1"/>
  <c r="AA98" i="1" s="1"/>
  <c r="U99" i="1"/>
  <c r="X99" i="1" s="1"/>
  <c r="AA99" i="1" s="1"/>
  <c r="U100" i="1"/>
  <c r="X100" i="1" s="1"/>
  <c r="AA100" i="1" s="1"/>
  <c r="U101" i="1"/>
  <c r="X101" i="1" s="1"/>
  <c r="U102" i="1"/>
  <c r="X102" i="1" s="1"/>
  <c r="AA102" i="1" s="1"/>
  <c r="U103" i="1"/>
  <c r="X103" i="1" s="1"/>
  <c r="AA103" i="1" s="1"/>
  <c r="U104" i="1"/>
  <c r="X104" i="1" s="1"/>
  <c r="AA104" i="1" s="1"/>
  <c r="U105" i="1"/>
  <c r="X105" i="1" s="1"/>
  <c r="AA105" i="1" s="1"/>
  <c r="U106" i="1"/>
  <c r="X106" i="1" s="1"/>
  <c r="AA106" i="1" s="1"/>
  <c r="U107" i="1"/>
  <c r="X107" i="1" s="1"/>
  <c r="AA107" i="1" s="1"/>
  <c r="U108" i="1"/>
  <c r="X108" i="1" s="1"/>
  <c r="AA108" i="1" s="1"/>
  <c r="U109" i="1"/>
  <c r="X109" i="1" s="1"/>
  <c r="U110" i="1"/>
  <c r="X110" i="1" s="1"/>
  <c r="AA110" i="1" s="1"/>
  <c r="U111" i="1"/>
  <c r="X111" i="1" s="1"/>
  <c r="AA111" i="1" s="1"/>
  <c r="U112" i="1"/>
  <c r="X112" i="1" s="1"/>
  <c r="AA112" i="1" s="1"/>
  <c r="U113" i="1"/>
  <c r="X113" i="1" s="1"/>
  <c r="AA113" i="1" s="1"/>
  <c r="U114" i="1"/>
  <c r="X114" i="1" s="1"/>
  <c r="AA114" i="1" s="1"/>
  <c r="U115" i="1"/>
  <c r="X115" i="1" s="1"/>
  <c r="AA115" i="1" s="1"/>
  <c r="U116" i="1"/>
  <c r="X116" i="1" s="1"/>
  <c r="AA116" i="1" s="1"/>
  <c r="U117" i="1"/>
  <c r="X117" i="1" s="1"/>
  <c r="U118" i="1"/>
  <c r="X118" i="1" s="1"/>
  <c r="AA118" i="1" s="1"/>
  <c r="U119" i="1"/>
  <c r="X119" i="1" s="1"/>
  <c r="AA119" i="1" s="1"/>
  <c r="U120" i="1"/>
  <c r="X120" i="1" s="1"/>
  <c r="AA120" i="1" s="1"/>
  <c r="U121" i="1"/>
  <c r="X121" i="1" s="1"/>
  <c r="AA121" i="1" s="1"/>
  <c r="U122" i="1"/>
  <c r="X122" i="1" s="1"/>
  <c r="AA122" i="1" s="1"/>
  <c r="U123" i="1"/>
  <c r="X123" i="1" s="1"/>
  <c r="AA123" i="1" s="1"/>
  <c r="U124" i="1"/>
  <c r="X124" i="1" s="1"/>
  <c r="AA124" i="1" s="1"/>
  <c r="U125" i="1"/>
  <c r="X125" i="1" s="1"/>
  <c r="U126" i="1"/>
  <c r="X126" i="1" s="1"/>
  <c r="AA126" i="1" s="1"/>
  <c r="U127" i="1"/>
  <c r="X127" i="1" s="1"/>
  <c r="AA127" i="1" s="1"/>
  <c r="U128" i="1"/>
  <c r="X128" i="1" s="1"/>
  <c r="AA128" i="1" s="1"/>
  <c r="U129" i="1"/>
  <c r="X129" i="1" s="1"/>
  <c r="AA129" i="1" s="1"/>
  <c r="U130" i="1"/>
  <c r="X130" i="1" s="1"/>
  <c r="AA130" i="1" s="1"/>
  <c r="U131" i="1"/>
  <c r="X131" i="1" s="1"/>
  <c r="AA131" i="1" s="1"/>
  <c r="U132" i="1"/>
  <c r="X132" i="1" s="1"/>
  <c r="AA132" i="1" s="1"/>
  <c r="U133" i="1"/>
  <c r="X133" i="1" s="1"/>
  <c r="U134" i="1"/>
  <c r="X134" i="1" s="1"/>
  <c r="AA134" i="1" s="1"/>
  <c r="U135" i="1"/>
  <c r="X135" i="1" s="1"/>
  <c r="AA135" i="1" s="1"/>
  <c r="U136" i="1"/>
  <c r="X136" i="1" s="1"/>
  <c r="AA136" i="1" s="1"/>
  <c r="U137" i="1"/>
  <c r="X137" i="1" s="1"/>
  <c r="AA137" i="1" s="1"/>
  <c r="U138" i="1"/>
  <c r="X138" i="1" s="1"/>
  <c r="AA138" i="1" s="1"/>
  <c r="U139" i="1"/>
  <c r="X139" i="1" s="1"/>
  <c r="AA139" i="1" s="1"/>
  <c r="U140" i="1"/>
  <c r="X140" i="1" s="1"/>
  <c r="AA140" i="1" s="1"/>
  <c r="U141" i="1"/>
  <c r="X141" i="1" s="1"/>
  <c r="U142" i="1"/>
  <c r="X142" i="1" s="1"/>
  <c r="AA142" i="1" s="1"/>
  <c r="U143" i="1"/>
  <c r="X143" i="1" s="1"/>
  <c r="AA143" i="1" s="1"/>
  <c r="U144" i="1"/>
  <c r="X144" i="1" s="1"/>
  <c r="AA144" i="1" s="1"/>
  <c r="U145" i="1"/>
  <c r="X145" i="1" s="1"/>
  <c r="AA145" i="1" s="1"/>
  <c r="U146" i="1"/>
  <c r="X146" i="1" s="1"/>
  <c r="AA146" i="1" s="1"/>
  <c r="U147" i="1"/>
  <c r="X147" i="1" s="1"/>
  <c r="AA147" i="1" s="1"/>
  <c r="U148" i="1"/>
  <c r="X148" i="1" s="1"/>
  <c r="AA148" i="1" s="1"/>
  <c r="U149" i="1"/>
  <c r="X149" i="1" s="1"/>
  <c r="U150" i="1"/>
  <c r="X150" i="1" s="1"/>
  <c r="AA150" i="1" s="1"/>
  <c r="U151" i="1"/>
  <c r="X151" i="1" s="1"/>
  <c r="AA151" i="1" s="1"/>
  <c r="U152" i="1"/>
  <c r="X152" i="1" s="1"/>
  <c r="AA152" i="1" s="1"/>
  <c r="U153" i="1"/>
  <c r="X153" i="1" s="1"/>
  <c r="AA153" i="1" s="1"/>
  <c r="U154" i="1"/>
  <c r="X154" i="1" s="1"/>
  <c r="AA154" i="1" s="1"/>
  <c r="U155" i="1"/>
  <c r="X155" i="1" s="1"/>
  <c r="AA155" i="1" s="1"/>
  <c r="U156" i="1"/>
  <c r="X156" i="1" s="1"/>
  <c r="AA156" i="1" s="1"/>
  <c r="U157" i="1"/>
  <c r="X157" i="1" s="1"/>
  <c r="U158" i="1"/>
  <c r="X158" i="1" s="1"/>
  <c r="AA158" i="1" s="1"/>
  <c r="U159" i="1"/>
  <c r="X159" i="1" s="1"/>
  <c r="AA159" i="1" s="1"/>
  <c r="U160" i="1"/>
  <c r="X160" i="1" s="1"/>
  <c r="AA160" i="1" s="1"/>
  <c r="U161" i="1"/>
  <c r="X161" i="1" s="1"/>
  <c r="AA161" i="1" s="1"/>
  <c r="U162" i="1"/>
  <c r="X162" i="1" s="1"/>
  <c r="AA162" i="1" s="1"/>
  <c r="U163" i="1"/>
  <c r="X163" i="1" s="1"/>
  <c r="AA163" i="1" s="1"/>
  <c r="U164" i="1"/>
  <c r="X164" i="1" s="1"/>
  <c r="AA164" i="1" s="1"/>
  <c r="U165" i="1"/>
  <c r="X165" i="1" s="1"/>
  <c r="U166" i="1"/>
  <c r="X166" i="1" s="1"/>
  <c r="AA166" i="1" s="1"/>
  <c r="U167" i="1"/>
  <c r="X167" i="1" s="1"/>
  <c r="AA167" i="1" s="1"/>
  <c r="U168" i="1"/>
  <c r="X168" i="1" s="1"/>
  <c r="AA168" i="1" s="1"/>
  <c r="U169" i="1"/>
  <c r="X169" i="1" s="1"/>
  <c r="AA169" i="1" s="1"/>
  <c r="U170" i="1"/>
  <c r="X170" i="1" s="1"/>
  <c r="AA170" i="1" s="1"/>
  <c r="U171" i="1"/>
  <c r="X171" i="1" s="1"/>
  <c r="AA171" i="1" s="1"/>
  <c r="U172" i="1"/>
  <c r="X172" i="1" s="1"/>
  <c r="AA172" i="1" s="1"/>
  <c r="U173" i="1"/>
  <c r="X173" i="1" s="1"/>
  <c r="U174" i="1"/>
  <c r="X174" i="1" s="1"/>
  <c r="AA174" i="1" s="1"/>
  <c r="U175" i="1"/>
  <c r="X175" i="1" s="1"/>
  <c r="AA175" i="1" s="1"/>
  <c r="U176" i="1"/>
  <c r="X176" i="1" s="1"/>
  <c r="AA176" i="1" s="1"/>
  <c r="U177" i="1"/>
  <c r="X177" i="1" s="1"/>
  <c r="AA177" i="1" s="1"/>
  <c r="U178" i="1"/>
  <c r="X178" i="1" s="1"/>
  <c r="AA178" i="1" s="1"/>
  <c r="U179" i="1"/>
  <c r="X179" i="1" s="1"/>
  <c r="AA179" i="1" s="1"/>
  <c r="U180" i="1"/>
  <c r="X180" i="1" s="1"/>
  <c r="AA180" i="1" s="1"/>
  <c r="U181" i="1"/>
  <c r="X181" i="1" s="1"/>
  <c r="U182" i="1"/>
  <c r="X182" i="1" s="1"/>
  <c r="AA182" i="1" s="1"/>
  <c r="U183" i="1"/>
  <c r="X183" i="1" s="1"/>
  <c r="AA183" i="1" s="1"/>
  <c r="U184" i="1"/>
  <c r="X184" i="1" s="1"/>
  <c r="AA184" i="1" s="1"/>
  <c r="U185" i="1"/>
  <c r="X185" i="1" s="1"/>
  <c r="AA185" i="1" s="1"/>
  <c r="U186" i="1"/>
  <c r="X186" i="1" s="1"/>
  <c r="AA186" i="1" s="1"/>
  <c r="U187" i="1"/>
  <c r="X187" i="1" s="1"/>
  <c r="AA187" i="1" s="1"/>
  <c r="U188" i="1"/>
  <c r="X188" i="1" s="1"/>
  <c r="AA188" i="1" s="1"/>
  <c r="U189" i="1"/>
  <c r="X189" i="1" s="1"/>
  <c r="U190" i="1"/>
  <c r="X190" i="1" s="1"/>
  <c r="AA190" i="1" s="1"/>
  <c r="U191" i="1"/>
  <c r="X191" i="1" s="1"/>
  <c r="AA191" i="1" s="1"/>
  <c r="U192" i="1"/>
  <c r="X192" i="1" s="1"/>
  <c r="AA192" i="1" s="1"/>
  <c r="U193" i="1"/>
  <c r="X193" i="1" s="1"/>
  <c r="AA193" i="1" s="1"/>
  <c r="U194" i="1"/>
  <c r="X194" i="1" s="1"/>
  <c r="AA194" i="1" s="1"/>
  <c r="U195" i="1"/>
  <c r="X195" i="1" s="1"/>
  <c r="AA195" i="1" s="1"/>
  <c r="U196" i="1"/>
  <c r="X196" i="1" s="1"/>
  <c r="AA196" i="1" s="1"/>
  <c r="U197" i="1"/>
  <c r="X197" i="1" s="1"/>
  <c r="U198" i="1"/>
  <c r="X198" i="1" s="1"/>
  <c r="AA198" i="1" s="1"/>
  <c r="U199" i="1"/>
  <c r="X199" i="1" s="1"/>
  <c r="AA199" i="1" s="1"/>
  <c r="U200" i="1"/>
  <c r="X200" i="1" s="1"/>
  <c r="AA200" i="1" s="1"/>
  <c r="U201" i="1"/>
  <c r="X201" i="1" s="1"/>
  <c r="AA201" i="1" s="1"/>
  <c r="U202" i="1"/>
  <c r="X202" i="1" s="1"/>
  <c r="AA202" i="1" s="1"/>
  <c r="U203" i="1"/>
  <c r="X203" i="1" s="1"/>
  <c r="AA203" i="1" s="1"/>
  <c r="U204" i="1"/>
  <c r="X204" i="1" s="1"/>
  <c r="AA204" i="1" s="1"/>
  <c r="U205" i="1"/>
  <c r="X205" i="1" s="1"/>
  <c r="U206" i="1"/>
  <c r="X206" i="1" s="1"/>
  <c r="AA206" i="1" s="1"/>
  <c r="U207" i="1"/>
  <c r="X207" i="1" s="1"/>
  <c r="AA207" i="1" s="1"/>
  <c r="U208" i="1"/>
  <c r="X208" i="1" s="1"/>
  <c r="AA208" i="1" s="1"/>
  <c r="U209" i="1"/>
  <c r="X209" i="1" s="1"/>
  <c r="AA209" i="1" s="1"/>
  <c r="U210" i="1"/>
  <c r="X210" i="1" s="1"/>
  <c r="AA210" i="1" s="1"/>
  <c r="U211" i="1"/>
  <c r="X211" i="1" s="1"/>
  <c r="AA211" i="1" s="1"/>
  <c r="U212" i="1"/>
  <c r="X212" i="1" s="1"/>
  <c r="AA212" i="1" s="1"/>
  <c r="U213" i="1"/>
  <c r="X213" i="1" s="1"/>
  <c r="U214" i="1"/>
  <c r="X214" i="1" s="1"/>
  <c r="AA214" i="1" s="1"/>
  <c r="U215" i="1"/>
  <c r="X215" i="1" s="1"/>
  <c r="AA215" i="1" s="1"/>
  <c r="U216" i="1"/>
  <c r="X216" i="1" s="1"/>
  <c r="AA216" i="1" s="1"/>
  <c r="U217" i="1"/>
  <c r="X217" i="1" s="1"/>
  <c r="AA217" i="1" s="1"/>
  <c r="U218" i="1"/>
  <c r="X218" i="1" s="1"/>
  <c r="AA218" i="1" s="1"/>
  <c r="U219" i="1"/>
  <c r="X219" i="1" s="1"/>
  <c r="AA219" i="1" s="1"/>
  <c r="U220" i="1"/>
  <c r="X220" i="1" s="1"/>
  <c r="AA220" i="1" s="1"/>
  <c r="U221" i="1"/>
  <c r="X221" i="1" s="1"/>
  <c r="U222" i="1"/>
  <c r="X222" i="1" s="1"/>
  <c r="AA222" i="1" s="1"/>
  <c r="U223" i="1"/>
  <c r="X223" i="1" s="1"/>
  <c r="AA223" i="1" s="1"/>
  <c r="U224" i="1"/>
  <c r="X224" i="1" s="1"/>
  <c r="AA224" i="1" s="1"/>
  <c r="U225" i="1"/>
  <c r="X225" i="1" s="1"/>
  <c r="AA225" i="1" s="1"/>
  <c r="U226" i="1"/>
  <c r="X226" i="1" s="1"/>
  <c r="AA226" i="1" s="1"/>
  <c r="U227" i="1"/>
  <c r="X227" i="1" s="1"/>
  <c r="AA227" i="1" s="1"/>
  <c r="U228" i="1"/>
  <c r="X228" i="1" s="1"/>
  <c r="AA228" i="1" s="1"/>
  <c r="U229" i="1"/>
  <c r="X229" i="1" s="1"/>
  <c r="U230" i="1"/>
  <c r="X230" i="1" s="1"/>
  <c r="AA230" i="1" s="1"/>
  <c r="U231" i="1"/>
  <c r="X231" i="1" s="1"/>
  <c r="AA231" i="1" s="1"/>
  <c r="U232" i="1"/>
  <c r="X232" i="1" s="1"/>
  <c r="AA232" i="1" s="1"/>
  <c r="U233" i="1"/>
  <c r="X233" i="1" s="1"/>
  <c r="AA233" i="1" s="1"/>
  <c r="U234" i="1"/>
  <c r="X234" i="1" s="1"/>
  <c r="AA234" i="1" s="1"/>
  <c r="U235" i="1"/>
  <c r="X235" i="1" s="1"/>
  <c r="AA235" i="1" s="1"/>
  <c r="U236" i="1"/>
  <c r="X236" i="1" s="1"/>
  <c r="AA236" i="1" s="1"/>
  <c r="U237" i="1"/>
  <c r="X237" i="1" s="1"/>
  <c r="U238" i="1"/>
  <c r="X238" i="1" s="1"/>
  <c r="AA238" i="1" s="1"/>
  <c r="U239" i="1"/>
  <c r="X239" i="1" s="1"/>
  <c r="AA239" i="1" s="1"/>
  <c r="U240" i="1"/>
  <c r="X240" i="1" s="1"/>
  <c r="AA240" i="1" s="1"/>
  <c r="U241" i="1"/>
  <c r="X241" i="1" s="1"/>
  <c r="AA241" i="1" s="1"/>
  <c r="U242" i="1"/>
  <c r="X242" i="1" s="1"/>
  <c r="AA242" i="1" s="1"/>
  <c r="U243" i="1"/>
  <c r="X243" i="1" s="1"/>
  <c r="AA243" i="1" s="1"/>
  <c r="U244" i="1"/>
  <c r="X244" i="1" s="1"/>
  <c r="AA244" i="1" s="1"/>
  <c r="U245" i="1"/>
  <c r="X245" i="1" s="1"/>
  <c r="U246" i="1"/>
  <c r="X246" i="1" s="1"/>
  <c r="AA246" i="1" s="1"/>
  <c r="U247" i="1"/>
  <c r="X247" i="1" s="1"/>
  <c r="AA247" i="1" s="1"/>
  <c r="U248" i="1"/>
  <c r="X248" i="1" s="1"/>
  <c r="AA248" i="1" s="1"/>
  <c r="U249" i="1"/>
  <c r="X249" i="1" s="1"/>
  <c r="AA249" i="1" s="1"/>
  <c r="U250" i="1"/>
  <c r="X250" i="1" s="1"/>
  <c r="AA250" i="1" s="1"/>
  <c r="U251" i="1"/>
  <c r="X251" i="1" s="1"/>
  <c r="AA251" i="1" s="1"/>
  <c r="U252" i="1"/>
  <c r="X252" i="1" s="1"/>
  <c r="AA252" i="1" s="1"/>
  <c r="U253" i="1"/>
  <c r="X253" i="1" s="1"/>
  <c r="U254" i="1"/>
  <c r="X254" i="1" s="1"/>
  <c r="AA254" i="1" s="1"/>
  <c r="U255" i="1"/>
  <c r="X255" i="1" s="1"/>
  <c r="AA255" i="1" s="1"/>
  <c r="U256" i="1"/>
  <c r="X256" i="1" s="1"/>
  <c r="AA256" i="1" s="1"/>
  <c r="U257" i="1"/>
  <c r="X257" i="1" s="1"/>
  <c r="AA257" i="1" s="1"/>
  <c r="U258" i="1"/>
  <c r="X258" i="1" s="1"/>
  <c r="AA258" i="1" s="1"/>
  <c r="U259" i="1"/>
  <c r="X259" i="1" s="1"/>
  <c r="AA259" i="1" s="1"/>
  <c r="U260" i="1"/>
  <c r="X260" i="1" s="1"/>
  <c r="AA260" i="1" s="1"/>
  <c r="U261" i="1"/>
  <c r="X261" i="1" s="1"/>
  <c r="U262" i="1"/>
  <c r="X262" i="1" s="1"/>
  <c r="AA262" i="1" s="1"/>
  <c r="U263" i="1"/>
  <c r="X263" i="1" s="1"/>
  <c r="AA263" i="1" s="1"/>
  <c r="U264" i="1"/>
  <c r="X264" i="1" s="1"/>
  <c r="AA264" i="1" s="1"/>
  <c r="U265" i="1"/>
  <c r="X265" i="1" s="1"/>
  <c r="AA265" i="1" s="1"/>
  <c r="U266" i="1"/>
  <c r="X266" i="1" s="1"/>
  <c r="AA266" i="1" s="1"/>
  <c r="U267" i="1"/>
  <c r="X267" i="1" s="1"/>
  <c r="AA267" i="1" s="1"/>
  <c r="U268" i="1"/>
  <c r="X268" i="1" s="1"/>
  <c r="AA268" i="1" s="1"/>
  <c r="U269" i="1"/>
  <c r="X269" i="1" s="1"/>
  <c r="U270" i="1"/>
  <c r="X270" i="1" s="1"/>
  <c r="AA270" i="1" s="1"/>
  <c r="U271" i="1"/>
  <c r="X271" i="1" s="1"/>
  <c r="AA271" i="1" s="1"/>
  <c r="U272" i="1"/>
  <c r="X272" i="1" s="1"/>
  <c r="AA272" i="1" s="1"/>
  <c r="U273" i="1"/>
  <c r="X273" i="1" s="1"/>
  <c r="AA273" i="1" s="1"/>
  <c r="U274" i="1"/>
  <c r="X274" i="1" s="1"/>
  <c r="AA274" i="1" s="1"/>
  <c r="U275" i="1"/>
  <c r="X275" i="1" s="1"/>
  <c r="AA275" i="1" s="1"/>
  <c r="U276" i="1"/>
  <c r="X276" i="1" s="1"/>
  <c r="AA276" i="1" s="1"/>
  <c r="U277" i="1"/>
  <c r="X277" i="1" s="1"/>
  <c r="U278" i="1"/>
  <c r="X278" i="1" s="1"/>
  <c r="AA278" i="1" s="1"/>
  <c r="U279" i="1"/>
  <c r="X279" i="1" s="1"/>
  <c r="AA279" i="1" s="1"/>
  <c r="U280" i="1"/>
  <c r="X280" i="1" s="1"/>
  <c r="AA280" i="1" s="1"/>
  <c r="U281" i="1"/>
  <c r="X281" i="1" s="1"/>
  <c r="AA281" i="1" s="1"/>
  <c r="U282" i="1"/>
  <c r="X282" i="1" s="1"/>
  <c r="AA282" i="1" s="1"/>
  <c r="U283" i="1"/>
  <c r="X283" i="1" s="1"/>
  <c r="AA283" i="1" s="1"/>
  <c r="U284" i="1"/>
  <c r="X284" i="1" s="1"/>
  <c r="AA284" i="1" s="1"/>
  <c r="U285" i="1"/>
  <c r="X285" i="1" s="1"/>
  <c r="U286" i="1"/>
  <c r="X286" i="1" s="1"/>
  <c r="AA286" i="1" s="1"/>
  <c r="U287" i="1"/>
  <c r="X287" i="1" s="1"/>
  <c r="AA287" i="1" s="1"/>
  <c r="U288" i="1"/>
  <c r="X288" i="1" s="1"/>
  <c r="AA288" i="1" s="1"/>
  <c r="U289" i="1"/>
  <c r="X289" i="1" s="1"/>
  <c r="AA289" i="1" s="1"/>
  <c r="U290" i="1"/>
  <c r="X290" i="1" s="1"/>
  <c r="AA290" i="1" s="1"/>
  <c r="U291" i="1"/>
  <c r="X291" i="1" s="1"/>
  <c r="AA291" i="1" s="1"/>
  <c r="U292" i="1"/>
  <c r="X292" i="1" s="1"/>
  <c r="AA292" i="1" s="1"/>
  <c r="U293" i="1"/>
  <c r="X293" i="1" s="1"/>
  <c r="U294" i="1"/>
  <c r="X294" i="1" s="1"/>
  <c r="AA294" i="1" s="1"/>
  <c r="U295" i="1"/>
  <c r="X295" i="1" s="1"/>
  <c r="AA295" i="1" s="1"/>
  <c r="U296" i="1"/>
  <c r="X296" i="1" s="1"/>
  <c r="AA296" i="1" s="1"/>
  <c r="U297" i="1"/>
  <c r="X297" i="1" s="1"/>
  <c r="AA297" i="1" s="1"/>
  <c r="U298" i="1"/>
  <c r="X298" i="1" s="1"/>
  <c r="AA298" i="1" s="1"/>
  <c r="U299" i="1"/>
  <c r="X299" i="1" s="1"/>
  <c r="AA299" i="1" s="1"/>
  <c r="U300" i="1"/>
  <c r="X300" i="1" s="1"/>
  <c r="AA300" i="1" s="1"/>
  <c r="U301" i="1"/>
  <c r="X301" i="1" s="1"/>
  <c r="U302" i="1"/>
  <c r="X302" i="1" s="1"/>
  <c r="AA302" i="1" s="1"/>
  <c r="U303" i="1"/>
  <c r="X303" i="1" s="1"/>
  <c r="AA303" i="1" s="1"/>
  <c r="U304" i="1"/>
  <c r="X304" i="1" s="1"/>
  <c r="AA304" i="1" s="1"/>
  <c r="U305" i="1"/>
  <c r="X305" i="1" s="1"/>
  <c r="AA305" i="1" s="1"/>
  <c r="U306" i="1"/>
  <c r="X306" i="1" s="1"/>
  <c r="AA306" i="1" s="1"/>
  <c r="U307" i="1"/>
  <c r="X307" i="1" s="1"/>
  <c r="AA307" i="1" s="1"/>
  <c r="U308" i="1"/>
  <c r="X308" i="1" s="1"/>
  <c r="AA308" i="1" s="1"/>
  <c r="U309" i="1"/>
  <c r="X309" i="1" s="1"/>
  <c r="U310" i="1"/>
  <c r="X310" i="1" s="1"/>
  <c r="AA310" i="1" s="1"/>
  <c r="U311" i="1"/>
  <c r="X311" i="1" s="1"/>
  <c r="AA311" i="1" s="1"/>
  <c r="U312" i="1"/>
  <c r="X312" i="1" s="1"/>
  <c r="AA312" i="1" s="1"/>
  <c r="U313" i="1"/>
  <c r="X313" i="1" s="1"/>
  <c r="AA313" i="1" s="1"/>
  <c r="U314" i="1"/>
  <c r="X314" i="1" s="1"/>
  <c r="AA314" i="1" s="1"/>
  <c r="U315" i="1"/>
  <c r="X315" i="1" s="1"/>
  <c r="AA315" i="1" s="1"/>
  <c r="U316" i="1"/>
  <c r="X316" i="1" s="1"/>
  <c r="AA316" i="1" s="1"/>
  <c r="U317" i="1"/>
  <c r="X317" i="1" s="1"/>
  <c r="U318" i="1"/>
  <c r="X318" i="1" s="1"/>
  <c r="AA318" i="1" s="1"/>
  <c r="U319" i="1"/>
  <c r="X319" i="1" s="1"/>
  <c r="AA319" i="1" s="1"/>
  <c r="U320" i="1"/>
  <c r="X320" i="1" s="1"/>
  <c r="AA320" i="1" s="1"/>
  <c r="U321" i="1"/>
  <c r="X321" i="1" s="1"/>
  <c r="AA321" i="1" s="1"/>
  <c r="U322" i="1"/>
  <c r="X322" i="1" s="1"/>
  <c r="U323" i="1"/>
  <c r="X323" i="1" s="1"/>
  <c r="AA323" i="1" s="1"/>
  <c r="U324" i="1"/>
  <c r="X324" i="1" s="1"/>
  <c r="AA324" i="1" s="1"/>
  <c r="U325" i="1"/>
  <c r="X325" i="1" s="1"/>
  <c r="U326" i="1"/>
  <c r="X326" i="1" s="1"/>
  <c r="AA326" i="1" s="1"/>
  <c r="U327" i="1"/>
  <c r="X327" i="1" s="1"/>
  <c r="AA327" i="1" s="1"/>
  <c r="U328" i="1"/>
  <c r="X328" i="1" s="1"/>
  <c r="AA328" i="1" s="1"/>
  <c r="U329" i="1"/>
  <c r="X329" i="1" s="1"/>
  <c r="AA329" i="1" s="1"/>
  <c r="U330" i="1"/>
  <c r="X330" i="1" s="1"/>
  <c r="U331" i="1"/>
  <c r="X331" i="1" s="1"/>
  <c r="AA331" i="1" s="1"/>
  <c r="U332" i="1"/>
  <c r="X332" i="1" s="1"/>
  <c r="AA332" i="1" s="1"/>
  <c r="U333" i="1"/>
  <c r="X333" i="1" s="1"/>
  <c r="U334" i="1"/>
  <c r="X334" i="1" s="1"/>
  <c r="AA334" i="1" s="1"/>
  <c r="U335" i="1"/>
  <c r="X335" i="1" s="1"/>
  <c r="AA335" i="1" s="1"/>
  <c r="U336" i="1"/>
  <c r="X336" i="1" s="1"/>
  <c r="AA336" i="1" s="1"/>
  <c r="U337" i="1"/>
  <c r="X337" i="1" s="1"/>
  <c r="AA337" i="1" s="1"/>
  <c r="U338" i="1"/>
  <c r="X338" i="1" s="1"/>
  <c r="U339" i="1"/>
  <c r="X339" i="1" s="1"/>
  <c r="AA339" i="1" s="1"/>
  <c r="U340" i="1"/>
  <c r="X340" i="1" s="1"/>
  <c r="AA340" i="1" s="1"/>
  <c r="U341" i="1"/>
  <c r="X341" i="1" s="1"/>
  <c r="U342" i="1"/>
  <c r="X342" i="1" s="1"/>
  <c r="AA342" i="1" s="1"/>
  <c r="U343" i="1"/>
  <c r="X343" i="1" s="1"/>
  <c r="AA343" i="1" s="1"/>
  <c r="U344" i="1"/>
  <c r="X344" i="1" s="1"/>
  <c r="AA344" i="1" s="1"/>
  <c r="U345" i="1"/>
  <c r="X345" i="1" s="1"/>
  <c r="AA345" i="1" s="1"/>
  <c r="U346" i="1"/>
  <c r="X346" i="1" s="1"/>
  <c r="U347" i="1"/>
  <c r="X347" i="1" s="1"/>
  <c r="AA347" i="1" s="1"/>
  <c r="U348" i="1"/>
  <c r="X348" i="1" s="1"/>
  <c r="AA348" i="1" s="1"/>
  <c r="U349" i="1"/>
  <c r="X349" i="1" s="1"/>
  <c r="U350" i="1"/>
  <c r="X350" i="1" s="1"/>
  <c r="AA350" i="1" s="1"/>
  <c r="U351" i="1"/>
  <c r="X351" i="1" s="1"/>
  <c r="AA351" i="1" s="1"/>
  <c r="U352" i="1"/>
  <c r="X352" i="1" s="1"/>
  <c r="AA352" i="1" s="1"/>
  <c r="U353" i="1"/>
  <c r="X353" i="1" s="1"/>
  <c r="AA353" i="1" s="1"/>
  <c r="U354" i="1"/>
  <c r="X354" i="1" s="1"/>
  <c r="U355" i="1"/>
  <c r="X355" i="1" s="1"/>
  <c r="AA355" i="1" s="1"/>
  <c r="U356" i="1"/>
  <c r="X356" i="1" s="1"/>
  <c r="AA356" i="1" s="1"/>
  <c r="U357" i="1"/>
  <c r="X357" i="1" s="1"/>
  <c r="U358" i="1"/>
  <c r="X358" i="1" s="1"/>
  <c r="AA358" i="1" s="1"/>
  <c r="U359" i="1"/>
  <c r="X359" i="1" s="1"/>
  <c r="AA359" i="1" s="1"/>
  <c r="U360" i="1"/>
  <c r="X360" i="1" s="1"/>
  <c r="AA360" i="1" s="1"/>
  <c r="U361" i="1"/>
  <c r="X361" i="1" s="1"/>
  <c r="AA361" i="1" s="1"/>
  <c r="U362" i="1"/>
  <c r="X362" i="1" s="1"/>
  <c r="U363" i="1"/>
  <c r="X363" i="1" s="1"/>
  <c r="AA363" i="1" s="1"/>
  <c r="U364" i="1"/>
  <c r="X364" i="1" s="1"/>
  <c r="AA364" i="1" s="1"/>
  <c r="U365" i="1"/>
  <c r="X365" i="1" s="1"/>
  <c r="U366" i="1"/>
  <c r="X366" i="1" s="1"/>
  <c r="AA366" i="1" s="1"/>
  <c r="U367" i="1"/>
  <c r="X367" i="1" s="1"/>
  <c r="AA367" i="1" s="1"/>
  <c r="U368" i="1"/>
  <c r="X368" i="1" s="1"/>
  <c r="AA368" i="1" s="1"/>
  <c r="U369" i="1"/>
  <c r="X369" i="1" s="1"/>
  <c r="AA369" i="1" s="1"/>
  <c r="U370" i="1"/>
  <c r="X370" i="1" s="1"/>
  <c r="U371" i="1"/>
  <c r="X371" i="1" s="1"/>
  <c r="AA371" i="1" s="1"/>
  <c r="U372" i="1"/>
  <c r="X372" i="1" s="1"/>
  <c r="AA372" i="1" s="1"/>
  <c r="U373" i="1"/>
  <c r="X373" i="1" s="1"/>
  <c r="U374" i="1"/>
  <c r="X374" i="1" s="1"/>
  <c r="AA374" i="1" s="1"/>
  <c r="U375" i="1"/>
  <c r="X375" i="1" s="1"/>
  <c r="AA375" i="1" s="1"/>
  <c r="U376" i="1"/>
  <c r="X376" i="1" s="1"/>
  <c r="AA376" i="1" s="1"/>
  <c r="U377" i="1"/>
  <c r="X377" i="1" s="1"/>
  <c r="AA377" i="1" s="1"/>
  <c r="U378" i="1"/>
  <c r="X378" i="1" s="1"/>
  <c r="AA378" i="1" s="1"/>
  <c r="U379" i="1"/>
  <c r="X379" i="1" s="1"/>
  <c r="AA379" i="1" s="1"/>
  <c r="U380" i="1"/>
  <c r="X380" i="1" s="1"/>
  <c r="AA380" i="1" s="1"/>
  <c r="U381" i="1"/>
  <c r="X381" i="1" s="1"/>
  <c r="AA381" i="1" s="1"/>
  <c r="U382" i="1"/>
  <c r="X382" i="1" s="1"/>
  <c r="AA382" i="1" s="1"/>
  <c r="U383" i="1"/>
  <c r="X383" i="1" s="1"/>
  <c r="AA383" i="1" s="1"/>
  <c r="U384" i="1"/>
  <c r="X384" i="1" s="1"/>
  <c r="AA384" i="1" s="1"/>
  <c r="U385" i="1"/>
  <c r="X385" i="1" s="1"/>
  <c r="AA385" i="1" s="1"/>
  <c r="U386" i="1"/>
  <c r="X386" i="1" s="1"/>
  <c r="AA386" i="1" s="1"/>
  <c r="U387" i="1"/>
  <c r="X387" i="1" s="1"/>
  <c r="AA387" i="1" s="1"/>
  <c r="U388" i="1"/>
  <c r="X388" i="1" s="1"/>
  <c r="AA388" i="1" s="1"/>
  <c r="U389" i="1"/>
  <c r="X389" i="1" s="1"/>
  <c r="AA389" i="1" s="1"/>
  <c r="U390" i="1"/>
  <c r="X390" i="1" s="1"/>
  <c r="AA390" i="1" s="1"/>
  <c r="U391" i="1"/>
  <c r="X391" i="1" s="1"/>
  <c r="AA391" i="1" s="1"/>
  <c r="U392" i="1"/>
  <c r="X392" i="1" s="1"/>
  <c r="AA392" i="1" s="1"/>
  <c r="U393" i="1"/>
  <c r="X393" i="1" s="1"/>
  <c r="AA393" i="1" s="1"/>
  <c r="U394" i="1"/>
  <c r="X394" i="1" s="1"/>
  <c r="AA394" i="1" s="1"/>
  <c r="U395" i="1"/>
  <c r="X395" i="1" s="1"/>
  <c r="AA395" i="1" s="1"/>
  <c r="U396" i="1"/>
  <c r="X396" i="1" s="1"/>
  <c r="AA396" i="1" s="1"/>
  <c r="U397" i="1"/>
  <c r="X397" i="1" s="1"/>
  <c r="AA397" i="1" s="1"/>
  <c r="U398" i="1"/>
  <c r="X398" i="1" s="1"/>
  <c r="AA398" i="1" s="1"/>
  <c r="U399" i="1"/>
  <c r="X399" i="1" s="1"/>
  <c r="AA399" i="1" s="1"/>
  <c r="U400" i="1"/>
  <c r="X400" i="1" s="1"/>
  <c r="AA400" i="1" s="1"/>
  <c r="U401" i="1"/>
  <c r="X401" i="1" s="1"/>
  <c r="AA401" i="1" s="1"/>
  <c r="U402" i="1"/>
  <c r="X402" i="1" s="1"/>
  <c r="AA402" i="1" s="1"/>
  <c r="U403" i="1"/>
  <c r="X403" i="1" s="1"/>
  <c r="AA403" i="1" s="1"/>
  <c r="U404" i="1"/>
  <c r="X404" i="1" s="1"/>
  <c r="AA404" i="1" s="1"/>
  <c r="U405" i="1"/>
  <c r="X405" i="1" s="1"/>
  <c r="AA405" i="1" s="1"/>
  <c r="U406" i="1"/>
  <c r="X406" i="1" s="1"/>
  <c r="AA406" i="1" s="1"/>
  <c r="U407" i="1"/>
  <c r="X407" i="1" s="1"/>
  <c r="AA407" i="1" s="1"/>
  <c r="U408" i="1"/>
  <c r="X408" i="1" s="1"/>
  <c r="AA408" i="1" s="1"/>
  <c r="U409" i="1"/>
  <c r="X409" i="1" s="1"/>
  <c r="AA409" i="1" s="1"/>
  <c r="U410" i="1"/>
  <c r="X410" i="1" s="1"/>
  <c r="AA410" i="1" s="1"/>
  <c r="U411" i="1"/>
  <c r="X411" i="1" s="1"/>
  <c r="AA411" i="1" s="1"/>
  <c r="U412" i="1"/>
  <c r="X412" i="1" s="1"/>
  <c r="AA412" i="1" s="1"/>
  <c r="U413" i="1"/>
  <c r="X413" i="1" s="1"/>
  <c r="AA413" i="1" s="1"/>
  <c r="U414" i="1"/>
  <c r="X414" i="1" s="1"/>
  <c r="AA414" i="1" s="1"/>
  <c r="U415" i="1"/>
  <c r="X415" i="1" s="1"/>
  <c r="AA415" i="1" s="1"/>
  <c r="U416" i="1"/>
  <c r="X416" i="1" s="1"/>
  <c r="AA416" i="1" s="1"/>
  <c r="U417" i="1"/>
  <c r="X417" i="1" s="1"/>
  <c r="AA417" i="1" s="1"/>
  <c r="U418" i="1"/>
  <c r="X418" i="1" s="1"/>
  <c r="AA418" i="1" s="1"/>
  <c r="U419" i="1"/>
  <c r="X419" i="1" s="1"/>
  <c r="AA419" i="1" s="1"/>
  <c r="U420" i="1"/>
  <c r="X420" i="1" s="1"/>
  <c r="AA420" i="1" s="1"/>
  <c r="U421" i="1"/>
  <c r="X421" i="1" s="1"/>
  <c r="AA421" i="1" s="1"/>
  <c r="U422" i="1"/>
  <c r="X422" i="1" s="1"/>
  <c r="AA422" i="1" s="1"/>
  <c r="U423" i="1"/>
  <c r="X423" i="1" s="1"/>
  <c r="AA423" i="1" s="1"/>
  <c r="U424" i="1"/>
  <c r="X424" i="1" s="1"/>
  <c r="AA424" i="1" s="1"/>
  <c r="U425" i="1"/>
  <c r="X425" i="1" s="1"/>
  <c r="AA425" i="1" s="1"/>
  <c r="U426" i="1"/>
  <c r="X426" i="1" s="1"/>
  <c r="AA426" i="1" s="1"/>
  <c r="U427" i="1"/>
  <c r="X427" i="1" s="1"/>
  <c r="AA427" i="1" s="1"/>
  <c r="U428" i="1"/>
  <c r="X428" i="1" s="1"/>
  <c r="AA428" i="1" s="1"/>
  <c r="U429" i="1"/>
  <c r="X429" i="1" s="1"/>
  <c r="AA429" i="1" s="1"/>
  <c r="U430" i="1"/>
  <c r="X430" i="1" s="1"/>
  <c r="AA430" i="1" s="1"/>
  <c r="U431" i="1"/>
  <c r="X431" i="1" s="1"/>
  <c r="AA431" i="1" s="1"/>
  <c r="U432" i="1"/>
  <c r="X432" i="1" s="1"/>
  <c r="AA432" i="1" s="1"/>
  <c r="U433" i="1"/>
  <c r="X433" i="1" s="1"/>
  <c r="AA433" i="1" s="1"/>
  <c r="U434" i="1"/>
  <c r="X434" i="1" s="1"/>
  <c r="AA434" i="1" s="1"/>
  <c r="U435" i="1"/>
  <c r="X435" i="1" s="1"/>
  <c r="AA435" i="1" s="1"/>
  <c r="U436" i="1"/>
  <c r="X436" i="1" s="1"/>
  <c r="AA436" i="1" s="1"/>
  <c r="U437" i="1"/>
  <c r="X437" i="1" s="1"/>
  <c r="AA437" i="1" s="1"/>
  <c r="U438" i="1"/>
  <c r="X438" i="1" s="1"/>
  <c r="AA438" i="1" s="1"/>
  <c r="U439" i="1"/>
  <c r="X439" i="1" s="1"/>
  <c r="AA439" i="1" s="1"/>
  <c r="U440" i="1"/>
  <c r="X440" i="1" s="1"/>
  <c r="AA440" i="1" s="1"/>
  <c r="U441" i="1"/>
  <c r="X441" i="1" s="1"/>
  <c r="AA441" i="1" s="1"/>
  <c r="U442" i="1"/>
  <c r="X442" i="1" s="1"/>
  <c r="AA442" i="1" s="1"/>
  <c r="U443" i="1"/>
  <c r="X443" i="1" s="1"/>
  <c r="AA443" i="1" s="1"/>
  <c r="U444" i="1"/>
  <c r="X444" i="1" s="1"/>
  <c r="AA444" i="1" s="1"/>
  <c r="U445" i="1"/>
  <c r="X445" i="1" s="1"/>
  <c r="AA445" i="1" s="1"/>
  <c r="U446" i="1"/>
  <c r="X446" i="1" s="1"/>
  <c r="AA446" i="1" s="1"/>
  <c r="U447" i="1"/>
  <c r="X447" i="1" s="1"/>
  <c r="AA447" i="1" s="1"/>
  <c r="U448" i="1"/>
  <c r="X448" i="1" s="1"/>
  <c r="AA448" i="1" s="1"/>
  <c r="U449" i="1"/>
  <c r="X449" i="1" s="1"/>
  <c r="AA449" i="1" s="1"/>
  <c r="U450" i="1"/>
  <c r="X450" i="1" s="1"/>
  <c r="AA450" i="1" s="1"/>
  <c r="U451" i="1"/>
  <c r="X451" i="1" s="1"/>
  <c r="AA451" i="1" s="1"/>
  <c r="U452" i="1"/>
  <c r="X452" i="1" s="1"/>
  <c r="AA452" i="1" s="1"/>
  <c r="U453" i="1"/>
  <c r="X453" i="1" s="1"/>
  <c r="AA453" i="1" s="1"/>
  <c r="U454" i="1"/>
  <c r="X454" i="1" s="1"/>
  <c r="AA454" i="1" s="1"/>
  <c r="U455" i="1"/>
  <c r="X455" i="1" s="1"/>
  <c r="AA455" i="1" s="1"/>
  <c r="U456" i="1"/>
  <c r="X456" i="1" s="1"/>
  <c r="AA456" i="1" s="1"/>
  <c r="U457" i="1"/>
  <c r="X457" i="1" s="1"/>
  <c r="AA457" i="1" s="1"/>
  <c r="U458" i="1"/>
  <c r="X458" i="1" s="1"/>
  <c r="AA458" i="1" s="1"/>
  <c r="U459" i="1"/>
  <c r="X459" i="1" s="1"/>
  <c r="AA459" i="1" s="1"/>
  <c r="U460" i="1"/>
  <c r="X460" i="1" s="1"/>
  <c r="AA460" i="1" s="1"/>
  <c r="U461" i="1"/>
  <c r="X461" i="1" s="1"/>
  <c r="AA461" i="1" s="1"/>
  <c r="U462" i="1"/>
  <c r="X462" i="1" s="1"/>
  <c r="AA462" i="1" s="1"/>
  <c r="U463" i="1"/>
  <c r="X463" i="1" s="1"/>
  <c r="AA463" i="1" s="1"/>
  <c r="U464" i="1"/>
  <c r="X464" i="1" s="1"/>
  <c r="AA464" i="1" s="1"/>
  <c r="U465" i="1"/>
  <c r="X465" i="1" s="1"/>
  <c r="AA465" i="1" s="1"/>
  <c r="U466" i="1"/>
  <c r="X466" i="1" s="1"/>
  <c r="AA466" i="1" s="1"/>
  <c r="U467" i="1"/>
  <c r="X467" i="1" s="1"/>
  <c r="AA467" i="1" s="1"/>
  <c r="U468" i="1"/>
  <c r="X468" i="1" s="1"/>
  <c r="AA468" i="1" s="1"/>
  <c r="U469" i="1"/>
  <c r="X469" i="1" s="1"/>
  <c r="AA469" i="1" s="1"/>
  <c r="U470" i="1"/>
  <c r="X470" i="1" s="1"/>
  <c r="AA470" i="1" s="1"/>
  <c r="U471" i="1"/>
  <c r="X471" i="1" s="1"/>
  <c r="AA471" i="1" s="1"/>
  <c r="U472" i="1"/>
  <c r="X472" i="1" s="1"/>
  <c r="AA472" i="1" s="1"/>
  <c r="U473" i="1"/>
  <c r="X473" i="1" s="1"/>
  <c r="AA473" i="1" s="1"/>
  <c r="U474" i="1"/>
  <c r="X474" i="1" s="1"/>
  <c r="AA474" i="1" s="1"/>
  <c r="U475" i="1"/>
  <c r="X475" i="1" s="1"/>
  <c r="AA475" i="1" s="1"/>
  <c r="U476" i="1"/>
  <c r="X476" i="1" s="1"/>
  <c r="AA476" i="1" s="1"/>
  <c r="U477" i="1"/>
  <c r="X477" i="1" s="1"/>
  <c r="AA477" i="1" s="1"/>
  <c r="U478" i="1"/>
  <c r="X478" i="1" s="1"/>
  <c r="AA478" i="1" s="1"/>
  <c r="U479" i="1"/>
  <c r="X479" i="1" s="1"/>
  <c r="AA479" i="1" s="1"/>
  <c r="U480" i="1"/>
  <c r="X480" i="1" s="1"/>
  <c r="AA480" i="1" s="1"/>
  <c r="U481" i="1"/>
  <c r="X481" i="1" s="1"/>
  <c r="AA481" i="1" s="1"/>
  <c r="U482" i="1"/>
  <c r="X482" i="1" s="1"/>
  <c r="AA482" i="1" s="1"/>
  <c r="U483" i="1"/>
  <c r="X483" i="1" s="1"/>
  <c r="AA483" i="1" s="1"/>
  <c r="U484" i="1"/>
  <c r="X484" i="1" s="1"/>
  <c r="AA484" i="1" s="1"/>
  <c r="U485" i="1"/>
  <c r="X485" i="1" s="1"/>
  <c r="AA485" i="1" s="1"/>
  <c r="U486" i="1"/>
  <c r="X486" i="1" s="1"/>
  <c r="AA486" i="1" s="1"/>
  <c r="U487" i="1"/>
  <c r="X487" i="1" s="1"/>
  <c r="AA487" i="1" s="1"/>
  <c r="U488" i="1"/>
  <c r="X488" i="1" s="1"/>
  <c r="AA488" i="1" s="1"/>
  <c r="U489" i="1"/>
  <c r="X489" i="1" s="1"/>
  <c r="AA489" i="1" s="1"/>
  <c r="U490" i="1"/>
  <c r="X490" i="1" s="1"/>
  <c r="AA490" i="1" s="1"/>
  <c r="U491" i="1"/>
  <c r="X491" i="1" s="1"/>
  <c r="AA491" i="1" s="1"/>
  <c r="U492" i="1"/>
  <c r="X492" i="1" s="1"/>
  <c r="AA492" i="1" s="1"/>
  <c r="U493" i="1"/>
  <c r="X493" i="1" s="1"/>
  <c r="AA493" i="1" s="1"/>
  <c r="U494" i="1"/>
  <c r="X494" i="1" s="1"/>
  <c r="AA494" i="1" s="1"/>
  <c r="U495" i="1"/>
  <c r="X495" i="1" s="1"/>
  <c r="AA495" i="1" s="1"/>
  <c r="U496" i="1"/>
  <c r="X496" i="1" s="1"/>
  <c r="AA496" i="1" s="1"/>
  <c r="U497" i="1"/>
  <c r="X497" i="1" s="1"/>
  <c r="AA497" i="1" s="1"/>
  <c r="U498" i="1"/>
  <c r="X498" i="1" s="1"/>
  <c r="AA498" i="1" s="1"/>
  <c r="U499" i="1"/>
  <c r="X499" i="1" s="1"/>
  <c r="AA499" i="1" s="1"/>
  <c r="U500" i="1"/>
  <c r="X500" i="1" s="1"/>
  <c r="AA500" i="1" s="1"/>
  <c r="U501" i="1"/>
  <c r="X501" i="1" s="1"/>
  <c r="AA501" i="1" s="1"/>
  <c r="U502" i="1"/>
  <c r="X502" i="1" s="1"/>
  <c r="AA502" i="1" s="1"/>
  <c r="U503" i="1"/>
  <c r="X503" i="1" s="1"/>
  <c r="AA503" i="1" s="1"/>
  <c r="U504" i="1"/>
  <c r="X504" i="1" s="1"/>
  <c r="AA504" i="1" s="1"/>
  <c r="U505" i="1"/>
  <c r="X505" i="1" s="1"/>
  <c r="AA505" i="1" s="1"/>
  <c r="U506" i="1"/>
  <c r="X506" i="1" s="1"/>
  <c r="AA506" i="1" s="1"/>
  <c r="U507" i="1"/>
  <c r="X507" i="1" s="1"/>
  <c r="AA507" i="1" s="1"/>
  <c r="U508" i="1"/>
  <c r="X508" i="1" s="1"/>
  <c r="AA508" i="1" s="1"/>
  <c r="U509" i="1"/>
  <c r="X509" i="1" s="1"/>
  <c r="AA509" i="1" s="1"/>
  <c r="U510" i="1"/>
  <c r="X510" i="1" s="1"/>
  <c r="AA510" i="1" s="1"/>
  <c r="U511" i="1"/>
  <c r="X511" i="1" s="1"/>
  <c r="AA511" i="1" s="1"/>
  <c r="U512" i="1"/>
  <c r="X512" i="1" s="1"/>
  <c r="AA512" i="1" s="1"/>
  <c r="U513" i="1"/>
  <c r="X513" i="1" s="1"/>
  <c r="AA513" i="1" s="1"/>
  <c r="U514" i="1"/>
  <c r="X514" i="1" s="1"/>
  <c r="AA514" i="1" s="1"/>
  <c r="U515" i="1"/>
  <c r="X515" i="1" s="1"/>
  <c r="AA515" i="1" s="1"/>
  <c r="U516" i="1"/>
  <c r="X516" i="1" s="1"/>
  <c r="AA516" i="1" s="1"/>
  <c r="U517" i="1"/>
  <c r="X517" i="1" s="1"/>
  <c r="AA517" i="1" s="1"/>
  <c r="U518" i="1"/>
  <c r="X518" i="1" s="1"/>
  <c r="AA518" i="1" s="1"/>
  <c r="U519" i="1"/>
  <c r="X519" i="1" s="1"/>
  <c r="AA519" i="1" s="1"/>
  <c r="U520" i="1"/>
  <c r="X520" i="1" s="1"/>
  <c r="AA520" i="1" s="1"/>
  <c r="U521" i="1"/>
  <c r="X521" i="1" s="1"/>
  <c r="AA521" i="1" s="1"/>
  <c r="U522" i="1"/>
  <c r="X522" i="1" s="1"/>
  <c r="AA522" i="1" s="1"/>
  <c r="U523" i="1"/>
  <c r="X523" i="1" s="1"/>
  <c r="AA523" i="1" s="1"/>
  <c r="U524" i="1"/>
  <c r="X524" i="1" s="1"/>
  <c r="AA524" i="1" s="1"/>
  <c r="U525" i="1"/>
  <c r="X525" i="1" s="1"/>
  <c r="AA525" i="1" s="1"/>
  <c r="U526" i="1"/>
  <c r="X526" i="1" s="1"/>
  <c r="AA526" i="1" s="1"/>
  <c r="U527" i="1"/>
  <c r="X527" i="1" s="1"/>
  <c r="AA527" i="1" s="1"/>
  <c r="U528" i="1"/>
  <c r="X528" i="1" s="1"/>
  <c r="AA528" i="1" s="1"/>
  <c r="U529" i="1"/>
  <c r="X529" i="1" s="1"/>
  <c r="AA529" i="1" s="1"/>
  <c r="U530" i="1"/>
  <c r="X530" i="1" s="1"/>
  <c r="AA530" i="1" s="1"/>
  <c r="U531" i="1"/>
  <c r="X531" i="1" s="1"/>
  <c r="AA531" i="1" s="1"/>
  <c r="U532" i="1"/>
  <c r="X532" i="1" s="1"/>
  <c r="AA532" i="1" s="1"/>
  <c r="U533" i="1"/>
  <c r="X533" i="1" s="1"/>
  <c r="AA533" i="1" s="1"/>
  <c r="U534" i="1"/>
  <c r="X534" i="1" s="1"/>
  <c r="AA534" i="1" s="1"/>
  <c r="U535" i="1"/>
  <c r="X535" i="1" s="1"/>
  <c r="AA535" i="1" s="1"/>
  <c r="U536" i="1"/>
  <c r="X536" i="1" s="1"/>
  <c r="AA536" i="1" s="1"/>
  <c r="U537" i="1"/>
  <c r="X537" i="1" s="1"/>
  <c r="AA537" i="1" s="1"/>
  <c r="U538" i="1"/>
  <c r="X538" i="1" s="1"/>
  <c r="AA538" i="1" s="1"/>
  <c r="U539" i="1"/>
  <c r="X539" i="1" s="1"/>
  <c r="AA539" i="1" s="1"/>
  <c r="U540" i="1"/>
  <c r="X540" i="1" s="1"/>
  <c r="AA540" i="1" s="1"/>
  <c r="U541" i="1"/>
  <c r="X541" i="1" s="1"/>
  <c r="AA541" i="1" s="1"/>
  <c r="U542" i="1"/>
  <c r="X542" i="1" s="1"/>
  <c r="AA542" i="1" s="1"/>
  <c r="U543" i="1"/>
  <c r="X543" i="1" s="1"/>
  <c r="AA543" i="1" s="1"/>
  <c r="U544" i="1"/>
  <c r="X544" i="1" s="1"/>
  <c r="AA544" i="1" s="1"/>
  <c r="U545" i="1"/>
  <c r="X545" i="1" s="1"/>
  <c r="AA545" i="1" s="1"/>
  <c r="U546" i="1"/>
  <c r="X546" i="1" s="1"/>
  <c r="AA546" i="1" s="1"/>
  <c r="U547" i="1"/>
  <c r="X547" i="1" s="1"/>
  <c r="AA547" i="1" s="1"/>
  <c r="U548" i="1"/>
  <c r="X548" i="1" s="1"/>
  <c r="AA548" i="1" s="1"/>
  <c r="U549" i="1"/>
  <c r="X549" i="1" s="1"/>
  <c r="AA549" i="1" s="1"/>
  <c r="U550" i="1"/>
  <c r="X550" i="1" s="1"/>
  <c r="AA550" i="1" s="1"/>
  <c r="U551" i="1"/>
  <c r="X551" i="1" s="1"/>
  <c r="AA551" i="1" s="1"/>
  <c r="U552" i="1"/>
  <c r="X552" i="1" s="1"/>
  <c r="AA552" i="1" s="1"/>
  <c r="U553" i="1"/>
  <c r="X553" i="1" s="1"/>
  <c r="AA553" i="1" s="1"/>
  <c r="U554" i="1"/>
  <c r="X554" i="1" s="1"/>
  <c r="AA554" i="1" s="1"/>
  <c r="U555" i="1"/>
  <c r="X555" i="1" s="1"/>
  <c r="AA555" i="1" s="1"/>
  <c r="U556" i="1"/>
  <c r="X556" i="1" s="1"/>
  <c r="AA556" i="1" s="1"/>
  <c r="U557" i="1"/>
  <c r="X557" i="1" s="1"/>
  <c r="AA557" i="1" s="1"/>
  <c r="U558" i="1"/>
  <c r="X558" i="1" s="1"/>
  <c r="AA558" i="1" s="1"/>
  <c r="U559" i="1"/>
  <c r="X559" i="1" s="1"/>
  <c r="AA559" i="1" s="1"/>
  <c r="U560" i="1"/>
  <c r="X560" i="1" s="1"/>
  <c r="AA560" i="1" s="1"/>
  <c r="U561" i="1"/>
  <c r="X561" i="1" s="1"/>
  <c r="AA561" i="1" s="1"/>
  <c r="U562" i="1"/>
  <c r="X562" i="1" s="1"/>
  <c r="AA562" i="1" s="1"/>
  <c r="U563" i="1"/>
  <c r="X563" i="1" s="1"/>
  <c r="AA563" i="1" s="1"/>
  <c r="U564" i="1"/>
  <c r="X564" i="1" s="1"/>
  <c r="AA564" i="1" s="1"/>
  <c r="U565" i="1"/>
  <c r="X565" i="1" s="1"/>
  <c r="AA565" i="1" s="1"/>
  <c r="U566" i="1"/>
  <c r="X566" i="1" s="1"/>
  <c r="AA566" i="1" s="1"/>
  <c r="U567" i="1"/>
  <c r="X567" i="1" s="1"/>
  <c r="AA567" i="1" s="1"/>
  <c r="U568" i="1"/>
  <c r="X568" i="1" s="1"/>
  <c r="AA568" i="1" s="1"/>
  <c r="U569" i="1"/>
  <c r="X569" i="1" s="1"/>
  <c r="AA569" i="1" s="1"/>
  <c r="U570" i="1"/>
  <c r="X570" i="1" s="1"/>
  <c r="AA570" i="1" s="1"/>
  <c r="U571" i="1"/>
  <c r="X571" i="1" s="1"/>
  <c r="AA571" i="1" s="1"/>
  <c r="U572" i="1"/>
  <c r="X572" i="1" s="1"/>
  <c r="AA572" i="1" s="1"/>
  <c r="U573" i="1"/>
  <c r="X573" i="1" s="1"/>
  <c r="AA573" i="1" s="1"/>
  <c r="U574" i="1"/>
  <c r="X574" i="1" s="1"/>
  <c r="AA574" i="1" s="1"/>
  <c r="U575" i="1"/>
  <c r="X575" i="1" s="1"/>
  <c r="AA575" i="1" s="1"/>
  <c r="U576" i="1"/>
  <c r="X576" i="1" s="1"/>
  <c r="AA576" i="1" s="1"/>
  <c r="U577" i="1"/>
  <c r="X577" i="1" s="1"/>
  <c r="AA577" i="1" s="1"/>
  <c r="U578" i="1"/>
  <c r="X578" i="1" s="1"/>
  <c r="AA578" i="1" s="1"/>
  <c r="U579" i="1"/>
  <c r="X579" i="1" s="1"/>
  <c r="AA579" i="1" s="1"/>
  <c r="U580" i="1"/>
  <c r="X580" i="1" s="1"/>
  <c r="AA580" i="1" s="1"/>
  <c r="U581" i="1"/>
  <c r="X581" i="1" s="1"/>
  <c r="AA581" i="1" s="1"/>
  <c r="U582" i="1"/>
  <c r="X582" i="1" s="1"/>
  <c r="AA582" i="1" s="1"/>
  <c r="U583" i="1"/>
  <c r="X583" i="1" s="1"/>
  <c r="AA583" i="1" s="1"/>
  <c r="U584" i="1"/>
  <c r="X584" i="1" s="1"/>
  <c r="AA584" i="1" s="1"/>
  <c r="U585" i="1"/>
  <c r="X585" i="1" s="1"/>
  <c r="AA585" i="1" s="1"/>
  <c r="U586" i="1"/>
  <c r="X586" i="1" s="1"/>
  <c r="AA586" i="1" s="1"/>
  <c r="U587" i="1"/>
  <c r="X587" i="1" s="1"/>
  <c r="AA587" i="1" s="1"/>
  <c r="U588" i="1"/>
  <c r="X588" i="1" s="1"/>
  <c r="AA588" i="1" s="1"/>
  <c r="U589" i="1"/>
  <c r="X589" i="1" s="1"/>
  <c r="AA589" i="1" s="1"/>
  <c r="U590" i="1"/>
  <c r="X590" i="1" s="1"/>
  <c r="AA590" i="1" s="1"/>
  <c r="U591" i="1"/>
  <c r="X591" i="1" s="1"/>
  <c r="AA591" i="1" s="1"/>
  <c r="U592" i="1"/>
  <c r="X592" i="1" s="1"/>
  <c r="AA592" i="1" s="1"/>
  <c r="U593" i="1"/>
  <c r="X593" i="1" s="1"/>
  <c r="AA593" i="1" s="1"/>
  <c r="U594" i="1"/>
  <c r="X594" i="1" s="1"/>
  <c r="AA594" i="1" s="1"/>
  <c r="U595" i="1"/>
  <c r="X595" i="1" s="1"/>
  <c r="AA595" i="1" s="1"/>
  <c r="U596" i="1"/>
  <c r="X596" i="1" s="1"/>
  <c r="AA596" i="1" s="1"/>
  <c r="U597" i="1"/>
  <c r="X597" i="1" s="1"/>
  <c r="AA597" i="1" s="1"/>
  <c r="U598" i="1"/>
  <c r="X598" i="1" s="1"/>
  <c r="AA598" i="1" s="1"/>
  <c r="U599" i="1"/>
  <c r="X599" i="1" s="1"/>
  <c r="AA599" i="1" s="1"/>
  <c r="U600" i="1"/>
  <c r="X600" i="1" s="1"/>
  <c r="AA600" i="1" s="1"/>
  <c r="U601" i="1"/>
  <c r="X601" i="1" s="1"/>
  <c r="AA601" i="1" s="1"/>
  <c r="U602" i="1"/>
  <c r="X602" i="1" s="1"/>
  <c r="AA602" i="1" s="1"/>
  <c r="U603" i="1"/>
  <c r="X603" i="1" s="1"/>
  <c r="AA603" i="1" s="1"/>
  <c r="U604" i="1"/>
  <c r="X604" i="1" s="1"/>
  <c r="AA604" i="1" s="1"/>
  <c r="U605" i="1"/>
  <c r="X605" i="1" s="1"/>
  <c r="AA605" i="1" s="1"/>
  <c r="U606" i="1"/>
  <c r="X606" i="1" s="1"/>
  <c r="AA606" i="1" s="1"/>
  <c r="U607" i="1"/>
  <c r="X607" i="1" s="1"/>
  <c r="AA607" i="1" s="1"/>
  <c r="U608" i="1"/>
  <c r="X608" i="1" s="1"/>
  <c r="AA608" i="1" s="1"/>
  <c r="U609" i="1"/>
  <c r="X609" i="1" s="1"/>
  <c r="AA609" i="1" s="1"/>
  <c r="U610" i="1"/>
  <c r="X610" i="1" s="1"/>
  <c r="AA610" i="1" s="1"/>
  <c r="U611" i="1"/>
  <c r="X611" i="1" s="1"/>
  <c r="AA611" i="1" s="1"/>
  <c r="U612" i="1"/>
  <c r="X612" i="1" s="1"/>
  <c r="AA612" i="1" s="1"/>
  <c r="U613" i="1"/>
  <c r="X613" i="1" s="1"/>
  <c r="AA613" i="1" s="1"/>
  <c r="U614" i="1"/>
  <c r="X614" i="1" s="1"/>
  <c r="AA614" i="1" s="1"/>
  <c r="U615" i="1"/>
  <c r="X615" i="1" s="1"/>
  <c r="AA615" i="1" s="1"/>
  <c r="U616" i="1"/>
  <c r="X616" i="1" s="1"/>
  <c r="AA616" i="1" s="1"/>
  <c r="U617" i="1"/>
  <c r="X617" i="1" s="1"/>
  <c r="AA617" i="1" s="1"/>
  <c r="U618" i="1"/>
  <c r="X618" i="1" s="1"/>
  <c r="AA618" i="1" s="1"/>
  <c r="U619" i="1"/>
  <c r="X619" i="1" s="1"/>
  <c r="AA619" i="1" s="1"/>
  <c r="U620" i="1"/>
  <c r="X620" i="1" s="1"/>
  <c r="AA620" i="1" s="1"/>
  <c r="U621" i="1"/>
  <c r="X621" i="1" s="1"/>
  <c r="AA621" i="1" s="1"/>
  <c r="U622" i="1"/>
  <c r="X622" i="1" s="1"/>
  <c r="AA622" i="1" s="1"/>
  <c r="U623" i="1"/>
  <c r="X623" i="1" s="1"/>
  <c r="AA623" i="1" s="1"/>
  <c r="U624" i="1"/>
  <c r="X624" i="1" s="1"/>
  <c r="AA624" i="1" s="1"/>
  <c r="U625" i="1"/>
  <c r="X625" i="1" s="1"/>
  <c r="AA625" i="1" s="1"/>
  <c r="U626" i="1"/>
  <c r="X626" i="1" s="1"/>
  <c r="AA626" i="1" s="1"/>
  <c r="U627" i="1"/>
  <c r="X627" i="1" s="1"/>
  <c r="AA627" i="1" s="1"/>
  <c r="U628" i="1"/>
  <c r="X628" i="1" s="1"/>
  <c r="AA628" i="1" s="1"/>
  <c r="U629" i="1"/>
  <c r="X629" i="1" s="1"/>
  <c r="AA629" i="1" s="1"/>
  <c r="U630" i="1"/>
  <c r="X630" i="1" s="1"/>
  <c r="AA630" i="1" s="1"/>
  <c r="U631" i="1"/>
  <c r="X631" i="1" s="1"/>
  <c r="AA631" i="1" s="1"/>
  <c r="U632" i="1"/>
  <c r="X632" i="1" s="1"/>
  <c r="AA632" i="1" s="1"/>
  <c r="U633" i="1"/>
  <c r="X633" i="1" s="1"/>
  <c r="AA633" i="1" s="1"/>
  <c r="U634" i="1"/>
  <c r="X634" i="1" s="1"/>
  <c r="AA634" i="1" s="1"/>
  <c r="U635" i="1"/>
  <c r="X635" i="1" s="1"/>
  <c r="AA635" i="1" s="1"/>
  <c r="U636" i="1"/>
  <c r="X636" i="1" s="1"/>
  <c r="AA636" i="1" s="1"/>
  <c r="U637" i="1"/>
  <c r="X637" i="1" s="1"/>
  <c r="AA637" i="1" s="1"/>
  <c r="U638" i="1"/>
  <c r="X638" i="1" s="1"/>
  <c r="AA638" i="1" s="1"/>
  <c r="U639" i="1"/>
  <c r="X639" i="1" s="1"/>
  <c r="AA639" i="1" s="1"/>
  <c r="U640" i="1"/>
  <c r="X640" i="1" s="1"/>
  <c r="AA640" i="1" s="1"/>
  <c r="U641" i="1"/>
  <c r="X641" i="1" s="1"/>
  <c r="AA641" i="1" s="1"/>
  <c r="U642" i="1"/>
  <c r="X642" i="1" s="1"/>
  <c r="AA642" i="1" s="1"/>
  <c r="U643" i="1"/>
  <c r="X643" i="1" s="1"/>
  <c r="AA643" i="1" s="1"/>
  <c r="U644" i="1"/>
  <c r="X644" i="1" s="1"/>
  <c r="AA644" i="1" s="1"/>
  <c r="U645" i="1"/>
  <c r="X645" i="1" s="1"/>
  <c r="AA645" i="1" s="1"/>
  <c r="U646" i="1"/>
  <c r="X646" i="1" s="1"/>
  <c r="AA646" i="1" s="1"/>
  <c r="U647" i="1"/>
  <c r="X647" i="1" s="1"/>
  <c r="AA647" i="1" s="1"/>
  <c r="U648" i="1"/>
  <c r="X648" i="1" s="1"/>
  <c r="AA648" i="1" s="1"/>
  <c r="U649" i="1"/>
  <c r="X649" i="1" s="1"/>
  <c r="AA649" i="1" s="1"/>
  <c r="U650" i="1"/>
  <c r="X650" i="1" s="1"/>
  <c r="AA650" i="1" s="1"/>
  <c r="U651" i="1"/>
  <c r="X651" i="1" s="1"/>
  <c r="AA651" i="1" s="1"/>
  <c r="U652" i="1"/>
  <c r="X652" i="1" s="1"/>
  <c r="AA652" i="1" s="1"/>
  <c r="U653" i="1"/>
  <c r="X653" i="1" s="1"/>
  <c r="AA653" i="1" s="1"/>
  <c r="U654" i="1"/>
  <c r="X654" i="1" s="1"/>
  <c r="AA654" i="1" s="1"/>
  <c r="U655" i="1"/>
  <c r="X655" i="1" s="1"/>
  <c r="AA655" i="1" s="1"/>
  <c r="U656" i="1"/>
  <c r="X656" i="1" s="1"/>
  <c r="AA656" i="1" s="1"/>
  <c r="U657" i="1"/>
  <c r="X657" i="1" s="1"/>
  <c r="AA657" i="1" s="1"/>
  <c r="U658" i="1"/>
  <c r="X658" i="1" s="1"/>
  <c r="AA658" i="1" s="1"/>
  <c r="U659" i="1"/>
  <c r="X659" i="1" s="1"/>
  <c r="AA659" i="1" s="1"/>
  <c r="U660" i="1"/>
  <c r="X660" i="1" s="1"/>
  <c r="AA660" i="1" s="1"/>
  <c r="U661" i="1"/>
  <c r="X661" i="1" s="1"/>
  <c r="AA661" i="1" s="1"/>
  <c r="U662" i="1"/>
  <c r="X662" i="1" s="1"/>
  <c r="AA662" i="1" s="1"/>
  <c r="U663" i="1"/>
  <c r="X663" i="1" s="1"/>
  <c r="AA663" i="1" s="1"/>
  <c r="U664" i="1"/>
  <c r="X664" i="1" s="1"/>
  <c r="AA664" i="1" s="1"/>
  <c r="U665" i="1"/>
  <c r="X665" i="1" s="1"/>
  <c r="AA665" i="1" s="1"/>
  <c r="U666" i="1"/>
  <c r="X666" i="1" s="1"/>
  <c r="AA666" i="1" s="1"/>
  <c r="U667" i="1"/>
  <c r="X667" i="1" s="1"/>
  <c r="AA667" i="1" s="1"/>
  <c r="U668" i="1"/>
  <c r="X668" i="1" s="1"/>
  <c r="AA668" i="1" s="1"/>
  <c r="U669" i="1"/>
  <c r="X669" i="1" s="1"/>
  <c r="AA669" i="1" s="1"/>
  <c r="U670" i="1"/>
  <c r="X670" i="1" s="1"/>
  <c r="AA670" i="1" s="1"/>
  <c r="U671" i="1"/>
  <c r="X671" i="1" s="1"/>
  <c r="AA671" i="1" s="1"/>
  <c r="U672" i="1"/>
  <c r="X672" i="1" s="1"/>
  <c r="AA672" i="1" s="1"/>
  <c r="U673" i="1"/>
  <c r="X673" i="1" s="1"/>
  <c r="AA673" i="1" s="1"/>
  <c r="U674" i="1"/>
  <c r="X674" i="1" s="1"/>
  <c r="AA674" i="1" s="1"/>
  <c r="U675" i="1"/>
  <c r="X675" i="1" s="1"/>
  <c r="AA675" i="1" s="1"/>
  <c r="U676" i="1"/>
  <c r="X676" i="1" s="1"/>
  <c r="AA676" i="1" s="1"/>
  <c r="U677" i="1"/>
  <c r="X677" i="1" s="1"/>
  <c r="AA677" i="1" s="1"/>
  <c r="U678" i="1"/>
  <c r="X678" i="1" s="1"/>
  <c r="AA678" i="1" s="1"/>
  <c r="U679" i="1"/>
  <c r="X679" i="1" s="1"/>
  <c r="AA679" i="1" s="1"/>
  <c r="U680" i="1"/>
  <c r="X680" i="1" s="1"/>
  <c r="AA680" i="1" s="1"/>
  <c r="U681" i="1"/>
  <c r="X681" i="1" s="1"/>
  <c r="AA681" i="1" s="1"/>
  <c r="U682" i="1"/>
  <c r="X682" i="1" s="1"/>
  <c r="AA682" i="1" s="1"/>
  <c r="U683" i="1"/>
  <c r="X683" i="1" s="1"/>
  <c r="AA683" i="1" s="1"/>
  <c r="U684" i="1"/>
  <c r="X684" i="1" s="1"/>
  <c r="AA684" i="1" s="1"/>
  <c r="U685" i="1"/>
  <c r="X685" i="1" s="1"/>
  <c r="AA685" i="1" s="1"/>
  <c r="U686" i="1"/>
  <c r="X686" i="1" s="1"/>
  <c r="AA686" i="1" s="1"/>
  <c r="U687" i="1"/>
  <c r="X687" i="1" s="1"/>
  <c r="AA687" i="1" s="1"/>
  <c r="U688" i="1"/>
  <c r="X688" i="1" s="1"/>
  <c r="AA688" i="1" s="1"/>
  <c r="U689" i="1"/>
  <c r="X689" i="1" s="1"/>
  <c r="AA689" i="1" s="1"/>
  <c r="U690" i="1"/>
  <c r="X690" i="1" s="1"/>
  <c r="AA690" i="1" s="1"/>
  <c r="U691" i="1"/>
  <c r="X691" i="1" s="1"/>
  <c r="AA691" i="1" s="1"/>
  <c r="U692" i="1"/>
  <c r="X692" i="1" s="1"/>
  <c r="AA692" i="1" s="1"/>
  <c r="U693" i="1"/>
  <c r="X693" i="1" s="1"/>
  <c r="AA693" i="1" s="1"/>
  <c r="U694" i="1"/>
  <c r="X694" i="1" s="1"/>
  <c r="AA694" i="1" s="1"/>
  <c r="U695" i="1"/>
  <c r="X695" i="1" s="1"/>
  <c r="AA695" i="1" s="1"/>
  <c r="U696" i="1"/>
  <c r="X696" i="1" s="1"/>
  <c r="AA696" i="1" s="1"/>
  <c r="U697" i="1"/>
  <c r="X697" i="1" s="1"/>
  <c r="AA697" i="1" s="1"/>
  <c r="U698" i="1"/>
  <c r="X698" i="1" s="1"/>
  <c r="AA698" i="1" s="1"/>
  <c r="U699" i="1"/>
  <c r="X699" i="1" s="1"/>
  <c r="AA699" i="1" s="1"/>
  <c r="U700" i="1"/>
  <c r="X700" i="1" s="1"/>
  <c r="AA700" i="1" s="1"/>
  <c r="U701" i="1"/>
  <c r="X701" i="1" s="1"/>
  <c r="AA701" i="1" s="1"/>
  <c r="U702" i="1"/>
  <c r="X702" i="1" s="1"/>
  <c r="AA702" i="1" s="1"/>
  <c r="U703" i="1"/>
  <c r="X703" i="1" s="1"/>
  <c r="AA703" i="1" s="1"/>
  <c r="U704" i="1"/>
  <c r="X704" i="1" s="1"/>
  <c r="AA704" i="1" s="1"/>
  <c r="U705" i="1"/>
  <c r="X705" i="1" s="1"/>
  <c r="AA705" i="1" s="1"/>
  <c r="U706" i="1"/>
  <c r="X706" i="1" s="1"/>
  <c r="AA706" i="1" s="1"/>
  <c r="U707" i="1"/>
  <c r="X707" i="1" s="1"/>
  <c r="AA707" i="1" s="1"/>
  <c r="U708" i="1"/>
  <c r="X708" i="1" s="1"/>
  <c r="AA708" i="1" s="1"/>
  <c r="U709" i="1"/>
  <c r="X709" i="1" s="1"/>
  <c r="AA709" i="1" s="1"/>
  <c r="U710" i="1"/>
  <c r="X710" i="1" s="1"/>
  <c r="AA710" i="1" s="1"/>
  <c r="U711" i="1"/>
  <c r="X711" i="1" s="1"/>
  <c r="AA711" i="1" s="1"/>
  <c r="U712" i="1"/>
  <c r="X712" i="1" s="1"/>
  <c r="AA712" i="1" s="1"/>
  <c r="U713" i="1"/>
  <c r="X713" i="1" s="1"/>
  <c r="AA713" i="1" s="1"/>
  <c r="U714" i="1"/>
  <c r="X714" i="1" s="1"/>
  <c r="AA714" i="1" s="1"/>
  <c r="U715" i="1"/>
  <c r="X715" i="1" s="1"/>
  <c r="AA715" i="1" s="1"/>
  <c r="U716" i="1"/>
  <c r="X716" i="1" s="1"/>
  <c r="AA716" i="1" s="1"/>
  <c r="U717" i="1"/>
  <c r="X717" i="1" s="1"/>
  <c r="AA717" i="1" s="1"/>
  <c r="U718" i="1"/>
  <c r="X718" i="1" s="1"/>
  <c r="AA718" i="1" s="1"/>
  <c r="U719" i="1"/>
  <c r="X719" i="1" s="1"/>
  <c r="AA719" i="1" s="1"/>
  <c r="U720" i="1"/>
  <c r="X720" i="1" s="1"/>
  <c r="AA720" i="1" s="1"/>
  <c r="U721" i="1"/>
  <c r="X721" i="1" s="1"/>
  <c r="AA721" i="1" s="1"/>
  <c r="U722" i="1"/>
  <c r="X722" i="1" s="1"/>
  <c r="AA722" i="1" s="1"/>
  <c r="U723" i="1"/>
  <c r="X723" i="1" s="1"/>
  <c r="AA723" i="1" s="1"/>
  <c r="U724" i="1"/>
  <c r="X724" i="1" s="1"/>
  <c r="AA724" i="1" s="1"/>
  <c r="U725" i="1"/>
  <c r="X725" i="1" s="1"/>
  <c r="AA725" i="1" s="1"/>
  <c r="U726" i="1"/>
  <c r="X726" i="1" s="1"/>
  <c r="AA726" i="1" s="1"/>
  <c r="U727" i="1"/>
  <c r="X727" i="1" s="1"/>
  <c r="AA727" i="1" s="1"/>
  <c r="U728" i="1"/>
  <c r="X728" i="1" s="1"/>
  <c r="AA728" i="1" s="1"/>
  <c r="U729" i="1"/>
  <c r="X729" i="1" s="1"/>
  <c r="AA729" i="1" s="1"/>
  <c r="U730" i="1"/>
  <c r="X730" i="1" s="1"/>
  <c r="AA730" i="1" s="1"/>
  <c r="U731" i="1"/>
  <c r="X731" i="1" s="1"/>
  <c r="AA731" i="1" s="1"/>
  <c r="U732" i="1"/>
  <c r="X732" i="1" s="1"/>
  <c r="AA732" i="1" s="1"/>
  <c r="U733" i="1"/>
  <c r="X733" i="1" s="1"/>
  <c r="AA733" i="1" s="1"/>
  <c r="U734" i="1"/>
  <c r="X734" i="1" s="1"/>
  <c r="AA734" i="1" s="1"/>
  <c r="U735" i="1"/>
  <c r="X735" i="1" s="1"/>
  <c r="AA735" i="1" s="1"/>
  <c r="U736" i="1"/>
  <c r="X736" i="1" s="1"/>
  <c r="AA736" i="1" s="1"/>
  <c r="U737" i="1"/>
  <c r="X737" i="1" s="1"/>
  <c r="AA737" i="1" s="1"/>
  <c r="U738" i="1"/>
  <c r="X738" i="1" s="1"/>
  <c r="AA738" i="1" s="1"/>
  <c r="U739" i="1"/>
  <c r="X739" i="1" s="1"/>
  <c r="AA739" i="1" s="1"/>
  <c r="U740" i="1"/>
  <c r="X740" i="1" s="1"/>
  <c r="AA740" i="1" s="1"/>
  <c r="U741" i="1"/>
  <c r="X741" i="1" s="1"/>
  <c r="AA741" i="1" s="1"/>
  <c r="U742" i="1"/>
  <c r="X742" i="1" s="1"/>
  <c r="AA742" i="1" s="1"/>
  <c r="U743" i="1"/>
  <c r="X743" i="1" s="1"/>
  <c r="AA743" i="1" s="1"/>
  <c r="U744" i="1"/>
  <c r="X744" i="1" s="1"/>
  <c r="AA744" i="1" s="1"/>
  <c r="U745" i="1"/>
  <c r="X745" i="1" s="1"/>
  <c r="AA745" i="1" s="1"/>
  <c r="U746" i="1"/>
  <c r="X746" i="1" s="1"/>
  <c r="AA746" i="1" s="1"/>
  <c r="U747" i="1"/>
  <c r="X747" i="1" s="1"/>
  <c r="AA747" i="1" s="1"/>
  <c r="U748" i="1"/>
  <c r="X748" i="1" s="1"/>
  <c r="AA748" i="1" s="1"/>
  <c r="U749" i="1"/>
  <c r="X749" i="1" s="1"/>
  <c r="AA749" i="1" s="1"/>
  <c r="U750" i="1"/>
  <c r="X750" i="1" s="1"/>
  <c r="AA750" i="1" s="1"/>
  <c r="U751" i="1"/>
  <c r="X751" i="1" s="1"/>
  <c r="AA751" i="1" s="1"/>
  <c r="U752" i="1"/>
  <c r="X752" i="1" s="1"/>
  <c r="AA752" i="1" s="1"/>
  <c r="U753" i="1"/>
  <c r="X753" i="1" s="1"/>
  <c r="AA753" i="1" s="1"/>
  <c r="U754" i="1"/>
  <c r="X754" i="1" s="1"/>
  <c r="AA754" i="1" s="1"/>
  <c r="U755" i="1"/>
  <c r="X755" i="1" s="1"/>
  <c r="AA755" i="1" s="1"/>
  <c r="U756" i="1"/>
  <c r="X756" i="1" s="1"/>
  <c r="AA756" i="1" s="1"/>
  <c r="U757" i="1"/>
  <c r="X757" i="1" s="1"/>
  <c r="AA757" i="1" s="1"/>
  <c r="U758" i="1"/>
  <c r="X758" i="1" s="1"/>
  <c r="AA758" i="1" s="1"/>
  <c r="U759" i="1"/>
  <c r="X759" i="1" s="1"/>
  <c r="AA759" i="1" s="1"/>
  <c r="U760" i="1"/>
  <c r="X760" i="1" s="1"/>
  <c r="AA760" i="1" s="1"/>
  <c r="U761" i="1"/>
  <c r="X761" i="1" s="1"/>
  <c r="AA761" i="1" s="1"/>
  <c r="U762" i="1"/>
  <c r="X762" i="1" s="1"/>
  <c r="AA762" i="1" s="1"/>
  <c r="U763" i="1"/>
  <c r="X763" i="1" s="1"/>
  <c r="AA763" i="1" s="1"/>
  <c r="U764" i="1"/>
  <c r="X764" i="1" s="1"/>
  <c r="AA764" i="1" s="1"/>
  <c r="U765" i="1"/>
  <c r="X765" i="1" s="1"/>
  <c r="AA765" i="1" s="1"/>
  <c r="U766" i="1"/>
  <c r="X766" i="1" s="1"/>
  <c r="AA766" i="1" s="1"/>
  <c r="U767" i="1"/>
  <c r="X767" i="1" s="1"/>
  <c r="AA767" i="1" s="1"/>
  <c r="U768" i="1"/>
  <c r="X768" i="1" s="1"/>
  <c r="AA768" i="1" s="1"/>
  <c r="U769" i="1"/>
  <c r="X769" i="1" s="1"/>
  <c r="AA769" i="1" s="1"/>
  <c r="U770" i="1"/>
  <c r="X770" i="1" s="1"/>
  <c r="AA770" i="1" s="1"/>
  <c r="U771" i="1"/>
  <c r="X771" i="1" s="1"/>
  <c r="AA771" i="1" s="1"/>
  <c r="U772" i="1"/>
  <c r="X772" i="1" s="1"/>
  <c r="AA772" i="1" s="1"/>
  <c r="U773" i="1"/>
  <c r="X773" i="1" s="1"/>
  <c r="AA773" i="1" s="1"/>
  <c r="U774" i="1"/>
  <c r="X774" i="1" s="1"/>
  <c r="AA774" i="1" s="1"/>
  <c r="U775" i="1"/>
  <c r="X775" i="1" s="1"/>
  <c r="AA775" i="1" s="1"/>
  <c r="U776" i="1"/>
  <c r="X776" i="1" s="1"/>
  <c r="AA776" i="1" s="1"/>
  <c r="U777" i="1"/>
  <c r="X777" i="1" s="1"/>
  <c r="AA777" i="1" s="1"/>
  <c r="U778" i="1"/>
  <c r="X778" i="1" s="1"/>
  <c r="AA778" i="1" s="1"/>
  <c r="U779" i="1"/>
  <c r="X779" i="1" s="1"/>
  <c r="AA779" i="1" s="1"/>
  <c r="U780" i="1"/>
  <c r="X780" i="1" s="1"/>
  <c r="AA780" i="1" s="1"/>
  <c r="U781" i="1"/>
  <c r="X781" i="1" s="1"/>
  <c r="AA781" i="1" s="1"/>
  <c r="U782" i="1"/>
  <c r="X782" i="1" s="1"/>
  <c r="AA782" i="1" s="1"/>
  <c r="U783" i="1"/>
  <c r="X783" i="1" s="1"/>
  <c r="AA783" i="1" s="1"/>
  <c r="U784" i="1"/>
  <c r="X784" i="1" s="1"/>
  <c r="AA784" i="1" s="1"/>
  <c r="U785" i="1"/>
  <c r="X785" i="1" s="1"/>
  <c r="AA785" i="1" s="1"/>
  <c r="U786" i="1"/>
  <c r="X786" i="1" s="1"/>
  <c r="AA786" i="1" s="1"/>
  <c r="U787" i="1"/>
  <c r="X787" i="1" s="1"/>
  <c r="AA787" i="1" s="1"/>
  <c r="U788" i="1"/>
  <c r="X788" i="1" s="1"/>
  <c r="AA788" i="1" s="1"/>
  <c r="U789" i="1"/>
  <c r="X789" i="1" s="1"/>
  <c r="AA789" i="1" s="1"/>
  <c r="U790" i="1"/>
  <c r="X790" i="1" s="1"/>
  <c r="AA790" i="1" s="1"/>
  <c r="U791" i="1"/>
  <c r="X791" i="1" s="1"/>
  <c r="AA791" i="1" s="1"/>
  <c r="U792" i="1"/>
  <c r="X792" i="1" s="1"/>
  <c r="AA792" i="1" s="1"/>
  <c r="U793" i="1"/>
  <c r="X793" i="1" s="1"/>
  <c r="AA793" i="1" s="1"/>
  <c r="U794" i="1"/>
  <c r="X794" i="1" s="1"/>
  <c r="AA794" i="1" s="1"/>
  <c r="U795" i="1"/>
  <c r="X795" i="1" s="1"/>
  <c r="AA795" i="1" s="1"/>
  <c r="U796" i="1"/>
  <c r="X796" i="1" s="1"/>
  <c r="AA796" i="1" s="1"/>
  <c r="U797" i="1"/>
  <c r="X797" i="1" s="1"/>
  <c r="AA797" i="1" s="1"/>
  <c r="U798" i="1"/>
  <c r="X798" i="1" s="1"/>
  <c r="AA798" i="1" s="1"/>
  <c r="U799" i="1"/>
  <c r="X799" i="1" s="1"/>
  <c r="AA799" i="1" s="1"/>
  <c r="U800" i="1"/>
  <c r="X800" i="1" s="1"/>
  <c r="AA800" i="1" s="1"/>
  <c r="U801" i="1"/>
  <c r="X801" i="1" s="1"/>
  <c r="AA801" i="1" s="1"/>
  <c r="U802" i="1"/>
  <c r="X802" i="1" s="1"/>
  <c r="AA802" i="1" s="1"/>
  <c r="U803" i="1"/>
  <c r="X803" i="1" s="1"/>
  <c r="AA803" i="1" s="1"/>
  <c r="U804" i="1"/>
  <c r="X804" i="1" s="1"/>
  <c r="AA804" i="1" s="1"/>
  <c r="U805" i="1"/>
  <c r="X805" i="1" s="1"/>
  <c r="AA805" i="1" s="1"/>
  <c r="U806" i="1"/>
  <c r="X806" i="1" s="1"/>
  <c r="AA806" i="1" s="1"/>
  <c r="U807" i="1"/>
  <c r="X807" i="1" s="1"/>
  <c r="AA807" i="1" s="1"/>
  <c r="U808" i="1"/>
  <c r="X808" i="1" s="1"/>
  <c r="AA808" i="1" s="1"/>
  <c r="U809" i="1"/>
  <c r="X809" i="1" s="1"/>
  <c r="AA809" i="1" s="1"/>
  <c r="U810" i="1"/>
  <c r="X810" i="1" s="1"/>
  <c r="AA810" i="1" s="1"/>
  <c r="U811" i="1"/>
  <c r="X811" i="1" s="1"/>
  <c r="AA811" i="1" s="1"/>
  <c r="U812" i="1"/>
  <c r="X812" i="1" s="1"/>
  <c r="AA812" i="1" s="1"/>
  <c r="U813" i="1"/>
  <c r="X813" i="1" s="1"/>
  <c r="AA813" i="1" s="1"/>
  <c r="U814" i="1"/>
  <c r="X814" i="1" s="1"/>
  <c r="AA814" i="1" s="1"/>
  <c r="U815" i="1"/>
  <c r="X815" i="1" s="1"/>
  <c r="AA815" i="1" s="1"/>
  <c r="U816" i="1"/>
  <c r="X816" i="1" s="1"/>
  <c r="AA816" i="1" s="1"/>
  <c r="U817" i="1"/>
  <c r="X817" i="1" s="1"/>
  <c r="AA817" i="1" s="1"/>
  <c r="U818" i="1"/>
  <c r="X818" i="1" s="1"/>
  <c r="AA818" i="1" s="1"/>
  <c r="U819" i="1"/>
  <c r="X819" i="1" s="1"/>
  <c r="AA819" i="1" s="1"/>
  <c r="U820" i="1"/>
  <c r="X820" i="1" s="1"/>
  <c r="AA820" i="1" s="1"/>
  <c r="U821" i="1"/>
  <c r="X821" i="1" s="1"/>
  <c r="AA821" i="1" s="1"/>
  <c r="U822" i="1"/>
  <c r="X822" i="1" s="1"/>
  <c r="AA822" i="1" s="1"/>
  <c r="U823" i="1"/>
  <c r="X823" i="1" s="1"/>
  <c r="AA823" i="1" s="1"/>
  <c r="U824" i="1"/>
  <c r="X824" i="1" s="1"/>
  <c r="AA824" i="1" s="1"/>
  <c r="U825" i="1"/>
  <c r="X825" i="1" s="1"/>
  <c r="AA825" i="1" s="1"/>
  <c r="U826" i="1"/>
  <c r="X826" i="1" s="1"/>
  <c r="AA826" i="1" s="1"/>
  <c r="U827" i="1"/>
  <c r="X827" i="1" s="1"/>
  <c r="AA827" i="1" s="1"/>
  <c r="U828" i="1"/>
  <c r="X828" i="1" s="1"/>
  <c r="AA828" i="1" s="1"/>
  <c r="U829" i="1"/>
  <c r="X829" i="1" s="1"/>
  <c r="AA829" i="1" s="1"/>
  <c r="U830" i="1"/>
  <c r="X830" i="1" s="1"/>
  <c r="AA830" i="1" s="1"/>
  <c r="U831" i="1"/>
  <c r="X831" i="1" s="1"/>
  <c r="AA831" i="1" s="1"/>
  <c r="U832" i="1"/>
  <c r="X832" i="1" s="1"/>
  <c r="AA832" i="1" s="1"/>
  <c r="U833" i="1"/>
  <c r="X833" i="1" s="1"/>
  <c r="AA833" i="1" s="1"/>
  <c r="U834" i="1"/>
  <c r="X834" i="1" s="1"/>
  <c r="AA834" i="1" s="1"/>
  <c r="U835" i="1"/>
  <c r="X835" i="1" s="1"/>
  <c r="AA835" i="1" s="1"/>
  <c r="U836" i="1"/>
  <c r="X836" i="1" s="1"/>
  <c r="AA836" i="1" s="1"/>
  <c r="U837" i="1"/>
  <c r="X837" i="1" s="1"/>
  <c r="AA837" i="1" s="1"/>
  <c r="U838" i="1"/>
  <c r="X838" i="1" s="1"/>
  <c r="AA838" i="1" s="1"/>
  <c r="U839" i="1"/>
  <c r="X839" i="1" s="1"/>
  <c r="AA839" i="1" s="1"/>
  <c r="U840" i="1"/>
  <c r="X840" i="1" s="1"/>
  <c r="AA840" i="1" s="1"/>
  <c r="U841" i="1"/>
  <c r="X841" i="1" s="1"/>
  <c r="AA841" i="1" s="1"/>
  <c r="U842" i="1"/>
  <c r="X842" i="1" s="1"/>
  <c r="AA842" i="1" s="1"/>
  <c r="U843" i="1"/>
  <c r="X843" i="1" s="1"/>
  <c r="AA843" i="1" s="1"/>
  <c r="U844" i="1"/>
  <c r="X844" i="1" s="1"/>
  <c r="AA844" i="1" s="1"/>
  <c r="U845" i="1"/>
  <c r="X845" i="1" s="1"/>
  <c r="AA845" i="1" s="1"/>
  <c r="U846" i="1"/>
  <c r="X846" i="1" s="1"/>
  <c r="AA846" i="1" s="1"/>
  <c r="U847" i="1"/>
  <c r="X847" i="1" s="1"/>
  <c r="AA847" i="1" s="1"/>
  <c r="U848" i="1"/>
  <c r="X848" i="1" s="1"/>
  <c r="AA848" i="1" s="1"/>
  <c r="U849" i="1"/>
  <c r="X849" i="1" s="1"/>
  <c r="AA849" i="1" s="1"/>
  <c r="U850" i="1"/>
  <c r="X850" i="1" s="1"/>
  <c r="AA850" i="1" s="1"/>
  <c r="U851" i="1"/>
  <c r="X851" i="1" s="1"/>
  <c r="AA851" i="1" s="1"/>
  <c r="U852" i="1"/>
  <c r="X852" i="1" s="1"/>
  <c r="AA852" i="1" s="1"/>
  <c r="U853" i="1"/>
  <c r="X853" i="1" s="1"/>
  <c r="AA853" i="1" s="1"/>
  <c r="U854" i="1"/>
  <c r="X854" i="1" s="1"/>
  <c r="AA854" i="1" s="1"/>
  <c r="U855" i="1"/>
  <c r="X855" i="1" s="1"/>
  <c r="AA855" i="1" s="1"/>
  <c r="U856" i="1"/>
  <c r="X856" i="1" s="1"/>
  <c r="AA856" i="1" s="1"/>
  <c r="U857" i="1"/>
  <c r="X857" i="1" s="1"/>
  <c r="AA857" i="1" s="1"/>
  <c r="U858" i="1"/>
  <c r="X858" i="1" s="1"/>
  <c r="AA858" i="1" s="1"/>
  <c r="U859" i="1"/>
  <c r="X859" i="1" s="1"/>
  <c r="AA859" i="1" s="1"/>
  <c r="U860" i="1"/>
  <c r="X860" i="1" s="1"/>
  <c r="AA860" i="1" s="1"/>
  <c r="U861" i="1"/>
  <c r="X861" i="1" s="1"/>
  <c r="AA861" i="1" s="1"/>
  <c r="U862" i="1"/>
  <c r="X862" i="1" s="1"/>
  <c r="AA862" i="1" s="1"/>
  <c r="U863" i="1"/>
  <c r="X863" i="1" s="1"/>
  <c r="AA863" i="1" s="1"/>
  <c r="U864" i="1"/>
  <c r="X864" i="1" s="1"/>
  <c r="AA864" i="1" s="1"/>
  <c r="U865" i="1"/>
  <c r="X865" i="1" s="1"/>
  <c r="AA865" i="1" s="1"/>
  <c r="U866" i="1"/>
  <c r="X866" i="1" s="1"/>
  <c r="AA866" i="1" s="1"/>
  <c r="U867" i="1"/>
  <c r="X867" i="1" s="1"/>
  <c r="AA867" i="1" s="1"/>
  <c r="U868" i="1"/>
  <c r="X868" i="1" s="1"/>
  <c r="AA868" i="1" s="1"/>
  <c r="U869" i="1"/>
  <c r="X869" i="1" s="1"/>
  <c r="AA869" i="1" s="1"/>
  <c r="U870" i="1"/>
  <c r="X870" i="1" s="1"/>
  <c r="AA870" i="1" s="1"/>
  <c r="U871" i="1"/>
  <c r="X871" i="1" s="1"/>
  <c r="AA871" i="1" s="1"/>
  <c r="U872" i="1"/>
  <c r="X872" i="1" s="1"/>
  <c r="AA872" i="1" s="1"/>
  <c r="U873" i="1"/>
  <c r="X873" i="1" s="1"/>
  <c r="AA873" i="1" s="1"/>
  <c r="U874" i="1"/>
  <c r="X874" i="1" s="1"/>
  <c r="AA874" i="1" s="1"/>
  <c r="U875" i="1"/>
  <c r="X875" i="1" s="1"/>
  <c r="AA875" i="1" s="1"/>
  <c r="U876" i="1"/>
  <c r="X876" i="1" s="1"/>
  <c r="AA876" i="1" s="1"/>
  <c r="U877" i="1"/>
  <c r="X877" i="1" s="1"/>
  <c r="AA877" i="1" s="1"/>
  <c r="U878" i="1"/>
  <c r="X878" i="1" s="1"/>
  <c r="AA878" i="1" s="1"/>
  <c r="U879" i="1"/>
  <c r="X879" i="1" s="1"/>
  <c r="AA879" i="1" s="1"/>
  <c r="U880" i="1"/>
  <c r="X880" i="1" s="1"/>
  <c r="AA880" i="1" s="1"/>
  <c r="U881" i="1"/>
  <c r="X881" i="1" s="1"/>
  <c r="AA881" i="1" s="1"/>
  <c r="U882" i="1"/>
  <c r="X882" i="1" s="1"/>
  <c r="AA882" i="1" s="1"/>
  <c r="U883" i="1"/>
  <c r="X883" i="1" s="1"/>
  <c r="AA883" i="1" s="1"/>
  <c r="U884" i="1"/>
  <c r="X884" i="1" s="1"/>
  <c r="AA884" i="1" s="1"/>
  <c r="U885" i="1"/>
  <c r="X885" i="1" s="1"/>
  <c r="AA885" i="1" s="1"/>
  <c r="U886" i="1"/>
  <c r="X886" i="1" s="1"/>
  <c r="AA886" i="1" s="1"/>
  <c r="U887" i="1"/>
  <c r="X887" i="1" s="1"/>
  <c r="AA887" i="1" s="1"/>
  <c r="U888" i="1"/>
  <c r="X888" i="1" s="1"/>
  <c r="AA888" i="1" s="1"/>
  <c r="U889" i="1"/>
  <c r="X889" i="1" s="1"/>
  <c r="AA889" i="1" s="1"/>
  <c r="U890" i="1"/>
  <c r="X890" i="1" s="1"/>
  <c r="AA890" i="1" s="1"/>
  <c r="U891" i="1"/>
  <c r="X891" i="1" s="1"/>
  <c r="AA891" i="1" s="1"/>
  <c r="U892" i="1"/>
  <c r="X892" i="1" s="1"/>
  <c r="AA892" i="1" s="1"/>
  <c r="U893" i="1"/>
  <c r="X893" i="1" s="1"/>
  <c r="AA893" i="1" s="1"/>
  <c r="U894" i="1"/>
  <c r="X894" i="1" s="1"/>
  <c r="AA894" i="1" s="1"/>
  <c r="U895" i="1"/>
  <c r="X895" i="1" s="1"/>
  <c r="AA895" i="1" s="1"/>
  <c r="U896" i="1"/>
  <c r="X896" i="1" s="1"/>
  <c r="AA896" i="1" s="1"/>
  <c r="U897" i="1"/>
  <c r="X897" i="1" s="1"/>
  <c r="AA897" i="1" s="1"/>
  <c r="U898" i="1"/>
  <c r="X898" i="1" s="1"/>
  <c r="AA898" i="1" s="1"/>
  <c r="U899" i="1"/>
  <c r="X899" i="1" s="1"/>
  <c r="AA899" i="1" s="1"/>
  <c r="U900" i="1"/>
  <c r="X900" i="1" s="1"/>
  <c r="AA900" i="1" s="1"/>
  <c r="U901" i="1"/>
  <c r="X901" i="1" s="1"/>
  <c r="AA901" i="1" s="1"/>
  <c r="U902" i="1"/>
  <c r="X902" i="1" s="1"/>
  <c r="AA902" i="1" s="1"/>
  <c r="U903" i="1"/>
  <c r="X903" i="1" s="1"/>
  <c r="AA903" i="1" s="1"/>
  <c r="U904" i="1"/>
  <c r="X904" i="1" s="1"/>
  <c r="AA904" i="1" s="1"/>
  <c r="U905" i="1"/>
  <c r="X905" i="1" s="1"/>
  <c r="AA905" i="1" s="1"/>
  <c r="U906" i="1"/>
  <c r="X906" i="1" s="1"/>
  <c r="AA906" i="1" s="1"/>
  <c r="U907" i="1"/>
  <c r="X907" i="1" s="1"/>
  <c r="AA907" i="1" s="1"/>
  <c r="U908" i="1"/>
  <c r="X908" i="1" s="1"/>
  <c r="AA908" i="1" s="1"/>
  <c r="U909" i="1"/>
  <c r="X909" i="1" s="1"/>
  <c r="AA909" i="1" s="1"/>
  <c r="U910" i="1"/>
  <c r="X910" i="1" s="1"/>
  <c r="AA910" i="1" s="1"/>
  <c r="U911" i="1"/>
  <c r="X911" i="1" s="1"/>
  <c r="AA911" i="1" s="1"/>
  <c r="U912" i="1"/>
  <c r="X912" i="1" s="1"/>
  <c r="AA912" i="1" s="1"/>
  <c r="U913" i="1"/>
  <c r="X913" i="1" s="1"/>
  <c r="AA913" i="1" s="1"/>
  <c r="U914" i="1"/>
  <c r="X914" i="1" s="1"/>
  <c r="AA914" i="1" s="1"/>
  <c r="U915" i="1"/>
  <c r="X915" i="1" s="1"/>
  <c r="AA915" i="1" s="1"/>
  <c r="U916" i="1"/>
  <c r="X916" i="1" s="1"/>
  <c r="AA916" i="1" s="1"/>
  <c r="U917" i="1"/>
  <c r="X917" i="1" s="1"/>
  <c r="AA917" i="1" s="1"/>
  <c r="U918" i="1"/>
  <c r="X918" i="1" s="1"/>
  <c r="AA918" i="1" s="1"/>
  <c r="U919" i="1"/>
  <c r="X919" i="1" s="1"/>
  <c r="AA919" i="1" s="1"/>
  <c r="U920" i="1"/>
  <c r="X920" i="1" s="1"/>
  <c r="AA920" i="1" s="1"/>
  <c r="U921" i="1"/>
  <c r="X921" i="1" s="1"/>
  <c r="AA921" i="1" s="1"/>
  <c r="U922" i="1"/>
  <c r="X922" i="1" s="1"/>
  <c r="AA922" i="1" s="1"/>
  <c r="U923" i="1"/>
  <c r="X923" i="1" s="1"/>
  <c r="AA923" i="1" s="1"/>
  <c r="U924" i="1"/>
  <c r="X924" i="1" s="1"/>
  <c r="AA924" i="1" s="1"/>
  <c r="U925" i="1"/>
  <c r="X925" i="1" s="1"/>
  <c r="AA925" i="1" s="1"/>
  <c r="U926" i="1"/>
  <c r="X926" i="1" s="1"/>
  <c r="AA926" i="1" s="1"/>
  <c r="U927" i="1"/>
  <c r="X927" i="1" s="1"/>
  <c r="AA927" i="1" s="1"/>
  <c r="U928" i="1"/>
  <c r="X928" i="1" s="1"/>
  <c r="AA928" i="1" s="1"/>
  <c r="U929" i="1"/>
  <c r="X929" i="1" s="1"/>
  <c r="AA929" i="1" s="1"/>
  <c r="U930" i="1"/>
  <c r="X930" i="1" s="1"/>
  <c r="AA930" i="1" s="1"/>
  <c r="U931" i="1"/>
  <c r="X931" i="1" s="1"/>
  <c r="AA931" i="1" s="1"/>
  <c r="U932" i="1"/>
  <c r="X932" i="1" s="1"/>
  <c r="AA932" i="1" s="1"/>
  <c r="U933" i="1"/>
  <c r="X933" i="1" s="1"/>
  <c r="AA933" i="1" s="1"/>
  <c r="U934" i="1"/>
  <c r="X934" i="1" s="1"/>
  <c r="AA934" i="1" s="1"/>
  <c r="U935" i="1"/>
  <c r="X935" i="1" s="1"/>
  <c r="AA935" i="1" s="1"/>
  <c r="U936" i="1"/>
  <c r="X936" i="1" s="1"/>
  <c r="AA936" i="1" s="1"/>
  <c r="U937" i="1"/>
  <c r="X937" i="1" s="1"/>
  <c r="AA937" i="1" s="1"/>
  <c r="U938" i="1"/>
  <c r="X938" i="1" s="1"/>
  <c r="AA938" i="1" s="1"/>
  <c r="U939" i="1"/>
  <c r="X939" i="1" s="1"/>
  <c r="AA939" i="1" s="1"/>
  <c r="U940" i="1"/>
  <c r="X940" i="1" s="1"/>
  <c r="AA940" i="1" s="1"/>
  <c r="U941" i="1"/>
  <c r="X941" i="1" s="1"/>
  <c r="AA941" i="1" s="1"/>
  <c r="U942" i="1"/>
  <c r="X942" i="1" s="1"/>
  <c r="AA942" i="1" s="1"/>
  <c r="U943" i="1"/>
  <c r="X943" i="1" s="1"/>
  <c r="AA943" i="1" s="1"/>
  <c r="U944" i="1"/>
  <c r="X944" i="1" s="1"/>
  <c r="AA944" i="1" s="1"/>
  <c r="U945" i="1"/>
  <c r="X945" i="1" s="1"/>
  <c r="AA945" i="1" s="1"/>
  <c r="U946" i="1"/>
  <c r="X946" i="1" s="1"/>
  <c r="AA946" i="1" s="1"/>
  <c r="U947" i="1"/>
  <c r="X947" i="1" s="1"/>
  <c r="AA947" i="1" s="1"/>
  <c r="U948" i="1"/>
  <c r="X948" i="1" s="1"/>
  <c r="AA948" i="1" s="1"/>
  <c r="U949" i="1"/>
  <c r="X949" i="1" s="1"/>
  <c r="AA949" i="1" s="1"/>
  <c r="U950" i="1"/>
  <c r="X950" i="1" s="1"/>
  <c r="AA950" i="1" s="1"/>
  <c r="U951" i="1"/>
  <c r="X951" i="1" s="1"/>
  <c r="AA951" i="1" s="1"/>
  <c r="U952" i="1"/>
  <c r="X952" i="1" s="1"/>
  <c r="AA952" i="1" s="1"/>
  <c r="U953" i="1"/>
  <c r="X953" i="1" s="1"/>
  <c r="AA953" i="1" s="1"/>
  <c r="U954" i="1"/>
  <c r="X954" i="1" s="1"/>
  <c r="AA954" i="1" s="1"/>
  <c r="U955" i="1"/>
  <c r="X955" i="1" s="1"/>
  <c r="AA955" i="1" s="1"/>
  <c r="U956" i="1"/>
  <c r="X956" i="1" s="1"/>
  <c r="AA956" i="1" s="1"/>
  <c r="U957" i="1"/>
  <c r="X957" i="1" s="1"/>
  <c r="AA957" i="1" s="1"/>
  <c r="U958" i="1"/>
  <c r="X958" i="1" s="1"/>
  <c r="AA958" i="1" s="1"/>
  <c r="U959" i="1"/>
  <c r="X959" i="1" s="1"/>
  <c r="AA959" i="1" s="1"/>
  <c r="U960" i="1"/>
  <c r="X960" i="1" s="1"/>
  <c r="AA960" i="1" s="1"/>
  <c r="U961" i="1"/>
  <c r="X961" i="1" s="1"/>
  <c r="AA961" i="1" s="1"/>
  <c r="U962" i="1"/>
  <c r="X962" i="1" s="1"/>
  <c r="AA962" i="1" s="1"/>
  <c r="U963" i="1"/>
  <c r="X963" i="1" s="1"/>
  <c r="AA963" i="1" s="1"/>
  <c r="U964" i="1"/>
  <c r="X964" i="1" s="1"/>
  <c r="AA964" i="1" s="1"/>
  <c r="U965" i="1"/>
  <c r="X965" i="1" s="1"/>
  <c r="AA965" i="1" s="1"/>
  <c r="U966" i="1"/>
  <c r="X966" i="1" s="1"/>
  <c r="AA966" i="1" s="1"/>
  <c r="U967" i="1"/>
  <c r="X967" i="1" s="1"/>
  <c r="AA967" i="1" s="1"/>
  <c r="U968" i="1"/>
  <c r="X968" i="1" s="1"/>
  <c r="AA968" i="1" s="1"/>
  <c r="U969" i="1"/>
  <c r="X969" i="1" s="1"/>
  <c r="AA969" i="1" s="1"/>
  <c r="U970" i="1"/>
  <c r="X970" i="1" s="1"/>
  <c r="AA970" i="1" s="1"/>
  <c r="U971" i="1"/>
  <c r="X971" i="1" s="1"/>
  <c r="AA971" i="1" s="1"/>
  <c r="U972" i="1"/>
  <c r="X972" i="1" s="1"/>
  <c r="AA972" i="1" s="1"/>
  <c r="U973" i="1"/>
  <c r="X973" i="1" s="1"/>
  <c r="AA973" i="1" s="1"/>
  <c r="U974" i="1"/>
  <c r="X974" i="1" s="1"/>
  <c r="AA974" i="1" s="1"/>
  <c r="U975" i="1"/>
  <c r="X975" i="1" s="1"/>
  <c r="AA975" i="1" s="1"/>
  <c r="U976" i="1"/>
  <c r="X976" i="1" s="1"/>
  <c r="AA976" i="1" s="1"/>
  <c r="U977" i="1"/>
  <c r="X977" i="1" s="1"/>
  <c r="AA977" i="1" s="1"/>
  <c r="U978" i="1"/>
  <c r="X978" i="1" s="1"/>
  <c r="AA978" i="1" s="1"/>
  <c r="U979" i="1"/>
  <c r="X979" i="1" s="1"/>
  <c r="AA979" i="1" s="1"/>
  <c r="U980" i="1"/>
  <c r="X980" i="1" s="1"/>
  <c r="AA980" i="1" s="1"/>
  <c r="U981" i="1"/>
  <c r="X981" i="1" s="1"/>
  <c r="AA981" i="1" s="1"/>
  <c r="U982" i="1"/>
  <c r="X982" i="1" s="1"/>
  <c r="AA982" i="1" s="1"/>
  <c r="U983" i="1"/>
  <c r="X983" i="1" s="1"/>
  <c r="AA983" i="1" s="1"/>
  <c r="U984" i="1"/>
  <c r="X984" i="1" s="1"/>
  <c r="AA984" i="1" s="1"/>
  <c r="U985" i="1"/>
  <c r="X985" i="1" s="1"/>
  <c r="AA985" i="1" s="1"/>
  <c r="U986" i="1"/>
  <c r="X986" i="1" s="1"/>
  <c r="AA986" i="1" s="1"/>
  <c r="U987" i="1"/>
  <c r="X987" i="1" s="1"/>
  <c r="AA987" i="1" s="1"/>
  <c r="U988" i="1"/>
  <c r="X988" i="1" s="1"/>
  <c r="AA988" i="1" s="1"/>
  <c r="U989" i="1"/>
  <c r="X989" i="1" s="1"/>
  <c r="AA989" i="1" s="1"/>
  <c r="U990" i="1"/>
  <c r="X990" i="1" s="1"/>
  <c r="AA990" i="1" s="1"/>
  <c r="U991" i="1"/>
  <c r="X991" i="1" s="1"/>
  <c r="AA991" i="1" s="1"/>
  <c r="U992" i="1"/>
  <c r="X992" i="1" s="1"/>
  <c r="AA992" i="1" s="1"/>
  <c r="U993" i="1"/>
  <c r="X993" i="1" s="1"/>
  <c r="AA993" i="1" s="1"/>
  <c r="U994" i="1"/>
  <c r="X994" i="1" s="1"/>
  <c r="AA994" i="1" s="1"/>
  <c r="U995" i="1"/>
  <c r="X995" i="1" s="1"/>
  <c r="AA995" i="1" s="1"/>
  <c r="U996" i="1"/>
  <c r="X996" i="1" s="1"/>
  <c r="AA996" i="1" s="1"/>
  <c r="U997" i="1"/>
  <c r="X997" i="1" s="1"/>
  <c r="AA997" i="1" s="1"/>
  <c r="U998" i="1"/>
  <c r="X998" i="1" s="1"/>
  <c r="AA998" i="1" s="1"/>
  <c r="U999" i="1"/>
  <c r="X999" i="1" s="1"/>
  <c r="AA999" i="1" s="1"/>
  <c r="U1000" i="1"/>
  <c r="X1000" i="1" s="1"/>
  <c r="AA1000" i="1" s="1"/>
  <c r="U1001" i="1"/>
  <c r="X1001" i="1" s="1"/>
  <c r="AA1001" i="1" s="1"/>
  <c r="U1002" i="1"/>
  <c r="X1002" i="1" s="1"/>
  <c r="AA1002" i="1" s="1"/>
  <c r="U1003" i="1"/>
  <c r="X1003" i="1" s="1"/>
  <c r="AA1003" i="1" s="1"/>
  <c r="U1004" i="1"/>
  <c r="X1004" i="1" s="1"/>
  <c r="AA1004" i="1" s="1"/>
  <c r="U1005" i="1"/>
  <c r="X1005" i="1" s="1"/>
  <c r="AA1005" i="1" s="1"/>
  <c r="U1006" i="1"/>
  <c r="X1006" i="1" s="1"/>
  <c r="AA1006" i="1" s="1"/>
  <c r="U1007" i="1"/>
  <c r="X1007" i="1" s="1"/>
  <c r="AA1007" i="1" s="1"/>
  <c r="U1008" i="1"/>
  <c r="X1008" i="1" s="1"/>
  <c r="AA1008" i="1" s="1"/>
  <c r="U1009" i="1"/>
  <c r="X1009" i="1" s="1"/>
  <c r="AA1009" i="1" s="1"/>
  <c r="U1010" i="1"/>
  <c r="X1010" i="1" s="1"/>
  <c r="AA1010" i="1" s="1"/>
  <c r="U1011" i="1"/>
  <c r="X1011" i="1" s="1"/>
  <c r="AA1011" i="1" s="1"/>
  <c r="U1012" i="1"/>
  <c r="X1012" i="1" s="1"/>
  <c r="AA1012" i="1" s="1"/>
  <c r="U1013" i="1"/>
  <c r="X1013" i="1" s="1"/>
  <c r="AA1013" i="1" s="1"/>
  <c r="U1014" i="1"/>
  <c r="X1014" i="1" s="1"/>
  <c r="AA1014" i="1" s="1"/>
  <c r="U1015" i="1"/>
  <c r="X1015" i="1" s="1"/>
  <c r="AA1015" i="1" s="1"/>
  <c r="U1016" i="1"/>
  <c r="X1016" i="1" s="1"/>
  <c r="AA1016" i="1" s="1"/>
  <c r="U1017" i="1"/>
  <c r="X1017" i="1" s="1"/>
  <c r="AA1017" i="1" s="1"/>
  <c r="U1018" i="1"/>
  <c r="X1018" i="1" s="1"/>
  <c r="AA1018" i="1" s="1"/>
  <c r="U1019" i="1"/>
  <c r="X1019" i="1" s="1"/>
  <c r="AA1019" i="1" s="1"/>
  <c r="U1020" i="1"/>
  <c r="X1020" i="1" s="1"/>
  <c r="AA1020" i="1" s="1"/>
  <c r="U1021" i="1"/>
  <c r="X1021" i="1" s="1"/>
  <c r="AA1021" i="1" s="1"/>
  <c r="U1022" i="1"/>
  <c r="X1022" i="1" s="1"/>
  <c r="AA1022" i="1" s="1"/>
  <c r="U1023" i="1"/>
  <c r="X1023" i="1" s="1"/>
  <c r="AA1023" i="1" s="1"/>
  <c r="U1024" i="1"/>
  <c r="X1024" i="1" s="1"/>
  <c r="AA1024" i="1" s="1"/>
  <c r="U1025" i="1"/>
  <c r="X1025" i="1" s="1"/>
  <c r="AA1025" i="1" s="1"/>
  <c r="U1026" i="1"/>
  <c r="X1026" i="1" s="1"/>
  <c r="AA1026" i="1" s="1"/>
  <c r="U1027" i="1"/>
  <c r="X1027" i="1" s="1"/>
  <c r="AA1027" i="1" s="1"/>
  <c r="U1028" i="1"/>
  <c r="X1028" i="1" s="1"/>
  <c r="AA1028" i="1" s="1"/>
  <c r="U1029" i="1"/>
  <c r="X1029" i="1" s="1"/>
  <c r="AA1029" i="1" s="1"/>
  <c r="U1030" i="1"/>
  <c r="X1030" i="1" s="1"/>
  <c r="AA1030" i="1" s="1"/>
  <c r="U1031" i="1"/>
  <c r="X1031" i="1" s="1"/>
  <c r="AA1031" i="1" s="1"/>
  <c r="U1032" i="1"/>
  <c r="X1032" i="1" s="1"/>
  <c r="AA1032" i="1" s="1"/>
  <c r="U1033" i="1"/>
  <c r="X1033" i="1" s="1"/>
  <c r="AA1033" i="1" s="1"/>
  <c r="U1034" i="1"/>
  <c r="X1034" i="1" s="1"/>
  <c r="AA1034" i="1" s="1"/>
  <c r="U1035" i="1"/>
  <c r="X1035" i="1" s="1"/>
  <c r="AA1035" i="1" s="1"/>
  <c r="U1036" i="1"/>
  <c r="X1036" i="1" s="1"/>
  <c r="AA1036" i="1" s="1"/>
  <c r="U1037" i="1"/>
  <c r="X1037" i="1" s="1"/>
  <c r="AA1037" i="1" s="1"/>
  <c r="U1038" i="1"/>
  <c r="X1038" i="1" s="1"/>
  <c r="AA1038" i="1" s="1"/>
  <c r="U1039" i="1"/>
  <c r="X1039" i="1" s="1"/>
  <c r="AA1039" i="1" s="1"/>
  <c r="U1040" i="1"/>
  <c r="X1040" i="1" s="1"/>
  <c r="AA1040" i="1" s="1"/>
  <c r="U1041" i="1"/>
  <c r="X1041" i="1" s="1"/>
  <c r="AA1041" i="1" s="1"/>
  <c r="U1042" i="1"/>
  <c r="X1042" i="1" s="1"/>
  <c r="AA1042" i="1" s="1"/>
  <c r="U1043" i="1"/>
  <c r="X1043" i="1" s="1"/>
  <c r="AA1043" i="1" s="1"/>
  <c r="U1044" i="1"/>
  <c r="X1044" i="1" s="1"/>
  <c r="AA1044" i="1" s="1"/>
  <c r="U1045" i="1"/>
  <c r="X1045" i="1" s="1"/>
  <c r="AA1045" i="1" s="1"/>
  <c r="U1046" i="1"/>
  <c r="X1046" i="1" s="1"/>
  <c r="AA1046" i="1" s="1"/>
  <c r="U1047" i="1"/>
  <c r="X1047" i="1" s="1"/>
  <c r="AA1047" i="1" s="1"/>
  <c r="U1048" i="1"/>
  <c r="X1048" i="1" s="1"/>
  <c r="AA1048" i="1" s="1"/>
  <c r="U1049" i="1"/>
  <c r="X1049" i="1" s="1"/>
  <c r="AA1049" i="1" s="1"/>
  <c r="U1050" i="1"/>
  <c r="X1050" i="1" s="1"/>
  <c r="AA1050" i="1" s="1"/>
  <c r="U1051" i="1"/>
  <c r="X1051" i="1" s="1"/>
  <c r="AA1051" i="1" s="1"/>
  <c r="U1052" i="1"/>
  <c r="X1052" i="1" s="1"/>
  <c r="AA1052" i="1" s="1"/>
  <c r="U1053" i="1"/>
  <c r="X1053" i="1" s="1"/>
  <c r="AA1053" i="1" s="1"/>
  <c r="U1054" i="1"/>
  <c r="X1054" i="1" s="1"/>
  <c r="AA1054" i="1" s="1"/>
  <c r="U1055" i="1"/>
  <c r="X1055" i="1" s="1"/>
  <c r="AA1055" i="1" s="1"/>
  <c r="U1056" i="1"/>
  <c r="X1056" i="1" s="1"/>
  <c r="AA1056" i="1" s="1"/>
  <c r="U1057" i="1"/>
  <c r="X1057" i="1" s="1"/>
  <c r="AA1057" i="1" s="1"/>
  <c r="U1058" i="1"/>
  <c r="X1058" i="1" s="1"/>
  <c r="AA1058" i="1" s="1"/>
  <c r="U1059" i="1"/>
  <c r="X1059" i="1" s="1"/>
  <c r="AA1059" i="1" s="1"/>
  <c r="U1060" i="1"/>
  <c r="X1060" i="1" s="1"/>
  <c r="AA1060" i="1" s="1"/>
  <c r="U1061" i="1"/>
  <c r="X1061" i="1" s="1"/>
  <c r="AA1061" i="1" s="1"/>
  <c r="U1062" i="1"/>
  <c r="X1062" i="1" s="1"/>
  <c r="AA1062" i="1" s="1"/>
  <c r="U1063" i="1"/>
  <c r="X1063" i="1" s="1"/>
  <c r="AA1063" i="1" s="1"/>
  <c r="U1064" i="1"/>
  <c r="X1064" i="1" s="1"/>
  <c r="AA1064" i="1" s="1"/>
  <c r="U1065" i="1"/>
  <c r="X1065" i="1" s="1"/>
  <c r="AA1065" i="1" s="1"/>
  <c r="U1066" i="1"/>
  <c r="X1066" i="1" s="1"/>
  <c r="AA1066" i="1" s="1"/>
  <c r="U1067" i="1"/>
  <c r="X1067" i="1" s="1"/>
  <c r="AA1067" i="1" s="1"/>
  <c r="U1068" i="1"/>
  <c r="X1068" i="1" s="1"/>
  <c r="AA1068" i="1" s="1"/>
  <c r="U1069" i="1"/>
  <c r="X1069" i="1" s="1"/>
  <c r="AA1069" i="1" s="1"/>
  <c r="U1070" i="1"/>
  <c r="X1070" i="1" s="1"/>
  <c r="AA1070" i="1" s="1"/>
  <c r="U1071" i="1"/>
  <c r="X1071" i="1" s="1"/>
  <c r="AA1071" i="1" s="1"/>
  <c r="U1072" i="1"/>
  <c r="X1072" i="1" s="1"/>
  <c r="AA1072" i="1" s="1"/>
  <c r="U1073" i="1"/>
  <c r="X1073" i="1" s="1"/>
  <c r="AA1073" i="1" s="1"/>
  <c r="U1074" i="1"/>
  <c r="X1074" i="1" s="1"/>
  <c r="AA1074" i="1" s="1"/>
  <c r="U1075" i="1"/>
  <c r="X1075" i="1" s="1"/>
  <c r="AA1075" i="1" s="1"/>
  <c r="U1076" i="1"/>
  <c r="X1076" i="1" s="1"/>
  <c r="AA1076" i="1" s="1"/>
  <c r="U1077" i="1"/>
  <c r="X1077" i="1" s="1"/>
  <c r="AA1077" i="1" s="1"/>
  <c r="U1078" i="1"/>
  <c r="X1078" i="1" s="1"/>
  <c r="AA1078" i="1" s="1"/>
  <c r="U1079" i="1"/>
  <c r="X1079" i="1" s="1"/>
  <c r="AA1079" i="1" s="1"/>
  <c r="U1080" i="1"/>
  <c r="X1080" i="1" s="1"/>
  <c r="AA1080" i="1" s="1"/>
  <c r="U1081" i="1"/>
  <c r="X1081" i="1" s="1"/>
  <c r="AA1081" i="1" s="1"/>
  <c r="U1082" i="1"/>
  <c r="X1082" i="1" s="1"/>
  <c r="AA1082" i="1" s="1"/>
  <c r="U1083" i="1"/>
  <c r="X1083" i="1" s="1"/>
  <c r="AA1083" i="1" s="1"/>
  <c r="U1084" i="1"/>
  <c r="X1084" i="1" s="1"/>
  <c r="AA1084" i="1" s="1"/>
  <c r="U1085" i="1"/>
  <c r="X1085" i="1" s="1"/>
  <c r="AA1085" i="1" s="1"/>
  <c r="U1086" i="1"/>
  <c r="X1086" i="1" s="1"/>
  <c r="AA1086" i="1" s="1"/>
  <c r="U1087" i="1"/>
  <c r="X1087" i="1" s="1"/>
  <c r="AA1087" i="1" s="1"/>
  <c r="U1088" i="1"/>
  <c r="X1088" i="1" s="1"/>
  <c r="AA1088" i="1" s="1"/>
  <c r="U1089" i="1"/>
  <c r="X1089" i="1" s="1"/>
  <c r="AA1089" i="1" s="1"/>
  <c r="U1090" i="1"/>
  <c r="X1090" i="1" s="1"/>
  <c r="AA1090" i="1" s="1"/>
  <c r="U1091" i="1"/>
  <c r="X1091" i="1" s="1"/>
  <c r="AA1091" i="1" s="1"/>
  <c r="U1092" i="1"/>
  <c r="X1092" i="1" s="1"/>
  <c r="AA1092" i="1" s="1"/>
  <c r="U1093" i="1"/>
  <c r="X1093" i="1" s="1"/>
  <c r="AA1093" i="1" s="1"/>
  <c r="U1094" i="1"/>
  <c r="X1094" i="1" s="1"/>
  <c r="AA1094" i="1" s="1"/>
  <c r="U1095" i="1"/>
  <c r="X1095" i="1" s="1"/>
  <c r="AA1095" i="1" s="1"/>
  <c r="U1096" i="1"/>
  <c r="X1096" i="1" s="1"/>
  <c r="AA1096" i="1" s="1"/>
  <c r="U1097" i="1"/>
  <c r="X1097" i="1" s="1"/>
  <c r="AA1097" i="1" s="1"/>
  <c r="U1098" i="1"/>
  <c r="X1098" i="1" s="1"/>
  <c r="AA1098" i="1" s="1"/>
  <c r="U1099" i="1"/>
  <c r="X1099" i="1" s="1"/>
  <c r="AA1099" i="1" s="1"/>
  <c r="U1100" i="1"/>
  <c r="X1100" i="1" s="1"/>
  <c r="AA1100" i="1" s="1"/>
  <c r="U1101" i="1"/>
  <c r="X1101" i="1" s="1"/>
  <c r="AA1101" i="1" s="1"/>
  <c r="U1102" i="1"/>
  <c r="X1102" i="1" s="1"/>
  <c r="AA1102" i="1" s="1"/>
  <c r="U1103" i="1"/>
  <c r="X1103" i="1" s="1"/>
  <c r="AA1103" i="1" s="1"/>
  <c r="U1104" i="1"/>
  <c r="X1104" i="1" s="1"/>
  <c r="AA1104" i="1" s="1"/>
  <c r="U1105" i="1"/>
  <c r="X1105" i="1" s="1"/>
  <c r="AA1105" i="1" s="1"/>
  <c r="U1106" i="1"/>
  <c r="X1106" i="1" s="1"/>
  <c r="AA1106" i="1" s="1"/>
  <c r="U1107" i="1"/>
  <c r="X1107" i="1" s="1"/>
  <c r="AA1107" i="1" s="1"/>
  <c r="U1108" i="1"/>
  <c r="X1108" i="1" s="1"/>
  <c r="AA1108" i="1" s="1"/>
  <c r="U1109" i="1"/>
  <c r="X1109" i="1" s="1"/>
  <c r="AA1109" i="1" s="1"/>
  <c r="U1110" i="1"/>
  <c r="X1110" i="1" s="1"/>
  <c r="AA1110" i="1" s="1"/>
  <c r="U1111" i="1"/>
  <c r="X1111" i="1" s="1"/>
  <c r="AA1111" i="1" s="1"/>
  <c r="U1112" i="1"/>
  <c r="X1112" i="1" s="1"/>
  <c r="AA1112" i="1" s="1"/>
  <c r="U1113" i="1"/>
  <c r="X1113" i="1" s="1"/>
  <c r="AA1113" i="1" s="1"/>
  <c r="U1114" i="1"/>
  <c r="X1114" i="1" s="1"/>
  <c r="AA1114" i="1" s="1"/>
  <c r="U1115" i="1"/>
  <c r="X1115" i="1" s="1"/>
  <c r="AA1115" i="1" s="1"/>
  <c r="U1116" i="1"/>
  <c r="X1116" i="1" s="1"/>
  <c r="AA1116" i="1" s="1"/>
  <c r="U1117" i="1"/>
  <c r="X1117" i="1" s="1"/>
  <c r="AA1117" i="1" s="1"/>
  <c r="U1118" i="1"/>
  <c r="X1118" i="1" s="1"/>
  <c r="AA1118" i="1" s="1"/>
  <c r="U1119" i="1"/>
  <c r="X1119" i="1" s="1"/>
  <c r="AA1119" i="1" s="1"/>
  <c r="U1120" i="1"/>
  <c r="X1120" i="1" s="1"/>
  <c r="AA1120" i="1" s="1"/>
  <c r="U1121" i="1"/>
  <c r="X1121" i="1" s="1"/>
  <c r="AA1121" i="1" s="1"/>
  <c r="U1122" i="1"/>
  <c r="X1122" i="1" s="1"/>
  <c r="AA1122" i="1" s="1"/>
  <c r="U1123" i="1"/>
  <c r="X1123" i="1" s="1"/>
  <c r="AA1123" i="1" s="1"/>
  <c r="U1124" i="1"/>
  <c r="X1124" i="1" s="1"/>
  <c r="AA1124" i="1" s="1"/>
  <c r="U1125" i="1"/>
  <c r="X1125" i="1" s="1"/>
  <c r="AA1125" i="1" s="1"/>
  <c r="U1126" i="1"/>
  <c r="X1126" i="1" s="1"/>
  <c r="AA1126" i="1" s="1"/>
  <c r="U1127" i="1"/>
  <c r="X1127" i="1" s="1"/>
  <c r="AA1127" i="1" s="1"/>
  <c r="U1128" i="1"/>
  <c r="X1128" i="1" s="1"/>
  <c r="AA1128" i="1" s="1"/>
  <c r="U1129" i="1"/>
  <c r="X1129" i="1" s="1"/>
  <c r="AA1129" i="1" s="1"/>
  <c r="U1130" i="1"/>
  <c r="X1130" i="1" s="1"/>
  <c r="AA1130" i="1" s="1"/>
  <c r="U1131" i="1"/>
  <c r="X1131" i="1" s="1"/>
  <c r="AA1131" i="1" s="1"/>
  <c r="T3" i="1"/>
  <c r="W3" i="1" s="1"/>
  <c r="Z3" i="1" s="1"/>
  <c r="T4" i="1"/>
  <c r="W4" i="1" s="1"/>
  <c r="Z4" i="1" s="1"/>
  <c r="T5" i="1"/>
  <c r="W5" i="1" s="1"/>
  <c r="T6" i="1"/>
  <c r="W6" i="1" s="1"/>
  <c r="Z6" i="1" s="1"/>
  <c r="T7" i="1"/>
  <c r="W7" i="1" s="1"/>
  <c r="Z7" i="1" s="1"/>
  <c r="T8" i="1"/>
  <c r="W8" i="1" s="1"/>
  <c r="Z8" i="1" s="1"/>
  <c r="T9" i="1"/>
  <c r="W9" i="1" s="1"/>
  <c r="Z9" i="1" s="1"/>
  <c r="T10" i="1"/>
  <c r="W10" i="1" s="1"/>
  <c r="Z10" i="1" s="1"/>
  <c r="T11" i="1"/>
  <c r="W11" i="1" s="1"/>
  <c r="Z11" i="1" s="1"/>
  <c r="T12" i="1"/>
  <c r="W12" i="1" s="1"/>
  <c r="Z12" i="1" s="1"/>
  <c r="T13" i="1"/>
  <c r="W13" i="1" s="1"/>
  <c r="T14" i="1"/>
  <c r="W14" i="1" s="1"/>
  <c r="Z14" i="1" s="1"/>
  <c r="T15" i="1"/>
  <c r="W15" i="1" s="1"/>
  <c r="Z15" i="1" s="1"/>
  <c r="T16" i="1"/>
  <c r="W16" i="1" s="1"/>
  <c r="Z16" i="1" s="1"/>
  <c r="T17" i="1"/>
  <c r="W17" i="1" s="1"/>
  <c r="Z17" i="1" s="1"/>
  <c r="T18" i="1"/>
  <c r="W18" i="1" s="1"/>
  <c r="Z18" i="1" s="1"/>
  <c r="T19" i="1"/>
  <c r="W19" i="1" s="1"/>
  <c r="Z19" i="1" s="1"/>
  <c r="T20" i="1"/>
  <c r="W20" i="1" s="1"/>
  <c r="Z20" i="1" s="1"/>
  <c r="T21" i="1"/>
  <c r="W21" i="1" s="1"/>
  <c r="T22" i="1"/>
  <c r="W22" i="1" s="1"/>
  <c r="Z22" i="1" s="1"/>
  <c r="T23" i="1"/>
  <c r="W23" i="1" s="1"/>
  <c r="Z23" i="1" s="1"/>
  <c r="T24" i="1"/>
  <c r="W24" i="1" s="1"/>
  <c r="Z24" i="1" s="1"/>
  <c r="T25" i="1"/>
  <c r="W25" i="1" s="1"/>
  <c r="Z25" i="1" s="1"/>
  <c r="T26" i="1"/>
  <c r="W26" i="1" s="1"/>
  <c r="Z26" i="1" s="1"/>
  <c r="T27" i="1"/>
  <c r="W27" i="1" s="1"/>
  <c r="Z27" i="1" s="1"/>
  <c r="T28" i="1"/>
  <c r="W28" i="1" s="1"/>
  <c r="Z28" i="1" s="1"/>
  <c r="T29" i="1"/>
  <c r="W29" i="1" s="1"/>
  <c r="T30" i="1"/>
  <c r="W30" i="1" s="1"/>
  <c r="Z30" i="1" s="1"/>
  <c r="T31" i="1"/>
  <c r="W31" i="1" s="1"/>
  <c r="Z31" i="1" s="1"/>
  <c r="T32" i="1"/>
  <c r="W32" i="1" s="1"/>
  <c r="Z32" i="1" s="1"/>
  <c r="T33" i="1"/>
  <c r="W33" i="1" s="1"/>
  <c r="Z33" i="1" s="1"/>
  <c r="T34" i="1"/>
  <c r="W34" i="1" s="1"/>
  <c r="Z34" i="1" s="1"/>
  <c r="T35" i="1"/>
  <c r="W35" i="1" s="1"/>
  <c r="Z35" i="1" s="1"/>
  <c r="T36" i="1"/>
  <c r="W36" i="1" s="1"/>
  <c r="Z36" i="1" s="1"/>
  <c r="T37" i="1"/>
  <c r="W37" i="1" s="1"/>
  <c r="T38" i="1"/>
  <c r="W38" i="1" s="1"/>
  <c r="Z38" i="1" s="1"/>
  <c r="T39" i="1"/>
  <c r="W39" i="1" s="1"/>
  <c r="Z39" i="1" s="1"/>
  <c r="T40" i="1"/>
  <c r="W40" i="1" s="1"/>
  <c r="Z40" i="1" s="1"/>
  <c r="T41" i="1"/>
  <c r="W41" i="1" s="1"/>
  <c r="Z41" i="1" s="1"/>
  <c r="T42" i="1"/>
  <c r="W42" i="1" s="1"/>
  <c r="Z42" i="1" s="1"/>
  <c r="T43" i="1"/>
  <c r="W43" i="1" s="1"/>
  <c r="Z43" i="1" s="1"/>
  <c r="T44" i="1"/>
  <c r="W44" i="1" s="1"/>
  <c r="Z44" i="1" s="1"/>
  <c r="T45" i="1"/>
  <c r="W45" i="1" s="1"/>
  <c r="T46" i="1"/>
  <c r="W46" i="1" s="1"/>
  <c r="Z46" i="1" s="1"/>
  <c r="T47" i="1"/>
  <c r="W47" i="1" s="1"/>
  <c r="Z47" i="1" s="1"/>
  <c r="T48" i="1"/>
  <c r="W48" i="1" s="1"/>
  <c r="Z48" i="1" s="1"/>
  <c r="T49" i="1"/>
  <c r="W49" i="1" s="1"/>
  <c r="Z49" i="1" s="1"/>
  <c r="T50" i="1"/>
  <c r="W50" i="1" s="1"/>
  <c r="Z50" i="1" s="1"/>
  <c r="T51" i="1"/>
  <c r="W51" i="1" s="1"/>
  <c r="Z51" i="1" s="1"/>
  <c r="T52" i="1"/>
  <c r="W52" i="1" s="1"/>
  <c r="Z52" i="1" s="1"/>
  <c r="T53" i="1"/>
  <c r="W53" i="1" s="1"/>
  <c r="T54" i="1"/>
  <c r="W54" i="1" s="1"/>
  <c r="Z54" i="1" s="1"/>
  <c r="T55" i="1"/>
  <c r="W55" i="1" s="1"/>
  <c r="Z55" i="1" s="1"/>
  <c r="T56" i="1"/>
  <c r="W56" i="1" s="1"/>
  <c r="Z56" i="1" s="1"/>
  <c r="T57" i="1"/>
  <c r="W57" i="1" s="1"/>
  <c r="Z57" i="1" s="1"/>
  <c r="T58" i="1"/>
  <c r="W58" i="1" s="1"/>
  <c r="Z58" i="1" s="1"/>
  <c r="T59" i="1"/>
  <c r="W59" i="1" s="1"/>
  <c r="Z59" i="1" s="1"/>
  <c r="T60" i="1"/>
  <c r="W60" i="1" s="1"/>
  <c r="Z60" i="1" s="1"/>
  <c r="T61" i="1"/>
  <c r="W61" i="1" s="1"/>
  <c r="T62" i="1"/>
  <c r="W62" i="1" s="1"/>
  <c r="Z62" i="1" s="1"/>
  <c r="T63" i="1"/>
  <c r="W63" i="1" s="1"/>
  <c r="Z63" i="1" s="1"/>
  <c r="T64" i="1"/>
  <c r="W64" i="1" s="1"/>
  <c r="Z64" i="1" s="1"/>
  <c r="T65" i="1"/>
  <c r="W65" i="1" s="1"/>
  <c r="Z65" i="1" s="1"/>
  <c r="T66" i="1"/>
  <c r="W66" i="1" s="1"/>
  <c r="Z66" i="1" s="1"/>
  <c r="T67" i="1"/>
  <c r="W67" i="1" s="1"/>
  <c r="Z67" i="1" s="1"/>
  <c r="T68" i="1"/>
  <c r="W68" i="1" s="1"/>
  <c r="Z68" i="1" s="1"/>
  <c r="T69" i="1"/>
  <c r="W69" i="1" s="1"/>
  <c r="T70" i="1"/>
  <c r="W70" i="1" s="1"/>
  <c r="Z70" i="1" s="1"/>
  <c r="T71" i="1"/>
  <c r="W71" i="1" s="1"/>
  <c r="Z71" i="1" s="1"/>
  <c r="T72" i="1"/>
  <c r="W72" i="1" s="1"/>
  <c r="Z72" i="1" s="1"/>
  <c r="T73" i="1"/>
  <c r="W73" i="1" s="1"/>
  <c r="Z73" i="1" s="1"/>
  <c r="T74" i="1"/>
  <c r="W74" i="1" s="1"/>
  <c r="Z74" i="1" s="1"/>
  <c r="T75" i="1"/>
  <c r="W75" i="1" s="1"/>
  <c r="Z75" i="1" s="1"/>
  <c r="T76" i="1"/>
  <c r="W76" i="1" s="1"/>
  <c r="Z76" i="1" s="1"/>
  <c r="T77" i="1"/>
  <c r="W77" i="1" s="1"/>
  <c r="T78" i="1"/>
  <c r="W78" i="1" s="1"/>
  <c r="Z78" i="1" s="1"/>
  <c r="T79" i="1"/>
  <c r="W79" i="1" s="1"/>
  <c r="Z79" i="1" s="1"/>
  <c r="T80" i="1"/>
  <c r="W80" i="1" s="1"/>
  <c r="Z80" i="1" s="1"/>
  <c r="T81" i="1"/>
  <c r="W81" i="1" s="1"/>
  <c r="Z81" i="1" s="1"/>
  <c r="T82" i="1"/>
  <c r="W82" i="1" s="1"/>
  <c r="Z82" i="1" s="1"/>
  <c r="T83" i="1"/>
  <c r="W83" i="1" s="1"/>
  <c r="Z83" i="1" s="1"/>
  <c r="T84" i="1"/>
  <c r="W84" i="1" s="1"/>
  <c r="Z84" i="1" s="1"/>
  <c r="T85" i="1"/>
  <c r="W85" i="1" s="1"/>
  <c r="T86" i="1"/>
  <c r="W86" i="1" s="1"/>
  <c r="Z86" i="1" s="1"/>
  <c r="T87" i="1"/>
  <c r="W87" i="1" s="1"/>
  <c r="Z87" i="1" s="1"/>
  <c r="T88" i="1"/>
  <c r="W88" i="1" s="1"/>
  <c r="Z88" i="1" s="1"/>
  <c r="T89" i="1"/>
  <c r="W89" i="1" s="1"/>
  <c r="Z89" i="1" s="1"/>
  <c r="T90" i="1"/>
  <c r="W90" i="1" s="1"/>
  <c r="Z90" i="1" s="1"/>
  <c r="T91" i="1"/>
  <c r="W91" i="1" s="1"/>
  <c r="Z91" i="1" s="1"/>
  <c r="T92" i="1"/>
  <c r="W92" i="1" s="1"/>
  <c r="Z92" i="1" s="1"/>
  <c r="T93" i="1"/>
  <c r="W93" i="1" s="1"/>
  <c r="T94" i="1"/>
  <c r="W94" i="1" s="1"/>
  <c r="Z94" i="1" s="1"/>
  <c r="T95" i="1"/>
  <c r="W95" i="1" s="1"/>
  <c r="Z95" i="1" s="1"/>
  <c r="T96" i="1"/>
  <c r="W96" i="1" s="1"/>
  <c r="Z96" i="1" s="1"/>
  <c r="T97" i="1"/>
  <c r="W97" i="1" s="1"/>
  <c r="Z97" i="1" s="1"/>
  <c r="T98" i="1"/>
  <c r="W98" i="1" s="1"/>
  <c r="Z98" i="1" s="1"/>
  <c r="T99" i="1"/>
  <c r="W99" i="1" s="1"/>
  <c r="Z99" i="1" s="1"/>
  <c r="T100" i="1"/>
  <c r="W100" i="1" s="1"/>
  <c r="Z100" i="1" s="1"/>
  <c r="T101" i="1"/>
  <c r="W101" i="1" s="1"/>
  <c r="T102" i="1"/>
  <c r="W102" i="1" s="1"/>
  <c r="Z102" i="1" s="1"/>
  <c r="T103" i="1"/>
  <c r="W103" i="1" s="1"/>
  <c r="Z103" i="1" s="1"/>
  <c r="T104" i="1"/>
  <c r="W104" i="1" s="1"/>
  <c r="Z104" i="1" s="1"/>
  <c r="T105" i="1"/>
  <c r="W105" i="1" s="1"/>
  <c r="Z105" i="1" s="1"/>
  <c r="T106" i="1"/>
  <c r="W106" i="1" s="1"/>
  <c r="Z106" i="1" s="1"/>
  <c r="T107" i="1"/>
  <c r="W107" i="1" s="1"/>
  <c r="Z107" i="1" s="1"/>
  <c r="T108" i="1"/>
  <c r="W108" i="1" s="1"/>
  <c r="Z108" i="1" s="1"/>
  <c r="T109" i="1"/>
  <c r="W109" i="1" s="1"/>
  <c r="T110" i="1"/>
  <c r="W110" i="1" s="1"/>
  <c r="Z110" i="1" s="1"/>
  <c r="T111" i="1"/>
  <c r="W111" i="1" s="1"/>
  <c r="Z111" i="1" s="1"/>
  <c r="T112" i="1"/>
  <c r="W112" i="1" s="1"/>
  <c r="Z112" i="1" s="1"/>
  <c r="T113" i="1"/>
  <c r="W113" i="1" s="1"/>
  <c r="Z113" i="1" s="1"/>
  <c r="T114" i="1"/>
  <c r="W114" i="1" s="1"/>
  <c r="Z114" i="1" s="1"/>
  <c r="T115" i="1"/>
  <c r="W115" i="1" s="1"/>
  <c r="Z115" i="1" s="1"/>
  <c r="T116" i="1"/>
  <c r="W116" i="1" s="1"/>
  <c r="Z116" i="1" s="1"/>
  <c r="T117" i="1"/>
  <c r="W117" i="1" s="1"/>
  <c r="T118" i="1"/>
  <c r="W118" i="1" s="1"/>
  <c r="Z118" i="1" s="1"/>
  <c r="T119" i="1"/>
  <c r="W119" i="1" s="1"/>
  <c r="Z119" i="1" s="1"/>
  <c r="T120" i="1"/>
  <c r="W120" i="1" s="1"/>
  <c r="Z120" i="1" s="1"/>
  <c r="T121" i="1"/>
  <c r="W121" i="1" s="1"/>
  <c r="Z121" i="1" s="1"/>
  <c r="T122" i="1"/>
  <c r="W122" i="1" s="1"/>
  <c r="Z122" i="1" s="1"/>
  <c r="T123" i="1"/>
  <c r="W123" i="1" s="1"/>
  <c r="Z123" i="1" s="1"/>
  <c r="T124" i="1"/>
  <c r="W124" i="1" s="1"/>
  <c r="Z124" i="1" s="1"/>
  <c r="T125" i="1"/>
  <c r="W125" i="1" s="1"/>
  <c r="T126" i="1"/>
  <c r="W126" i="1" s="1"/>
  <c r="Z126" i="1" s="1"/>
  <c r="T127" i="1"/>
  <c r="W127" i="1" s="1"/>
  <c r="Z127" i="1" s="1"/>
  <c r="T128" i="1"/>
  <c r="W128" i="1" s="1"/>
  <c r="Z128" i="1" s="1"/>
  <c r="T129" i="1"/>
  <c r="W129" i="1" s="1"/>
  <c r="Z129" i="1" s="1"/>
  <c r="T130" i="1"/>
  <c r="W130" i="1" s="1"/>
  <c r="Z130" i="1" s="1"/>
  <c r="T131" i="1"/>
  <c r="W131" i="1" s="1"/>
  <c r="Z131" i="1" s="1"/>
  <c r="T132" i="1"/>
  <c r="W132" i="1" s="1"/>
  <c r="Z132" i="1" s="1"/>
  <c r="T133" i="1"/>
  <c r="W133" i="1" s="1"/>
  <c r="T134" i="1"/>
  <c r="W134" i="1" s="1"/>
  <c r="Z134" i="1" s="1"/>
  <c r="T135" i="1"/>
  <c r="W135" i="1" s="1"/>
  <c r="Z135" i="1" s="1"/>
  <c r="T136" i="1"/>
  <c r="W136" i="1" s="1"/>
  <c r="Z136" i="1" s="1"/>
  <c r="T137" i="1"/>
  <c r="W137" i="1" s="1"/>
  <c r="Z137" i="1" s="1"/>
  <c r="T138" i="1"/>
  <c r="W138" i="1" s="1"/>
  <c r="Z138" i="1" s="1"/>
  <c r="T139" i="1"/>
  <c r="W139" i="1" s="1"/>
  <c r="Z139" i="1" s="1"/>
  <c r="T140" i="1"/>
  <c r="W140" i="1" s="1"/>
  <c r="Z140" i="1" s="1"/>
  <c r="T141" i="1"/>
  <c r="W141" i="1" s="1"/>
  <c r="T142" i="1"/>
  <c r="W142" i="1" s="1"/>
  <c r="Z142" i="1" s="1"/>
  <c r="T143" i="1"/>
  <c r="W143" i="1" s="1"/>
  <c r="Z143" i="1" s="1"/>
  <c r="T144" i="1"/>
  <c r="W144" i="1" s="1"/>
  <c r="Z144" i="1" s="1"/>
  <c r="T145" i="1"/>
  <c r="W145" i="1" s="1"/>
  <c r="Z145" i="1" s="1"/>
  <c r="T146" i="1"/>
  <c r="W146" i="1" s="1"/>
  <c r="Z146" i="1" s="1"/>
  <c r="T147" i="1"/>
  <c r="W147" i="1" s="1"/>
  <c r="Z147" i="1" s="1"/>
  <c r="T148" i="1"/>
  <c r="W148" i="1" s="1"/>
  <c r="Z148" i="1" s="1"/>
  <c r="T149" i="1"/>
  <c r="W149" i="1" s="1"/>
  <c r="T150" i="1"/>
  <c r="W150" i="1" s="1"/>
  <c r="Z150" i="1" s="1"/>
  <c r="T151" i="1"/>
  <c r="W151" i="1" s="1"/>
  <c r="Z151" i="1" s="1"/>
  <c r="T152" i="1"/>
  <c r="W152" i="1" s="1"/>
  <c r="Z152" i="1" s="1"/>
  <c r="T153" i="1"/>
  <c r="W153" i="1" s="1"/>
  <c r="Z153" i="1" s="1"/>
  <c r="T154" i="1"/>
  <c r="W154" i="1" s="1"/>
  <c r="Z154" i="1" s="1"/>
  <c r="T155" i="1"/>
  <c r="W155" i="1" s="1"/>
  <c r="Z155" i="1" s="1"/>
  <c r="T156" i="1"/>
  <c r="W156" i="1" s="1"/>
  <c r="Z156" i="1" s="1"/>
  <c r="T157" i="1"/>
  <c r="W157" i="1" s="1"/>
  <c r="T158" i="1"/>
  <c r="W158" i="1" s="1"/>
  <c r="Z158" i="1" s="1"/>
  <c r="T159" i="1"/>
  <c r="W159" i="1" s="1"/>
  <c r="Z159" i="1" s="1"/>
  <c r="T160" i="1"/>
  <c r="W160" i="1" s="1"/>
  <c r="Z160" i="1" s="1"/>
  <c r="T161" i="1"/>
  <c r="W161" i="1" s="1"/>
  <c r="Z161" i="1" s="1"/>
  <c r="T162" i="1"/>
  <c r="W162" i="1" s="1"/>
  <c r="Z162" i="1" s="1"/>
  <c r="T163" i="1"/>
  <c r="W163" i="1" s="1"/>
  <c r="Z163" i="1" s="1"/>
  <c r="T164" i="1"/>
  <c r="W164" i="1" s="1"/>
  <c r="Z164" i="1" s="1"/>
  <c r="T165" i="1"/>
  <c r="W165" i="1" s="1"/>
  <c r="T166" i="1"/>
  <c r="W166" i="1" s="1"/>
  <c r="Z166" i="1" s="1"/>
  <c r="T167" i="1"/>
  <c r="W167" i="1" s="1"/>
  <c r="Z167" i="1" s="1"/>
  <c r="T168" i="1"/>
  <c r="W168" i="1" s="1"/>
  <c r="Z168" i="1" s="1"/>
  <c r="T169" i="1"/>
  <c r="W169" i="1" s="1"/>
  <c r="Z169" i="1" s="1"/>
  <c r="T170" i="1"/>
  <c r="W170" i="1" s="1"/>
  <c r="Z170" i="1" s="1"/>
  <c r="T171" i="1"/>
  <c r="W171" i="1" s="1"/>
  <c r="Z171" i="1" s="1"/>
  <c r="T172" i="1"/>
  <c r="W172" i="1" s="1"/>
  <c r="Z172" i="1" s="1"/>
  <c r="T173" i="1"/>
  <c r="W173" i="1" s="1"/>
  <c r="T174" i="1"/>
  <c r="W174" i="1" s="1"/>
  <c r="Z174" i="1" s="1"/>
  <c r="T175" i="1"/>
  <c r="W175" i="1" s="1"/>
  <c r="Z175" i="1" s="1"/>
  <c r="T176" i="1"/>
  <c r="W176" i="1" s="1"/>
  <c r="Z176" i="1" s="1"/>
  <c r="T177" i="1"/>
  <c r="W177" i="1" s="1"/>
  <c r="Z177" i="1" s="1"/>
  <c r="T178" i="1"/>
  <c r="W178" i="1" s="1"/>
  <c r="Z178" i="1" s="1"/>
  <c r="T179" i="1"/>
  <c r="W179" i="1" s="1"/>
  <c r="Z179" i="1" s="1"/>
  <c r="T180" i="1"/>
  <c r="W180" i="1" s="1"/>
  <c r="Z180" i="1" s="1"/>
  <c r="T181" i="1"/>
  <c r="W181" i="1" s="1"/>
  <c r="T182" i="1"/>
  <c r="W182" i="1" s="1"/>
  <c r="Z182" i="1" s="1"/>
  <c r="T183" i="1"/>
  <c r="W183" i="1" s="1"/>
  <c r="Z183" i="1" s="1"/>
  <c r="T184" i="1"/>
  <c r="W184" i="1" s="1"/>
  <c r="Z184" i="1" s="1"/>
  <c r="T185" i="1"/>
  <c r="W185" i="1" s="1"/>
  <c r="Z185" i="1" s="1"/>
  <c r="T186" i="1"/>
  <c r="W186" i="1" s="1"/>
  <c r="Z186" i="1" s="1"/>
  <c r="T187" i="1"/>
  <c r="W187" i="1" s="1"/>
  <c r="Z187" i="1" s="1"/>
  <c r="T188" i="1"/>
  <c r="W188" i="1" s="1"/>
  <c r="Z188" i="1" s="1"/>
  <c r="T189" i="1"/>
  <c r="W189" i="1" s="1"/>
  <c r="T190" i="1"/>
  <c r="W190" i="1" s="1"/>
  <c r="Z190" i="1" s="1"/>
  <c r="T191" i="1"/>
  <c r="W191" i="1" s="1"/>
  <c r="Z191" i="1" s="1"/>
  <c r="T192" i="1"/>
  <c r="W192" i="1" s="1"/>
  <c r="Z192" i="1" s="1"/>
  <c r="T193" i="1"/>
  <c r="W193" i="1" s="1"/>
  <c r="Z193" i="1" s="1"/>
  <c r="T194" i="1"/>
  <c r="W194" i="1" s="1"/>
  <c r="Z194" i="1" s="1"/>
  <c r="T195" i="1"/>
  <c r="W195" i="1" s="1"/>
  <c r="Z195" i="1" s="1"/>
  <c r="T196" i="1"/>
  <c r="W196" i="1" s="1"/>
  <c r="Z196" i="1" s="1"/>
  <c r="T197" i="1"/>
  <c r="W197" i="1" s="1"/>
  <c r="T198" i="1"/>
  <c r="W198" i="1" s="1"/>
  <c r="Z198" i="1" s="1"/>
  <c r="T199" i="1"/>
  <c r="W199" i="1" s="1"/>
  <c r="Z199" i="1" s="1"/>
  <c r="T200" i="1"/>
  <c r="W200" i="1" s="1"/>
  <c r="Z200" i="1" s="1"/>
  <c r="T201" i="1"/>
  <c r="W201" i="1" s="1"/>
  <c r="Z201" i="1" s="1"/>
  <c r="T202" i="1"/>
  <c r="W202" i="1" s="1"/>
  <c r="Z202" i="1" s="1"/>
  <c r="T203" i="1"/>
  <c r="W203" i="1" s="1"/>
  <c r="Z203" i="1" s="1"/>
  <c r="T204" i="1"/>
  <c r="W204" i="1" s="1"/>
  <c r="Z204" i="1" s="1"/>
  <c r="T205" i="1"/>
  <c r="W205" i="1" s="1"/>
  <c r="T206" i="1"/>
  <c r="W206" i="1" s="1"/>
  <c r="Z206" i="1" s="1"/>
  <c r="T207" i="1"/>
  <c r="W207" i="1" s="1"/>
  <c r="Z207" i="1" s="1"/>
  <c r="T208" i="1"/>
  <c r="W208" i="1" s="1"/>
  <c r="Z208" i="1" s="1"/>
  <c r="T209" i="1"/>
  <c r="W209" i="1" s="1"/>
  <c r="Z209" i="1" s="1"/>
  <c r="T210" i="1"/>
  <c r="W210" i="1" s="1"/>
  <c r="Z210" i="1" s="1"/>
  <c r="T211" i="1"/>
  <c r="W211" i="1" s="1"/>
  <c r="Z211" i="1" s="1"/>
  <c r="T212" i="1"/>
  <c r="W212" i="1" s="1"/>
  <c r="Z212" i="1" s="1"/>
  <c r="T213" i="1"/>
  <c r="W213" i="1" s="1"/>
  <c r="T214" i="1"/>
  <c r="W214" i="1" s="1"/>
  <c r="Z214" i="1" s="1"/>
  <c r="T215" i="1"/>
  <c r="W215" i="1" s="1"/>
  <c r="Z215" i="1" s="1"/>
  <c r="T216" i="1"/>
  <c r="W216" i="1" s="1"/>
  <c r="Z216" i="1" s="1"/>
  <c r="T217" i="1"/>
  <c r="W217" i="1" s="1"/>
  <c r="Z217" i="1" s="1"/>
  <c r="T218" i="1"/>
  <c r="W218" i="1" s="1"/>
  <c r="Z218" i="1" s="1"/>
  <c r="T219" i="1"/>
  <c r="W219" i="1" s="1"/>
  <c r="Z219" i="1" s="1"/>
  <c r="T220" i="1"/>
  <c r="W220" i="1" s="1"/>
  <c r="Z220" i="1" s="1"/>
  <c r="T221" i="1"/>
  <c r="W221" i="1" s="1"/>
  <c r="T222" i="1"/>
  <c r="W222" i="1" s="1"/>
  <c r="Z222" i="1" s="1"/>
  <c r="T223" i="1"/>
  <c r="W223" i="1" s="1"/>
  <c r="Z223" i="1" s="1"/>
  <c r="T224" i="1"/>
  <c r="W224" i="1" s="1"/>
  <c r="Z224" i="1" s="1"/>
  <c r="T225" i="1"/>
  <c r="W225" i="1" s="1"/>
  <c r="Z225" i="1" s="1"/>
  <c r="T226" i="1"/>
  <c r="W226" i="1" s="1"/>
  <c r="Z226" i="1" s="1"/>
  <c r="T227" i="1"/>
  <c r="W227" i="1" s="1"/>
  <c r="Z227" i="1" s="1"/>
  <c r="T228" i="1"/>
  <c r="W228" i="1" s="1"/>
  <c r="Z228" i="1" s="1"/>
  <c r="T229" i="1"/>
  <c r="W229" i="1" s="1"/>
  <c r="T230" i="1"/>
  <c r="W230" i="1" s="1"/>
  <c r="Z230" i="1" s="1"/>
  <c r="T231" i="1"/>
  <c r="W231" i="1" s="1"/>
  <c r="Z231" i="1" s="1"/>
  <c r="T232" i="1"/>
  <c r="W232" i="1" s="1"/>
  <c r="Z232" i="1" s="1"/>
  <c r="T233" i="1"/>
  <c r="W233" i="1" s="1"/>
  <c r="Z233" i="1" s="1"/>
  <c r="T234" i="1"/>
  <c r="W234" i="1" s="1"/>
  <c r="Z234" i="1" s="1"/>
  <c r="T235" i="1"/>
  <c r="W235" i="1" s="1"/>
  <c r="Z235" i="1" s="1"/>
  <c r="T236" i="1"/>
  <c r="W236" i="1" s="1"/>
  <c r="Z236" i="1" s="1"/>
  <c r="T237" i="1"/>
  <c r="W237" i="1" s="1"/>
  <c r="T238" i="1"/>
  <c r="W238" i="1" s="1"/>
  <c r="Z238" i="1" s="1"/>
  <c r="T239" i="1"/>
  <c r="W239" i="1" s="1"/>
  <c r="Z239" i="1" s="1"/>
  <c r="T240" i="1"/>
  <c r="W240" i="1" s="1"/>
  <c r="Z240" i="1" s="1"/>
  <c r="T241" i="1"/>
  <c r="W241" i="1" s="1"/>
  <c r="Z241" i="1" s="1"/>
  <c r="T242" i="1"/>
  <c r="W242" i="1" s="1"/>
  <c r="Z242" i="1" s="1"/>
  <c r="T243" i="1"/>
  <c r="W243" i="1" s="1"/>
  <c r="Z243" i="1" s="1"/>
  <c r="T244" i="1"/>
  <c r="W244" i="1" s="1"/>
  <c r="Z244" i="1" s="1"/>
  <c r="T245" i="1"/>
  <c r="W245" i="1" s="1"/>
  <c r="T246" i="1"/>
  <c r="W246" i="1" s="1"/>
  <c r="Z246" i="1" s="1"/>
  <c r="T247" i="1"/>
  <c r="W247" i="1" s="1"/>
  <c r="Z247" i="1" s="1"/>
  <c r="T248" i="1"/>
  <c r="W248" i="1" s="1"/>
  <c r="Z248" i="1" s="1"/>
  <c r="T249" i="1"/>
  <c r="W249" i="1" s="1"/>
  <c r="Z249" i="1" s="1"/>
  <c r="T250" i="1"/>
  <c r="W250" i="1" s="1"/>
  <c r="Z250" i="1" s="1"/>
  <c r="T251" i="1"/>
  <c r="W251" i="1" s="1"/>
  <c r="Z251" i="1" s="1"/>
  <c r="T252" i="1"/>
  <c r="W252" i="1" s="1"/>
  <c r="Z252" i="1" s="1"/>
  <c r="T253" i="1"/>
  <c r="W253" i="1" s="1"/>
  <c r="T254" i="1"/>
  <c r="W254" i="1" s="1"/>
  <c r="Z254" i="1" s="1"/>
  <c r="T255" i="1"/>
  <c r="W255" i="1" s="1"/>
  <c r="Z255" i="1" s="1"/>
  <c r="T256" i="1"/>
  <c r="W256" i="1" s="1"/>
  <c r="Z256" i="1" s="1"/>
  <c r="T257" i="1"/>
  <c r="W257" i="1" s="1"/>
  <c r="Z257" i="1" s="1"/>
  <c r="T258" i="1"/>
  <c r="W258" i="1" s="1"/>
  <c r="Z258" i="1" s="1"/>
  <c r="T259" i="1"/>
  <c r="W259" i="1" s="1"/>
  <c r="Z259" i="1" s="1"/>
  <c r="T260" i="1"/>
  <c r="W260" i="1" s="1"/>
  <c r="Z260" i="1" s="1"/>
  <c r="T261" i="1"/>
  <c r="W261" i="1" s="1"/>
  <c r="T262" i="1"/>
  <c r="W262" i="1" s="1"/>
  <c r="Z262" i="1" s="1"/>
  <c r="T263" i="1"/>
  <c r="W263" i="1" s="1"/>
  <c r="Z263" i="1" s="1"/>
  <c r="T264" i="1"/>
  <c r="W264" i="1" s="1"/>
  <c r="Z264" i="1" s="1"/>
  <c r="T265" i="1"/>
  <c r="W265" i="1" s="1"/>
  <c r="Z265" i="1" s="1"/>
  <c r="T266" i="1"/>
  <c r="W266" i="1" s="1"/>
  <c r="Z266" i="1" s="1"/>
  <c r="T267" i="1"/>
  <c r="W267" i="1" s="1"/>
  <c r="Z267" i="1" s="1"/>
  <c r="T268" i="1"/>
  <c r="W268" i="1" s="1"/>
  <c r="Z268" i="1" s="1"/>
  <c r="T269" i="1"/>
  <c r="W269" i="1" s="1"/>
  <c r="T270" i="1"/>
  <c r="W270" i="1" s="1"/>
  <c r="Z270" i="1" s="1"/>
  <c r="T271" i="1"/>
  <c r="W271" i="1" s="1"/>
  <c r="Z271" i="1" s="1"/>
  <c r="T272" i="1"/>
  <c r="W272" i="1" s="1"/>
  <c r="Z272" i="1" s="1"/>
  <c r="T273" i="1"/>
  <c r="W273" i="1" s="1"/>
  <c r="Z273" i="1" s="1"/>
  <c r="T274" i="1"/>
  <c r="W274" i="1" s="1"/>
  <c r="Z274" i="1" s="1"/>
  <c r="T275" i="1"/>
  <c r="W275" i="1" s="1"/>
  <c r="Z275" i="1" s="1"/>
  <c r="T276" i="1"/>
  <c r="W276" i="1" s="1"/>
  <c r="Z276" i="1" s="1"/>
  <c r="T277" i="1"/>
  <c r="W277" i="1" s="1"/>
  <c r="T278" i="1"/>
  <c r="W278" i="1" s="1"/>
  <c r="Z278" i="1" s="1"/>
  <c r="T279" i="1"/>
  <c r="W279" i="1" s="1"/>
  <c r="Z279" i="1" s="1"/>
  <c r="T280" i="1"/>
  <c r="W280" i="1" s="1"/>
  <c r="Z280" i="1" s="1"/>
  <c r="T281" i="1"/>
  <c r="W281" i="1" s="1"/>
  <c r="Z281" i="1" s="1"/>
  <c r="T282" i="1"/>
  <c r="W282" i="1" s="1"/>
  <c r="Z282" i="1" s="1"/>
  <c r="T283" i="1"/>
  <c r="W283" i="1" s="1"/>
  <c r="Z283" i="1" s="1"/>
  <c r="T284" i="1"/>
  <c r="W284" i="1" s="1"/>
  <c r="Z284" i="1" s="1"/>
  <c r="T285" i="1"/>
  <c r="W285" i="1" s="1"/>
  <c r="T286" i="1"/>
  <c r="W286" i="1" s="1"/>
  <c r="Z286" i="1" s="1"/>
  <c r="T287" i="1"/>
  <c r="W287" i="1" s="1"/>
  <c r="Z287" i="1" s="1"/>
  <c r="T288" i="1"/>
  <c r="W288" i="1" s="1"/>
  <c r="Z288" i="1" s="1"/>
  <c r="T289" i="1"/>
  <c r="W289" i="1" s="1"/>
  <c r="Z289" i="1" s="1"/>
  <c r="T290" i="1"/>
  <c r="W290" i="1" s="1"/>
  <c r="Z290" i="1" s="1"/>
  <c r="T291" i="1"/>
  <c r="W291" i="1" s="1"/>
  <c r="Z291" i="1" s="1"/>
  <c r="T292" i="1"/>
  <c r="W292" i="1" s="1"/>
  <c r="Z292" i="1" s="1"/>
  <c r="T293" i="1"/>
  <c r="W293" i="1" s="1"/>
  <c r="T294" i="1"/>
  <c r="W294" i="1" s="1"/>
  <c r="Z294" i="1" s="1"/>
  <c r="T295" i="1"/>
  <c r="W295" i="1" s="1"/>
  <c r="Z295" i="1" s="1"/>
  <c r="T296" i="1"/>
  <c r="W296" i="1" s="1"/>
  <c r="Z296" i="1" s="1"/>
  <c r="T297" i="1"/>
  <c r="W297" i="1" s="1"/>
  <c r="Z297" i="1" s="1"/>
  <c r="T298" i="1"/>
  <c r="W298" i="1" s="1"/>
  <c r="Z298" i="1" s="1"/>
  <c r="T299" i="1"/>
  <c r="W299" i="1" s="1"/>
  <c r="Z299" i="1" s="1"/>
  <c r="T300" i="1"/>
  <c r="W300" i="1" s="1"/>
  <c r="Z300" i="1" s="1"/>
  <c r="T301" i="1"/>
  <c r="W301" i="1" s="1"/>
  <c r="T302" i="1"/>
  <c r="W302" i="1" s="1"/>
  <c r="Z302" i="1" s="1"/>
  <c r="T303" i="1"/>
  <c r="W303" i="1" s="1"/>
  <c r="Z303" i="1" s="1"/>
  <c r="T304" i="1"/>
  <c r="W304" i="1" s="1"/>
  <c r="Z304" i="1" s="1"/>
  <c r="T305" i="1"/>
  <c r="W305" i="1" s="1"/>
  <c r="Z305" i="1" s="1"/>
  <c r="T306" i="1"/>
  <c r="W306" i="1" s="1"/>
  <c r="Z306" i="1" s="1"/>
  <c r="T307" i="1"/>
  <c r="W307" i="1" s="1"/>
  <c r="Z307" i="1" s="1"/>
  <c r="T308" i="1"/>
  <c r="W308" i="1" s="1"/>
  <c r="Z308" i="1" s="1"/>
  <c r="T309" i="1"/>
  <c r="W309" i="1" s="1"/>
  <c r="T310" i="1"/>
  <c r="W310" i="1" s="1"/>
  <c r="Z310" i="1" s="1"/>
  <c r="T311" i="1"/>
  <c r="W311" i="1" s="1"/>
  <c r="Z311" i="1" s="1"/>
  <c r="T312" i="1"/>
  <c r="W312" i="1" s="1"/>
  <c r="Z312" i="1" s="1"/>
  <c r="T313" i="1"/>
  <c r="W313" i="1" s="1"/>
  <c r="Z313" i="1" s="1"/>
  <c r="T314" i="1"/>
  <c r="W314" i="1" s="1"/>
  <c r="Z314" i="1" s="1"/>
  <c r="T315" i="1"/>
  <c r="W315" i="1" s="1"/>
  <c r="Z315" i="1" s="1"/>
  <c r="T316" i="1"/>
  <c r="W316" i="1" s="1"/>
  <c r="Z316" i="1" s="1"/>
  <c r="T317" i="1"/>
  <c r="W317" i="1" s="1"/>
  <c r="T318" i="1"/>
  <c r="W318" i="1" s="1"/>
  <c r="Z318" i="1" s="1"/>
  <c r="T319" i="1"/>
  <c r="W319" i="1" s="1"/>
  <c r="Z319" i="1" s="1"/>
  <c r="T320" i="1"/>
  <c r="W320" i="1" s="1"/>
  <c r="Z320" i="1" s="1"/>
  <c r="T321" i="1"/>
  <c r="W321" i="1" s="1"/>
  <c r="Z321" i="1" s="1"/>
  <c r="T322" i="1"/>
  <c r="W322" i="1" s="1"/>
  <c r="Z322" i="1" s="1"/>
  <c r="T323" i="1"/>
  <c r="W323" i="1" s="1"/>
  <c r="Z323" i="1" s="1"/>
  <c r="T324" i="1"/>
  <c r="W324" i="1" s="1"/>
  <c r="Z324" i="1" s="1"/>
  <c r="T325" i="1"/>
  <c r="W325" i="1" s="1"/>
  <c r="T326" i="1"/>
  <c r="W326" i="1" s="1"/>
  <c r="Z326" i="1" s="1"/>
  <c r="T327" i="1"/>
  <c r="W327" i="1" s="1"/>
  <c r="T328" i="1"/>
  <c r="W328" i="1" s="1"/>
  <c r="Z328" i="1" s="1"/>
  <c r="T329" i="1"/>
  <c r="W329" i="1" s="1"/>
  <c r="Z329" i="1" s="1"/>
  <c r="T330" i="1"/>
  <c r="W330" i="1" s="1"/>
  <c r="Z330" i="1" s="1"/>
  <c r="T331" i="1"/>
  <c r="W331" i="1" s="1"/>
  <c r="Z331" i="1" s="1"/>
  <c r="T332" i="1"/>
  <c r="W332" i="1" s="1"/>
  <c r="Z332" i="1" s="1"/>
  <c r="T333" i="1"/>
  <c r="W333" i="1" s="1"/>
  <c r="T334" i="1"/>
  <c r="W334" i="1" s="1"/>
  <c r="Z334" i="1" s="1"/>
  <c r="T335" i="1"/>
  <c r="W335" i="1" s="1"/>
  <c r="Z335" i="1" s="1"/>
  <c r="T336" i="1"/>
  <c r="W336" i="1" s="1"/>
  <c r="Z336" i="1" s="1"/>
  <c r="T337" i="1"/>
  <c r="W337" i="1" s="1"/>
  <c r="Z337" i="1" s="1"/>
  <c r="T338" i="1"/>
  <c r="W338" i="1" s="1"/>
  <c r="Z338" i="1" s="1"/>
  <c r="T339" i="1"/>
  <c r="W339" i="1" s="1"/>
  <c r="Z339" i="1" s="1"/>
  <c r="T340" i="1"/>
  <c r="W340" i="1" s="1"/>
  <c r="Z340" i="1" s="1"/>
  <c r="T341" i="1"/>
  <c r="W341" i="1" s="1"/>
  <c r="T342" i="1"/>
  <c r="W342" i="1" s="1"/>
  <c r="Z342" i="1" s="1"/>
  <c r="T343" i="1"/>
  <c r="W343" i="1" s="1"/>
  <c r="Z343" i="1" s="1"/>
  <c r="T344" i="1"/>
  <c r="W344" i="1" s="1"/>
  <c r="Z344" i="1" s="1"/>
  <c r="T345" i="1"/>
  <c r="W345" i="1" s="1"/>
  <c r="Z345" i="1" s="1"/>
  <c r="T346" i="1"/>
  <c r="W346" i="1" s="1"/>
  <c r="Z346" i="1" s="1"/>
  <c r="T347" i="1"/>
  <c r="W347" i="1" s="1"/>
  <c r="Z347" i="1" s="1"/>
  <c r="T348" i="1"/>
  <c r="W348" i="1" s="1"/>
  <c r="Z348" i="1" s="1"/>
  <c r="T349" i="1"/>
  <c r="W349" i="1" s="1"/>
  <c r="T350" i="1"/>
  <c r="W350" i="1" s="1"/>
  <c r="Z350" i="1" s="1"/>
  <c r="T351" i="1"/>
  <c r="W351" i="1" s="1"/>
  <c r="Z351" i="1" s="1"/>
  <c r="T352" i="1"/>
  <c r="W352" i="1" s="1"/>
  <c r="Z352" i="1" s="1"/>
  <c r="T353" i="1"/>
  <c r="W353" i="1" s="1"/>
  <c r="Z353" i="1" s="1"/>
  <c r="T354" i="1"/>
  <c r="W354" i="1" s="1"/>
  <c r="Z354" i="1" s="1"/>
  <c r="T355" i="1"/>
  <c r="W355" i="1" s="1"/>
  <c r="Z355" i="1" s="1"/>
  <c r="T356" i="1"/>
  <c r="W356" i="1" s="1"/>
  <c r="Z356" i="1" s="1"/>
  <c r="T357" i="1"/>
  <c r="W357" i="1" s="1"/>
  <c r="T358" i="1"/>
  <c r="W358" i="1" s="1"/>
  <c r="Z358" i="1" s="1"/>
  <c r="T359" i="1"/>
  <c r="W359" i="1" s="1"/>
  <c r="Z359" i="1" s="1"/>
  <c r="T360" i="1"/>
  <c r="W360" i="1" s="1"/>
  <c r="Z360" i="1" s="1"/>
  <c r="T361" i="1"/>
  <c r="W361" i="1" s="1"/>
  <c r="Z361" i="1" s="1"/>
  <c r="T362" i="1"/>
  <c r="W362" i="1" s="1"/>
  <c r="Z362" i="1" s="1"/>
  <c r="T363" i="1"/>
  <c r="W363" i="1" s="1"/>
  <c r="Z363" i="1" s="1"/>
  <c r="T364" i="1"/>
  <c r="W364" i="1" s="1"/>
  <c r="Z364" i="1" s="1"/>
  <c r="T365" i="1"/>
  <c r="W365" i="1" s="1"/>
  <c r="T366" i="1"/>
  <c r="W366" i="1" s="1"/>
  <c r="Z366" i="1" s="1"/>
  <c r="T367" i="1"/>
  <c r="W367" i="1" s="1"/>
  <c r="Z367" i="1" s="1"/>
  <c r="T368" i="1"/>
  <c r="W368" i="1" s="1"/>
  <c r="Z368" i="1" s="1"/>
  <c r="T369" i="1"/>
  <c r="W369" i="1" s="1"/>
  <c r="Z369" i="1" s="1"/>
  <c r="T370" i="1"/>
  <c r="W370" i="1" s="1"/>
  <c r="Z370" i="1" s="1"/>
  <c r="T371" i="1"/>
  <c r="W371" i="1" s="1"/>
  <c r="Z371" i="1" s="1"/>
  <c r="T372" i="1"/>
  <c r="W372" i="1" s="1"/>
  <c r="Z372" i="1" s="1"/>
  <c r="T373" i="1"/>
  <c r="W373" i="1" s="1"/>
  <c r="T374" i="1"/>
  <c r="W374" i="1" s="1"/>
  <c r="Z374" i="1" s="1"/>
  <c r="T375" i="1"/>
  <c r="W375" i="1" s="1"/>
  <c r="Z375" i="1" s="1"/>
  <c r="T376" i="1"/>
  <c r="W376" i="1" s="1"/>
  <c r="Z376" i="1" s="1"/>
  <c r="T377" i="1"/>
  <c r="W377" i="1" s="1"/>
  <c r="Z377" i="1" s="1"/>
  <c r="T378" i="1"/>
  <c r="W378" i="1" s="1"/>
  <c r="Z378" i="1" s="1"/>
  <c r="T379" i="1"/>
  <c r="W379" i="1" s="1"/>
  <c r="Z379" i="1" s="1"/>
  <c r="T380" i="1"/>
  <c r="W380" i="1" s="1"/>
  <c r="Z380" i="1" s="1"/>
  <c r="T381" i="1"/>
  <c r="W381" i="1" s="1"/>
  <c r="Z381" i="1" s="1"/>
  <c r="T382" i="1"/>
  <c r="W382" i="1" s="1"/>
  <c r="Z382" i="1" s="1"/>
  <c r="T383" i="1"/>
  <c r="W383" i="1" s="1"/>
  <c r="Z383" i="1" s="1"/>
  <c r="T384" i="1"/>
  <c r="W384" i="1" s="1"/>
  <c r="Z384" i="1" s="1"/>
  <c r="T385" i="1"/>
  <c r="W385" i="1" s="1"/>
  <c r="Z385" i="1" s="1"/>
  <c r="T386" i="1"/>
  <c r="W386" i="1" s="1"/>
  <c r="Z386" i="1" s="1"/>
  <c r="T387" i="1"/>
  <c r="W387" i="1" s="1"/>
  <c r="Z387" i="1" s="1"/>
  <c r="T388" i="1"/>
  <c r="W388" i="1" s="1"/>
  <c r="Z388" i="1" s="1"/>
  <c r="T389" i="1"/>
  <c r="W389" i="1" s="1"/>
  <c r="Z389" i="1" s="1"/>
  <c r="T390" i="1"/>
  <c r="W390" i="1" s="1"/>
  <c r="Z390" i="1" s="1"/>
  <c r="T391" i="1"/>
  <c r="W391" i="1" s="1"/>
  <c r="Z391" i="1" s="1"/>
  <c r="T392" i="1"/>
  <c r="W392" i="1" s="1"/>
  <c r="Z392" i="1" s="1"/>
  <c r="T393" i="1"/>
  <c r="W393" i="1" s="1"/>
  <c r="Z393" i="1" s="1"/>
  <c r="T394" i="1"/>
  <c r="W394" i="1" s="1"/>
  <c r="Z394" i="1" s="1"/>
  <c r="T395" i="1"/>
  <c r="W395" i="1" s="1"/>
  <c r="Z395" i="1" s="1"/>
  <c r="T396" i="1"/>
  <c r="W396" i="1" s="1"/>
  <c r="Z396" i="1" s="1"/>
  <c r="T397" i="1"/>
  <c r="W397" i="1" s="1"/>
  <c r="Z397" i="1" s="1"/>
  <c r="T398" i="1"/>
  <c r="W398" i="1" s="1"/>
  <c r="Z398" i="1" s="1"/>
  <c r="T399" i="1"/>
  <c r="W399" i="1" s="1"/>
  <c r="Z399" i="1" s="1"/>
  <c r="T400" i="1"/>
  <c r="W400" i="1" s="1"/>
  <c r="Z400" i="1" s="1"/>
  <c r="T401" i="1"/>
  <c r="W401" i="1" s="1"/>
  <c r="Z401" i="1" s="1"/>
  <c r="T402" i="1"/>
  <c r="W402" i="1" s="1"/>
  <c r="Z402" i="1" s="1"/>
  <c r="T403" i="1"/>
  <c r="W403" i="1" s="1"/>
  <c r="Z403" i="1" s="1"/>
  <c r="T404" i="1"/>
  <c r="W404" i="1" s="1"/>
  <c r="Z404" i="1" s="1"/>
  <c r="T405" i="1"/>
  <c r="W405" i="1" s="1"/>
  <c r="Z405" i="1" s="1"/>
  <c r="T406" i="1"/>
  <c r="W406" i="1" s="1"/>
  <c r="Z406" i="1" s="1"/>
  <c r="T407" i="1"/>
  <c r="W407" i="1" s="1"/>
  <c r="Z407" i="1" s="1"/>
  <c r="T408" i="1"/>
  <c r="W408" i="1" s="1"/>
  <c r="Z408" i="1" s="1"/>
  <c r="T409" i="1"/>
  <c r="W409" i="1" s="1"/>
  <c r="Z409" i="1" s="1"/>
  <c r="T410" i="1"/>
  <c r="W410" i="1" s="1"/>
  <c r="Z410" i="1" s="1"/>
  <c r="T411" i="1"/>
  <c r="W411" i="1" s="1"/>
  <c r="Z411" i="1" s="1"/>
  <c r="T412" i="1"/>
  <c r="W412" i="1" s="1"/>
  <c r="Z412" i="1" s="1"/>
  <c r="T413" i="1"/>
  <c r="W413" i="1" s="1"/>
  <c r="Z413" i="1" s="1"/>
  <c r="T414" i="1"/>
  <c r="W414" i="1" s="1"/>
  <c r="Z414" i="1" s="1"/>
  <c r="T415" i="1"/>
  <c r="W415" i="1" s="1"/>
  <c r="Z415" i="1" s="1"/>
  <c r="T416" i="1"/>
  <c r="W416" i="1" s="1"/>
  <c r="Z416" i="1" s="1"/>
  <c r="T417" i="1"/>
  <c r="W417" i="1" s="1"/>
  <c r="Z417" i="1" s="1"/>
  <c r="T418" i="1"/>
  <c r="W418" i="1" s="1"/>
  <c r="Z418" i="1" s="1"/>
  <c r="T419" i="1"/>
  <c r="W419" i="1" s="1"/>
  <c r="Z419" i="1" s="1"/>
  <c r="T420" i="1"/>
  <c r="W420" i="1" s="1"/>
  <c r="Z420" i="1" s="1"/>
  <c r="T421" i="1"/>
  <c r="W421" i="1" s="1"/>
  <c r="Z421" i="1" s="1"/>
  <c r="T422" i="1"/>
  <c r="W422" i="1" s="1"/>
  <c r="Z422" i="1" s="1"/>
  <c r="T423" i="1"/>
  <c r="W423" i="1" s="1"/>
  <c r="Z423" i="1" s="1"/>
  <c r="T424" i="1"/>
  <c r="W424" i="1" s="1"/>
  <c r="Z424" i="1" s="1"/>
  <c r="T425" i="1"/>
  <c r="W425" i="1" s="1"/>
  <c r="Z425" i="1" s="1"/>
  <c r="T426" i="1"/>
  <c r="W426" i="1" s="1"/>
  <c r="Z426" i="1" s="1"/>
  <c r="T427" i="1"/>
  <c r="W427" i="1" s="1"/>
  <c r="Z427" i="1" s="1"/>
  <c r="T428" i="1"/>
  <c r="W428" i="1" s="1"/>
  <c r="Z428" i="1" s="1"/>
  <c r="T429" i="1"/>
  <c r="W429" i="1" s="1"/>
  <c r="Z429" i="1" s="1"/>
  <c r="T430" i="1"/>
  <c r="W430" i="1" s="1"/>
  <c r="Z430" i="1" s="1"/>
  <c r="T431" i="1"/>
  <c r="W431" i="1" s="1"/>
  <c r="Z431" i="1" s="1"/>
  <c r="T432" i="1"/>
  <c r="W432" i="1" s="1"/>
  <c r="Z432" i="1" s="1"/>
  <c r="T433" i="1"/>
  <c r="W433" i="1" s="1"/>
  <c r="Z433" i="1" s="1"/>
  <c r="T434" i="1"/>
  <c r="W434" i="1" s="1"/>
  <c r="Z434" i="1" s="1"/>
  <c r="T435" i="1"/>
  <c r="W435" i="1" s="1"/>
  <c r="Z435" i="1" s="1"/>
  <c r="T436" i="1"/>
  <c r="W436" i="1" s="1"/>
  <c r="Z436" i="1" s="1"/>
  <c r="T437" i="1"/>
  <c r="W437" i="1" s="1"/>
  <c r="Z437" i="1" s="1"/>
  <c r="T438" i="1"/>
  <c r="W438" i="1" s="1"/>
  <c r="Z438" i="1" s="1"/>
  <c r="T439" i="1"/>
  <c r="W439" i="1" s="1"/>
  <c r="Z439" i="1" s="1"/>
  <c r="T440" i="1"/>
  <c r="W440" i="1" s="1"/>
  <c r="Z440" i="1" s="1"/>
  <c r="T441" i="1"/>
  <c r="W441" i="1" s="1"/>
  <c r="Z441" i="1" s="1"/>
  <c r="T442" i="1"/>
  <c r="W442" i="1" s="1"/>
  <c r="Z442" i="1" s="1"/>
  <c r="T443" i="1"/>
  <c r="W443" i="1" s="1"/>
  <c r="Z443" i="1" s="1"/>
  <c r="T444" i="1"/>
  <c r="W444" i="1" s="1"/>
  <c r="Z444" i="1" s="1"/>
  <c r="T445" i="1"/>
  <c r="W445" i="1" s="1"/>
  <c r="Z445" i="1" s="1"/>
  <c r="T446" i="1"/>
  <c r="W446" i="1" s="1"/>
  <c r="Z446" i="1" s="1"/>
  <c r="T447" i="1"/>
  <c r="W447" i="1" s="1"/>
  <c r="Z447" i="1" s="1"/>
  <c r="T448" i="1"/>
  <c r="W448" i="1" s="1"/>
  <c r="Z448" i="1" s="1"/>
  <c r="T449" i="1"/>
  <c r="W449" i="1" s="1"/>
  <c r="Z449" i="1" s="1"/>
  <c r="T450" i="1"/>
  <c r="W450" i="1" s="1"/>
  <c r="Z450" i="1" s="1"/>
  <c r="T451" i="1"/>
  <c r="W451" i="1" s="1"/>
  <c r="Z451" i="1" s="1"/>
  <c r="T452" i="1"/>
  <c r="W452" i="1" s="1"/>
  <c r="Z452" i="1" s="1"/>
  <c r="T453" i="1"/>
  <c r="W453" i="1" s="1"/>
  <c r="Z453" i="1" s="1"/>
  <c r="T454" i="1"/>
  <c r="W454" i="1" s="1"/>
  <c r="Z454" i="1" s="1"/>
  <c r="T455" i="1"/>
  <c r="W455" i="1" s="1"/>
  <c r="Z455" i="1" s="1"/>
  <c r="T456" i="1"/>
  <c r="W456" i="1" s="1"/>
  <c r="Z456" i="1" s="1"/>
  <c r="T457" i="1"/>
  <c r="W457" i="1" s="1"/>
  <c r="Z457" i="1" s="1"/>
  <c r="T458" i="1"/>
  <c r="W458" i="1" s="1"/>
  <c r="Z458" i="1" s="1"/>
  <c r="T459" i="1"/>
  <c r="W459" i="1" s="1"/>
  <c r="Z459" i="1" s="1"/>
  <c r="T460" i="1"/>
  <c r="W460" i="1" s="1"/>
  <c r="Z460" i="1" s="1"/>
  <c r="T461" i="1"/>
  <c r="W461" i="1" s="1"/>
  <c r="Z461" i="1" s="1"/>
  <c r="T462" i="1"/>
  <c r="W462" i="1" s="1"/>
  <c r="Z462" i="1" s="1"/>
  <c r="T463" i="1"/>
  <c r="W463" i="1" s="1"/>
  <c r="Z463" i="1" s="1"/>
  <c r="T464" i="1"/>
  <c r="W464" i="1" s="1"/>
  <c r="Z464" i="1" s="1"/>
  <c r="T465" i="1"/>
  <c r="W465" i="1" s="1"/>
  <c r="Z465" i="1" s="1"/>
  <c r="T466" i="1"/>
  <c r="W466" i="1" s="1"/>
  <c r="Z466" i="1" s="1"/>
  <c r="T467" i="1"/>
  <c r="W467" i="1" s="1"/>
  <c r="Z467" i="1" s="1"/>
  <c r="T468" i="1"/>
  <c r="W468" i="1" s="1"/>
  <c r="Z468" i="1" s="1"/>
  <c r="T469" i="1"/>
  <c r="W469" i="1" s="1"/>
  <c r="Z469" i="1" s="1"/>
  <c r="T470" i="1"/>
  <c r="W470" i="1" s="1"/>
  <c r="Z470" i="1" s="1"/>
  <c r="T471" i="1"/>
  <c r="W471" i="1" s="1"/>
  <c r="Z471" i="1" s="1"/>
  <c r="T472" i="1"/>
  <c r="W472" i="1" s="1"/>
  <c r="Z472" i="1" s="1"/>
  <c r="T473" i="1"/>
  <c r="W473" i="1" s="1"/>
  <c r="Z473" i="1" s="1"/>
  <c r="T474" i="1"/>
  <c r="W474" i="1" s="1"/>
  <c r="Z474" i="1" s="1"/>
  <c r="T475" i="1"/>
  <c r="W475" i="1" s="1"/>
  <c r="Z475" i="1" s="1"/>
  <c r="T476" i="1"/>
  <c r="W476" i="1" s="1"/>
  <c r="Z476" i="1" s="1"/>
  <c r="T477" i="1"/>
  <c r="W477" i="1" s="1"/>
  <c r="Z477" i="1" s="1"/>
  <c r="T478" i="1"/>
  <c r="W478" i="1" s="1"/>
  <c r="Z478" i="1" s="1"/>
  <c r="T479" i="1"/>
  <c r="W479" i="1" s="1"/>
  <c r="Z479" i="1" s="1"/>
  <c r="T480" i="1"/>
  <c r="W480" i="1" s="1"/>
  <c r="Z480" i="1" s="1"/>
  <c r="T481" i="1"/>
  <c r="W481" i="1" s="1"/>
  <c r="Z481" i="1" s="1"/>
  <c r="T482" i="1"/>
  <c r="W482" i="1" s="1"/>
  <c r="Z482" i="1" s="1"/>
  <c r="T483" i="1"/>
  <c r="W483" i="1" s="1"/>
  <c r="Z483" i="1" s="1"/>
  <c r="T484" i="1"/>
  <c r="W484" i="1" s="1"/>
  <c r="Z484" i="1" s="1"/>
  <c r="T485" i="1"/>
  <c r="W485" i="1" s="1"/>
  <c r="Z485" i="1" s="1"/>
  <c r="T486" i="1"/>
  <c r="W486" i="1" s="1"/>
  <c r="Z486" i="1" s="1"/>
  <c r="T487" i="1"/>
  <c r="W487" i="1" s="1"/>
  <c r="Z487" i="1" s="1"/>
  <c r="T488" i="1"/>
  <c r="W488" i="1" s="1"/>
  <c r="Z488" i="1" s="1"/>
  <c r="T489" i="1"/>
  <c r="W489" i="1" s="1"/>
  <c r="Z489" i="1" s="1"/>
  <c r="T490" i="1"/>
  <c r="W490" i="1" s="1"/>
  <c r="Z490" i="1" s="1"/>
  <c r="T491" i="1"/>
  <c r="W491" i="1" s="1"/>
  <c r="Z491" i="1" s="1"/>
  <c r="T492" i="1"/>
  <c r="W492" i="1" s="1"/>
  <c r="Z492" i="1" s="1"/>
  <c r="T493" i="1"/>
  <c r="W493" i="1" s="1"/>
  <c r="Z493" i="1" s="1"/>
  <c r="T494" i="1"/>
  <c r="W494" i="1" s="1"/>
  <c r="Z494" i="1" s="1"/>
  <c r="T495" i="1"/>
  <c r="W495" i="1" s="1"/>
  <c r="Z495" i="1" s="1"/>
  <c r="T496" i="1"/>
  <c r="W496" i="1" s="1"/>
  <c r="Z496" i="1" s="1"/>
  <c r="T497" i="1"/>
  <c r="W497" i="1" s="1"/>
  <c r="Z497" i="1" s="1"/>
  <c r="T498" i="1"/>
  <c r="W498" i="1" s="1"/>
  <c r="Z498" i="1" s="1"/>
  <c r="T499" i="1"/>
  <c r="W499" i="1" s="1"/>
  <c r="Z499" i="1" s="1"/>
  <c r="T500" i="1"/>
  <c r="W500" i="1" s="1"/>
  <c r="Z500" i="1" s="1"/>
  <c r="T501" i="1"/>
  <c r="W501" i="1" s="1"/>
  <c r="Z501" i="1" s="1"/>
  <c r="T502" i="1"/>
  <c r="W502" i="1" s="1"/>
  <c r="Z502" i="1" s="1"/>
  <c r="T503" i="1"/>
  <c r="W503" i="1" s="1"/>
  <c r="Z503" i="1" s="1"/>
  <c r="T504" i="1"/>
  <c r="W504" i="1" s="1"/>
  <c r="Z504" i="1" s="1"/>
  <c r="T505" i="1"/>
  <c r="W505" i="1" s="1"/>
  <c r="Z505" i="1" s="1"/>
  <c r="T506" i="1"/>
  <c r="W506" i="1" s="1"/>
  <c r="Z506" i="1" s="1"/>
  <c r="T507" i="1"/>
  <c r="W507" i="1" s="1"/>
  <c r="Z507" i="1" s="1"/>
  <c r="T508" i="1"/>
  <c r="W508" i="1" s="1"/>
  <c r="Z508" i="1" s="1"/>
  <c r="T509" i="1"/>
  <c r="W509" i="1" s="1"/>
  <c r="Z509" i="1" s="1"/>
  <c r="T510" i="1"/>
  <c r="W510" i="1" s="1"/>
  <c r="Z510" i="1" s="1"/>
  <c r="T511" i="1"/>
  <c r="W511" i="1" s="1"/>
  <c r="Z511" i="1" s="1"/>
  <c r="T512" i="1"/>
  <c r="W512" i="1" s="1"/>
  <c r="Z512" i="1" s="1"/>
  <c r="T513" i="1"/>
  <c r="W513" i="1" s="1"/>
  <c r="Z513" i="1" s="1"/>
  <c r="T514" i="1"/>
  <c r="W514" i="1" s="1"/>
  <c r="Z514" i="1" s="1"/>
  <c r="T515" i="1"/>
  <c r="W515" i="1" s="1"/>
  <c r="Z515" i="1" s="1"/>
  <c r="T516" i="1"/>
  <c r="W516" i="1" s="1"/>
  <c r="Z516" i="1" s="1"/>
  <c r="T517" i="1"/>
  <c r="W517" i="1" s="1"/>
  <c r="Z517" i="1" s="1"/>
  <c r="T518" i="1"/>
  <c r="W518" i="1" s="1"/>
  <c r="Z518" i="1" s="1"/>
  <c r="T519" i="1"/>
  <c r="W519" i="1" s="1"/>
  <c r="Z519" i="1" s="1"/>
  <c r="T520" i="1"/>
  <c r="W520" i="1" s="1"/>
  <c r="Z520" i="1" s="1"/>
  <c r="T521" i="1"/>
  <c r="W521" i="1" s="1"/>
  <c r="Z521" i="1" s="1"/>
  <c r="T522" i="1"/>
  <c r="W522" i="1" s="1"/>
  <c r="Z522" i="1" s="1"/>
  <c r="T523" i="1"/>
  <c r="W523" i="1" s="1"/>
  <c r="Z523" i="1" s="1"/>
  <c r="T524" i="1"/>
  <c r="W524" i="1" s="1"/>
  <c r="Z524" i="1" s="1"/>
  <c r="T525" i="1"/>
  <c r="W525" i="1" s="1"/>
  <c r="Z525" i="1" s="1"/>
  <c r="T526" i="1"/>
  <c r="W526" i="1" s="1"/>
  <c r="Z526" i="1" s="1"/>
  <c r="T527" i="1"/>
  <c r="W527" i="1" s="1"/>
  <c r="Z527" i="1" s="1"/>
  <c r="T528" i="1"/>
  <c r="W528" i="1" s="1"/>
  <c r="Z528" i="1" s="1"/>
  <c r="T529" i="1"/>
  <c r="W529" i="1" s="1"/>
  <c r="Z529" i="1" s="1"/>
  <c r="T530" i="1"/>
  <c r="W530" i="1" s="1"/>
  <c r="Z530" i="1" s="1"/>
  <c r="T531" i="1"/>
  <c r="W531" i="1" s="1"/>
  <c r="Z531" i="1" s="1"/>
  <c r="T532" i="1"/>
  <c r="W532" i="1" s="1"/>
  <c r="Z532" i="1" s="1"/>
  <c r="T533" i="1"/>
  <c r="W533" i="1" s="1"/>
  <c r="Z533" i="1" s="1"/>
  <c r="T534" i="1"/>
  <c r="W534" i="1" s="1"/>
  <c r="Z534" i="1" s="1"/>
  <c r="T535" i="1"/>
  <c r="W535" i="1" s="1"/>
  <c r="Z535" i="1" s="1"/>
  <c r="T536" i="1"/>
  <c r="W536" i="1" s="1"/>
  <c r="Z536" i="1" s="1"/>
  <c r="T537" i="1"/>
  <c r="W537" i="1" s="1"/>
  <c r="Z537" i="1" s="1"/>
  <c r="T538" i="1"/>
  <c r="W538" i="1" s="1"/>
  <c r="Z538" i="1" s="1"/>
  <c r="T539" i="1"/>
  <c r="W539" i="1" s="1"/>
  <c r="Z539" i="1" s="1"/>
  <c r="T540" i="1"/>
  <c r="W540" i="1" s="1"/>
  <c r="Z540" i="1" s="1"/>
  <c r="T541" i="1"/>
  <c r="W541" i="1" s="1"/>
  <c r="Z541" i="1" s="1"/>
  <c r="T542" i="1"/>
  <c r="W542" i="1" s="1"/>
  <c r="Z542" i="1" s="1"/>
  <c r="T543" i="1"/>
  <c r="W543" i="1" s="1"/>
  <c r="Z543" i="1" s="1"/>
  <c r="T544" i="1"/>
  <c r="W544" i="1" s="1"/>
  <c r="Z544" i="1" s="1"/>
  <c r="T545" i="1"/>
  <c r="W545" i="1" s="1"/>
  <c r="Z545" i="1" s="1"/>
  <c r="T546" i="1"/>
  <c r="W546" i="1" s="1"/>
  <c r="Z546" i="1" s="1"/>
  <c r="T547" i="1"/>
  <c r="W547" i="1" s="1"/>
  <c r="Z547" i="1" s="1"/>
  <c r="T548" i="1"/>
  <c r="W548" i="1" s="1"/>
  <c r="Z548" i="1" s="1"/>
  <c r="T549" i="1"/>
  <c r="W549" i="1" s="1"/>
  <c r="Z549" i="1" s="1"/>
  <c r="T550" i="1"/>
  <c r="W550" i="1" s="1"/>
  <c r="Z550" i="1" s="1"/>
  <c r="T551" i="1"/>
  <c r="W551" i="1" s="1"/>
  <c r="Z551" i="1" s="1"/>
  <c r="T552" i="1"/>
  <c r="W552" i="1" s="1"/>
  <c r="Z552" i="1" s="1"/>
  <c r="T553" i="1"/>
  <c r="W553" i="1" s="1"/>
  <c r="Z553" i="1" s="1"/>
  <c r="T554" i="1"/>
  <c r="W554" i="1" s="1"/>
  <c r="Z554" i="1" s="1"/>
  <c r="T555" i="1"/>
  <c r="W555" i="1" s="1"/>
  <c r="Z555" i="1" s="1"/>
  <c r="T556" i="1"/>
  <c r="W556" i="1" s="1"/>
  <c r="Z556" i="1" s="1"/>
  <c r="T557" i="1"/>
  <c r="W557" i="1" s="1"/>
  <c r="Z557" i="1" s="1"/>
  <c r="T558" i="1"/>
  <c r="W558" i="1" s="1"/>
  <c r="Z558" i="1" s="1"/>
  <c r="T559" i="1"/>
  <c r="W559" i="1" s="1"/>
  <c r="Z559" i="1" s="1"/>
  <c r="T560" i="1"/>
  <c r="W560" i="1" s="1"/>
  <c r="Z560" i="1" s="1"/>
  <c r="T561" i="1"/>
  <c r="W561" i="1" s="1"/>
  <c r="Z561" i="1" s="1"/>
  <c r="T562" i="1"/>
  <c r="W562" i="1" s="1"/>
  <c r="Z562" i="1" s="1"/>
  <c r="T563" i="1"/>
  <c r="W563" i="1" s="1"/>
  <c r="Z563" i="1" s="1"/>
  <c r="T564" i="1"/>
  <c r="W564" i="1" s="1"/>
  <c r="Z564" i="1" s="1"/>
  <c r="T565" i="1"/>
  <c r="W565" i="1" s="1"/>
  <c r="Z565" i="1" s="1"/>
  <c r="T566" i="1"/>
  <c r="W566" i="1" s="1"/>
  <c r="Z566" i="1" s="1"/>
  <c r="T567" i="1"/>
  <c r="W567" i="1" s="1"/>
  <c r="Z567" i="1" s="1"/>
  <c r="T568" i="1"/>
  <c r="W568" i="1" s="1"/>
  <c r="Z568" i="1" s="1"/>
  <c r="T569" i="1"/>
  <c r="W569" i="1" s="1"/>
  <c r="Z569" i="1" s="1"/>
  <c r="T570" i="1"/>
  <c r="W570" i="1" s="1"/>
  <c r="Z570" i="1" s="1"/>
  <c r="T571" i="1"/>
  <c r="W571" i="1" s="1"/>
  <c r="Z571" i="1" s="1"/>
  <c r="T572" i="1"/>
  <c r="W572" i="1" s="1"/>
  <c r="Z572" i="1" s="1"/>
  <c r="T573" i="1"/>
  <c r="W573" i="1" s="1"/>
  <c r="Z573" i="1" s="1"/>
  <c r="T574" i="1"/>
  <c r="W574" i="1" s="1"/>
  <c r="Z574" i="1" s="1"/>
  <c r="T575" i="1"/>
  <c r="W575" i="1" s="1"/>
  <c r="Z575" i="1" s="1"/>
  <c r="T576" i="1"/>
  <c r="W576" i="1" s="1"/>
  <c r="Z576" i="1" s="1"/>
  <c r="T577" i="1"/>
  <c r="W577" i="1" s="1"/>
  <c r="Z577" i="1" s="1"/>
  <c r="T578" i="1"/>
  <c r="W578" i="1" s="1"/>
  <c r="Z578" i="1" s="1"/>
  <c r="T579" i="1"/>
  <c r="W579" i="1" s="1"/>
  <c r="Z579" i="1" s="1"/>
  <c r="T580" i="1"/>
  <c r="W580" i="1" s="1"/>
  <c r="Z580" i="1" s="1"/>
  <c r="T581" i="1"/>
  <c r="W581" i="1" s="1"/>
  <c r="Z581" i="1" s="1"/>
  <c r="T582" i="1"/>
  <c r="W582" i="1" s="1"/>
  <c r="Z582" i="1" s="1"/>
  <c r="T583" i="1"/>
  <c r="W583" i="1" s="1"/>
  <c r="Z583" i="1" s="1"/>
  <c r="T584" i="1"/>
  <c r="W584" i="1" s="1"/>
  <c r="Z584" i="1" s="1"/>
  <c r="T585" i="1"/>
  <c r="W585" i="1" s="1"/>
  <c r="Z585" i="1" s="1"/>
  <c r="T586" i="1"/>
  <c r="W586" i="1" s="1"/>
  <c r="Z586" i="1" s="1"/>
  <c r="T587" i="1"/>
  <c r="W587" i="1" s="1"/>
  <c r="Z587" i="1" s="1"/>
  <c r="T588" i="1"/>
  <c r="W588" i="1" s="1"/>
  <c r="Z588" i="1" s="1"/>
  <c r="T589" i="1"/>
  <c r="W589" i="1" s="1"/>
  <c r="Z589" i="1" s="1"/>
  <c r="T590" i="1"/>
  <c r="W590" i="1" s="1"/>
  <c r="Z590" i="1" s="1"/>
  <c r="T591" i="1"/>
  <c r="W591" i="1" s="1"/>
  <c r="Z591" i="1" s="1"/>
  <c r="T592" i="1"/>
  <c r="W592" i="1" s="1"/>
  <c r="Z592" i="1" s="1"/>
  <c r="T593" i="1"/>
  <c r="W593" i="1" s="1"/>
  <c r="Z593" i="1" s="1"/>
  <c r="T594" i="1"/>
  <c r="W594" i="1" s="1"/>
  <c r="Z594" i="1" s="1"/>
  <c r="T595" i="1"/>
  <c r="W595" i="1" s="1"/>
  <c r="Z595" i="1" s="1"/>
  <c r="T596" i="1"/>
  <c r="W596" i="1" s="1"/>
  <c r="Z596" i="1" s="1"/>
  <c r="T597" i="1"/>
  <c r="W597" i="1" s="1"/>
  <c r="Z597" i="1" s="1"/>
  <c r="T598" i="1"/>
  <c r="W598" i="1" s="1"/>
  <c r="Z598" i="1" s="1"/>
  <c r="T599" i="1"/>
  <c r="W599" i="1" s="1"/>
  <c r="Z599" i="1" s="1"/>
  <c r="T600" i="1"/>
  <c r="W600" i="1" s="1"/>
  <c r="Z600" i="1" s="1"/>
  <c r="T601" i="1"/>
  <c r="W601" i="1" s="1"/>
  <c r="Z601" i="1" s="1"/>
  <c r="T602" i="1"/>
  <c r="W602" i="1" s="1"/>
  <c r="Z602" i="1" s="1"/>
  <c r="T603" i="1"/>
  <c r="W603" i="1" s="1"/>
  <c r="Z603" i="1" s="1"/>
  <c r="T604" i="1"/>
  <c r="W604" i="1" s="1"/>
  <c r="Z604" i="1" s="1"/>
  <c r="T605" i="1"/>
  <c r="W605" i="1" s="1"/>
  <c r="Z605" i="1" s="1"/>
  <c r="T606" i="1"/>
  <c r="W606" i="1" s="1"/>
  <c r="Z606" i="1" s="1"/>
  <c r="T607" i="1"/>
  <c r="W607" i="1" s="1"/>
  <c r="Z607" i="1" s="1"/>
  <c r="T608" i="1"/>
  <c r="W608" i="1" s="1"/>
  <c r="Z608" i="1" s="1"/>
  <c r="T609" i="1"/>
  <c r="W609" i="1" s="1"/>
  <c r="Z609" i="1" s="1"/>
  <c r="T610" i="1"/>
  <c r="W610" i="1" s="1"/>
  <c r="Z610" i="1" s="1"/>
  <c r="T611" i="1"/>
  <c r="W611" i="1" s="1"/>
  <c r="Z611" i="1" s="1"/>
  <c r="T612" i="1"/>
  <c r="W612" i="1" s="1"/>
  <c r="Z612" i="1" s="1"/>
  <c r="T613" i="1"/>
  <c r="W613" i="1" s="1"/>
  <c r="Z613" i="1" s="1"/>
  <c r="T614" i="1"/>
  <c r="W614" i="1" s="1"/>
  <c r="Z614" i="1" s="1"/>
  <c r="T615" i="1"/>
  <c r="W615" i="1" s="1"/>
  <c r="Z615" i="1" s="1"/>
  <c r="T616" i="1"/>
  <c r="W616" i="1" s="1"/>
  <c r="Z616" i="1" s="1"/>
  <c r="T617" i="1"/>
  <c r="W617" i="1" s="1"/>
  <c r="Z617" i="1" s="1"/>
  <c r="T618" i="1"/>
  <c r="W618" i="1" s="1"/>
  <c r="Z618" i="1" s="1"/>
  <c r="T619" i="1"/>
  <c r="W619" i="1" s="1"/>
  <c r="Z619" i="1" s="1"/>
  <c r="T620" i="1"/>
  <c r="W620" i="1" s="1"/>
  <c r="Z620" i="1" s="1"/>
  <c r="T621" i="1"/>
  <c r="W621" i="1" s="1"/>
  <c r="Z621" i="1" s="1"/>
  <c r="T622" i="1"/>
  <c r="W622" i="1" s="1"/>
  <c r="Z622" i="1" s="1"/>
  <c r="T623" i="1"/>
  <c r="W623" i="1" s="1"/>
  <c r="Z623" i="1" s="1"/>
  <c r="T624" i="1"/>
  <c r="W624" i="1" s="1"/>
  <c r="Z624" i="1" s="1"/>
  <c r="T625" i="1"/>
  <c r="W625" i="1" s="1"/>
  <c r="Z625" i="1" s="1"/>
  <c r="T626" i="1"/>
  <c r="W626" i="1" s="1"/>
  <c r="Z626" i="1" s="1"/>
  <c r="T627" i="1"/>
  <c r="W627" i="1" s="1"/>
  <c r="Z627" i="1" s="1"/>
  <c r="T628" i="1"/>
  <c r="W628" i="1" s="1"/>
  <c r="Z628" i="1" s="1"/>
  <c r="T629" i="1"/>
  <c r="W629" i="1" s="1"/>
  <c r="Z629" i="1" s="1"/>
  <c r="T630" i="1"/>
  <c r="W630" i="1" s="1"/>
  <c r="Z630" i="1" s="1"/>
  <c r="T631" i="1"/>
  <c r="W631" i="1" s="1"/>
  <c r="Z631" i="1" s="1"/>
  <c r="T632" i="1"/>
  <c r="W632" i="1" s="1"/>
  <c r="Z632" i="1" s="1"/>
  <c r="T633" i="1"/>
  <c r="W633" i="1" s="1"/>
  <c r="Z633" i="1" s="1"/>
  <c r="T634" i="1"/>
  <c r="W634" i="1" s="1"/>
  <c r="Z634" i="1" s="1"/>
  <c r="T635" i="1"/>
  <c r="W635" i="1" s="1"/>
  <c r="Z635" i="1" s="1"/>
  <c r="T636" i="1"/>
  <c r="W636" i="1" s="1"/>
  <c r="Z636" i="1" s="1"/>
  <c r="T637" i="1"/>
  <c r="W637" i="1" s="1"/>
  <c r="Z637" i="1" s="1"/>
  <c r="T638" i="1"/>
  <c r="W638" i="1" s="1"/>
  <c r="Z638" i="1" s="1"/>
  <c r="T639" i="1"/>
  <c r="W639" i="1" s="1"/>
  <c r="Z639" i="1" s="1"/>
  <c r="T640" i="1"/>
  <c r="W640" i="1" s="1"/>
  <c r="Z640" i="1" s="1"/>
  <c r="T641" i="1"/>
  <c r="W641" i="1" s="1"/>
  <c r="Z641" i="1" s="1"/>
  <c r="T642" i="1"/>
  <c r="W642" i="1" s="1"/>
  <c r="Z642" i="1" s="1"/>
  <c r="T643" i="1"/>
  <c r="W643" i="1" s="1"/>
  <c r="Z643" i="1" s="1"/>
  <c r="T644" i="1"/>
  <c r="W644" i="1" s="1"/>
  <c r="Z644" i="1" s="1"/>
  <c r="T645" i="1"/>
  <c r="W645" i="1" s="1"/>
  <c r="Z645" i="1" s="1"/>
  <c r="T646" i="1"/>
  <c r="W646" i="1" s="1"/>
  <c r="Z646" i="1" s="1"/>
  <c r="T647" i="1"/>
  <c r="W647" i="1" s="1"/>
  <c r="Z647" i="1" s="1"/>
  <c r="T648" i="1"/>
  <c r="W648" i="1" s="1"/>
  <c r="Z648" i="1" s="1"/>
  <c r="T649" i="1"/>
  <c r="W649" i="1" s="1"/>
  <c r="Z649" i="1" s="1"/>
  <c r="T650" i="1"/>
  <c r="W650" i="1" s="1"/>
  <c r="Z650" i="1" s="1"/>
  <c r="T651" i="1"/>
  <c r="W651" i="1" s="1"/>
  <c r="Z651" i="1" s="1"/>
  <c r="T652" i="1"/>
  <c r="W652" i="1" s="1"/>
  <c r="Z652" i="1" s="1"/>
  <c r="T653" i="1"/>
  <c r="W653" i="1" s="1"/>
  <c r="Z653" i="1" s="1"/>
  <c r="T654" i="1"/>
  <c r="W654" i="1" s="1"/>
  <c r="Z654" i="1" s="1"/>
  <c r="T655" i="1"/>
  <c r="W655" i="1" s="1"/>
  <c r="Z655" i="1" s="1"/>
  <c r="T656" i="1"/>
  <c r="W656" i="1" s="1"/>
  <c r="Z656" i="1" s="1"/>
  <c r="T657" i="1"/>
  <c r="W657" i="1" s="1"/>
  <c r="Z657" i="1" s="1"/>
  <c r="T658" i="1"/>
  <c r="W658" i="1" s="1"/>
  <c r="Z658" i="1" s="1"/>
  <c r="T659" i="1"/>
  <c r="W659" i="1" s="1"/>
  <c r="Z659" i="1" s="1"/>
  <c r="T660" i="1"/>
  <c r="W660" i="1" s="1"/>
  <c r="Z660" i="1" s="1"/>
  <c r="T661" i="1"/>
  <c r="W661" i="1" s="1"/>
  <c r="Z661" i="1" s="1"/>
  <c r="T662" i="1"/>
  <c r="W662" i="1" s="1"/>
  <c r="Z662" i="1" s="1"/>
  <c r="T663" i="1"/>
  <c r="W663" i="1" s="1"/>
  <c r="Z663" i="1" s="1"/>
  <c r="T664" i="1"/>
  <c r="W664" i="1" s="1"/>
  <c r="Z664" i="1" s="1"/>
  <c r="T665" i="1"/>
  <c r="W665" i="1" s="1"/>
  <c r="Z665" i="1" s="1"/>
  <c r="T666" i="1"/>
  <c r="W666" i="1" s="1"/>
  <c r="Z666" i="1" s="1"/>
  <c r="T667" i="1"/>
  <c r="W667" i="1" s="1"/>
  <c r="Z667" i="1" s="1"/>
  <c r="T668" i="1"/>
  <c r="W668" i="1" s="1"/>
  <c r="Z668" i="1" s="1"/>
  <c r="T669" i="1"/>
  <c r="W669" i="1" s="1"/>
  <c r="Z669" i="1" s="1"/>
  <c r="T670" i="1"/>
  <c r="W670" i="1" s="1"/>
  <c r="Z670" i="1" s="1"/>
  <c r="T671" i="1"/>
  <c r="W671" i="1" s="1"/>
  <c r="Z671" i="1" s="1"/>
  <c r="T672" i="1"/>
  <c r="W672" i="1" s="1"/>
  <c r="Z672" i="1" s="1"/>
  <c r="T673" i="1"/>
  <c r="W673" i="1" s="1"/>
  <c r="Z673" i="1" s="1"/>
  <c r="T674" i="1"/>
  <c r="W674" i="1" s="1"/>
  <c r="Z674" i="1" s="1"/>
  <c r="T675" i="1"/>
  <c r="W675" i="1" s="1"/>
  <c r="Z675" i="1" s="1"/>
  <c r="T676" i="1"/>
  <c r="W676" i="1" s="1"/>
  <c r="Z676" i="1" s="1"/>
  <c r="T677" i="1"/>
  <c r="W677" i="1" s="1"/>
  <c r="Z677" i="1" s="1"/>
  <c r="T678" i="1"/>
  <c r="W678" i="1" s="1"/>
  <c r="Z678" i="1" s="1"/>
  <c r="T679" i="1"/>
  <c r="W679" i="1" s="1"/>
  <c r="Z679" i="1" s="1"/>
  <c r="T680" i="1"/>
  <c r="W680" i="1" s="1"/>
  <c r="Z680" i="1" s="1"/>
  <c r="T681" i="1"/>
  <c r="W681" i="1" s="1"/>
  <c r="Z681" i="1" s="1"/>
  <c r="T682" i="1"/>
  <c r="W682" i="1" s="1"/>
  <c r="Z682" i="1" s="1"/>
  <c r="T683" i="1"/>
  <c r="W683" i="1" s="1"/>
  <c r="Z683" i="1" s="1"/>
  <c r="T684" i="1"/>
  <c r="W684" i="1" s="1"/>
  <c r="Z684" i="1" s="1"/>
  <c r="T685" i="1"/>
  <c r="W685" i="1" s="1"/>
  <c r="Z685" i="1" s="1"/>
  <c r="T686" i="1"/>
  <c r="W686" i="1" s="1"/>
  <c r="Z686" i="1" s="1"/>
  <c r="T687" i="1"/>
  <c r="W687" i="1" s="1"/>
  <c r="Z687" i="1" s="1"/>
  <c r="T688" i="1"/>
  <c r="W688" i="1" s="1"/>
  <c r="Z688" i="1" s="1"/>
  <c r="T689" i="1"/>
  <c r="W689" i="1" s="1"/>
  <c r="Z689" i="1" s="1"/>
  <c r="T690" i="1"/>
  <c r="W690" i="1" s="1"/>
  <c r="Z690" i="1" s="1"/>
  <c r="T691" i="1"/>
  <c r="W691" i="1" s="1"/>
  <c r="Z691" i="1" s="1"/>
  <c r="T692" i="1"/>
  <c r="W692" i="1" s="1"/>
  <c r="Z692" i="1" s="1"/>
  <c r="T693" i="1"/>
  <c r="W693" i="1" s="1"/>
  <c r="Z693" i="1" s="1"/>
  <c r="T694" i="1"/>
  <c r="W694" i="1" s="1"/>
  <c r="Z694" i="1" s="1"/>
  <c r="T695" i="1"/>
  <c r="W695" i="1" s="1"/>
  <c r="Z695" i="1" s="1"/>
  <c r="T696" i="1"/>
  <c r="W696" i="1" s="1"/>
  <c r="Z696" i="1" s="1"/>
  <c r="T697" i="1"/>
  <c r="W697" i="1" s="1"/>
  <c r="Z697" i="1" s="1"/>
  <c r="T698" i="1"/>
  <c r="W698" i="1" s="1"/>
  <c r="Z698" i="1" s="1"/>
  <c r="T699" i="1"/>
  <c r="W699" i="1" s="1"/>
  <c r="Z699" i="1" s="1"/>
  <c r="T700" i="1"/>
  <c r="W700" i="1" s="1"/>
  <c r="Z700" i="1" s="1"/>
  <c r="T701" i="1"/>
  <c r="W701" i="1" s="1"/>
  <c r="Z701" i="1" s="1"/>
  <c r="T702" i="1"/>
  <c r="W702" i="1" s="1"/>
  <c r="Z702" i="1" s="1"/>
  <c r="T703" i="1"/>
  <c r="W703" i="1" s="1"/>
  <c r="Z703" i="1" s="1"/>
  <c r="T704" i="1"/>
  <c r="W704" i="1" s="1"/>
  <c r="Z704" i="1" s="1"/>
  <c r="T705" i="1"/>
  <c r="W705" i="1" s="1"/>
  <c r="Z705" i="1" s="1"/>
  <c r="T706" i="1"/>
  <c r="W706" i="1" s="1"/>
  <c r="Z706" i="1" s="1"/>
  <c r="T707" i="1"/>
  <c r="W707" i="1" s="1"/>
  <c r="Z707" i="1" s="1"/>
  <c r="T708" i="1"/>
  <c r="W708" i="1" s="1"/>
  <c r="Z708" i="1" s="1"/>
  <c r="T709" i="1"/>
  <c r="W709" i="1" s="1"/>
  <c r="Z709" i="1" s="1"/>
  <c r="T710" i="1"/>
  <c r="W710" i="1" s="1"/>
  <c r="Z710" i="1" s="1"/>
  <c r="T711" i="1"/>
  <c r="W711" i="1" s="1"/>
  <c r="Z711" i="1" s="1"/>
  <c r="T712" i="1"/>
  <c r="W712" i="1" s="1"/>
  <c r="Z712" i="1" s="1"/>
  <c r="T713" i="1"/>
  <c r="W713" i="1" s="1"/>
  <c r="Z713" i="1" s="1"/>
  <c r="T714" i="1"/>
  <c r="W714" i="1" s="1"/>
  <c r="Z714" i="1" s="1"/>
  <c r="T715" i="1"/>
  <c r="W715" i="1" s="1"/>
  <c r="Z715" i="1" s="1"/>
  <c r="T716" i="1"/>
  <c r="W716" i="1" s="1"/>
  <c r="Z716" i="1" s="1"/>
  <c r="T717" i="1"/>
  <c r="W717" i="1" s="1"/>
  <c r="Z717" i="1" s="1"/>
  <c r="T718" i="1"/>
  <c r="W718" i="1" s="1"/>
  <c r="Z718" i="1" s="1"/>
  <c r="T719" i="1"/>
  <c r="W719" i="1" s="1"/>
  <c r="Z719" i="1" s="1"/>
  <c r="T720" i="1"/>
  <c r="W720" i="1" s="1"/>
  <c r="Z720" i="1" s="1"/>
  <c r="T721" i="1"/>
  <c r="W721" i="1" s="1"/>
  <c r="Z721" i="1" s="1"/>
  <c r="T722" i="1"/>
  <c r="W722" i="1" s="1"/>
  <c r="Z722" i="1" s="1"/>
  <c r="T723" i="1"/>
  <c r="W723" i="1" s="1"/>
  <c r="Z723" i="1" s="1"/>
  <c r="T724" i="1"/>
  <c r="W724" i="1" s="1"/>
  <c r="Z724" i="1" s="1"/>
  <c r="T725" i="1"/>
  <c r="W725" i="1" s="1"/>
  <c r="Z725" i="1" s="1"/>
  <c r="T726" i="1"/>
  <c r="W726" i="1" s="1"/>
  <c r="Z726" i="1" s="1"/>
  <c r="T727" i="1"/>
  <c r="W727" i="1" s="1"/>
  <c r="Z727" i="1" s="1"/>
  <c r="T728" i="1"/>
  <c r="W728" i="1" s="1"/>
  <c r="Z728" i="1" s="1"/>
  <c r="T729" i="1"/>
  <c r="W729" i="1" s="1"/>
  <c r="Z729" i="1" s="1"/>
  <c r="T730" i="1"/>
  <c r="W730" i="1" s="1"/>
  <c r="Z730" i="1" s="1"/>
  <c r="T731" i="1"/>
  <c r="W731" i="1" s="1"/>
  <c r="Z731" i="1" s="1"/>
  <c r="T732" i="1"/>
  <c r="W732" i="1" s="1"/>
  <c r="Z732" i="1" s="1"/>
  <c r="T733" i="1"/>
  <c r="W733" i="1" s="1"/>
  <c r="Z733" i="1" s="1"/>
  <c r="T734" i="1"/>
  <c r="W734" i="1" s="1"/>
  <c r="Z734" i="1" s="1"/>
  <c r="T735" i="1"/>
  <c r="W735" i="1" s="1"/>
  <c r="Z735" i="1" s="1"/>
  <c r="T736" i="1"/>
  <c r="W736" i="1" s="1"/>
  <c r="Z736" i="1" s="1"/>
  <c r="T737" i="1"/>
  <c r="W737" i="1" s="1"/>
  <c r="Z737" i="1" s="1"/>
  <c r="T738" i="1"/>
  <c r="W738" i="1" s="1"/>
  <c r="Z738" i="1" s="1"/>
  <c r="T739" i="1"/>
  <c r="W739" i="1" s="1"/>
  <c r="Z739" i="1" s="1"/>
  <c r="T740" i="1"/>
  <c r="W740" i="1" s="1"/>
  <c r="Z740" i="1" s="1"/>
  <c r="T741" i="1"/>
  <c r="W741" i="1" s="1"/>
  <c r="Z741" i="1" s="1"/>
  <c r="T742" i="1"/>
  <c r="W742" i="1" s="1"/>
  <c r="Z742" i="1" s="1"/>
  <c r="T743" i="1"/>
  <c r="W743" i="1" s="1"/>
  <c r="Z743" i="1" s="1"/>
  <c r="T744" i="1"/>
  <c r="W744" i="1" s="1"/>
  <c r="Z744" i="1" s="1"/>
  <c r="T745" i="1"/>
  <c r="W745" i="1" s="1"/>
  <c r="Z745" i="1" s="1"/>
  <c r="T746" i="1"/>
  <c r="W746" i="1" s="1"/>
  <c r="Z746" i="1" s="1"/>
  <c r="T747" i="1"/>
  <c r="W747" i="1" s="1"/>
  <c r="Z747" i="1" s="1"/>
  <c r="T748" i="1"/>
  <c r="W748" i="1" s="1"/>
  <c r="Z748" i="1" s="1"/>
  <c r="T749" i="1"/>
  <c r="W749" i="1" s="1"/>
  <c r="Z749" i="1" s="1"/>
  <c r="T750" i="1"/>
  <c r="W750" i="1" s="1"/>
  <c r="Z750" i="1" s="1"/>
  <c r="T751" i="1"/>
  <c r="W751" i="1" s="1"/>
  <c r="Z751" i="1" s="1"/>
  <c r="T752" i="1"/>
  <c r="W752" i="1" s="1"/>
  <c r="Z752" i="1" s="1"/>
  <c r="T753" i="1"/>
  <c r="W753" i="1" s="1"/>
  <c r="Z753" i="1" s="1"/>
  <c r="T754" i="1"/>
  <c r="W754" i="1" s="1"/>
  <c r="Z754" i="1" s="1"/>
  <c r="T755" i="1"/>
  <c r="W755" i="1" s="1"/>
  <c r="Z755" i="1" s="1"/>
  <c r="T756" i="1"/>
  <c r="W756" i="1" s="1"/>
  <c r="Z756" i="1" s="1"/>
  <c r="T757" i="1"/>
  <c r="W757" i="1" s="1"/>
  <c r="Z757" i="1" s="1"/>
  <c r="T758" i="1"/>
  <c r="W758" i="1" s="1"/>
  <c r="Z758" i="1" s="1"/>
  <c r="T759" i="1"/>
  <c r="W759" i="1" s="1"/>
  <c r="Z759" i="1" s="1"/>
  <c r="T760" i="1"/>
  <c r="W760" i="1" s="1"/>
  <c r="Z760" i="1" s="1"/>
  <c r="T761" i="1"/>
  <c r="W761" i="1" s="1"/>
  <c r="Z761" i="1" s="1"/>
  <c r="T762" i="1"/>
  <c r="W762" i="1" s="1"/>
  <c r="Z762" i="1" s="1"/>
  <c r="T763" i="1"/>
  <c r="W763" i="1" s="1"/>
  <c r="Z763" i="1" s="1"/>
  <c r="T764" i="1"/>
  <c r="W764" i="1" s="1"/>
  <c r="Z764" i="1" s="1"/>
  <c r="T765" i="1"/>
  <c r="W765" i="1" s="1"/>
  <c r="Z765" i="1" s="1"/>
  <c r="T766" i="1"/>
  <c r="W766" i="1" s="1"/>
  <c r="Z766" i="1" s="1"/>
  <c r="T767" i="1"/>
  <c r="W767" i="1" s="1"/>
  <c r="Z767" i="1" s="1"/>
  <c r="T768" i="1"/>
  <c r="W768" i="1" s="1"/>
  <c r="Z768" i="1" s="1"/>
  <c r="T769" i="1"/>
  <c r="W769" i="1" s="1"/>
  <c r="Z769" i="1" s="1"/>
  <c r="T770" i="1"/>
  <c r="W770" i="1" s="1"/>
  <c r="Z770" i="1" s="1"/>
  <c r="T771" i="1"/>
  <c r="W771" i="1" s="1"/>
  <c r="Z771" i="1" s="1"/>
  <c r="T772" i="1"/>
  <c r="W772" i="1" s="1"/>
  <c r="Z772" i="1" s="1"/>
  <c r="T773" i="1"/>
  <c r="W773" i="1" s="1"/>
  <c r="Z773" i="1" s="1"/>
  <c r="T774" i="1"/>
  <c r="W774" i="1" s="1"/>
  <c r="Z774" i="1" s="1"/>
  <c r="T775" i="1"/>
  <c r="W775" i="1" s="1"/>
  <c r="Z775" i="1" s="1"/>
  <c r="T776" i="1"/>
  <c r="W776" i="1" s="1"/>
  <c r="Z776" i="1" s="1"/>
  <c r="T777" i="1"/>
  <c r="W777" i="1" s="1"/>
  <c r="Z777" i="1" s="1"/>
  <c r="T778" i="1"/>
  <c r="W778" i="1" s="1"/>
  <c r="Z778" i="1" s="1"/>
  <c r="T779" i="1"/>
  <c r="W779" i="1" s="1"/>
  <c r="Z779" i="1" s="1"/>
  <c r="T780" i="1"/>
  <c r="W780" i="1" s="1"/>
  <c r="Z780" i="1" s="1"/>
  <c r="T781" i="1"/>
  <c r="W781" i="1" s="1"/>
  <c r="Z781" i="1" s="1"/>
  <c r="T782" i="1"/>
  <c r="W782" i="1" s="1"/>
  <c r="Z782" i="1" s="1"/>
  <c r="T783" i="1"/>
  <c r="W783" i="1" s="1"/>
  <c r="Z783" i="1" s="1"/>
  <c r="T784" i="1"/>
  <c r="W784" i="1" s="1"/>
  <c r="Z784" i="1" s="1"/>
  <c r="T785" i="1"/>
  <c r="W785" i="1" s="1"/>
  <c r="Z785" i="1" s="1"/>
  <c r="T786" i="1"/>
  <c r="W786" i="1" s="1"/>
  <c r="Z786" i="1" s="1"/>
  <c r="T787" i="1"/>
  <c r="W787" i="1" s="1"/>
  <c r="Z787" i="1" s="1"/>
  <c r="T788" i="1"/>
  <c r="W788" i="1" s="1"/>
  <c r="Z788" i="1" s="1"/>
  <c r="T789" i="1"/>
  <c r="W789" i="1" s="1"/>
  <c r="Z789" i="1" s="1"/>
  <c r="T790" i="1"/>
  <c r="W790" i="1" s="1"/>
  <c r="Z790" i="1" s="1"/>
  <c r="T791" i="1"/>
  <c r="W791" i="1" s="1"/>
  <c r="Z791" i="1" s="1"/>
  <c r="T792" i="1"/>
  <c r="W792" i="1" s="1"/>
  <c r="Z792" i="1" s="1"/>
  <c r="T793" i="1"/>
  <c r="W793" i="1" s="1"/>
  <c r="Z793" i="1" s="1"/>
  <c r="T794" i="1"/>
  <c r="W794" i="1" s="1"/>
  <c r="Z794" i="1" s="1"/>
  <c r="T795" i="1"/>
  <c r="W795" i="1" s="1"/>
  <c r="Z795" i="1" s="1"/>
  <c r="T796" i="1"/>
  <c r="W796" i="1" s="1"/>
  <c r="Z796" i="1" s="1"/>
  <c r="T797" i="1"/>
  <c r="W797" i="1" s="1"/>
  <c r="Z797" i="1" s="1"/>
  <c r="T798" i="1"/>
  <c r="W798" i="1" s="1"/>
  <c r="Z798" i="1" s="1"/>
  <c r="T799" i="1"/>
  <c r="W799" i="1" s="1"/>
  <c r="Z799" i="1" s="1"/>
  <c r="T800" i="1"/>
  <c r="W800" i="1" s="1"/>
  <c r="Z800" i="1" s="1"/>
  <c r="T801" i="1"/>
  <c r="W801" i="1" s="1"/>
  <c r="Z801" i="1" s="1"/>
  <c r="T802" i="1"/>
  <c r="W802" i="1" s="1"/>
  <c r="Z802" i="1" s="1"/>
  <c r="T803" i="1"/>
  <c r="W803" i="1" s="1"/>
  <c r="Z803" i="1" s="1"/>
  <c r="T804" i="1"/>
  <c r="W804" i="1" s="1"/>
  <c r="Z804" i="1" s="1"/>
  <c r="T805" i="1"/>
  <c r="W805" i="1" s="1"/>
  <c r="Z805" i="1" s="1"/>
  <c r="T806" i="1"/>
  <c r="W806" i="1" s="1"/>
  <c r="Z806" i="1" s="1"/>
  <c r="T807" i="1"/>
  <c r="W807" i="1" s="1"/>
  <c r="Z807" i="1" s="1"/>
  <c r="T808" i="1"/>
  <c r="W808" i="1" s="1"/>
  <c r="Z808" i="1" s="1"/>
  <c r="T809" i="1"/>
  <c r="W809" i="1" s="1"/>
  <c r="Z809" i="1" s="1"/>
  <c r="T810" i="1"/>
  <c r="W810" i="1" s="1"/>
  <c r="Z810" i="1" s="1"/>
  <c r="T811" i="1"/>
  <c r="W811" i="1" s="1"/>
  <c r="Z811" i="1" s="1"/>
  <c r="T812" i="1"/>
  <c r="W812" i="1" s="1"/>
  <c r="Z812" i="1" s="1"/>
  <c r="T813" i="1"/>
  <c r="W813" i="1" s="1"/>
  <c r="Z813" i="1" s="1"/>
  <c r="T814" i="1"/>
  <c r="W814" i="1" s="1"/>
  <c r="Z814" i="1" s="1"/>
  <c r="T815" i="1"/>
  <c r="W815" i="1" s="1"/>
  <c r="Z815" i="1" s="1"/>
  <c r="T816" i="1"/>
  <c r="W816" i="1" s="1"/>
  <c r="Z816" i="1" s="1"/>
  <c r="T817" i="1"/>
  <c r="W817" i="1" s="1"/>
  <c r="Z817" i="1" s="1"/>
  <c r="T818" i="1"/>
  <c r="W818" i="1" s="1"/>
  <c r="Z818" i="1" s="1"/>
  <c r="T819" i="1"/>
  <c r="W819" i="1" s="1"/>
  <c r="Z819" i="1" s="1"/>
  <c r="T820" i="1"/>
  <c r="W820" i="1" s="1"/>
  <c r="Z820" i="1" s="1"/>
  <c r="T821" i="1"/>
  <c r="W821" i="1" s="1"/>
  <c r="Z821" i="1" s="1"/>
  <c r="T822" i="1"/>
  <c r="W822" i="1" s="1"/>
  <c r="Z822" i="1" s="1"/>
  <c r="T823" i="1"/>
  <c r="W823" i="1" s="1"/>
  <c r="Z823" i="1" s="1"/>
  <c r="T824" i="1"/>
  <c r="W824" i="1" s="1"/>
  <c r="Z824" i="1" s="1"/>
  <c r="T825" i="1"/>
  <c r="W825" i="1" s="1"/>
  <c r="Z825" i="1" s="1"/>
  <c r="T826" i="1"/>
  <c r="W826" i="1" s="1"/>
  <c r="Z826" i="1" s="1"/>
  <c r="T827" i="1"/>
  <c r="W827" i="1" s="1"/>
  <c r="Z827" i="1" s="1"/>
  <c r="T828" i="1"/>
  <c r="W828" i="1" s="1"/>
  <c r="Z828" i="1" s="1"/>
  <c r="T829" i="1"/>
  <c r="W829" i="1" s="1"/>
  <c r="Z829" i="1" s="1"/>
  <c r="T830" i="1"/>
  <c r="W830" i="1" s="1"/>
  <c r="Z830" i="1" s="1"/>
  <c r="T831" i="1"/>
  <c r="W831" i="1" s="1"/>
  <c r="Z831" i="1" s="1"/>
  <c r="T832" i="1"/>
  <c r="W832" i="1" s="1"/>
  <c r="Z832" i="1" s="1"/>
  <c r="T833" i="1"/>
  <c r="W833" i="1" s="1"/>
  <c r="Z833" i="1" s="1"/>
  <c r="T834" i="1"/>
  <c r="W834" i="1" s="1"/>
  <c r="Z834" i="1" s="1"/>
  <c r="T835" i="1"/>
  <c r="W835" i="1" s="1"/>
  <c r="Z835" i="1" s="1"/>
  <c r="T836" i="1"/>
  <c r="W836" i="1" s="1"/>
  <c r="Z836" i="1" s="1"/>
  <c r="T837" i="1"/>
  <c r="W837" i="1" s="1"/>
  <c r="Z837" i="1" s="1"/>
  <c r="T838" i="1"/>
  <c r="W838" i="1" s="1"/>
  <c r="Z838" i="1" s="1"/>
  <c r="T839" i="1"/>
  <c r="W839" i="1" s="1"/>
  <c r="Z839" i="1" s="1"/>
  <c r="T840" i="1"/>
  <c r="W840" i="1" s="1"/>
  <c r="Z840" i="1" s="1"/>
  <c r="T841" i="1"/>
  <c r="W841" i="1" s="1"/>
  <c r="Z841" i="1" s="1"/>
  <c r="T842" i="1"/>
  <c r="W842" i="1" s="1"/>
  <c r="Z842" i="1" s="1"/>
  <c r="T843" i="1"/>
  <c r="W843" i="1" s="1"/>
  <c r="Z843" i="1" s="1"/>
  <c r="T844" i="1"/>
  <c r="W844" i="1" s="1"/>
  <c r="Z844" i="1" s="1"/>
  <c r="T845" i="1"/>
  <c r="W845" i="1" s="1"/>
  <c r="Z845" i="1" s="1"/>
  <c r="T846" i="1"/>
  <c r="W846" i="1" s="1"/>
  <c r="Z846" i="1" s="1"/>
  <c r="T847" i="1"/>
  <c r="W847" i="1" s="1"/>
  <c r="Z847" i="1" s="1"/>
  <c r="T848" i="1"/>
  <c r="W848" i="1" s="1"/>
  <c r="Z848" i="1" s="1"/>
  <c r="T849" i="1"/>
  <c r="W849" i="1" s="1"/>
  <c r="Z849" i="1" s="1"/>
  <c r="T850" i="1"/>
  <c r="W850" i="1" s="1"/>
  <c r="Z850" i="1" s="1"/>
  <c r="T851" i="1"/>
  <c r="W851" i="1" s="1"/>
  <c r="Z851" i="1" s="1"/>
  <c r="T852" i="1"/>
  <c r="W852" i="1" s="1"/>
  <c r="Z852" i="1" s="1"/>
  <c r="T853" i="1"/>
  <c r="W853" i="1" s="1"/>
  <c r="Z853" i="1" s="1"/>
  <c r="T854" i="1"/>
  <c r="W854" i="1" s="1"/>
  <c r="Z854" i="1" s="1"/>
  <c r="T855" i="1"/>
  <c r="W855" i="1" s="1"/>
  <c r="Z855" i="1" s="1"/>
  <c r="T856" i="1"/>
  <c r="W856" i="1" s="1"/>
  <c r="Z856" i="1" s="1"/>
  <c r="T857" i="1"/>
  <c r="W857" i="1" s="1"/>
  <c r="Z857" i="1" s="1"/>
  <c r="T858" i="1"/>
  <c r="W858" i="1" s="1"/>
  <c r="Z858" i="1" s="1"/>
  <c r="T859" i="1"/>
  <c r="W859" i="1" s="1"/>
  <c r="Z859" i="1" s="1"/>
  <c r="T860" i="1"/>
  <c r="W860" i="1" s="1"/>
  <c r="Z860" i="1" s="1"/>
  <c r="T861" i="1"/>
  <c r="W861" i="1" s="1"/>
  <c r="Z861" i="1" s="1"/>
  <c r="T862" i="1"/>
  <c r="W862" i="1" s="1"/>
  <c r="Z862" i="1" s="1"/>
  <c r="T863" i="1"/>
  <c r="W863" i="1" s="1"/>
  <c r="Z863" i="1" s="1"/>
  <c r="T864" i="1"/>
  <c r="W864" i="1" s="1"/>
  <c r="Z864" i="1" s="1"/>
  <c r="T865" i="1"/>
  <c r="W865" i="1" s="1"/>
  <c r="Z865" i="1" s="1"/>
  <c r="T866" i="1"/>
  <c r="W866" i="1" s="1"/>
  <c r="Z866" i="1" s="1"/>
  <c r="T867" i="1"/>
  <c r="W867" i="1" s="1"/>
  <c r="Z867" i="1" s="1"/>
  <c r="T868" i="1"/>
  <c r="W868" i="1" s="1"/>
  <c r="Z868" i="1" s="1"/>
  <c r="T869" i="1"/>
  <c r="W869" i="1" s="1"/>
  <c r="Z869" i="1" s="1"/>
  <c r="T870" i="1"/>
  <c r="W870" i="1" s="1"/>
  <c r="Z870" i="1" s="1"/>
  <c r="T871" i="1"/>
  <c r="W871" i="1" s="1"/>
  <c r="Z871" i="1" s="1"/>
  <c r="T872" i="1"/>
  <c r="W872" i="1" s="1"/>
  <c r="Z872" i="1" s="1"/>
  <c r="T873" i="1"/>
  <c r="W873" i="1" s="1"/>
  <c r="Z873" i="1" s="1"/>
  <c r="T874" i="1"/>
  <c r="W874" i="1" s="1"/>
  <c r="Z874" i="1" s="1"/>
  <c r="T875" i="1"/>
  <c r="W875" i="1" s="1"/>
  <c r="Z875" i="1" s="1"/>
  <c r="T876" i="1"/>
  <c r="W876" i="1" s="1"/>
  <c r="Z876" i="1" s="1"/>
  <c r="T877" i="1"/>
  <c r="W877" i="1" s="1"/>
  <c r="Z877" i="1" s="1"/>
  <c r="T878" i="1"/>
  <c r="W878" i="1" s="1"/>
  <c r="Z878" i="1" s="1"/>
  <c r="T879" i="1"/>
  <c r="W879" i="1" s="1"/>
  <c r="Z879" i="1" s="1"/>
  <c r="T880" i="1"/>
  <c r="W880" i="1" s="1"/>
  <c r="Z880" i="1" s="1"/>
  <c r="T881" i="1"/>
  <c r="W881" i="1" s="1"/>
  <c r="Z881" i="1" s="1"/>
  <c r="T882" i="1"/>
  <c r="W882" i="1" s="1"/>
  <c r="Z882" i="1" s="1"/>
  <c r="T883" i="1"/>
  <c r="W883" i="1" s="1"/>
  <c r="Z883" i="1" s="1"/>
  <c r="T884" i="1"/>
  <c r="W884" i="1" s="1"/>
  <c r="Z884" i="1" s="1"/>
  <c r="T885" i="1"/>
  <c r="W885" i="1" s="1"/>
  <c r="Z885" i="1" s="1"/>
  <c r="T886" i="1"/>
  <c r="W886" i="1" s="1"/>
  <c r="Z886" i="1" s="1"/>
  <c r="T887" i="1"/>
  <c r="W887" i="1" s="1"/>
  <c r="Z887" i="1" s="1"/>
  <c r="T888" i="1"/>
  <c r="W888" i="1" s="1"/>
  <c r="Z888" i="1" s="1"/>
  <c r="T889" i="1"/>
  <c r="W889" i="1" s="1"/>
  <c r="Z889" i="1" s="1"/>
  <c r="T890" i="1"/>
  <c r="W890" i="1" s="1"/>
  <c r="Z890" i="1" s="1"/>
  <c r="T891" i="1"/>
  <c r="W891" i="1" s="1"/>
  <c r="Z891" i="1" s="1"/>
  <c r="T892" i="1"/>
  <c r="W892" i="1" s="1"/>
  <c r="Z892" i="1" s="1"/>
  <c r="T893" i="1"/>
  <c r="W893" i="1" s="1"/>
  <c r="Z893" i="1" s="1"/>
  <c r="T894" i="1"/>
  <c r="W894" i="1" s="1"/>
  <c r="Z894" i="1" s="1"/>
  <c r="T895" i="1"/>
  <c r="W895" i="1" s="1"/>
  <c r="Z895" i="1" s="1"/>
  <c r="T896" i="1"/>
  <c r="W896" i="1" s="1"/>
  <c r="Z896" i="1" s="1"/>
  <c r="T897" i="1"/>
  <c r="W897" i="1" s="1"/>
  <c r="Z897" i="1" s="1"/>
  <c r="T898" i="1"/>
  <c r="W898" i="1" s="1"/>
  <c r="Z898" i="1" s="1"/>
  <c r="T899" i="1"/>
  <c r="W899" i="1" s="1"/>
  <c r="Z899" i="1" s="1"/>
  <c r="T900" i="1"/>
  <c r="W900" i="1" s="1"/>
  <c r="Z900" i="1" s="1"/>
  <c r="T901" i="1"/>
  <c r="W901" i="1" s="1"/>
  <c r="Z901" i="1" s="1"/>
  <c r="T902" i="1"/>
  <c r="W902" i="1" s="1"/>
  <c r="Z902" i="1" s="1"/>
  <c r="T903" i="1"/>
  <c r="W903" i="1" s="1"/>
  <c r="Z903" i="1" s="1"/>
  <c r="T904" i="1"/>
  <c r="W904" i="1" s="1"/>
  <c r="Z904" i="1" s="1"/>
  <c r="T905" i="1"/>
  <c r="W905" i="1" s="1"/>
  <c r="Z905" i="1" s="1"/>
  <c r="T906" i="1"/>
  <c r="W906" i="1" s="1"/>
  <c r="Z906" i="1" s="1"/>
  <c r="T907" i="1"/>
  <c r="W907" i="1" s="1"/>
  <c r="Z907" i="1" s="1"/>
  <c r="T908" i="1"/>
  <c r="W908" i="1" s="1"/>
  <c r="Z908" i="1" s="1"/>
  <c r="T909" i="1"/>
  <c r="W909" i="1" s="1"/>
  <c r="Z909" i="1" s="1"/>
  <c r="T910" i="1"/>
  <c r="W910" i="1" s="1"/>
  <c r="Z910" i="1" s="1"/>
  <c r="T911" i="1"/>
  <c r="W911" i="1" s="1"/>
  <c r="Z911" i="1" s="1"/>
  <c r="T912" i="1"/>
  <c r="W912" i="1" s="1"/>
  <c r="Z912" i="1" s="1"/>
  <c r="T913" i="1"/>
  <c r="W913" i="1" s="1"/>
  <c r="Z913" i="1" s="1"/>
  <c r="T914" i="1"/>
  <c r="W914" i="1" s="1"/>
  <c r="Z914" i="1" s="1"/>
  <c r="T915" i="1"/>
  <c r="W915" i="1" s="1"/>
  <c r="Z915" i="1" s="1"/>
  <c r="T916" i="1"/>
  <c r="W916" i="1" s="1"/>
  <c r="Z916" i="1" s="1"/>
  <c r="T917" i="1"/>
  <c r="W917" i="1" s="1"/>
  <c r="Z917" i="1" s="1"/>
  <c r="T918" i="1"/>
  <c r="W918" i="1" s="1"/>
  <c r="Z918" i="1" s="1"/>
  <c r="T919" i="1"/>
  <c r="W919" i="1" s="1"/>
  <c r="Z919" i="1" s="1"/>
  <c r="T920" i="1"/>
  <c r="W920" i="1" s="1"/>
  <c r="Z920" i="1" s="1"/>
  <c r="T921" i="1"/>
  <c r="W921" i="1" s="1"/>
  <c r="Z921" i="1" s="1"/>
  <c r="T922" i="1"/>
  <c r="W922" i="1" s="1"/>
  <c r="Z922" i="1" s="1"/>
  <c r="T923" i="1"/>
  <c r="W923" i="1" s="1"/>
  <c r="Z923" i="1" s="1"/>
  <c r="T924" i="1"/>
  <c r="W924" i="1" s="1"/>
  <c r="Z924" i="1" s="1"/>
  <c r="T925" i="1"/>
  <c r="W925" i="1" s="1"/>
  <c r="Z925" i="1" s="1"/>
  <c r="T926" i="1"/>
  <c r="W926" i="1" s="1"/>
  <c r="Z926" i="1" s="1"/>
  <c r="T927" i="1"/>
  <c r="W927" i="1" s="1"/>
  <c r="Z927" i="1" s="1"/>
  <c r="T928" i="1"/>
  <c r="W928" i="1" s="1"/>
  <c r="Z928" i="1" s="1"/>
  <c r="T929" i="1"/>
  <c r="W929" i="1" s="1"/>
  <c r="Z929" i="1" s="1"/>
  <c r="T930" i="1"/>
  <c r="W930" i="1" s="1"/>
  <c r="Z930" i="1" s="1"/>
  <c r="T931" i="1"/>
  <c r="W931" i="1" s="1"/>
  <c r="Z931" i="1" s="1"/>
  <c r="T932" i="1"/>
  <c r="W932" i="1" s="1"/>
  <c r="Z932" i="1" s="1"/>
  <c r="T933" i="1"/>
  <c r="W933" i="1" s="1"/>
  <c r="Z933" i="1" s="1"/>
  <c r="T934" i="1"/>
  <c r="W934" i="1" s="1"/>
  <c r="Z934" i="1" s="1"/>
  <c r="T935" i="1"/>
  <c r="W935" i="1" s="1"/>
  <c r="Z935" i="1" s="1"/>
  <c r="T936" i="1"/>
  <c r="W936" i="1" s="1"/>
  <c r="Z936" i="1" s="1"/>
  <c r="T937" i="1"/>
  <c r="W937" i="1" s="1"/>
  <c r="Z937" i="1" s="1"/>
  <c r="T938" i="1"/>
  <c r="W938" i="1" s="1"/>
  <c r="Z938" i="1" s="1"/>
  <c r="T939" i="1"/>
  <c r="W939" i="1" s="1"/>
  <c r="Z939" i="1" s="1"/>
  <c r="T940" i="1"/>
  <c r="W940" i="1" s="1"/>
  <c r="Z940" i="1" s="1"/>
  <c r="T941" i="1"/>
  <c r="W941" i="1" s="1"/>
  <c r="Z941" i="1" s="1"/>
  <c r="T942" i="1"/>
  <c r="W942" i="1" s="1"/>
  <c r="Z942" i="1" s="1"/>
  <c r="T943" i="1"/>
  <c r="W943" i="1" s="1"/>
  <c r="Z943" i="1" s="1"/>
  <c r="T944" i="1"/>
  <c r="W944" i="1" s="1"/>
  <c r="Z944" i="1" s="1"/>
  <c r="T945" i="1"/>
  <c r="W945" i="1" s="1"/>
  <c r="Z945" i="1" s="1"/>
  <c r="T946" i="1"/>
  <c r="W946" i="1" s="1"/>
  <c r="Z946" i="1" s="1"/>
  <c r="T947" i="1"/>
  <c r="W947" i="1" s="1"/>
  <c r="Z947" i="1" s="1"/>
  <c r="T948" i="1"/>
  <c r="W948" i="1" s="1"/>
  <c r="Z948" i="1" s="1"/>
  <c r="T949" i="1"/>
  <c r="W949" i="1" s="1"/>
  <c r="Z949" i="1" s="1"/>
  <c r="T950" i="1"/>
  <c r="W950" i="1" s="1"/>
  <c r="Z950" i="1" s="1"/>
  <c r="T951" i="1"/>
  <c r="W951" i="1" s="1"/>
  <c r="Z951" i="1" s="1"/>
  <c r="T952" i="1"/>
  <c r="W952" i="1" s="1"/>
  <c r="Z952" i="1" s="1"/>
  <c r="T953" i="1"/>
  <c r="W953" i="1" s="1"/>
  <c r="Z953" i="1" s="1"/>
  <c r="T954" i="1"/>
  <c r="W954" i="1" s="1"/>
  <c r="Z954" i="1" s="1"/>
  <c r="T955" i="1"/>
  <c r="W955" i="1" s="1"/>
  <c r="Z955" i="1" s="1"/>
  <c r="T956" i="1"/>
  <c r="W956" i="1" s="1"/>
  <c r="Z956" i="1" s="1"/>
  <c r="T957" i="1"/>
  <c r="W957" i="1" s="1"/>
  <c r="Z957" i="1" s="1"/>
  <c r="T958" i="1"/>
  <c r="W958" i="1" s="1"/>
  <c r="Z958" i="1" s="1"/>
  <c r="T959" i="1"/>
  <c r="W959" i="1" s="1"/>
  <c r="Z959" i="1" s="1"/>
  <c r="T960" i="1"/>
  <c r="W960" i="1" s="1"/>
  <c r="Z960" i="1" s="1"/>
  <c r="T961" i="1"/>
  <c r="W961" i="1" s="1"/>
  <c r="Z961" i="1" s="1"/>
  <c r="T962" i="1"/>
  <c r="W962" i="1" s="1"/>
  <c r="Z962" i="1" s="1"/>
  <c r="T963" i="1"/>
  <c r="W963" i="1" s="1"/>
  <c r="Z963" i="1" s="1"/>
  <c r="T964" i="1"/>
  <c r="W964" i="1" s="1"/>
  <c r="Z964" i="1" s="1"/>
  <c r="T965" i="1"/>
  <c r="W965" i="1" s="1"/>
  <c r="Z965" i="1" s="1"/>
  <c r="T966" i="1"/>
  <c r="W966" i="1" s="1"/>
  <c r="Z966" i="1" s="1"/>
  <c r="T967" i="1"/>
  <c r="W967" i="1" s="1"/>
  <c r="Z967" i="1" s="1"/>
  <c r="T968" i="1"/>
  <c r="W968" i="1" s="1"/>
  <c r="Z968" i="1" s="1"/>
  <c r="T969" i="1"/>
  <c r="W969" i="1" s="1"/>
  <c r="Z969" i="1" s="1"/>
  <c r="T970" i="1"/>
  <c r="W970" i="1" s="1"/>
  <c r="Z970" i="1" s="1"/>
  <c r="T971" i="1"/>
  <c r="W971" i="1" s="1"/>
  <c r="Z971" i="1" s="1"/>
  <c r="T972" i="1"/>
  <c r="W972" i="1" s="1"/>
  <c r="Z972" i="1" s="1"/>
  <c r="T973" i="1"/>
  <c r="W973" i="1" s="1"/>
  <c r="Z973" i="1" s="1"/>
  <c r="T974" i="1"/>
  <c r="W974" i="1" s="1"/>
  <c r="Z974" i="1" s="1"/>
  <c r="T975" i="1"/>
  <c r="W975" i="1" s="1"/>
  <c r="Z975" i="1" s="1"/>
  <c r="T976" i="1"/>
  <c r="W976" i="1" s="1"/>
  <c r="Z976" i="1" s="1"/>
  <c r="T977" i="1"/>
  <c r="W977" i="1" s="1"/>
  <c r="Z977" i="1" s="1"/>
  <c r="T978" i="1"/>
  <c r="W978" i="1" s="1"/>
  <c r="Z978" i="1" s="1"/>
  <c r="T979" i="1"/>
  <c r="W979" i="1" s="1"/>
  <c r="Z979" i="1" s="1"/>
  <c r="T980" i="1"/>
  <c r="W980" i="1" s="1"/>
  <c r="Z980" i="1" s="1"/>
  <c r="T981" i="1"/>
  <c r="W981" i="1" s="1"/>
  <c r="Z981" i="1" s="1"/>
  <c r="T982" i="1"/>
  <c r="W982" i="1" s="1"/>
  <c r="Z982" i="1" s="1"/>
  <c r="T983" i="1"/>
  <c r="W983" i="1" s="1"/>
  <c r="Z983" i="1" s="1"/>
  <c r="T984" i="1"/>
  <c r="W984" i="1" s="1"/>
  <c r="Z984" i="1" s="1"/>
  <c r="T985" i="1"/>
  <c r="W985" i="1" s="1"/>
  <c r="Z985" i="1" s="1"/>
  <c r="T986" i="1"/>
  <c r="W986" i="1" s="1"/>
  <c r="Z986" i="1" s="1"/>
  <c r="T987" i="1"/>
  <c r="W987" i="1" s="1"/>
  <c r="Z987" i="1" s="1"/>
  <c r="T988" i="1"/>
  <c r="W988" i="1" s="1"/>
  <c r="Z988" i="1" s="1"/>
  <c r="T989" i="1"/>
  <c r="W989" i="1" s="1"/>
  <c r="Z989" i="1" s="1"/>
  <c r="T990" i="1"/>
  <c r="W990" i="1" s="1"/>
  <c r="Z990" i="1" s="1"/>
  <c r="T991" i="1"/>
  <c r="W991" i="1" s="1"/>
  <c r="Z991" i="1" s="1"/>
  <c r="T992" i="1"/>
  <c r="W992" i="1" s="1"/>
  <c r="Z992" i="1" s="1"/>
  <c r="T993" i="1"/>
  <c r="W993" i="1" s="1"/>
  <c r="Z993" i="1" s="1"/>
  <c r="T994" i="1"/>
  <c r="W994" i="1" s="1"/>
  <c r="Z994" i="1" s="1"/>
  <c r="T995" i="1"/>
  <c r="W995" i="1" s="1"/>
  <c r="Z995" i="1" s="1"/>
  <c r="T996" i="1"/>
  <c r="W996" i="1" s="1"/>
  <c r="Z996" i="1" s="1"/>
  <c r="T997" i="1"/>
  <c r="W997" i="1" s="1"/>
  <c r="Z997" i="1" s="1"/>
  <c r="T998" i="1"/>
  <c r="W998" i="1" s="1"/>
  <c r="Z998" i="1" s="1"/>
  <c r="T999" i="1"/>
  <c r="W999" i="1" s="1"/>
  <c r="Z999" i="1" s="1"/>
  <c r="T1000" i="1"/>
  <c r="W1000" i="1" s="1"/>
  <c r="Z1000" i="1" s="1"/>
  <c r="T1001" i="1"/>
  <c r="W1001" i="1" s="1"/>
  <c r="Z1001" i="1" s="1"/>
  <c r="T1002" i="1"/>
  <c r="W1002" i="1" s="1"/>
  <c r="Z1002" i="1" s="1"/>
  <c r="T1003" i="1"/>
  <c r="W1003" i="1" s="1"/>
  <c r="Z1003" i="1" s="1"/>
  <c r="T1004" i="1"/>
  <c r="W1004" i="1" s="1"/>
  <c r="Z1004" i="1" s="1"/>
  <c r="T1005" i="1"/>
  <c r="W1005" i="1" s="1"/>
  <c r="Z1005" i="1" s="1"/>
  <c r="T1006" i="1"/>
  <c r="W1006" i="1" s="1"/>
  <c r="Z1006" i="1" s="1"/>
  <c r="T1007" i="1"/>
  <c r="W1007" i="1" s="1"/>
  <c r="Z1007" i="1" s="1"/>
  <c r="T1008" i="1"/>
  <c r="W1008" i="1" s="1"/>
  <c r="Z1008" i="1" s="1"/>
  <c r="T1009" i="1"/>
  <c r="W1009" i="1" s="1"/>
  <c r="Z1009" i="1" s="1"/>
  <c r="T1010" i="1"/>
  <c r="W1010" i="1" s="1"/>
  <c r="Z1010" i="1" s="1"/>
  <c r="T1011" i="1"/>
  <c r="W1011" i="1" s="1"/>
  <c r="Z1011" i="1" s="1"/>
  <c r="T1012" i="1"/>
  <c r="W1012" i="1" s="1"/>
  <c r="Z1012" i="1" s="1"/>
  <c r="T1013" i="1"/>
  <c r="W1013" i="1" s="1"/>
  <c r="Z1013" i="1" s="1"/>
  <c r="T1014" i="1"/>
  <c r="W1014" i="1" s="1"/>
  <c r="Z1014" i="1" s="1"/>
  <c r="T1015" i="1"/>
  <c r="W1015" i="1" s="1"/>
  <c r="Z1015" i="1" s="1"/>
  <c r="T1016" i="1"/>
  <c r="W1016" i="1" s="1"/>
  <c r="Z1016" i="1" s="1"/>
  <c r="T1017" i="1"/>
  <c r="W1017" i="1" s="1"/>
  <c r="Z1017" i="1" s="1"/>
  <c r="T1018" i="1"/>
  <c r="W1018" i="1" s="1"/>
  <c r="Z1018" i="1" s="1"/>
  <c r="T1019" i="1"/>
  <c r="W1019" i="1" s="1"/>
  <c r="Z1019" i="1" s="1"/>
  <c r="T1020" i="1"/>
  <c r="W1020" i="1" s="1"/>
  <c r="Z1020" i="1" s="1"/>
  <c r="T1021" i="1"/>
  <c r="W1021" i="1" s="1"/>
  <c r="Z1021" i="1" s="1"/>
  <c r="T1022" i="1"/>
  <c r="W1022" i="1" s="1"/>
  <c r="Z1022" i="1" s="1"/>
  <c r="T1023" i="1"/>
  <c r="W1023" i="1" s="1"/>
  <c r="Z1023" i="1" s="1"/>
  <c r="T1024" i="1"/>
  <c r="W1024" i="1" s="1"/>
  <c r="Z1024" i="1" s="1"/>
  <c r="T1025" i="1"/>
  <c r="W1025" i="1" s="1"/>
  <c r="Z1025" i="1" s="1"/>
  <c r="T1026" i="1"/>
  <c r="W1026" i="1" s="1"/>
  <c r="Z1026" i="1" s="1"/>
  <c r="T1027" i="1"/>
  <c r="W1027" i="1" s="1"/>
  <c r="Z1027" i="1" s="1"/>
  <c r="T1028" i="1"/>
  <c r="W1028" i="1" s="1"/>
  <c r="Z1028" i="1" s="1"/>
  <c r="T1029" i="1"/>
  <c r="W1029" i="1" s="1"/>
  <c r="Z1029" i="1" s="1"/>
  <c r="T1030" i="1"/>
  <c r="W1030" i="1" s="1"/>
  <c r="Z1030" i="1" s="1"/>
  <c r="T1031" i="1"/>
  <c r="W1031" i="1" s="1"/>
  <c r="Z1031" i="1" s="1"/>
  <c r="T1032" i="1"/>
  <c r="W1032" i="1" s="1"/>
  <c r="Z1032" i="1" s="1"/>
  <c r="T1033" i="1"/>
  <c r="W1033" i="1" s="1"/>
  <c r="Z1033" i="1" s="1"/>
  <c r="T1034" i="1"/>
  <c r="W1034" i="1" s="1"/>
  <c r="Z1034" i="1" s="1"/>
  <c r="T1035" i="1"/>
  <c r="W1035" i="1" s="1"/>
  <c r="Z1035" i="1" s="1"/>
  <c r="T1036" i="1"/>
  <c r="W1036" i="1" s="1"/>
  <c r="Z1036" i="1" s="1"/>
  <c r="T1037" i="1"/>
  <c r="W1037" i="1" s="1"/>
  <c r="Z1037" i="1" s="1"/>
  <c r="T1038" i="1"/>
  <c r="W1038" i="1" s="1"/>
  <c r="Z1038" i="1" s="1"/>
  <c r="T1039" i="1"/>
  <c r="W1039" i="1" s="1"/>
  <c r="Z1039" i="1" s="1"/>
  <c r="T1040" i="1"/>
  <c r="W1040" i="1" s="1"/>
  <c r="Z1040" i="1" s="1"/>
  <c r="T1041" i="1"/>
  <c r="W1041" i="1" s="1"/>
  <c r="Z1041" i="1" s="1"/>
  <c r="T1042" i="1"/>
  <c r="W1042" i="1" s="1"/>
  <c r="Z1042" i="1" s="1"/>
  <c r="T1043" i="1"/>
  <c r="W1043" i="1" s="1"/>
  <c r="Z1043" i="1" s="1"/>
  <c r="T1044" i="1"/>
  <c r="W1044" i="1" s="1"/>
  <c r="Z1044" i="1" s="1"/>
  <c r="T1045" i="1"/>
  <c r="W1045" i="1" s="1"/>
  <c r="Z1045" i="1" s="1"/>
  <c r="T1046" i="1"/>
  <c r="W1046" i="1" s="1"/>
  <c r="Z1046" i="1" s="1"/>
  <c r="T1047" i="1"/>
  <c r="W1047" i="1" s="1"/>
  <c r="Z1047" i="1" s="1"/>
  <c r="T1048" i="1"/>
  <c r="W1048" i="1" s="1"/>
  <c r="Z1048" i="1" s="1"/>
  <c r="T1049" i="1"/>
  <c r="W1049" i="1" s="1"/>
  <c r="Z1049" i="1" s="1"/>
  <c r="T1050" i="1"/>
  <c r="W1050" i="1" s="1"/>
  <c r="Z1050" i="1" s="1"/>
  <c r="T1051" i="1"/>
  <c r="W1051" i="1" s="1"/>
  <c r="Z1051" i="1" s="1"/>
  <c r="T1052" i="1"/>
  <c r="W1052" i="1" s="1"/>
  <c r="Z1052" i="1" s="1"/>
  <c r="T1053" i="1"/>
  <c r="W1053" i="1" s="1"/>
  <c r="Z1053" i="1" s="1"/>
  <c r="T1054" i="1"/>
  <c r="W1054" i="1" s="1"/>
  <c r="Z1054" i="1" s="1"/>
  <c r="T1055" i="1"/>
  <c r="W1055" i="1" s="1"/>
  <c r="Z1055" i="1" s="1"/>
  <c r="T1056" i="1"/>
  <c r="W1056" i="1" s="1"/>
  <c r="Z1056" i="1" s="1"/>
  <c r="T1057" i="1"/>
  <c r="W1057" i="1" s="1"/>
  <c r="Z1057" i="1" s="1"/>
  <c r="T1058" i="1"/>
  <c r="W1058" i="1" s="1"/>
  <c r="Z1058" i="1" s="1"/>
  <c r="T1059" i="1"/>
  <c r="W1059" i="1" s="1"/>
  <c r="Z1059" i="1" s="1"/>
  <c r="T1060" i="1"/>
  <c r="W1060" i="1" s="1"/>
  <c r="Z1060" i="1" s="1"/>
  <c r="T1061" i="1"/>
  <c r="W1061" i="1" s="1"/>
  <c r="Z1061" i="1" s="1"/>
  <c r="T1062" i="1"/>
  <c r="W1062" i="1" s="1"/>
  <c r="Z1062" i="1" s="1"/>
  <c r="T1063" i="1"/>
  <c r="W1063" i="1" s="1"/>
  <c r="Z1063" i="1" s="1"/>
  <c r="T1064" i="1"/>
  <c r="W1064" i="1" s="1"/>
  <c r="Z1064" i="1" s="1"/>
  <c r="T1065" i="1"/>
  <c r="W1065" i="1" s="1"/>
  <c r="Z1065" i="1" s="1"/>
  <c r="T1066" i="1"/>
  <c r="W1066" i="1" s="1"/>
  <c r="Z1066" i="1" s="1"/>
  <c r="T1067" i="1"/>
  <c r="W1067" i="1" s="1"/>
  <c r="Z1067" i="1" s="1"/>
  <c r="T1068" i="1"/>
  <c r="W1068" i="1" s="1"/>
  <c r="Z1068" i="1" s="1"/>
  <c r="T1069" i="1"/>
  <c r="W1069" i="1" s="1"/>
  <c r="Z1069" i="1" s="1"/>
  <c r="T1070" i="1"/>
  <c r="W1070" i="1" s="1"/>
  <c r="Z1070" i="1" s="1"/>
  <c r="T1071" i="1"/>
  <c r="W1071" i="1" s="1"/>
  <c r="Z1071" i="1" s="1"/>
  <c r="T1072" i="1"/>
  <c r="W1072" i="1" s="1"/>
  <c r="Z1072" i="1" s="1"/>
  <c r="T1073" i="1"/>
  <c r="W1073" i="1" s="1"/>
  <c r="Z1073" i="1" s="1"/>
  <c r="T1074" i="1"/>
  <c r="W1074" i="1" s="1"/>
  <c r="Z1074" i="1" s="1"/>
  <c r="T1075" i="1"/>
  <c r="W1075" i="1" s="1"/>
  <c r="Z1075" i="1" s="1"/>
  <c r="T1076" i="1"/>
  <c r="W1076" i="1" s="1"/>
  <c r="Z1076" i="1" s="1"/>
  <c r="T1077" i="1"/>
  <c r="W1077" i="1" s="1"/>
  <c r="Z1077" i="1" s="1"/>
  <c r="T1078" i="1"/>
  <c r="W1078" i="1" s="1"/>
  <c r="Z1078" i="1" s="1"/>
  <c r="T1079" i="1"/>
  <c r="W1079" i="1" s="1"/>
  <c r="Z1079" i="1" s="1"/>
  <c r="T1080" i="1"/>
  <c r="W1080" i="1" s="1"/>
  <c r="Z1080" i="1" s="1"/>
  <c r="T1081" i="1"/>
  <c r="W1081" i="1" s="1"/>
  <c r="Z1081" i="1" s="1"/>
  <c r="T1082" i="1"/>
  <c r="W1082" i="1" s="1"/>
  <c r="Z1082" i="1" s="1"/>
  <c r="T1083" i="1"/>
  <c r="W1083" i="1" s="1"/>
  <c r="Z1083" i="1" s="1"/>
  <c r="T1084" i="1"/>
  <c r="W1084" i="1" s="1"/>
  <c r="Z1084" i="1" s="1"/>
  <c r="T1085" i="1"/>
  <c r="W1085" i="1" s="1"/>
  <c r="Z1085" i="1" s="1"/>
  <c r="T1086" i="1"/>
  <c r="W1086" i="1" s="1"/>
  <c r="Z1086" i="1" s="1"/>
  <c r="T1087" i="1"/>
  <c r="W1087" i="1" s="1"/>
  <c r="Z1087" i="1" s="1"/>
  <c r="T1088" i="1"/>
  <c r="W1088" i="1" s="1"/>
  <c r="Z1088" i="1" s="1"/>
  <c r="T1089" i="1"/>
  <c r="W1089" i="1" s="1"/>
  <c r="Z1089" i="1" s="1"/>
  <c r="T1090" i="1"/>
  <c r="W1090" i="1" s="1"/>
  <c r="Z1090" i="1" s="1"/>
  <c r="T1091" i="1"/>
  <c r="W1091" i="1" s="1"/>
  <c r="Z1091" i="1" s="1"/>
  <c r="T1092" i="1"/>
  <c r="W1092" i="1" s="1"/>
  <c r="Z1092" i="1" s="1"/>
  <c r="T1093" i="1"/>
  <c r="W1093" i="1" s="1"/>
  <c r="Z1093" i="1" s="1"/>
  <c r="T1094" i="1"/>
  <c r="W1094" i="1" s="1"/>
  <c r="Z1094" i="1" s="1"/>
  <c r="T1095" i="1"/>
  <c r="W1095" i="1" s="1"/>
  <c r="Z1095" i="1" s="1"/>
  <c r="T1096" i="1"/>
  <c r="W1096" i="1" s="1"/>
  <c r="Z1096" i="1" s="1"/>
  <c r="T1097" i="1"/>
  <c r="W1097" i="1" s="1"/>
  <c r="Z1097" i="1" s="1"/>
  <c r="T1098" i="1"/>
  <c r="W1098" i="1" s="1"/>
  <c r="Z1098" i="1" s="1"/>
  <c r="T1099" i="1"/>
  <c r="W1099" i="1" s="1"/>
  <c r="Z1099" i="1" s="1"/>
  <c r="T1100" i="1"/>
  <c r="W1100" i="1" s="1"/>
  <c r="Z1100" i="1" s="1"/>
  <c r="T1101" i="1"/>
  <c r="W1101" i="1" s="1"/>
  <c r="Z1101" i="1" s="1"/>
  <c r="T1102" i="1"/>
  <c r="W1102" i="1" s="1"/>
  <c r="Z1102" i="1" s="1"/>
  <c r="T1103" i="1"/>
  <c r="W1103" i="1" s="1"/>
  <c r="Z1103" i="1" s="1"/>
  <c r="T1104" i="1"/>
  <c r="W1104" i="1" s="1"/>
  <c r="Z1104" i="1" s="1"/>
  <c r="T1105" i="1"/>
  <c r="W1105" i="1" s="1"/>
  <c r="Z1105" i="1" s="1"/>
  <c r="T1106" i="1"/>
  <c r="W1106" i="1" s="1"/>
  <c r="Z1106" i="1" s="1"/>
  <c r="T1107" i="1"/>
  <c r="W1107" i="1" s="1"/>
  <c r="Z1107" i="1" s="1"/>
  <c r="T1108" i="1"/>
  <c r="W1108" i="1" s="1"/>
  <c r="Z1108" i="1" s="1"/>
  <c r="T1109" i="1"/>
  <c r="W1109" i="1" s="1"/>
  <c r="Z1109" i="1" s="1"/>
  <c r="T1110" i="1"/>
  <c r="W1110" i="1" s="1"/>
  <c r="Z1110" i="1" s="1"/>
  <c r="T1111" i="1"/>
  <c r="W1111" i="1" s="1"/>
  <c r="Z1111" i="1" s="1"/>
  <c r="T1112" i="1"/>
  <c r="W1112" i="1" s="1"/>
  <c r="Z1112" i="1" s="1"/>
  <c r="T1113" i="1"/>
  <c r="W1113" i="1" s="1"/>
  <c r="Z1113" i="1" s="1"/>
  <c r="T1114" i="1"/>
  <c r="W1114" i="1" s="1"/>
  <c r="Z1114" i="1" s="1"/>
  <c r="T1115" i="1"/>
  <c r="W1115" i="1" s="1"/>
  <c r="Z1115" i="1" s="1"/>
  <c r="T1116" i="1"/>
  <c r="W1116" i="1" s="1"/>
  <c r="Z1116" i="1" s="1"/>
  <c r="T1117" i="1"/>
  <c r="W1117" i="1" s="1"/>
  <c r="Z1117" i="1" s="1"/>
  <c r="T1118" i="1"/>
  <c r="W1118" i="1" s="1"/>
  <c r="Z1118" i="1" s="1"/>
  <c r="T1119" i="1"/>
  <c r="W1119" i="1" s="1"/>
  <c r="Z1119" i="1" s="1"/>
  <c r="T1120" i="1"/>
  <c r="W1120" i="1" s="1"/>
  <c r="Z1120" i="1" s="1"/>
  <c r="T1121" i="1"/>
  <c r="W1121" i="1" s="1"/>
  <c r="Z1121" i="1" s="1"/>
  <c r="T1122" i="1"/>
  <c r="W1122" i="1" s="1"/>
  <c r="Z1122" i="1" s="1"/>
  <c r="T1123" i="1"/>
  <c r="W1123" i="1" s="1"/>
  <c r="Z1123" i="1" s="1"/>
  <c r="T1124" i="1"/>
  <c r="W1124" i="1" s="1"/>
  <c r="Z1124" i="1" s="1"/>
  <c r="T1125" i="1"/>
  <c r="W1125" i="1" s="1"/>
  <c r="Z1125" i="1" s="1"/>
  <c r="T1126" i="1"/>
  <c r="W1126" i="1" s="1"/>
  <c r="Z1126" i="1" s="1"/>
  <c r="T1127" i="1"/>
  <c r="W1127" i="1" s="1"/>
  <c r="Z1127" i="1" s="1"/>
  <c r="T1128" i="1"/>
  <c r="W1128" i="1" s="1"/>
  <c r="Z1128" i="1" s="1"/>
  <c r="T1129" i="1"/>
  <c r="W1129" i="1" s="1"/>
  <c r="Z1129" i="1" s="1"/>
  <c r="T1130" i="1"/>
  <c r="W1130" i="1" s="1"/>
  <c r="Z1130" i="1" s="1"/>
  <c r="T1131" i="1"/>
  <c r="W1131" i="1" s="1"/>
  <c r="Z1131" i="1" s="1"/>
  <c r="S3" i="1"/>
  <c r="V3" i="1" s="1"/>
  <c r="Y3" i="1" s="1"/>
  <c r="S4" i="1"/>
  <c r="V4" i="1" s="1"/>
  <c r="Y4" i="1" s="1"/>
  <c r="S5" i="1"/>
  <c r="V5" i="1" s="1"/>
  <c r="Y5" i="1" s="1"/>
  <c r="S6" i="1"/>
  <c r="V6" i="1" s="1"/>
  <c r="Y6" i="1" s="1"/>
  <c r="S7" i="1"/>
  <c r="V7" i="1" s="1"/>
  <c r="Y7" i="1" s="1"/>
  <c r="S8" i="1"/>
  <c r="V8" i="1" s="1"/>
  <c r="Y8" i="1" s="1"/>
  <c r="S9" i="1"/>
  <c r="V9" i="1" s="1"/>
  <c r="Y9" i="1" s="1"/>
  <c r="S10" i="1"/>
  <c r="V10" i="1" s="1"/>
  <c r="Y10" i="1" s="1"/>
  <c r="S11" i="1"/>
  <c r="V11" i="1" s="1"/>
  <c r="Y11" i="1" s="1"/>
  <c r="S12" i="1"/>
  <c r="V12" i="1" s="1"/>
  <c r="Y12" i="1" s="1"/>
  <c r="S13" i="1"/>
  <c r="V13" i="1" s="1"/>
  <c r="Y13" i="1" s="1"/>
  <c r="S14" i="1"/>
  <c r="V14" i="1" s="1"/>
  <c r="Y14" i="1" s="1"/>
  <c r="S15" i="1"/>
  <c r="V15" i="1" s="1"/>
  <c r="Y15" i="1" s="1"/>
  <c r="S16" i="1"/>
  <c r="V16" i="1" s="1"/>
  <c r="Y16" i="1" s="1"/>
  <c r="S17" i="1"/>
  <c r="V17" i="1" s="1"/>
  <c r="Y17" i="1" s="1"/>
  <c r="S18" i="1"/>
  <c r="V18" i="1" s="1"/>
  <c r="Y18" i="1" s="1"/>
  <c r="S19" i="1"/>
  <c r="V19" i="1" s="1"/>
  <c r="Y19" i="1" s="1"/>
  <c r="S20" i="1"/>
  <c r="V20" i="1" s="1"/>
  <c r="Y20" i="1" s="1"/>
  <c r="S21" i="1"/>
  <c r="V21" i="1" s="1"/>
  <c r="Y21" i="1" s="1"/>
  <c r="S22" i="1"/>
  <c r="V22" i="1" s="1"/>
  <c r="Y22" i="1" s="1"/>
  <c r="S23" i="1"/>
  <c r="V23" i="1" s="1"/>
  <c r="Y23" i="1" s="1"/>
  <c r="S24" i="1"/>
  <c r="V24" i="1" s="1"/>
  <c r="Y24" i="1" s="1"/>
  <c r="S25" i="1"/>
  <c r="V25" i="1" s="1"/>
  <c r="Y25" i="1" s="1"/>
  <c r="S26" i="1"/>
  <c r="V26" i="1" s="1"/>
  <c r="Y26" i="1" s="1"/>
  <c r="S27" i="1"/>
  <c r="V27" i="1" s="1"/>
  <c r="Y27" i="1" s="1"/>
  <c r="S28" i="1"/>
  <c r="V28" i="1" s="1"/>
  <c r="Y28" i="1" s="1"/>
  <c r="S29" i="1"/>
  <c r="V29" i="1" s="1"/>
  <c r="Y29" i="1" s="1"/>
  <c r="S30" i="1"/>
  <c r="V30" i="1" s="1"/>
  <c r="Y30" i="1" s="1"/>
  <c r="S31" i="1"/>
  <c r="V31" i="1" s="1"/>
  <c r="Y31" i="1" s="1"/>
  <c r="S32" i="1"/>
  <c r="V32" i="1" s="1"/>
  <c r="Y32" i="1" s="1"/>
  <c r="S33" i="1"/>
  <c r="V33" i="1" s="1"/>
  <c r="Y33" i="1" s="1"/>
  <c r="S34" i="1"/>
  <c r="V34" i="1" s="1"/>
  <c r="Y34" i="1" s="1"/>
  <c r="S35" i="1"/>
  <c r="V35" i="1" s="1"/>
  <c r="Y35" i="1" s="1"/>
  <c r="S36" i="1"/>
  <c r="V36" i="1" s="1"/>
  <c r="Y36" i="1" s="1"/>
  <c r="S37" i="1"/>
  <c r="V37" i="1" s="1"/>
  <c r="Y37" i="1" s="1"/>
  <c r="S38" i="1"/>
  <c r="V38" i="1" s="1"/>
  <c r="Y38" i="1" s="1"/>
  <c r="S39" i="1"/>
  <c r="V39" i="1" s="1"/>
  <c r="Y39" i="1" s="1"/>
  <c r="S40" i="1"/>
  <c r="V40" i="1" s="1"/>
  <c r="Y40" i="1" s="1"/>
  <c r="S41" i="1"/>
  <c r="V41" i="1" s="1"/>
  <c r="Y41" i="1" s="1"/>
  <c r="S42" i="1"/>
  <c r="V42" i="1" s="1"/>
  <c r="Y42" i="1" s="1"/>
  <c r="S43" i="1"/>
  <c r="V43" i="1" s="1"/>
  <c r="Y43" i="1" s="1"/>
  <c r="S44" i="1"/>
  <c r="V44" i="1" s="1"/>
  <c r="Y44" i="1" s="1"/>
  <c r="S45" i="1"/>
  <c r="V45" i="1" s="1"/>
  <c r="Y45" i="1" s="1"/>
  <c r="S46" i="1"/>
  <c r="V46" i="1" s="1"/>
  <c r="Y46" i="1" s="1"/>
  <c r="S47" i="1"/>
  <c r="V47" i="1" s="1"/>
  <c r="Y47" i="1" s="1"/>
  <c r="S48" i="1"/>
  <c r="V48" i="1" s="1"/>
  <c r="Y48" i="1" s="1"/>
  <c r="S49" i="1"/>
  <c r="V49" i="1" s="1"/>
  <c r="Y49" i="1" s="1"/>
  <c r="S50" i="1"/>
  <c r="V50" i="1" s="1"/>
  <c r="Y50" i="1" s="1"/>
  <c r="S51" i="1"/>
  <c r="V51" i="1" s="1"/>
  <c r="Y51" i="1" s="1"/>
  <c r="S52" i="1"/>
  <c r="V52" i="1" s="1"/>
  <c r="Y52" i="1" s="1"/>
  <c r="S53" i="1"/>
  <c r="V53" i="1" s="1"/>
  <c r="Y53" i="1" s="1"/>
  <c r="S54" i="1"/>
  <c r="V54" i="1" s="1"/>
  <c r="Y54" i="1" s="1"/>
  <c r="S55" i="1"/>
  <c r="V55" i="1" s="1"/>
  <c r="Y55" i="1" s="1"/>
  <c r="S56" i="1"/>
  <c r="V56" i="1" s="1"/>
  <c r="Y56" i="1" s="1"/>
  <c r="S57" i="1"/>
  <c r="V57" i="1" s="1"/>
  <c r="Y57" i="1" s="1"/>
  <c r="S58" i="1"/>
  <c r="V58" i="1" s="1"/>
  <c r="Y58" i="1" s="1"/>
  <c r="S59" i="1"/>
  <c r="V59" i="1" s="1"/>
  <c r="Y59" i="1" s="1"/>
  <c r="S60" i="1"/>
  <c r="V60" i="1" s="1"/>
  <c r="Y60" i="1" s="1"/>
  <c r="S61" i="1"/>
  <c r="V61" i="1" s="1"/>
  <c r="Y61" i="1" s="1"/>
  <c r="S62" i="1"/>
  <c r="V62" i="1" s="1"/>
  <c r="Y62" i="1" s="1"/>
  <c r="S63" i="1"/>
  <c r="V63" i="1" s="1"/>
  <c r="Y63" i="1" s="1"/>
  <c r="S64" i="1"/>
  <c r="V64" i="1" s="1"/>
  <c r="Y64" i="1" s="1"/>
  <c r="S65" i="1"/>
  <c r="V65" i="1" s="1"/>
  <c r="Y65" i="1" s="1"/>
  <c r="S66" i="1"/>
  <c r="V66" i="1" s="1"/>
  <c r="Y66" i="1" s="1"/>
  <c r="S67" i="1"/>
  <c r="V67" i="1" s="1"/>
  <c r="Y67" i="1" s="1"/>
  <c r="S68" i="1"/>
  <c r="V68" i="1" s="1"/>
  <c r="Y68" i="1" s="1"/>
  <c r="S69" i="1"/>
  <c r="V69" i="1" s="1"/>
  <c r="Y69" i="1" s="1"/>
  <c r="S70" i="1"/>
  <c r="V70" i="1" s="1"/>
  <c r="Y70" i="1" s="1"/>
  <c r="S71" i="1"/>
  <c r="V71" i="1" s="1"/>
  <c r="Y71" i="1" s="1"/>
  <c r="S72" i="1"/>
  <c r="V72" i="1" s="1"/>
  <c r="Y72" i="1" s="1"/>
  <c r="S73" i="1"/>
  <c r="V73" i="1" s="1"/>
  <c r="Y73" i="1" s="1"/>
  <c r="S74" i="1"/>
  <c r="V74" i="1" s="1"/>
  <c r="Y74" i="1" s="1"/>
  <c r="S75" i="1"/>
  <c r="V75" i="1" s="1"/>
  <c r="Y75" i="1" s="1"/>
  <c r="S76" i="1"/>
  <c r="V76" i="1" s="1"/>
  <c r="Y76" i="1" s="1"/>
  <c r="S77" i="1"/>
  <c r="V77" i="1" s="1"/>
  <c r="Y77" i="1" s="1"/>
  <c r="S78" i="1"/>
  <c r="V78" i="1" s="1"/>
  <c r="Y78" i="1" s="1"/>
  <c r="S79" i="1"/>
  <c r="V79" i="1" s="1"/>
  <c r="Y79" i="1" s="1"/>
  <c r="S80" i="1"/>
  <c r="V80" i="1" s="1"/>
  <c r="Y80" i="1" s="1"/>
  <c r="S81" i="1"/>
  <c r="V81" i="1" s="1"/>
  <c r="Y81" i="1" s="1"/>
  <c r="S82" i="1"/>
  <c r="V82" i="1" s="1"/>
  <c r="Y82" i="1" s="1"/>
  <c r="S83" i="1"/>
  <c r="V83" i="1" s="1"/>
  <c r="Y83" i="1" s="1"/>
  <c r="S84" i="1"/>
  <c r="V84" i="1" s="1"/>
  <c r="Y84" i="1" s="1"/>
  <c r="S85" i="1"/>
  <c r="V85" i="1" s="1"/>
  <c r="Y85" i="1" s="1"/>
  <c r="S86" i="1"/>
  <c r="V86" i="1" s="1"/>
  <c r="Y86" i="1" s="1"/>
  <c r="S87" i="1"/>
  <c r="V87" i="1" s="1"/>
  <c r="Y87" i="1" s="1"/>
  <c r="S88" i="1"/>
  <c r="V88" i="1" s="1"/>
  <c r="Y88" i="1" s="1"/>
  <c r="S89" i="1"/>
  <c r="V89" i="1" s="1"/>
  <c r="Y89" i="1" s="1"/>
  <c r="S90" i="1"/>
  <c r="V90" i="1" s="1"/>
  <c r="Y90" i="1" s="1"/>
  <c r="S91" i="1"/>
  <c r="V91" i="1" s="1"/>
  <c r="Y91" i="1" s="1"/>
  <c r="S92" i="1"/>
  <c r="V92" i="1" s="1"/>
  <c r="Y92" i="1" s="1"/>
  <c r="S93" i="1"/>
  <c r="V93" i="1" s="1"/>
  <c r="Y93" i="1" s="1"/>
  <c r="S94" i="1"/>
  <c r="V94" i="1" s="1"/>
  <c r="Y94" i="1" s="1"/>
  <c r="S95" i="1"/>
  <c r="V95" i="1" s="1"/>
  <c r="Y95" i="1" s="1"/>
  <c r="S96" i="1"/>
  <c r="V96" i="1" s="1"/>
  <c r="Y96" i="1" s="1"/>
  <c r="S97" i="1"/>
  <c r="V97" i="1" s="1"/>
  <c r="Y97" i="1" s="1"/>
  <c r="S98" i="1"/>
  <c r="V98" i="1" s="1"/>
  <c r="Y98" i="1" s="1"/>
  <c r="S99" i="1"/>
  <c r="V99" i="1" s="1"/>
  <c r="Y99" i="1" s="1"/>
  <c r="S100" i="1"/>
  <c r="V100" i="1" s="1"/>
  <c r="Y100" i="1" s="1"/>
  <c r="S101" i="1"/>
  <c r="V101" i="1" s="1"/>
  <c r="Y101" i="1" s="1"/>
  <c r="S102" i="1"/>
  <c r="V102" i="1" s="1"/>
  <c r="Y102" i="1" s="1"/>
  <c r="S103" i="1"/>
  <c r="V103" i="1" s="1"/>
  <c r="Y103" i="1" s="1"/>
  <c r="S104" i="1"/>
  <c r="V104" i="1" s="1"/>
  <c r="Y104" i="1" s="1"/>
  <c r="S105" i="1"/>
  <c r="V105" i="1" s="1"/>
  <c r="Y105" i="1" s="1"/>
  <c r="S106" i="1"/>
  <c r="V106" i="1" s="1"/>
  <c r="Y106" i="1" s="1"/>
  <c r="S107" i="1"/>
  <c r="V107" i="1" s="1"/>
  <c r="Y107" i="1" s="1"/>
  <c r="S108" i="1"/>
  <c r="V108" i="1" s="1"/>
  <c r="Y108" i="1" s="1"/>
  <c r="S109" i="1"/>
  <c r="V109" i="1" s="1"/>
  <c r="Y109" i="1" s="1"/>
  <c r="S110" i="1"/>
  <c r="V110" i="1" s="1"/>
  <c r="Y110" i="1" s="1"/>
  <c r="S111" i="1"/>
  <c r="V111" i="1" s="1"/>
  <c r="Y111" i="1" s="1"/>
  <c r="S112" i="1"/>
  <c r="V112" i="1" s="1"/>
  <c r="Y112" i="1" s="1"/>
  <c r="S113" i="1"/>
  <c r="V113" i="1" s="1"/>
  <c r="Y113" i="1" s="1"/>
  <c r="S114" i="1"/>
  <c r="V114" i="1" s="1"/>
  <c r="Y114" i="1" s="1"/>
  <c r="S115" i="1"/>
  <c r="V115" i="1" s="1"/>
  <c r="Y115" i="1" s="1"/>
  <c r="S116" i="1"/>
  <c r="V116" i="1" s="1"/>
  <c r="Y116" i="1" s="1"/>
  <c r="S117" i="1"/>
  <c r="V117" i="1" s="1"/>
  <c r="Y117" i="1" s="1"/>
  <c r="S118" i="1"/>
  <c r="V118" i="1" s="1"/>
  <c r="Y118" i="1" s="1"/>
  <c r="S119" i="1"/>
  <c r="V119" i="1" s="1"/>
  <c r="Y119" i="1" s="1"/>
  <c r="S120" i="1"/>
  <c r="V120" i="1" s="1"/>
  <c r="Y120" i="1" s="1"/>
  <c r="S121" i="1"/>
  <c r="V121" i="1" s="1"/>
  <c r="Y121" i="1" s="1"/>
  <c r="S122" i="1"/>
  <c r="V122" i="1" s="1"/>
  <c r="Y122" i="1" s="1"/>
  <c r="S123" i="1"/>
  <c r="V123" i="1" s="1"/>
  <c r="Y123" i="1" s="1"/>
  <c r="S124" i="1"/>
  <c r="V124" i="1" s="1"/>
  <c r="Y124" i="1" s="1"/>
  <c r="S125" i="1"/>
  <c r="V125" i="1" s="1"/>
  <c r="Y125" i="1" s="1"/>
  <c r="S126" i="1"/>
  <c r="V126" i="1" s="1"/>
  <c r="Y126" i="1" s="1"/>
  <c r="S127" i="1"/>
  <c r="V127" i="1" s="1"/>
  <c r="Y127" i="1" s="1"/>
  <c r="S128" i="1"/>
  <c r="V128" i="1" s="1"/>
  <c r="Y128" i="1" s="1"/>
  <c r="S129" i="1"/>
  <c r="V129" i="1" s="1"/>
  <c r="Y129" i="1" s="1"/>
  <c r="S130" i="1"/>
  <c r="V130" i="1" s="1"/>
  <c r="Y130" i="1" s="1"/>
  <c r="S131" i="1"/>
  <c r="V131" i="1" s="1"/>
  <c r="Y131" i="1" s="1"/>
  <c r="S132" i="1"/>
  <c r="V132" i="1" s="1"/>
  <c r="Y132" i="1" s="1"/>
  <c r="S133" i="1"/>
  <c r="V133" i="1" s="1"/>
  <c r="Y133" i="1" s="1"/>
  <c r="S134" i="1"/>
  <c r="V134" i="1" s="1"/>
  <c r="Y134" i="1" s="1"/>
  <c r="S135" i="1"/>
  <c r="V135" i="1" s="1"/>
  <c r="Y135" i="1" s="1"/>
  <c r="S136" i="1"/>
  <c r="V136" i="1" s="1"/>
  <c r="Y136" i="1" s="1"/>
  <c r="S137" i="1"/>
  <c r="V137" i="1" s="1"/>
  <c r="Y137" i="1" s="1"/>
  <c r="S138" i="1"/>
  <c r="V138" i="1" s="1"/>
  <c r="Y138" i="1" s="1"/>
  <c r="S139" i="1"/>
  <c r="V139" i="1" s="1"/>
  <c r="Y139" i="1" s="1"/>
  <c r="S140" i="1"/>
  <c r="V140" i="1" s="1"/>
  <c r="Y140" i="1" s="1"/>
  <c r="S141" i="1"/>
  <c r="V141" i="1" s="1"/>
  <c r="Y141" i="1" s="1"/>
  <c r="S142" i="1"/>
  <c r="V142" i="1" s="1"/>
  <c r="Y142" i="1" s="1"/>
  <c r="S143" i="1"/>
  <c r="V143" i="1" s="1"/>
  <c r="Y143" i="1" s="1"/>
  <c r="S144" i="1"/>
  <c r="V144" i="1" s="1"/>
  <c r="Y144" i="1" s="1"/>
  <c r="S145" i="1"/>
  <c r="V145" i="1" s="1"/>
  <c r="Y145" i="1" s="1"/>
  <c r="S146" i="1"/>
  <c r="V146" i="1" s="1"/>
  <c r="Y146" i="1" s="1"/>
  <c r="S147" i="1"/>
  <c r="V147" i="1" s="1"/>
  <c r="Y147" i="1" s="1"/>
  <c r="S148" i="1"/>
  <c r="V148" i="1" s="1"/>
  <c r="Y148" i="1" s="1"/>
  <c r="S149" i="1"/>
  <c r="V149" i="1" s="1"/>
  <c r="Y149" i="1" s="1"/>
  <c r="S150" i="1"/>
  <c r="V150" i="1" s="1"/>
  <c r="Y150" i="1" s="1"/>
  <c r="S151" i="1"/>
  <c r="V151" i="1" s="1"/>
  <c r="Y151" i="1" s="1"/>
  <c r="S152" i="1"/>
  <c r="V152" i="1" s="1"/>
  <c r="Y152" i="1" s="1"/>
  <c r="S153" i="1"/>
  <c r="V153" i="1" s="1"/>
  <c r="Y153" i="1" s="1"/>
  <c r="S154" i="1"/>
  <c r="V154" i="1" s="1"/>
  <c r="Y154" i="1" s="1"/>
  <c r="S155" i="1"/>
  <c r="V155" i="1" s="1"/>
  <c r="Y155" i="1" s="1"/>
  <c r="S156" i="1"/>
  <c r="V156" i="1" s="1"/>
  <c r="Y156" i="1" s="1"/>
  <c r="S157" i="1"/>
  <c r="V157" i="1" s="1"/>
  <c r="Y157" i="1" s="1"/>
  <c r="S158" i="1"/>
  <c r="V158" i="1" s="1"/>
  <c r="Y158" i="1" s="1"/>
  <c r="S159" i="1"/>
  <c r="V159" i="1" s="1"/>
  <c r="Y159" i="1" s="1"/>
  <c r="S160" i="1"/>
  <c r="V160" i="1" s="1"/>
  <c r="Y160" i="1" s="1"/>
  <c r="S161" i="1"/>
  <c r="V161" i="1" s="1"/>
  <c r="Y161" i="1" s="1"/>
  <c r="S162" i="1"/>
  <c r="V162" i="1" s="1"/>
  <c r="Y162" i="1" s="1"/>
  <c r="S163" i="1"/>
  <c r="V163" i="1" s="1"/>
  <c r="Y163" i="1" s="1"/>
  <c r="S164" i="1"/>
  <c r="V164" i="1" s="1"/>
  <c r="Y164" i="1" s="1"/>
  <c r="S165" i="1"/>
  <c r="V165" i="1" s="1"/>
  <c r="Y165" i="1" s="1"/>
  <c r="S166" i="1"/>
  <c r="V166" i="1" s="1"/>
  <c r="Y166" i="1" s="1"/>
  <c r="S167" i="1"/>
  <c r="V167" i="1" s="1"/>
  <c r="Y167" i="1" s="1"/>
  <c r="S168" i="1"/>
  <c r="V168" i="1" s="1"/>
  <c r="Y168" i="1" s="1"/>
  <c r="S169" i="1"/>
  <c r="V169" i="1" s="1"/>
  <c r="Y169" i="1" s="1"/>
  <c r="S170" i="1"/>
  <c r="V170" i="1" s="1"/>
  <c r="Y170" i="1" s="1"/>
  <c r="S171" i="1"/>
  <c r="V171" i="1" s="1"/>
  <c r="Y171" i="1" s="1"/>
  <c r="S172" i="1"/>
  <c r="V172" i="1" s="1"/>
  <c r="Y172" i="1" s="1"/>
  <c r="S173" i="1"/>
  <c r="V173" i="1" s="1"/>
  <c r="Y173" i="1" s="1"/>
  <c r="S174" i="1"/>
  <c r="V174" i="1" s="1"/>
  <c r="Y174" i="1" s="1"/>
  <c r="S175" i="1"/>
  <c r="V175" i="1" s="1"/>
  <c r="Y175" i="1" s="1"/>
  <c r="S176" i="1"/>
  <c r="V176" i="1" s="1"/>
  <c r="Y176" i="1" s="1"/>
  <c r="S177" i="1"/>
  <c r="V177" i="1" s="1"/>
  <c r="Y177" i="1" s="1"/>
  <c r="S178" i="1"/>
  <c r="V178" i="1" s="1"/>
  <c r="Y178" i="1" s="1"/>
  <c r="S179" i="1"/>
  <c r="V179" i="1" s="1"/>
  <c r="Y179" i="1" s="1"/>
  <c r="S180" i="1"/>
  <c r="V180" i="1" s="1"/>
  <c r="Y180" i="1" s="1"/>
  <c r="S181" i="1"/>
  <c r="V181" i="1" s="1"/>
  <c r="Y181" i="1" s="1"/>
  <c r="S182" i="1"/>
  <c r="V182" i="1" s="1"/>
  <c r="Y182" i="1" s="1"/>
  <c r="S183" i="1"/>
  <c r="V183" i="1" s="1"/>
  <c r="Y183" i="1" s="1"/>
  <c r="S184" i="1"/>
  <c r="V184" i="1" s="1"/>
  <c r="Y184" i="1" s="1"/>
  <c r="S185" i="1"/>
  <c r="V185" i="1" s="1"/>
  <c r="Y185" i="1" s="1"/>
  <c r="S186" i="1"/>
  <c r="V186" i="1" s="1"/>
  <c r="Y186" i="1" s="1"/>
  <c r="S187" i="1"/>
  <c r="V187" i="1" s="1"/>
  <c r="Y187" i="1" s="1"/>
  <c r="S188" i="1"/>
  <c r="V188" i="1" s="1"/>
  <c r="Y188" i="1" s="1"/>
  <c r="S189" i="1"/>
  <c r="V189" i="1" s="1"/>
  <c r="Y189" i="1" s="1"/>
  <c r="S190" i="1"/>
  <c r="V190" i="1" s="1"/>
  <c r="Y190" i="1" s="1"/>
  <c r="S191" i="1"/>
  <c r="V191" i="1" s="1"/>
  <c r="Y191" i="1" s="1"/>
  <c r="S192" i="1"/>
  <c r="V192" i="1" s="1"/>
  <c r="Y192" i="1" s="1"/>
  <c r="S193" i="1"/>
  <c r="V193" i="1" s="1"/>
  <c r="Y193" i="1" s="1"/>
  <c r="S194" i="1"/>
  <c r="V194" i="1" s="1"/>
  <c r="Y194" i="1" s="1"/>
  <c r="S195" i="1"/>
  <c r="V195" i="1" s="1"/>
  <c r="Y195" i="1" s="1"/>
  <c r="S196" i="1"/>
  <c r="V196" i="1" s="1"/>
  <c r="Y196" i="1" s="1"/>
  <c r="S197" i="1"/>
  <c r="V197" i="1" s="1"/>
  <c r="Y197" i="1" s="1"/>
  <c r="S198" i="1"/>
  <c r="V198" i="1" s="1"/>
  <c r="Y198" i="1" s="1"/>
  <c r="S199" i="1"/>
  <c r="V199" i="1" s="1"/>
  <c r="Y199" i="1" s="1"/>
  <c r="S200" i="1"/>
  <c r="V200" i="1" s="1"/>
  <c r="Y200" i="1" s="1"/>
  <c r="S201" i="1"/>
  <c r="V201" i="1" s="1"/>
  <c r="Y201" i="1" s="1"/>
  <c r="S202" i="1"/>
  <c r="V202" i="1" s="1"/>
  <c r="Y202" i="1" s="1"/>
  <c r="S203" i="1"/>
  <c r="V203" i="1" s="1"/>
  <c r="Y203" i="1" s="1"/>
  <c r="S204" i="1"/>
  <c r="V204" i="1" s="1"/>
  <c r="Y204" i="1" s="1"/>
  <c r="S205" i="1"/>
  <c r="V205" i="1" s="1"/>
  <c r="Y205" i="1" s="1"/>
  <c r="S206" i="1"/>
  <c r="V206" i="1" s="1"/>
  <c r="Y206" i="1" s="1"/>
  <c r="S207" i="1"/>
  <c r="V207" i="1" s="1"/>
  <c r="Y207" i="1" s="1"/>
  <c r="S208" i="1"/>
  <c r="V208" i="1" s="1"/>
  <c r="Y208" i="1" s="1"/>
  <c r="S209" i="1"/>
  <c r="V209" i="1" s="1"/>
  <c r="Y209" i="1" s="1"/>
  <c r="S210" i="1"/>
  <c r="V210" i="1" s="1"/>
  <c r="Y210" i="1" s="1"/>
  <c r="S211" i="1"/>
  <c r="V211" i="1" s="1"/>
  <c r="Y211" i="1" s="1"/>
  <c r="S212" i="1"/>
  <c r="V212" i="1" s="1"/>
  <c r="Y212" i="1" s="1"/>
  <c r="S213" i="1"/>
  <c r="V213" i="1" s="1"/>
  <c r="Y213" i="1" s="1"/>
  <c r="S214" i="1"/>
  <c r="V214" i="1" s="1"/>
  <c r="Y214" i="1" s="1"/>
  <c r="S215" i="1"/>
  <c r="V215" i="1" s="1"/>
  <c r="Y215" i="1" s="1"/>
  <c r="S216" i="1"/>
  <c r="V216" i="1" s="1"/>
  <c r="Y216" i="1" s="1"/>
  <c r="S217" i="1"/>
  <c r="V217" i="1" s="1"/>
  <c r="Y217" i="1" s="1"/>
  <c r="S218" i="1"/>
  <c r="V218" i="1" s="1"/>
  <c r="Y218" i="1" s="1"/>
  <c r="S219" i="1"/>
  <c r="V219" i="1" s="1"/>
  <c r="Y219" i="1" s="1"/>
  <c r="S220" i="1"/>
  <c r="V220" i="1" s="1"/>
  <c r="Y220" i="1" s="1"/>
  <c r="S221" i="1"/>
  <c r="V221" i="1" s="1"/>
  <c r="Y221" i="1" s="1"/>
  <c r="S222" i="1"/>
  <c r="V222" i="1" s="1"/>
  <c r="Y222" i="1" s="1"/>
  <c r="S223" i="1"/>
  <c r="V223" i="1" s="1"/>
  <c r="Y223" i="1" s="1"/>
  <c r="S224" i="1"/>
  <c r="V224" i="1" s="1"/>
  <c r="Y224" i="1" s="1"/>
  <c r="S225" i="1"/>
  <c r="V225" i="1" s="1"/>
  <c r="Y225" i="1" s="1"/>
  <c r="S226" i="1"/>
  <c r="V226" i="1" s="1"/>
  <c r="Y226" i="1" s="1"/>
  <c r="S227" i="1"/>
  <c r="V227" i="1" s="1"/>
  <c r="Y227" i="1" s="1"/>
  <c r="S228" i="1"/>
  <c r="V228" i="1" s="1"/>
  <c r="Y228" i="1" s="1"/>
  <c r="S229" i="1"/>
  <c r="V229" i="1" s="1"/>
  <c r="Y229" i="1" s="1"/>
  <c r="S230" i="1"/>
  <c r="V230" i="1" s="1"/>
  <c r="Y230" i="1" s="1"/>
  <c r="S231" i="1"/>
  <c r="V231" i="1" s="1"/>
  <c r="Y231" i="1" s="1"/>
  <c r="S232" i="1"/>
  <c r="V232" i="1" s="1"/>
  <c r="Y232" i="1" s="1"/>
  <c r="S233" i="1"/>
  <c r="V233" i="1" s="1"/>
  <c r="Y233" i="1" s="1"/>
  <c r="S234" i="1"/>
  <c r="V234" i="1" s="1"/>
  <c r="Y234" i="1" s="1"/>
  <c r="S235" i="1"/>
  <c r="V235" i="1" s="1"/>
  <c r="Y235" i="1" s="1"/>
  <c r="S236" i="1"/>
  <c r="V236" i="1" s="1"/>
  <c r="Y236" i="1" s="1"/>
  <c r="S237" i="1"/>
  <c r="V237" i="1" s="1"/>
  <c r="Y237" i="1" s="1"/>
  <c r="S238" i="1"/>
  <c r="V238" i="1" s="1"/>
  <c r="Y238" i="1" s="1"/>
  <c r="S239" i="1"/>
  <c r="V239" i="1" s="1"/>
  <c r="Y239" i="1" s="1"/>
  <c r="S240" i="1"/>
  <c r="V240" i="1" s="1"/>
  <c r="Y240" i="1" s="1"/>
  <c r="S241" i="1"/>
  <c r="V241" i="1" s="1"/>
  <c r="Y241" i="1" s="1"/>
  <c r="S242" i="1"/>
  <c r="V242" i="1" s="1"/>
  <c r="Y242" i="1" s="1"/>
  <c r="S243" i="1"/>
  <c r="V243" i="1" s="1"/>
  <c r="Y243" i="1" s="1"/>
  <c r="S244" i="1"/>
  <c r="V244" i="1" s="1"/>
  <c r="Y244" i="1" s="1"/>
  <c r="S245" i="1"/>
  <c r="V245" i="1" s="1"/>
  <c r="Y245" i="1" s="1"/>
  <c r="S246" i="1"/>
  <c r="V246" i="1" s="1"/>
  <c r="Y246" i="1" s="1"/>
  <c r="S247" i="1"/>
  <c r="V247" i="1" s="1"/>
  <c r="Y247" i="1" s="1"/>
  <c r="S248" i="1"/>
  <c r="V248" i="1" s="1"/>
  <c r="Y248" i="1" s="1"/>
  <c r="S249" i="1"/>
  <c r="V249" i="1" s="1"/>
  <c r="Y249" i="1" s="1"/>
  <c r="S250" i="1"/>
  <c r="V250" i="1" s="1"/>
  <c r="Y250" i="1" s="1"/>
  <c r="S251" i="1"/>
  <c r="V251" i="1" s="1"/>
  <c r="Y251" i="1" s="1"/>
  <c r="S252" i="1"/>
  <c r="V252" i="1" s="1"/>
  <c r="Y252" i="1" s="1"/>
  <c r="S253" i="1"/>
  <c r="V253" i="1" s="1"/>
  <c r="Y253" i="1" s="1"/>
  <c r="S254" i="1"/>
  <c r="V254" i="1" s="1"/>
  <c r="Y254" i="1" s="1"/>
  <c r="S255" i="1"/>
  <c r="V255" i="1" s="1"/>
  <c r="Y255" i="1" s="1"/>
  <c r="S256" i="1"/>
  <c r="V256" i="1" s="1"/>
  <c r="Y256" i="1" s="1"/>
  <c r="S257" i="1"/>
  <c r="V257" i="1" s="1"/>
  <c r="Y257" i="1" s="1"/>
  <c r="S258" i="1"/>
  <c r="V258" i="1" s="1"/>
  <c r="Y258" i="1" s="1"/>
  <c r="S259" i="1"/>
  <c r="V259" i="1" s="1"/>
  <c r="Y259" i="1" s="1"/>
  <c r="S260" i="1"/>
  <c r="V260" i="1" s="1"/>
  <c r="Y260" i="1" s="1"/>
  <c r="S261" i="1"/>
  <c r="V261" i="1" s="1"/>
  <c r="Y261" i="1" s="1"/>
  <c r="S262" i="1"/>
  <c r="V262" i="1" s="1"/>
  <c r="Y262" i="1" s="1"/>
  <c r="S263" i="1"/>
  <c r="V263" i="1" s="1"/>
  <c r="Y263" i="1" s="1"/>
  <c r="S264" i="1"/>
  <c r="V264" i="1" s="1"/>
  <c r="Y264" i="1" s="1"/>
  <c r="S265" i="1"/>
  <c r="V265" i="1" s="1"/>
  <c r="Y265" i="1" s="1"/>
  <c r="S266" i="1"/>
  <c r="V266" i="1" s="1"/>
  <c r="Y266" i="1" s="1"/>
  <c r="S267" i="1"/>
  <c r="V267" i="1" s="1"/>
  <c r="Y267" i="1" s="1"/>
  <c r="S268" i="1"/>
  <c r="V268" i="1" s="1"/>
  <c r="Y268" i="1" s="1"/>
  <c r="S269" i="1"/>
  <c r="V269" i="1" s="1"/>
  <c r="Y269" i="1" s="1"/>
  <c r="S270" i="1"/>
  <c r="V270" i="1" s="1"/>
  <c r="Y270" i="1" s="1"/>
  <c r="S271" i="1"/>
  <c r="V271" i="1" s="1"/>
  <c r="Y271" i="1" s="1"/>
  <c r="S272" i="1"/>
  <c r="V272" i="1" s="1"/>
  <c r="Y272" i="1" s="1"/>
  <c r="S273" i="1"/>
  <c r="V273" i="1" s="1"/>
  <c r="Y273" i="1" s="1"/>
  <c r="S274" i="1"/>
  <c r="V274" i="1" s="1"/>
  <c r="Y274" i="1" s="1"/>
  <c r="S275" i="1"/>
  <c r="V275" i="1" s="1"/>
  <c r="Y275" i="1" s="1"/>
  <c r="S276" i="1"/>
  <c r="V276" i="1" s="1"/>
  <c r="Y276" i="1" s="1"/>
  <c r="S277" i="1"/>
  <c r="V277" i="1" s="1"/>
  <c r="Y277" i="1" s="1"/>
  <c r="S278" i="1"/>
  <c r="V278" i="1" s="1"/>
  <c r="Y278" i="1" s="1"/>
  <c r="S279" i="1"/>
  <c r="V279" i="1" s="1"/>
  <c r="Y279" i="1" s="1"/>
  <c r="S280" i="1"/>
  <c r="V280" i="1" s="1"/>
  <c r="Y280" i="1" s="1"/>
  <c r="S281" i="1"/>
  <c r="V281" i="1" s="1"/>
  <c r="Y281" i="1" s="1"/>
  <c r="S282" i="1"/>
  <c r="V282" i="1" s="1"/>
  <c r="Y282" i="1" s="1"/>
  <c r="S283" i="1"/>
  <c r="V283" i="1" s="1"/>
  <c r="Y283" i="1" s="1"/>
  <c r="S284" i="1"/>
  <c r="V284" i="1" s="1"/>
  <c r="Y284" i="1" s="1"/>
  <c r="S285" i="1"/>
  <c r="V285" i="1" s="1"/>
  <c r="Y285" i="1" s="1"/>
  <c r="S286" i="1"/>
  <c r="V286" i="1" s="1"/>
  <c r="Y286" i="1" s="1"/>
  <c r="S287" i="1"/>
  <c r="V287" i="1" s="1"/>
  <c r="Y287" i="1" s="1"/>
  <c r="S288" i="1"/>
  <c r="V288" i="1" s="1"/>
  <c r="Y288" i="1" s="1"/>
  <c r="S289" i="1"/>
  <c r="V289" i="1" s="1"/>
  <c r="Y289" i="1" s="1"/>
  <c r="S290" i="1"/>
  <c r="V290" i="1" s="1"/>
  <c r="Y290" i="1" s="1"/>
  <c r="S291" i="1"/>
  <c r="V291" i="1" s="1"/>
  <c r="Y291" i="1" s="1"/>
  <c r="S292" i="1"/>
  <c r="V292" i="1" s="1"/>
  <c r="Y292" i="1" s="1"/>
  <c r="S293" i="1"/>
  <c r="V293" i="1" s="1"/>
  <c r="Y293" i="1" s="1"/>
  <c r="S294" i="1"/>
  <c r="V294" i="1" s="1"/>
  <c r="Y294" i="1" s="1"/>
  <c r="S295" i="1"/>
  <c r="V295" i="1" s="1"/>
  <c r="Y295" i="1" s="1"/>
  <c r="S296" i="1"/>
  <c r="V296" i="1" s="1"/>
  <c r="Y296" i="1" s="1"/>
  <c r="S297" i="1"/>
  <c r="V297" i="1" s="1"/>
  <c r="Y297" i="1" s="1"/>
  <c r="S298" i="1"/>
  <c r="V298" i="1" s="1"/>
  <c r="Y298" i="1" s="1"/>
  <c r="S299" i="1"/>
  <c r="V299" i="1" s="1"/>
  <c r="Y299" i="1" s="1"/>
  <c r="S300" i="1"/>
  <c r="V300" i="1" s="1"/>
  <c r="Y300" i="1" s="1"/>
  <c r="S301" i="1"/>
  <c r="V301" i="1" s="1"/>
  <c r="Y301" i="1" s="1"/>
  <c r="S302" i="1"/>
  <c r="V302" i="1" s="1"/>
  <c r="Y302" i="1" s="1"/>
  <c r="S303" i="1"/>
  <c r="V303" i="1" s="1"/>
  <c r="Y303" i="1" s="1"/>
  <c r="S304" i="1"/>
  <c r="V304" i="1" s="1"/>
  <c r="Y304" i="1" s="1"/>
  <c r="S305" i="1"/>
  <c r="V305" i="1" s="1"/>
  <c r="Y305" i="1" s="1"/>
  <c r="S306" i="1"/>
  <c r="V306" i="1" s="1"/>
  <c r="Y306" i="1" s="1"/>
  <c r="S307" i="1"/>
  <c r="V307" i="1" s="1"/>
  <c r="Y307" i="1" s="1"/>
  <c r="S308" i="1"/>
  <c r="V308" i="1" s="1"/>
  <c r="Y308" i="1" s="1"/>
  <c r="S309" i="1"/>
  <c r="V309" i="1" s="1"/>
  <c r="Y309" i="1" s="1"/>
  <c r="S310" i="1"/>
  <c r="V310" i="1" s="1"/>
  <c r="Y310" i="1" s="1"/>
  <c r="S311" i="1"/>
  <c r="V311" i="1" s="1"/>
  <c r="Y311" i="1" s="1"/>
  <c r="S312" i="1"/>
  <c r="V312" i="1" s="1"/>
  <c r="Y312" i="1" s="1"/>
  <c r="S313" i="1"/>
  <c r="V313" i="1" s="1"/>
  <c r="Y313" i="1" s="1"/>
  <c r="S314" i="1"/>
  <c r="V314" i="1" s="1"/>
  <c r="Y314" i="1" s="1"/>
  <c r="S315" i="1"/>
  <c r="V315" i="1" s="1"/>
  <c r="Y315" i="1" s="1"/>
  <c r="S316" i="1"/>
  <c r="V316" i="1" s="1"/>
  <c r="Y316" i="1" s="1"/>
  <c r="S317" i="1"/>
  <c r="V317" i="1" s="1"/>
  <c r="Y317" i="1" s="1"/>
  <c r="S318" i="1"/>
  <c r="V318" i="1" s="1"/>
  <c r="Y318" i="1" s="1"/>
  <c r="S319" i="1"/>
  <c r="V319" i="1" s="1"/>
  <c r="Y319" i="1" s="1"/>
  <c r="S320" i="1"/>
  <c r="V320" i="1" s="1"/>
  <c r="Y320" i="1" s="1"/>
  <c r="S321" i="1"/>
  <c r="V321" i="1" s="1"/>
  <c r="Y321" i="1" s="1"/>
  <c r="S322" i="1"/>
  <c r="V322" i="1" s="1"/>
  <c r="Y322" i="1" s="1"/>
  <c r="S323" i="1"/>
  <c r="V323" i="1" s="1"/>
  <c r="Y323" i="1" s="1"/>
  <c r="S324" i="1"/>
  <c r="V324" i="1" s="1"/>
  <c r="Y324" i="1" s="1"/>
  <c r="S325" i="1"/>
  <c r="V325" i="1" s="1"/>
  <c r="Y325" i="1" s="1"/>
  <c r="S326" i="1"/>
  <c r="V326" i="1" s="1"/>
  <c r="Y326" i="1" s="1"/>
  <c r="S327" i="1"/>
  <c r="V327" i="1" s="1"/>
  <c r="Y327" i="1" s="1"/>
  <c r="S328" i="1"/>
  <c r="V328" i="1" s="1"/>
  <c r="Y328" i="1" s="1"/>
  <c r="S329" i="1"/>
  <c r="V329" i="1" s="1"/>
  <c r="Y329" i="1" s="1"/>
  <c r="S330" i="1"/>
  <c r="V330" i="1" s="1"/>
  <c r="Y330" i="1" s="1"/>
  <c r="S331" i="1"/>
  <c r="V331" i="1" s="1"/>
  <c r="Y331" i="1" s="1"/>
  <c r="S332" i="1"/>
  <c r="V332" i="1" s="1"/>
  <c r="Y332" i="1" s="1"/>
  <c r="S333" i="1"/>
  <c r="V333" i="1" s="1"/>
  <c r="Y333" i="1" s="1"/>
  <c r="S334" i="1"/>
  <c r="V334" i="1" s="1"/>
  <c r="Y334" i="1" s="1"/>
  <c r="S335" i="1"/>
  <c r="V335" i="1" s="1"/>
  <c r="Y335" i="1" s="1"/>
  <c r="S336" i="1"/>
  <c r="V336" i="1" s="1"/>
  <c r="Y336" i="1" s="1"/>
  <c r="S337" i="1"/>
  <c r="V337" i="1" s="1"/>
  <c r="Y337" i="1" s="1"/>
  <c r="S338" i="1"/>
  <c r="V338" i="1" s="1"/>
  <c r="Y338" i="1" s="1"/>
  <c r="S339" i="1"/>
  <c r="V339" i="1" s="1"/>
  <c r="Y339" i="1" s="1"/>
  <c r="S340" i="1"/>
  <c r="V340" i="1" s="1"/>
  <c r="Y340" i="1" s="1"/>
  <c r="S341" i="1"/>
  <c r="V341" i="1" s="1"/>
  <c r="Y341" i="1" s="1"/>
  <c r="S342" i="1"/>
  <c r="V342" i="1" s="1"/>
  <c r="Y342" i="1" s="1"/>
  <c r="S343" i="1"/>
  <c r="V343" i="1" s="1"/>
  <c r="Y343" i="1" s="1"/>
  <c r="S344" i="1"/>
  <c r="V344" i="1" s="1"/>
  <c r="Y344" i="1" s="1"/>
  <c r="S345" i="1"/>
  <c r="V345" i="1" s="1"/>
  <c r="Y345" i="1" s="1"/>
  <c r="S346" i="1"/>
  <c r="V346" i="1" s="1"/>
  <c r="Y346" i="1" s="1"/>
  <c r="S347" i="1"/>
  <c r="V347" i="1" s="1"/>
  <c r="Y347" i="1" s="1"/>
  <c r="S348" i="1"/>
  <c r="V348" i="1" s="1"/>
  <c r="Y348" i="1" s="1"/>
  <c r="S349" i="1"/>
  <c r="V349" i="1" s="1"/>
  <c r="Y349" i="1" s="1"/>
  <c r="S350" i="1"/>
  <c r="V350" i="1" s="1"/>
  <c r="Y350" i="1" s="1"/>
  <c r="S351" i="1"/>
  <c r="V351" i="1" s="1"/>
  <c r="Y351" i="1" s="1"/>
  <c r="S352" i="1"/>
  <c r="V352" i="1" s="1"/>
  <c r="Y352" i="1" s="1"/>
  <c r="S353" i="1"/>
  <c r="V353" i="1" s="1"/>
  <c r="Y353" i="1" s="1"/>
  <c r="S354" i="1"/>
  <c r="V354" i="1" s="1"/>
  <c r="Y354" i="1" s="1"/>
  <c r="S355" i="1"/>
  <c r="V355" i="1" s="1"/>
  <c r="Y355" i="1" s="1"/>
  <c r="S356" i="1"/>
  <c r="V356" i="1" s="1"/>
  <c r="Y356" i="1" s="1"/>
  <c r="S357" i="1"/>
  <c r="V357" i="1" s="1"/>
  <c r="Y357" i="1" s="1"/>
  <c r="S358" i="1"/>
  <c r="V358" i="1" s="1"/>
  <c r="Y358" i="1" s="1"/>
  <c r="S359" i="1"/>
  <c r="V359" i="1" s="1"/>
  <c r="Y359" i="1" s="1"/>
  <c r="S360" i="1"/>
  <c r="V360" i="1" s="1"/>
  <c r="Y360" i="1" s="1"/>
  <c r="S361" i="1"/>
  <c r="V361" i="1" s="1"/>
  <c r="Y361" i="1" s="1"/>
  <c r="S362" i="1"/>
  <c r="V362" i="1" s="1"/>
  <c r="Y362" i="1" s="1"/>
  <c r="S363" i="1"/>
  <c r="V363" i="1" s="1"/>
  <c r="Y363" i="1" s="1"/>
  <c r="S364" i="1"/>
  <c r="V364" i="1" s="1"/>
  <c r="Y364" i="1" s="1"/>
  <c r="S365" i="1"/>
  <c r="V365" i="1" s="1"/>
  <c r="Y365" i="1" s="1"/>
  <c r="S366" i="1"/>
  <c r="V366" i="1" s="1"/>
  <c r="Y366" i="1" s="1"/>
  <c r="S367" i="1"/>
  <c r="V367" i="1" s="1"/>
  <c r="Y367" i="1" s="1"/>
  <c r="S368" i="1"/>
  <c r="V368" i="1" s="1"/>
  <c r="Y368" i="1" s="1"/>
  <c r="S369" i="1"/>
  <c r="V369" i="1" s="1"/>
  <c r="Y369" i="1" s="1"/>
  <c r="S370" i="1"/>
  <c r="V370" i="1" s="1"/>
  <c r="Y370" i="1" s="1"/>
  <c r="S371" i="1"/>
  <c r="V371" i="1" s="1"/>
  <c r="Y371" i="1" s="1"/>
  <c r="S372" i="1"/>
  <c r="V372" i="1" s="1"/>
  <c r="Y372" i="1" s="1"/>
  <c r="S373" i="1"/>
  <c r="V373" i="1" s="1"/>
  <c r="Y373" i="1" s="1"/>
  <c r="S374" i="1"/>
  <c r="V374" i="1" s="1"/>
  <c r="Y374" i="1" s="1"/>
  <c r="S375" i="1"/>
  <c r="V375" i="1" s="1"/>
  <c r="Y375" i="1" s="1"/>
  <c r="S376" i="1"/>
  <c r="V376" i="1" s="1"/>
  <c r="Y376" i="1" s="1"/>
  <c r="S377" i="1"/>
  <c r="V377" i="1" s="1"/>
  <c r="Y377" i="1" s="1"/>
  <c r="S378" i="1"/>
  <c r="V378" i="1" s="1"/>
  <c r="Y378" i="1" s="1"/>
  <c r="S379" i="1"/>
  <c r="V379" i="1" s="1"/>
  <c r="Y379" i="1" s="1"/>
  <c r="S380" i="1"/>
  <c r="V380" i="1" s="1"/>
  <c r="Y380" i="1" s="1"/>
  <c r="S381" i="1"/>
  <c r="V381" i="1" s="1"/>
  <c r="Y381" i="1" s="1"/>
  <c r="S382" i="1"/>
  <c r="V382" i="1" s="1"/>
  <c r="Y382" i="1" s="1"/>
  <c r="S383" i="1"/>
  <c r="V383" i="1" s="1"/>
  <c r="Y383" i="1" s="1"/>
  <c r="S384" i="1"/>
  <c r="V384" i="1" s="1"/>
  <c r="Y384" i="1" s="1"/>
  <c r="S385" i="1"/>
  <c r="V385" i="1" s="1"/>
  <c r="Y385" i="1" s="1"/>
  <c r="S386" i="1"/>
  <c r="V386" i="1" s="1"/>
  <c r="Y386" i="1" s="1"/>
  <c r="S387" i="1"/>
  <c r="V387" i="1" s="1"/>
  <c r="Y387" i="1" s="1"/>
  <c r="S388" i="1"/>
  <c r="V388" i="1" s="1"/>
  <c r="Y388" i="1" s="1"/>
  <c r="S389" i="1"/>
  <c r="V389" i="1" s="1"/>
  <c r="Y389" i="1" s="1"/>
  <c r="S390" i="1"/>
  <c r="V390" i="1" s="1"/>
  <c r="Y390" i="1" s="1"/>
  <c r="S391" i="1"/>
  <c r="V391" i="1" s="1"/>
  <c r="Y391" i="1" s="1"/>
  <c r="S392" i="1"/>
  <c r="V392" i="1" s="1"/>
  <c r="Y392" i="1" s="1"/>
  <c r="S393" i="1"/>
  <c r="V393" i="1" s="1"/>
  <c r="Y393" i="1" s="1"/>
  <c r="S394" i="1"/>
  <c r="V394" i="1" s="1"/>
  <c r="Y394" i="1" s="1"/>
  <c r="S395" i="1"/>
  <c r="V395" i="1" s="1"/>
  <c r="Y395" i="1" s="1"/>
  <c r="S396" i="1"/>
  <c r="V396" i="1" s="1"/>
  <c r="Y396" i="1" s="1"/>
  <c r="S397" i="1"/>
  <c r="V397" i="1" s="1"/>
  <c r="Y397" i="1" s="1"/>
  <c r="S398" i="1"/>
  <c r="V398" i="1" s="1"/>
  <c r="Y398" i="1" s="1"/>
  <c r="S399" i="1"/>
  <c r="V399" i="1" s="1"/>
  <c r="Y399" i="1" s="1"/>
  <c r="S400" i="1"/>
  <c r="V400" i="1" s="1"/>
  <c r="Y400" i="1" s="1"/>
  <c r="S401" i="1"/>
  <c r="V401" i="1" s="1"/>
  <c r="Y401" i="1" s="1"/>
  <c r="S402" i="1"/>
  <c r="V402" i="1" s="1"/>
  <c r="Y402" i="1" s="1"/>
  <c r="S403" i="1"/>
  <c r="V403" i="1" s="1"/>
  <c r="Y403" i="1" s="1"/>
  <c r="S404" i="1"/>
  <c r="V404" i="1" s="1"/>
  <c r="Y404" i="1" s="1"/>
  <c r="S405" i="1"/>
  <c r="V405" i="1" s="1"/>
  <c r="Y405" i="1" s="1"/>
  <c r="S406" i="1"/>
  <c r="V406" i="1" s="1"/>
  <c r="Y406" i="1" s="1"/>
  <c r="S407" i="1"/>
  <c r="V407" i="1" s="1"/>
  <c r="Y407" i="1" s="1"/>
  <c r="S408" i="1"/>
  <c r="V408" i="1" s="1"/>
  <c r="Y408" i="1" s="1"/>
  <c r="S409" i="1"/>
  <c r="V409" i="1" s="1"/>
  <c r="Y409" i="1" s="1"/>
  <c r="S410" i="1"/>
  <c r="V410" i="1" s="1"/>
  <c r="Y410" i="1" s="1"/>
  <c r="S411" i="1"/>
  <c r="V411" i="1" s="1"/>
  <c r="Y411" i="1" s="1"/>
  <c r="S412" i="1"/>
  <c r="V412" i="1" s="1"/>
  <c r="Y412" i="1" s="1"/>
  <c r="S413" i="1"/>
  <c r="V413" i="1" s="1"/>
  <c r="Y413" i="1" s="1"/>
  <c r="S414" i="1"/>
  <c r="V414" i="1" s="1"/>
  <c r="Y414" i="1" s="1"/>
  <c r="S415" i="1"/>
  <c r="V415" i="1" s="1"/>
  <c r="Y415" i="1" s="1"/>
  <c r="S416" i="1"/>
  <c r="V416" i="1" s="1"/>
  <c r="Y416" i="1" s="1"/>
  <c r="S417" i="1"/>
  <c r="V417" i="1" s="1"/>
  <c r="Y417" i="1" s="1"/>
  <c r="S418" i="1"/>
  <c r="V418" i="1" s="1"/>
  <c r="Y418" i="1" s="1"/>
  <c r="S419" i="1"/>
  <c r="V419" i="1" s="1"/>
  <c r="Y419" i="1" s="1"/>
  <c r="S420" i="1"/>
  <c r="V420" i="1" s="1"/>
  <c r="Y420" i="1" s="1"/>
  <c r="S421" i="1"/>
  <c r="V421" i="1" s="1"/>
  <c r="Y421" i="1" s="1"/>
  <c r="S422" i="1"/>
  <c r="V422" i="1" s="1"/>
  <c r="Y422" i="1" s="1"/>
  <c r="S423" i="1"/>
  <c r="V423" i="1" s="1"/>
  <c r="Y423" i="1" s="1"/>
  <c r="S424" i="1"/>
  <c r="V424" i="1" s="1"/>
  <c r="Y424" i="1" s="1"/>
  <c r="S425" i="1"/>
  <c r="V425" i="1" s="1"/>
  <c r="Y425" i="1" s="1"/>
  <c r="S426" i="1"/>
  <c r="V426" i="1" s="1"/>
  <c r="Y426" i="1" s="1"/>
  <c r="S427" i="1"/>
  <c r="V427" i="1" s="1"/>
  <c r="Y427" i="1" s="1"/>
  <c r="S428" i="1"/>
  <c r="V428" i="1" s="1"/>
  <c r="Y428" i="1" s="1"/>
  <c r="S429" i="1"/>
  <c r="V429" i="1" s="1"/>
  <c r="Y429" i="1" s="1"/>
  <c r="S430" i="1"/>
  <c r="V430" i="1" s="1"/>
  <c r="Y430" i="1" s="1"/>
  <c r="S431" i="1"/>
  <c r="V431" i="1" s="1"/>
  <c r="Y431" i="1" s="1"/>
  <c r="S432" i="1"/>
  <c r="V432" i="1" s="1"/>
  <c r="Y432" i="1" s="1"/>
  <c r="S433" i="1"/>
  <c r="V433" i="1" s="1"/>
  <c r="Y433" i="1" s="1"/>
  <c r="S434" i="1"/>
  <c r="V434" i="1" s="1"/>
  <c r="Y434" i="1" s="1"/>
  <c r="S435" i="1"/>
  <c r="V435" i="1" s="1"/>
  <c r="Y435" i="1" s="1"/>
  <c r="S436" i="1"/>
  <c r="V436" i="1" s="1"/>
  <c r="Y436" i="1" s="1"/>
  <c r="S437" i="1"/>
  <c r="V437" i="1" s="1"/>
  <c r="Y437" i="1" s="1"/>
  <c r="S438" i="1"/>
  <c r="V438" i="1" s="1"/>
  <c r="Y438" i="1" s="1"/>
  <c r="S439" i="1"/>
  <c r="V439" i="1" s="1"/>
  <c r="Y439" i="1" s="1"/>
  <c r="S440" i="1"/>
  <c r="V440" i="1" s="1"/>
  <c r="Y440" i="1" s="1"/>
  <c r="S441" i="1"/>
  <c r="V441" i="1" s="1"/>
  <c r="Y441" i="1" s="1"/>
  <c r="S442" i="1"/>
  <c r="V442" i="1" s="1"/>
  <c r="Y442" i="1" s="1"/>
  <c r="S443" i="1"/>
  <c r="V443" i="1" s="1"/>
  <c r="Y443" i="1" s="1"/>
  <c r="S444" i="1"/>
  <c r="V444" i="1" s="1"/>
  <c r="Y444" i="1" s="1"/>
  <c r="S445" i="1"/>
  <c r="V445" i="1" s="1"/>
  <c r="Y445" i="1" s="1"/>
  <c r="S446" i="1"/>
  <c r="V446" i="1" s="1"/>
  <c r="Y446" i="1" s="1"/>
  <c r="S447" i="1"/>
  <c r="V447" i="1" s="1"/>
  <c r="Y447" i="1" s="1"/>
  <c r="S448" i="1"/>
  <c r="V448" i="1" s="1"/>
  <c r="Y448" i="1" s="1"/>
  <c r="S449" i="1"/>
  <c r="V449" i="1" s="1"/>
  <c r="Y449" i="1" s="1"/>
  <c r="S450" i="1"/>
  <c r="V450" i="1" s="1"/>
  <c r="Y450" i="1" s="1"/>
  <c r="S451" i="1"/>
  <c r="V451" i="1" s="1"/>
  <c r="Y451" i="1" s="1"/>
  <c r="S452" i="1"/>
  <c r="V452" i="1" s="1"/>
  <c r="Y452" i="1" s="1"/>
  <c r="S453" i="1"/>
  <c r="V453" i="1" s="1"/>
  <c r="Y453" i="1" s="1"/>
  <c r="S454" i="1"/>
  <c r="V454" i="1" s="1"/>
  <c r="Y454" i="1" s="1"/>
  <c r="S455" i="1"/>
  <c r="V455" i="1" s="1"/>
  <c r="Y455" i="1" s="1"/>
  <c r="S456" i="1"/>
  <c r="V456" i="1" s="1"/>
  <c r="Y456" i="1" s="1"/>
  <c r="S457" i="1"/>
  <c r="V457" i="1" s="1"/>
  <c r="Y457" i="1" s="1"/>
  <c r="S458" i="1"/>
  <c r="V458" i="1" s="1"/>
  <c r="Y458" i="1" s="1"/>
  <c r="S459" i="1"/>
  <c r="V459" i="1" s="1"/>
  <c r="Y459" i="1" s="1"/>
  <c r="S460" i="1"/>
  <c r="V460" i="1" s="1"/>
  <c r="Y460" i="1" s="1"/>
  <c r="S461" i="1"/>
  <c r="V461" i="1" s="1"/>
  <c r="Y461" i="1" s="1"/>
  <c r="S462" i="1"/>
  <c r="V462" i="1" s="1"/>
  <c r="Y462" i="1" s="1"/>
  <c r="S463" i="1"/>
  <c r="V463" i="1" s="1"/>
  <c r="Y463" i="1" s="1"/>
  <c r="S464" i="1"/>
  <c r="V464" i="1" s="1"/>
  <c r="Y464" i="1" s="1"/>
  <c r="S465" i="1"/>
  <c r="V465" i="1" s="1"/>
  <c r="Y465" i="1" s="1"/>
  <c r="S466" i="1"/>
  <c r="V466" i="1" s="1"/>
  <c r="Y466" i="1" s="1"/>
  <c r="S467" i="1"/>
  <c r="V467" i="1" s="1"/>
  <c r="Y467" i="1" s="1"/>
  <c r="S468" i="1"/>
  <c r="V468" i="1" s="1"/>
  <c r="Y468" i="1" s="1"/>
  <c r="S469" i="1"/>
  <c r="V469" i="1" s="1"/>
  <c r="Y469" i="1" s="1"/>
  <c r="S470" i="1"/>
  <c r="V470" i="1" s="1"/>
  <c r="Y470" i="1" s="1"/>
  <c r="S471" i="1"/>
  <c r="V471" i="1" s="1"/>
  <c r="Y471" i="1" s="1"/>
  <c r="S472" i="1"/>
  <c r="V472" i="1" s="1"/>
  <c r="Y472" i="1" s="1"/>
  <c r="S473" i="1"/>
  <c r="V473" i="1" s="1"/>
  <c r="Y473" i="1" s="1"/>
  <c r="S474" i="1"/>
  <c r="V474" i="1" s="1"/>
  <c r="Y474" i="1" s="1"/>
  <c r="S475" i="1"/>
  <c r="V475" i="1" s="1"/>
  <c r="Y475" i="1" s="1"/>
  <c r="S476" i="1"/>
  <c r="V476" i="1" s="1"/>
  <c r="Y476" i="1" s="1"/>
  <c r="S477" i="1"/>
  <c r="V477" i="1" s="1"/>
  <c r="Y477" i="1" s="1"/>
  <c r="S478" i="1"/>
  <c r="V478" i="1" s="1"/>
  <c r="Y478" i="1" s="1"/>
  <c r="S479" i="1"/>
  <c r="V479" i="1" s="1"/>
  <c r="Y479" i="1" s="1"/>
  <c r="S480" i="1"/>
  <c r="V480" i="1" s="1"/>
  <c r="Y480" i="1" s="1"/>
  <c r="S481" i="1"/>
  <c r="V481" i="1" s="1"/>
  <c r="Y481" i="1" s="1"/>
  <c r="S482" i="1"/>
  <c r="V482" i="1" s="1"/>
  <c r="Y482" i="1" s="1"/>
  <c r="S483" i="1"/>
  <c r="V483" i="1" s="1"/>
  <c r="Y483" i="1" s="1"/>
  <c r="S484" i="1"/>
  <c r="V484" i="1" s="1"/>
  <c r="Y484" i="1" s="1"/>
  <c r="S485" i="1"/>
  <c r="V485" i="1" s="1"/>
  <c r="Y485" i="1" s="1"/>
  <c r="S486" i="1"/>
  <c r="V486" i="1" s="1"/>
  <c r="Y486" i="1" s="1"/>
  <c r="S487" i="1"/>
  <c r="V487" i="1" s="1"/>
  <c r="Y487" i="1" s="1"/>
  <c r="S488" i="1"/>
  <c r="V488" i="1" s="1"/>
  <c r="Y488" i="1" s="1"/>
  <c r="S489" i="1"/>
  <c r="V489" i="1" s="1"/>
  <c r="Y489" i="1" s="1"/>
  <c r="S490" i="1"/>
  <c r="V490" i="1" s="1"/>
  <c r="Y490" i="1" s="1"/>
  <c r="S491" i="1"/>
  <c r="V491" i="1" s="1"/>
  <c r="Y491" i="1" s="1"/>
  <c r="S492" i="1"/>
  <c r="V492" i="1" s="1"/>
  <c r="Y492" i="1" s="1"/>
  <c r="S493" i="1"/>
  <c r="V493" i="1" s="1"/>
  <c r="Y493" i="1" s="1"/>
  <c r="S494" i="1"/>
  <c r="V494" i="1" s="1"/>
  <c r="Y494" i="1" s="1"/>
  <c r="S495" i="1"/>
  <c r="V495" i="1" s="1"/>
  <c r="Y495" i="1" s="1"/>
  <c r="S496" i="1"/>
  <c r="V496" i="1" s="1"/>
  <c r="Y496" i="1" s="1"/>
  <c r="S497" i="1"/>
  <c r="V497" i="1" s="1"/>
  <c r="Y497" i="1" s="1"/>
  <c r="S498" i="1"/>
  <c r="V498" i="1" s="1"/>
  <c r="Y498" i="1" s="1"/>
  <c r="S499" i="1"/>
  <c r="V499" i="1" s="1"/>
  <c r="Y499" i="1" s="1"/>
  <c r="S500" i="1"/>
  <c r="V500" i="1" s="1"/>
  <c r="Y500" i="1" s="1"/>
  <c r="S501" i="1"/>
  <c r="V501" i="1" s="1"/>
  <c r="Y501" i="1" s="1"/>
  <c r="S502" i="1"/>
  <c r="V502" i="1" s="1"/>
  <c r="Y502" i="1" s="1"/>
  <c r="S503" i="1"/>
  <c r="V503" i="1" s="1"/>
  <c r="Y503" i="1" s="1"/>
  <c r="S504" i="1"/>
  <c r="V504" i="1" s="1"/>
  <c r="Y504" i="1" s="1"/>
  <c r="S505" i="1"/>
  <c r="V505" i="1" s="1"/>
  <c r="Y505" i="1" s="1"/>
  <c r="S506" i="1"/>
  <c r="V506" i="1" s="1"/>
  <c r="Y506" i="1" s="1"/>
  <c r="S507" i="1"/>
  <c r="V507" i="1" s="1"/>
  <c r="Y507" i="1" s="1"/>
  <c r="S508" i="1"/>
  <c r="V508" i="1" s="1"/>
  <c r="Y508" i="1" s="1"/>
  <c r="S509" i="1"/>
  <c r="V509" i="1" s="1"/>
  <c r="Y509" i="1" s="1"/>
  <c r="S510" i="1"/>
  <c r="V510" i="1" s="1"/>
  <c r="Y510" i="1" s="1"/>
  <c r="S511" i="1"/>
  <c r="V511" i="1" s="1"/>
  <c r="Y511" i="1" s="1"/>
  <c r="S512" i="1"/>
  <c r="V512" i="1" s="1"/>
  <c r="Y512" i="1" s="1"/>
  <c r="S513" i="1"/>
  <c r="V513" i="1" s="1"/>
  <c r="Y513" i="1" s="1"/>
  <c r="S514" i="1"/>
  <c r="V514" i="1" s="1"/>
  <c r="Y514" i="1" s="1"/>
  <c r="S515" i="1"/>
  <c r="V515" i="1" s="1"/>
  <c r="Y515" i="1" s="1"/>
  <c r="S516" i="1"/>
  <c r="V516" i="1" s="1"/>
  <c r="Y516" i="1" s="1"/>
  <c r="S517" i="1"/>
  <c r="V517" i="1" s="1"/>
  <c r="Y517" i="1" s="1"/>
  <c r="S518" i="1"/>
  <c r="V518" i="1" s="1"/>
  <c r="Y518" i="1" s="1"/>
  <c r="S519" i="1"/>
  <c r="V519" i="1" s="1"/>
  <c r="Y519" i="1" s="1"/>
  <c r="S520" i="1"/>
  <c r="V520" i="1" s="1"/>
  <c r="Y520" i="1" s="1"/>
  <c r="S521" i="1"/>
  <c r="V521" i="1" s="1"/>
  <c r="Y521" i="1" s="1"/>
  <c r="S522" i="1"/>
  <c r="V522" i="1" s="1"/>
  <c r="Y522" i="1" s="1"/>
  <c r="S523" i="1"/>
  <c r="V523" i="1" s="1"/>
  <c r="Y523" i="1" s="1"/>
  <c r="S524" i="1"/>
  <c r="V524" i="1" s="1"/>
  <c r="Y524" i="1" s="1"/>
  <c r="S525" i="1"/>
  <c r="V525" i="1" s="1"/>
  <c r="Y525" i="1" s="1"/>
  <c r="S526" i="1"/>
  <c r="V526" i="1" s="1"/>
  <c r="Y526" i="1" s="1"/>
  <c r="S527" i="1"/>
  <c r="V527" i="1" s="1"/>
  <c r="Y527" i="1" s="1"/>
  <c r="S528" i="1"/>
  <c r="V528" i="1" s="1"/>
  <c r="Y528" i="1" s="1"/>
  <c r="S529" i="1"/>
  <c r="V529" i="1" s="1"/>
  <c r="Y529" i="1" s="1"/>
  <c r="S530" i="1"/>
  <c r="V530" i="1" s="1"/>
  <c r="Y530" i="1" s="1"/>
  <c r="S531" i="1"/>
  <c r="V531" i="1" s="1"/>
  <c r="Y531" i="1" s="1"/>
  <c r="S532" i="1"/>
  <c r="V532" i="1" s="1"/>
  <c r="Y532" i="1" s="1"/>
  <c r="S533" i="1"/>
  <c r="V533" i="1" s="1"/>
  <c r="Y533" i="1" s="1"/>
  <c r="S534" i="1"/>
  <c r="V534" i="1" s="1"/>
  <c r="Y534" i="1" s="1"/>
  <c r="S535" i="1"/>
  <c r="V535" i="1" s="1"/>
  <c r="Y535" i="1" s="1"/>
  <c r="S536" i="1"/>
  <c r="V536" i="1" s="1"/>
  <c r="Y536" i="1" s="1"/>
  <c r="S537" i="1"/>
  <c r="V537" i="1" s="1"/>
  <c r="Y537" i="1" s="1"/>
  <c r="S538" i="1"/>
  <c r="V538" i="1" s="1"/>
  <c r="Y538" i="1" s="1"/>
  <c r="S539" i="1"/>
  <c r="V539" i="1" s="1"/>
  <c r="Y539" i="1" s="1"/>
  <c r="S540" i="1"/>
  <c r="V540" i="1" s="1"/>
  <c r="Y540" i="1" s="1"/>
  <c r="S541" i="1"/>
  <c r="V541" i="1" s="1"/>
  <c r="Y541" i="1" s="1"/>
  <c r="S542" i="1"/>
  <c r="V542" i="1" s="1"/>
  <c r="Y542" i="1" s="1"/>
  <c r="S543" i="1"/>
  <c r="V543" i="1" s="1"/>
  <c r="Y543" i="1" s="1"/>
  <c r="S544" i="1"/>
  <c r="V544" i="1" s="1"/>
  <c r="Y544" i="1" s="1"/>
  <c r="S545" i="1"/>
  <c r="V545" i="1" s="1"/>
  <c r="Y545" i="1" s="1"/>
  <c r="S546" i="1"/>
  <c r="V546" i="1" s="1"/>
  <c r="Y546" i="1" s="1"/>
  <c r="S547" i="1"/>
  <c r="V547" i="1" s="1"/>
  <c r="Y547" i="1" s="1"/>
  <c r="S548" i="1"/>
  <c r="V548" i="1" s="1"/>
  <c r="Y548" i="1" s="1"/>
  <c r="S549" i="1"/>
  <c r="V549" i="1" s="1"/>
  <c r="Y549" i="1" s="1"/>
  <c r="S550" i="1"/>
  <c r="V550" i="1" s="1"/>
  <c r="Y550" i="1" s="1"/>
  <c r="S551" i="1"/>
  <c r="V551" i="1" s="1"/>
  <c r="Y551" i="1" s="1"/>
  <c r="S552" i="1"/>
  <c r="V552" i="1" s="1"/>
  <c r="Y552" i="1" s="1"/>
  <c r="S553" i="1"/>
  <c r="V553" i="1" s="1"/>
  <c r="Y553" i="1" s="1"/>
  <c r="S554" i="1"/>
  <c r="V554" i="1" s="1"/>
  <c r="Y554" i="1" s="1"/>
  <c r="S555" i="1"/>
  <c r="V555" i="1" s="1"/>
  <c r="Y555" i="1" s="1"/>
  <c r="S556" i="1"/>
  <c r="V556" i="1" s="1"/>
  <c r="Y556" i="1" s="1"/>
  <c r="S557" i="1"/>
  <c r="V557" i="1" s="1"/>
  <c r="Y557" i="1" s="1"/>
  <c r="S558" i="1"/>
  <c r="V558" i="1" s="1"/>
  <c r="Y558" i="1" s="1"/>
  <c r="S559" i="1"/>
  <c r="V559" i="1" s="1"/>
  <c r="Y559" i="1" s="1"/>
  <c r="S560" i="1"/>
  <c r="V560" i="1" s="1"/>
  <c r="Y560" i="1" s="1"/>
  <c r="S561" i="1"/>
  <c r="V561" i="1" s="1"/>
  <c r="Y561" i="1" s="1"/>
  <c r="S562" i="1"/>
  <c r="V562" i="1" s="1"/>
  <c r="Y562" i="1" s="1"/>
  <c r="S563" i="1"/>
  <c r="V563" i="1" s="1"/>
  <c r="Y563" i="1" s="1"/>
  <c r="S564" i="1"/>
  <c r="V564" i="1" s="1"/>
  <c r="Y564" i="1" s="1"/>
  <c r="S565" i="1"/>
  <c r="V565" i="1" s="1"/>
  <c r="Y565" i="1" s="1"/>
  <c r="S566" i="1"/>
  <c r="V566" i="1" s="1"/>
  <c r="Y566" i="1" s="1"/>
  <c r="S567" i="1"/>
  <c r="V567" i="1" s="1"/>
  <c r="Y567" i="1" s="1"/>
  <c r="S568" i="1"/>
  <c r="V568" i="1" s="1"/>
  <c r="Y568" i="1" s="1"/>
  <c r="S569" i="1"/>
  <c r="V569" i="1" s="1"/>
  <c r="Y569" i="1" s="1"/>
  <c r="S570" i="1"/>
  <c r="V570" i="1" s="1"/>
  <c r="Y570" i="1" s="1"/>
  <c r="S571" i="1"/>
  <c r="V571" i="1" s="1"/>
  <c r="Y571" i="1" s="1"/>
  <c r="S572" i="1"/>
  <c r="V572" i="1" s="1"/>
  <c r="Y572" i="1" s="1"/>
  <c r="S573" i="1"/>
  <c r="V573" i="1" s="1"/>
  <c r="Y573" i="1" s="1"/>
  <c r="S574" i="1"/>
  <c r="V574" i="1" s="1"/>
  <c r="Y574" i="1" s="1"/>
  <c r="S575" i="1"/>
  <c r="V575" i="1" s="1"/>
  <c r="Y575" i="1" s="1"/>
  <c r="S576" i="1"/>
  <c r="V576" i="1" s="1"/>
  <c r="Y576" i="1" s="1"/>
  <c r="S577" i="1"/>
  <c r="V577" i="1" s="1"/>
  <c r="Y577" i="1" s="1"/>
  <c r="S578" i="1"/>
  <c r="V578" i="1" s="1"/>
  <c r="Y578" i="1" s="1"/>
  <c r="S579" i="1"/>
  <c r="V579" i="1" s="1"/>
  <c r="Y579" i="1" s="1"/>
  <c r="S580" i="1"/>
  <c r="V580" i="1" s="1"/>
  <c r="Y580" i="1" s="1"/>
  <c r="S581" i="1"/>
  <c r="V581" i="1" s="1"/>
  <c r="Y581" i="1" s="1"/>
  <c r="S582" i="1"/>
  <c r="V582" i="1" s="1"/>
  <c r="Y582" i="1" s="1"/>
  <c r="S583" i="1"/>
  <c r="V583" i="1" s="1"/>
  <c r="Y583" i="1" s="1"/>
  <c r="S584" i="1"/>
  <c r="V584" i="1" s="1"/>
  <c r="Y584" i="1" s="1"/>
  <c r="S585" i="1"/>
  <c r="V585" i="1" s="1"/>
  <c r="Y585" i="1" s="1"/>
  <c r="S586" i="1"/>
  <c r="V586" i="1" s="1"/>
  <c r="Y586" i="1" s="1"/>
  <c r="S587" i="1"/>
  <c r="V587" i="1" s="1"/>
  <c r="Y587" i="1" s="1"/>
  <c r="S588" i="1"/>
  <c r="V588" i="1" s="1"/>
  <c r="Y588" i="1" s="1"/>
  <c r="S589" i="1"/>
  <c r="V589" i="1" s="1"/>
  <c r="Y589" i="1" s="1"/>
  <c r="S590" i="1"/>
  <c r="V590" i="1" s="1"/>
  <c r="Y590" i="1" s="1"/>
  <c r="S591" i="1"/>
  <c r="V591" i="1" s="1"/>
  <c r="Y591" i="1" s="1"/>
  <c r="S592" i="1"/>
  <c r="V592" i="1" s="1"/>
  <c r="Y592" i="1" s="1"/>
  <c r="S593" i="1"/>
  <c r="V593" i="1" s="1"/>
  <c r="Y593" i="1" s="1"/>
  <c r="S594" i="1"/>
  <c r="V594" i="1" s="1"/>
  <c r="Y594" i="1" s="1"/>
  <c r="S595" i="1"/>
  <c r="V595" i="1" s="1"/>
  <c r="Y595" i="1" s="1"/>
  <c r="S596" i="1"/>
  <c r="V596" i="1" s="1"/>
  <c r="Y596" i="1" s="1"/>
  <c r="S597" i="1"/>
  <c r="V597" i="1" s="1"/>
  <c r="Y597" i="1" s="1"/>
  <c r="S598" i="1"/>
  <c r="V598" i="1" s="1"/>
  <c r="Y598" i="1" s="1"/>
  <c r="S599" i="1"/>
  <c r="V599" i="1" s="1"/>
  <c r="Y599" i="1" s="1"/>
  <c r="S600" i="1"/>
  <c r="V600" i="1" s="1"/>
  <c r="Y600" i="1" s="1"/>
  <c r="S601" i="1"/>
  <c r="V601" i="1" s="1"/>
  <c r="Y601" i="1" s="1"/>
  <c r="S602" i="1"/>
  <c r="V602" i="1" s="1"/>
  <c r="Y602" i="1" s="1"/>
  <c r="S603" i="1"/>
  <c r="V603" i="1" s="1"/>
  <c r="Y603" i="1" s="1"/>
  <c r="S604" i="1"/>
  <c r="V604" i="1" s="1"/>
  <c r="Y604" i="1" s="1"/>
  <c r="S605" i="1"/>
  <c r="V605" i="1" s="1"/>
  <c r="Y605" i="1" s="1"/>
  <c r="S606" i="1"/>
  <c r="V606" i="1" s="1"/>
  <c r="Y606" i="1" s="1"/>
  <c r="S607" i="1"/>
  <c r="V607" i="1" s="1"/>
  <c r="Y607" i="1" s="1"/>
  <c r="S608" i="1"/>
  <c r="V608" i="1" s="1"/>
  <c r="Y608" i="1" s="1"/>
  <c r="S609" i="1"/>
  <c r="V609" i="1" s="1"/>
  <c r="Y609" i="1" s="1"/>
  <c r="S610" i="1"/>
  <c r="V610" i="1" s="1"/>
  <c r="Y610" i="1" s="1"/>
  <c r="S611" i="1"/>
  <c r="V611" i="1" s="1"/>
  <c r="Y611" i="1" s="1"/>
  <c r="S612" i="1"/>
  <c r="V612" i="1" s="1"/>
  <c r="Y612" i="1" s="1"/>
  <c r="S613" i="1"/>
  <c r="V613" i="1" s="1"/>
  <c r="Y613" i="1" s="1"/>
  <c r="S614" i="1"/>
  <c r="V614" i="1" s="1"/>
  <c r="Y614" i="1" s="1"/>
  <c r="S615" i="1"/>
  <c r="V615" i="1" s="1"/>
  <c r="Y615" i="1" s="1"/>
  <c r="S616" i="1"/>
  <c r="V616" i="1" s="1"/>
  <c r="Y616" i="1" s="1"/>
  <c r="S617" i="1"/>
  <c r="V617" i="1" s="1"/>
  <c r="Y617" i="1" s="1"/>
  <c r="S618" i="1"/>
  <c r="V618" i="1" s="1"/>
  <c r="Y618" i="1" s="1"/>
  <c r="S619" i="1"/>
  <c r="V619" i="1" s="1"/>
  <c r="Y619" i="1" s="1"/>
  <c r="S620" i="1"/>
  <c r="V620" i="1" s="1"/>
  <c r="Y620" i="1" s="1"/>
  <c r="S621" i="1"/>
  <c r="V621" i="1" s="1"/>
  <c r="Y621" i="1" s="1"/>
  <c r="S622" i="1"/>
  <c r="V622" i="1" s="1"/>
  <c r="Y622" i="1" s="1"/>
  <c r="S623" i="1"/>
  <c r="V623" i="1" s="1"/>
  <c r="Y623" i="1" s="1"/>
  <c r="S624" i="1"/>
  <c r="V624" i="1" s="1"/>
  <c r="Y624" i="1" s="1"/>
  <c r="S625" i="1"/>
  <c r="V625" i="1" s="1"/>
  <c r="Y625" i="1" s="1"/>
  <c r="S626" i="1"/>
  <c r="V626" i="1" s="1"/>
  <c r="Y626" i="1" s="1"/>
  <c r="S627" i="1"/>
  <c r="V627" i="1" s="1"/>
  <c r="Y627" i="1" s="1"/>
  <c r="S628" i="1"/>
  <c r="V628" i="1" s="1"/>
  <c r="Y628" i="1" s="1"/>
  <c r="S629" i="1"/>
  <c r="V629" i="1" s="1"/>
  <c r="Y629" i="1" s="1"/>
  <c r="S630" i="1"/>
  <c r="V630" i="1" s="1"/>
  <c r="Y630" i="1" s="1"/>
  <c r="S631" i="1"/>
  <c r="V631" i="1" s="1"/>
  <c r="Y631" i="1" s="1"/>
  <c r="S632" i="1"/>
  <c r="V632" i="1" s="1"/>
  <c r="Y632" i="1" s="1"/>
  <c r="S633" i="1"/>
  <c r="V633" i="1" s="1"/>
  <c r="Y633" i="1" s="1"/>
  <c r="S634" i="1"/>
  <c r="V634" i="1" s="1"/>
  <c r="Y634" i="1" s="1"/>
  <c r="S635" i="1"/>
  <c r="V635" i="1" s="1"/>
  <c r="Y635" i="1" s="1"/>
  <c r="S636" i="1"/>
  <c r="V636" i="1" s="1"/>
  <c r="Y636" i="1" s="1"/>
  <c r="S637" i="1"/>
  <c r="V637" i="1" s="1"/>
  <c r="Y637" i="1" s="1"/>
  <c r="S638" i="1"/>
  <c r="V638" i="1" s="1"/>
  <c r="Y638" i="1" s="1"/>
  <c r="S639" i="1"/>
  <c r="V639" i="1" s="1"/>
  <c r="Y639" i="1" s="1"/>
  <c r="S640" i="1"/>
  <c r="V640" i="1" s="1"/>
  <c r="Y640" i="1" s="1"/>
  <c r="S641" i="1"/>
  <c r="V641" i="1" s="1"/>
  <c r="Y641" i="1" s="1"/>
  <c r="S642" i="1"/>
  <c r="V642" i="1" s="1"/>
  <c r="Y642" i="1" s="1"/>
  <c r="S643" i="1"/>
  <c r="V643" i="1" s="1"/>
  <c r="Y643" i="1" s="1"/>
  <c r="S644" i="1"/>
  <c r="V644" i="1" s="1"/>
  <c r="Y644" i="1" s="1"/>
  <c r="S645" i="1"/>
  <c r="V645" i="1" s="1"/>
  <c r="Y645" i="1" s="1"/>
  <c r="S646" i="1"/>
  <c r="V646" i="1" s="1"/>
  <c r="Y646" i="1" s="1"/>
  <c r="S647" i="1"/>
  <c r="V647" i="1" s="1"/>
  <c r="Y647" i="1" s="1"/>
  <c r="S648" i="1"/>
  <c r="V648" i="1" s="1"/>
  <c r="Y648" i="1" s="1"/>
  <c r="S649" i="1"/>
  <c r="V649" i="1" s="1"/>
  <c r="Y649" i="1" s="1"/>
  <c r="S650" i="1"/>
  <c r="V650" i="1" s="1"/>
  <c r="Y650" i="1" s="1"/>
  <c r="S651" i="1"/>
  <c r="V651" i="1" s="1"/>
  <c r="Y651" i="1" s="1"/>
  <c r="S652" i="1"/>
  <c r="V652" i="1" s="1"/>
  <c r="Y652" i="1" s="1"/>
  <c r="S653" i="1"/>
  <c r="V653" i="1" s="1"/>
  <c r="Y653" i="1" s="1"/>
  <c r="S654" i="1"/>
  <c r="V654" i="1" s="1"/>
  <c r="Y654" i="1" s="1"/>
  <c r="S655" i="1"/>
  <c r="V655" i="1" s="1"/>
  <c r="Y655" i="1" s="1"/>
  <c r="S656" i="1"/>
  <c r="V656" i="1" s="1"/>
  <c r="Y656" i="1" s="1"/>
  <c r="S657" i="1"/>
  <c r="V657" i="1" s="1"/>
  <c r="Y657" i="1" s="1"/>
  <c r="S658" i="1"/>
  <c r="V658" i="1" s="1"/>
  <c r="Y658" i="1" s="1"/>
  <c r="S659" i="1"/>
  <c r="V659" i="1" s="1"/>
  <c r="Y659" i="1" s="1"/>
  <c r="S660" i="1"/>
  <c r="V660" i="1" s="1"/>
  <c r="Y660" i="1" s="1"/>
  <c r="S661" i="1"/>
  <c r="V661" i="1" s="1"/>
  <c r="Y661" i="1" s="1"/>
  <c r="S662" i="1"/>
  <c r="V662" i="1" s="1"/>
  <c r="Y662" i="1" s="1"/>
  <c r="S663" i="1"/>
  <c r="V663" i="1" s="1"/>
  <c r="Y663" i="1" s="1"/>
  <c r="S664" i="1"/>
  <c r="V664" i="1" s="1"/>
  <c r="Y664" i="1" s="1"/>
  <c r="S665" i="1"/>
  <c r="V665" i="1" s="1"/>
  <c r="Y665" i="1" s="1"/>
  <c r="S666" i="1"/>
  <c r="V666" i="1" s="1"/>
  <c r="Y666" i="1" s="1"/>
  <c r="S667" i="1"/>
  <c r="V667" i="1" s="1"/>
  <c r="Y667" i="1" s="1"/>
  <c r="S668" i="1"/>
  <c r="V668" i="1" s="1"/>
  <c r="Y668" i="1" s="1"/>
  <c r="S669" i="1"/>
  <c r="V669" i="1" s="1"/>
  <c r="Y669" i="1" s="1"/>
  <c r="S670" i="1"/>
  <c r="V670" i="1" s="1"/>
  <c r="Y670" i="1" s="1"/>
  <c r="S671" i="1"/>
  <c r="V671" i="1" s="1"/>
  <c r="Y671" i="1" s="1"/>
  <c r="S672" i="1"/>
  <c r="V672" i="1" s="1"/>
  <c r="Y672" i="1" s="1"/>
  <c r="S673" i="1"/>
  <c r="V673" i="1" s="1"/>
  <c r="Y673" i="1" s="1"/>
  <c r="S674" i="1"/>
  <c r="V674" i="1" s="1"/>
  <c r="Y674" i="1" s="1"/>
  <c r="S675" i="1"/>
  <c r="V675" i="1" s="1"/>
  <c r="Y675" i="1" s="1"/>
  <c r="S676" i="1"/>
  <c r="V676" i="1" s="1"/>
  <c r="Y676" i="1" s="1"/>
  <c r="S677" i="1"/>
  <c r="V677" i="1" s="1"/>
  <c r="Y677" i="1" s="1"/>
  <c r="S678" i="1"/>
  <c r="V678" i="1" s="1"/>
  <c r="Y678" i="1" s="1"/>
  <c r="S679" i="1"/>
  <c r="V679" i="1" s="1"/>
  <c r="Y679" i="1" s="1"/>
  <c r="S680" i="1"/>
  <c r="V680" i="1" s="1"/>
  <c r="Y680" i="1" s="1"/>
  <c r="S681" i="1"/>
  <c r="V681" i="1" s="1"/>
  <c r="Y681" i="1" s="1"/>
  <c r="S682" i="1"/>
  <c r="V682" i="1" s="1"/>
  <c r="Y682" i="1" s="1"/>
  <c r="S683" i="1"/>
  <c r="V683" i="1" s="1"/>
  <c r="Y683" i="1" s="1"/>
  <c r="S684" i="1"/>
  <c r="V684" i="1" s="1"/>
  <c r="Y684" i="1" s="1"/>
  <c r="S685" i="1"/>
  <c r="V685" i="1" s="1"/>
  <c r="Y685" i="1" s="1"/>
  <c r="S686" i="1"/>
  <c r="V686" i="1" s="1"/>
  <c r="Y686" i="1" s="1"/>
  <c r="S687" i="1"/>
  <c r="V687" i="1" s="1"/>
  <c r="Y687" i="1" s="1"/>
  <c r="S688" i="1"/>
  <c r="V688" i="1" s="1"/>
  <c r="Y688" i="1" s="1"/>
  <c r="S689" i="1"/>
  <c r="V689" i="1" s="1"/>
  <c r="Y689" i="1" s="1"/>
  <c r="S690" i="1"/>
  <c r="V690" i="1" s="1"/>
  <c r="Y690" i="1" s="1"/>
  <c r="S691" i="1"/>
  <c r="V691" i="1" s="1"/>
  <c r="Y691" i="1" s="1"/>
  <c r="S692" i="1"/>
  <c r="V692" i="1" s="1"/>
  <c r="Y692" i="1" s="1"/>
  <c r="S693" i="1"/>
  <c r="V693" i="1" s="1"/>
  <c r="Y693" i="1" s="1"/>
  <c r="S694" i="1"/>
  <c r="V694" i="1" s="1"/>
  <c r="Y694" i="1" s="1"/>
  <c r="S695" i="1"/>
  <c r="V695" i="1" s="1"/>
  <c r="Y695" i="1" s="1"/>
  <c r="S696" i="1"/>
  <c r="V696" i="1" s="1"/>
  <c r="Y696" i="1" s="1"/>
  <c r="S697" i="1"/>
  <c r="V697" i="1" s="1"/>
  <c r="Y697" i="1" s="1"/>
  <c r="S698" i="1"/>
  <c r="V698" i="1" s="1"/>
  <c r="Y698" i="1" s="1"/>
  <c r="S699" i="1"/>
  <c r="V699" i="1" s="1"/>
  <c r="Y699" i="1" s="1"/>
  <c r="S700" i="1"/>
  <c r="V700" i="1" s="1"/>
  <c r="Y700" i="1" s="1"/>
  <c r="S701" i="1"/>
  <c r="V701" i="1" s="1"/>
  <c r="Y701" i="1" s="1"/>
  <c r="S702" i="1"/>
  <c r="V702" i="1" s="1"/>
  <c r="Y702" i="1" s="1"/>
  <c r="S703" i="1"/>
  <c r="V703" i="1" s="1"/>
  <c r="Y703" i="1" s="1"/>
  <c r="S704" i="1"/>
  <c r="V704" i="1" s="1"/>
  <c r="Y704" i="1" s="1"/>
  <c r="S705" i="1"/>
  <c r="V705" i="1" s="1"/>
  <c r="Y705" i="1" s="1"/>
  <c r="S706" i="1"/>
  <c r="V706" i="1" s="1"/>
  <c r="Y706" i="1" s="1"/>
  <c r="S707" i="1"/>
  <c r="V707" i="1" s="1"/>
  <c r="Y707" i="1" s="1"/>
  <c r="S708" i="1"/>
  <c r="V708" i="1" s="1"/>
  <c r="Y708" i="1" s="1"/>
  <c r="S709" i="1"/>
  <c r="V709" i="1" s="1"/>
  <c r="Y709" i="1" s="1"/>
  <c r="S710" i="1"/>
  <c r="V710" i="1" s="1"/>
  <c r="Y710" i="1" s="1"/>
  <c r="S711" i="1"/>
  <c r="V711" i="1" s="1"/>
  <c r="Y711" i="1" s="1"/>
  <c r="S712" i="1"/>
  <c r="V712" i="1" s="1"/>
  <c r="Y712" i="1" s="1"/>
  <c r="S713" i="1"/>
  <c r="V713" i="1" s="1"/>
  <c r="Y713" i="1" s="1"/>
  <c r="S714" i="1"/>
  <c r="V714" i="1" s="1"/>
  <c r="Y714" i="1" s="1"/>
  <c r="S715" i="1"/>
  <c r="V715" i="1" s="1"/>
  <c r="Y715" i="1" s="1"/>
  <c r="S716" i="1"/>
  <c r="V716" i="1" s="1"/>
  <c r="Y716" i="1" s="1"/>
  <c r="S717" i="1"/>
  <c r="V717" i="1" s="1"/>
  <c r="Y717" i="1" s="1"/>
  <c r="S718" i="1"/>
  <c r="V718" i="1" s="1"/>
  <c r="Y718" i="1" s="1"/>
  <c r="S719" i="1"/>
  <c r="V719" i="1" s="1"/>
  <c r="Y719" i="1" s="1"/>
  <c r="S720" i="1"/>
  <c r="V720" i="1" s="1"/>
  <c r="Y720" i="1" s="1"/>
  <c r="S721" i="1"/>
  <c r="V721" i="1" s="1"/>
  <c r="Y721" i="1" s="1"/>
  <c r="S722" i="1"/>
  <c r="V722" i="1" s="1"/>
  <c r="Y722" i="1" s="1"/>
  <c r="S723" i="1"/>
  <c r="V723" i="1" s="1"/>
  <c r="Y723" i="1" s="1"/>
  <c r="S724" i="1"/>
  <c r="V724" i="1" s="1"/>
  <c r="Y724" i="1" s="1"/>
  <c r="S725" i="1"/>
  <c r="V725" i="1" s="1"/>
  <c r="Y725" i="1" s="1"/>
  <c r="S726" i="1"/>
  <c r="V726" i="1" s="1"/>
  <c r="Y726" i="1" s="1"/>
  <c r="S727" i="1"/>
  <c r="V727" i="1" s="1"/>
  <c r="Y727" i="1" s="1"/>
  <c r="S728" i="1"/>
  <c r="V728" i="1" s="1"/>
  <c r="Y728" i="1" s="1"/>
  <c r="S729" i="1"/>
  <c r="V729" i="1" s="1"/>
  <c r="Y729" i="1" s="1"/>
  <c r="S730" i="1"/>
  <c r="V730" i="1" s="1"/>
  <c r="Y730" i="1" s="1"/>
  <c r="S731" i="1"/>
  <c r="V731" i="1" s="1"/>
  <c r="Y731" i="1" s="1"/>
  <c r="S732" i="1"/>
  <c r="V732" i="1" s="1"/>
  <c r="Y732" i="1" s="1"/>
  <c r="S733" i="1"/>
  <c r="V733" i="1" s="1"/>
  <c r="Y733" i="1" s="1"/>
  <c r="S734" i="1"/>
  <c r="V734" i="1" s="1"/>
  <c r="Y734" i="1" s="1"/>
  <c r="S735" i="1"/>
  <c r="V735" i="1" s="1"/>
  <c r="Y735" i="1" s="1"/>
  <c r="S736" i="1"/>
  <c r="V736" i="1" s="1"/>
  <c r="Y736" i="1" s="1"/>
  <c r="S737" i="1"/>
  <c r="V737" i="1" s="1"/>
  <c r="Y737" i="1" s="1"/>
  <c r="S738" i="1"/>
  <c r="V738" i="1" s="1"/>
  <c r="Y738" i="1" s="1"/>
  <c r="S739" i="1"/>
  <c r="V739" i="1" s="1"/>
  <c r="Y739" i="1" s="1"/>
  <c r="S740" i="1"/>
  <c r="V740" i="1" s="1"/>
  <c r="Y740" i="1" s="1"/>
  <c r="S741" i="1"/>
  <c r="V741" i="1" s="1"/>
  <c r="Y741" i="1" s="1"/>
  <c r="S742" i="1"/>
  <c r="V742" i="1" s="1"/>
  <c r="Y742" i="1" s="1"/>
  <c r="S743" i="1"/>
  <c r="V743" i="1" s="1"/>
  <c r="Y743" i="1" s="1"/>
  <c r="S744" i="1"/>
  <c r="V744" i="1" s="1"/>
  <c r="Y744" i="1" s="1"/>
  <c r="S745" i="1"/>
  <c r="V745" i="1" s="1"/>
  <c r="Y745" i="1" s="1"/>
  <c r="S746" i="1"/>
  <c r="V746" i="1" s="1"/>
  <c r="Y746" i="1" s="1"/>
  <c r="S747" i="1"/>
  <c r="V747" i="1" s="1"/>
  <c r="Y747" i="1" s="1"/>
  <c r="S748" i="1"/>
  <c r="V748" i="1" s="1"/>
  <c r="Y748" i="1" s="1"/>
  <c r="S749" i="1"/>
  <c r="V749" i="1" s="1"/>
  <c r="Y749" i="1" s="1"/>
  <c r="S750" i="1"/>
  <c r="V750" i="1" s="1"/>
  <c r="Y750" i="1" s="1"/>
  <c r="S751" i="1"/>
  <c r="V751" i="1" s="1"/>
  <c r="Y751" i="1" s="1"/>
  <c r="S752" i="1"/>
  <c r="V752" i="1" s="1"/>
  <c r="Y752" i="1" s="1"/>
  <c r="S753" i="1"/>
  <c r="V753" i="1" s="1"/>
  <c r="Y753" i="1" s="1"/>
  <c r="S754" i="1"/>
  <c r="V754" i="1" s="1"/>
  <c r="Y754" i="1" s="1"/>
  <c r="S755" i="1"/>
  <c r="V755" i="1" s="1"/>
  <c r="Y755" i="1" s="1"/>
  <c r="S756" i="1"/>
  <c r="V756" i="1" s="1"/>
  <c r="Y756" i="1" s="1"/>
  <c r="S757" i="1"/>
  <c r="V757" i="1" s="1"/>
  <c r="Y757" i="1" s="1"/>
  <c r="S758" i="1"/>
  <c r="V758" i="1" s="1"/>
  <c r="Y758" i="1" s="1"/>
  <c r="S759" i="1"/>
  <c r="V759" i="1" s="1"/>
  <c r="Y759" i="1" s="1"/>
  <c r="S760" i="1"/>
  <c r="V760" i="1" s="1"/>
  <c r="Y760" i="1" s="1"/>
  <c r="S761" i="1"/>
  <c r="V761" i="1" s="1"/>
  <c r="Y761" i="1" s="1"/>
  <c r="S762" i="1"/>
  <c r="V762" i="1" s="1"/>
  <c r="Y762" i="1" s="1"/>
  <c r="S763" i="1"/>
  <c r="V763" i="1" s="1"/>
  <c r="Y763" i="1" s="1"/>
  <c r="S764" i="1"/>
  <c r="V764" i="1" s="1"/>
  <c r="Y764" i="1" s="1"/>
  <c r="S765" i="1"/>
  <c r="V765" i="1" s="1"/>
  <c r="Y765" i="1" s="1"/>
  <c r="S766" i="1"/>
  <c r="V766" i="1" s="1"/>
  <c r="Y766" i="1" s="1"/>
  <c r="S767" i="1"/>
  <c r="V767" i="1" s="1"/>
  <c r="Y767" i="1" s="1"/>
  <c r="S768" i="1"/>
  <c r="V768" i="1" s="1"/>
  <c r="Y768" i="1" s="1"/>
  <c r="S769" i="1"/>
  <c r="V769" i="1" s="1"/>
  <c r="Y769" i="1" s="1"/>
  <c r="S770" i="1"/>
  <c r="V770" i="1" s="1"/>
  <c r="Y770" i="1" s="1"/>
  <c r="S771" i="1"/>
  <c r="V771" i="1" s="1"/>
  <c r="Y771" i="1" s="1"/>
  <c r="S772" i="1"/>
  <c r="V772" i="1" s="1"/>
  <c r="Y772" i="1" s="1"/>
  <c r="S773" i="1"/>
  <c r="V773" i="1" s="1"/>
  <c r="Y773" i="1" s="1"/>
  <c r="S774" i="1"/>
  <c r="V774" i="1" s="1"/>
  <c r="Y774" i="1" s="1"/>
  <c r="S775" i="1"/>
  <c r="V775" i="1" s="1"/>
  <c r="Y775" i="1" s="1"/>
  <c r="S776" i="1"/>
  <c r="V776" i="1" s="1"/>
  <c r="Y776" i="1" s="1"/>
  <c r="S777" i="1"/>
  <c r="V777" i="1" s="1"/>
  <c r="Y777" i="1" s="1"/>
  <c r="S778" i="1"/>
  <c r="V778" i="1" s="1"/>
  <c r="Y778" i="1" s="1"/>
  <c r="S779" i="1"/>
  <c r="V779" i="1" s="1"/>
  <c r="Y779" i="1" s="1"/>
  <c r="S780" i="1"/>
  <c r="V780" i="1" s="1"/>
  <c r="Y780" i="1" s="1"/>
  <c r="S781" i="1"/>
  <c r="V781" i="1" s="1"/>
  <c r="Y781" i="1" s="1"/>
  <c r="S782" i="1"/>
  <c r="V782" i="1" s="1"/>
  <c r="Y782" i="1" s="1"/>
  <c r="S783" i="1"/>
  <c r="V783" i="1" s="1"/>
  <c r="Y783" i="1" s="1"/>
  <c r="S784" i="1"/>
  <c r="V784" i="1" s="1"/>
  <c r="Y784" i="1" s="1"/>
  <c r="S785" i="1"/>
  <c r="V785" i="1" s="1"/>
  <c r="Y785" i="1" s="1"/>
  <c r="S786" i="1"/>
  <c r="V786" i="1" s="1"/>
  <c r="Y786" i="1" s="1"/>
  <c r="S787" i="1"/>
  <c r="V787" i="1" s="1"/>
  <c r="Y787" i="1" s="1"/>
  <c r="S788" i="1"/>
  <c r="V788" i="1" s="1"/>
  <c r="Y788" i="1" s="1"/>
  <c r="S789" i="1"/>
  <c r="V789" i="1" s="1"/>
  <c r="Y789" i="1" s="1"/>
  <c r="S790" i="1"/>
  <c r="V790" i="1" s="1"/>
  <c r="Y790" i="1" s="1"/>
  <c r="S791" i="1"/>
  <c r="V791" i="1" s="1"/>
  <c r="Y791" i="1" s="1"/>
  <c r="S792" i="1"/>
  <c r="V792" i="1" s="1"/>
  <c r="Y792" i="1" s="1"/>
  <c r="S793" i="1"/>
  <c r="V793" i="1" s="1"/>
  <c r="Y793" i="1" s="1"/>
  <c r="S794" i="1"/>
  <c r="V794" i="1" s="1"/>
  <c r="Y794" i="1" s="1"/>
  <c r="S795" i="1"/>
  <c r="V795" i="1" s="1"/>
  <c r="Y795" i="1" s="1"/>
  <c r="S796" i="1"/>
  <c r="V796" i="1" s="1"/>
  <c r="Y796" i="1" s="1"/>
  <c r="S797" i="1"/>
  <c r="V797" i="1" s="1"/>
  <c r="Y797" i="1" s="1"/>
  <c r="S798" i="1"/>
  <c r="V798" i="1" s="1"/>
  <c r="Y798" i="1" s="1"/>
  <c r="S799" i="1"/>
  <c r="V799" i="1" s="1"/>
  <c r="Y799" i="1" s="1"/>
  <c r="S800" i="1"/>
  <c r="V800" i="1" s="1"/>
  <c r="Y800" i="1" s="1"/>
  <c r="S801" i="1"/>
  <c r="V801" i="1" s="1"/>
  <c r="Y801" i="1" s="1"/>
  <c r="S802" i="1"/>
  <c r="V802" i="1" s="1"/>
  <c r="Y802" i="1" s="1"/>
  <c r="S803" i="1"/>
  <c r="V803" i="1" s="1"/>
  <c r="Y803" i="1" s="1"/>
  <c r="S804" i="1"/>
  <c r="V804" i="1" s="1"/>
  <c r="Y804" i="1" s="1"/>
  <c r="S805" i="1"/>
  <c r="V805" i="1" s="1"/>
  <c r="Y805" i="1" s="1"/>
  <c r="S806" i="1"/>
  <c r="V806" i="1" s="1"/>
  <c r="Y806" i="1" s="1"/>
  <c r="S807" i="1"/>
  <c r="V807" i="1" s="1"/>
  <c r="Y807" i="1" s="1"/>
  <c r="S808" i="1"/>
  <c r="V808" i="1" s="1"/>
  <c r="Y808" i="1" s="1"/>
  <c r="S809" i="1"/>
  <c r="V809" i="1" s="1"/>
  <c r="Y809" i="1" s="1"/>
  <c r="S810" i="1"/>
  <c r="V810" i="1" s="1"/>
  <c r="Y810" i="1" s="1"/>
  <c r="S811" i="1"/>
  <c r="V811" i="1" s="1"/>
  <c r="Y811" i="1" s="1"/>
  <c r="S812" i="1"/>
  <c r="V812" i="1" s="1"/>
  <c r="Y812" i="1" s="1"/>
  <c r="S813" i="1"/>
  <c r="V813" i="1" s="1"/>
  <c r="Y813" i="1" s="1"/>
  <c r="S814" i="1"/>
  <c r="V814" i="1" s="1"/>
  <c r="Y814" i="1" s="1"/>
  <c r="S815" i="1"/>
  <c r="V815" i="1" s="1"/>
  <c r="Y815" i="1" s="1"/>
  <c r="S816" i="1"/>
  <c r="V816" i="1" s="1"/>
  <c r="Y816" i="1" s="1"/>
  <c r="S817" i="1"/>
  <c r="V817" i="1" s="1"/>
  <c r="Y817" i="1" s="1"/>
  <c r="S818" i="1"/>
  <c r="V818" i="1" s="1"/>
  <c r="Y818" i="1" s="1"/>
  <c r="S819" i="1"/>
  <c r="V819" i="1" s="1"/>
  <c r="Y819" i="1" s="1"/>
  <c r="S820" i="1"/>
  <c r="V820" i="1" s="1"/>
  <c r="Y820" i="1" s="1"/>
  <c r="S821" i="1"/>
  <c r="V821" i="1" s="1"/>
  <c r="Y821" i="1" s="1"/>
  <c r="S822" i="1"/>
  <c r="V822" i="1" s="1"/>
  <c r="Y822" i="1" s="1"/>
  <c r="S823" i="1"/>
  <c r="V823" i="1" s="1"/>
  <c r="Y823" i="1" s="1"/>
  <c r="S824" i="1"/>
  <c r="V824" i="1" s="1"/>
  <c r="Y824" i="1" s="1"/>
  <c r="S825" i="1"/>
  <c r="V825" i="1" s="1"/>
  <c r="Y825" i="1" s="1"/>
  <c r="S826" i="1"/>
  <c r="V826" i="1" s="1"/>
  <c r="Y826" i="1" s="1"/>
  <c r="S827" i="1"/>
  <c r="V827" i="1" s="1"/>
  <c r="Y827" i="1" s="1"/>
  <c r="S828" i="1"/>
  <c r="V828" i="1" s="1"/>
  <c r="Y828" i="1" s="1"/>
  <c r="S829" i="1"/>
  <c r="V829" i="1" s="1"/>
  <c r="Y829" i="1" s="1"/>
  <c r="S830" i="1"/>
  <c r="V830" i="1" s="1"/>
  <c r="Y830" i="1" s="1"/>
  <c r="S831" i="1"/>
  <c r="V831" i="1" s="1"/>
  <c r="Y831" i="1" s="1"/>
  <c r="S832" i="1"/>
  <c r="V832" i="1" s="1"/>
  <c r="Y832" i="1" s="1"/>
  <c r="S833" i="1"/>
  <c r="V833" i="1" s="1"/>
  <c r="Y833" i="1" s="1"/>
  <c r="S834" i="1"/>
  <c r="V834" i="1" s="1"/>
  <c r="Y834" i="1" s="1"/>
  <c r="S835" i="1"/>
  <c r="V835" i="1" s="1"/>
  <c r="Y835" i="1" s="1"/>
  <c r="S836" i="1"/>
  <c r="V836" i="1" s="1"/>
  <c r="Y836" i="1" s="1"/>
  <c r="S837" i="1"/>
  <c r="V837" i="1" s="1"/>
  <c r="Y837" i="1" s="1"/>
  <c r="S838" i="1"/>
  <c r="V838" i="1" s="1"/>
  <c r="Y838" i="1" s="1"/>
  <c r="S839" i="1"/>
  <c r="V839" i="1" s="1"/>
  <c r="Y839" i="1" s="1"/>
  <c r="S840" i="1"/>
  <c r="V840" i="1" s="1"/>
  <c r="Y840" i="1" s="1"/>
  <c r="S841" i="1"/>
  <c r="V841" i="1" s="1"/>
  <c r="Y841" i="1" s="1"/>
  <c r="S842" i="1"/>
  <c r="V842" i="1" s="1"/>
  <c r="Y842" i="1" s="1"/>
  <c r="S843" i="1"/>
  <c r="V843" i="1" s="1"/>
  <c r="Y843" i="1" s="1"/>
  <c r="S844" i="1"/>
  <c r="V844" i="1" s="1"/>
  <c r="Y844" i="1" s="1"/>
  <c r="S845" i="1"/>
  <c r="V845" i="1" s="1"/>
  <c r="Y845" i="1" s="1"/>
  <c r="S846" i="1"/>
  <c r="V846" i="1" s="1"/>
  <c r="Y846" i="1" s="1"/>
  <c r="S847" i="1"/>
  <c r="V847" i="1" s="1"/>
  <c r="Y847" i="1" s="1"/>
  <c r="S848" i="1"/>
  <c r="V848" i="1" s="1"/>
  <c r="Y848" i="1" s="1"/>
  <c r="S849" i="1"/>
  <c r="V849" i="1" s="1"/>
  <c r="Y849" i="1" s="1"/>
  <c r="S850" i="1"/>
  <c r="V850" i="1" s="1"/>
  <c r="Y850" i="1" s="1"/>
  <c r="S851" i="1"/>
  <c r="V851" i="1" s="1"/>
  <c r="Y851" i="1" s="1"/>
  <c r="S852" i="1"/>
  <c r="V852" i="1" s="1"/>
  <c r="Y852" i="1" s="1"/>
  <c r="S853" i="1"/>
  <c r="V853" i="1" s="1"/>
  <c r="Y853" i="1" s="1"/>
  <c r="S854" i="1"/>
  <c r="V854" i="1" s="1"/>
  <c r="Y854" i="1" s="1"/>
  <c r="S855" i="1"/>
  <c r="V855" i="1" s="1"/>
  <c r="Y855" i="1" s="1"/>
  <c r="S856" i="1"/>
  <c r="V856" i="1" s="1"/>
  <c r="Y856" i="1" s="1"/>
  <c r="S857" i="1"/>
  <c r="V857" i="1" s="1"/>
  <c r="Y857" i="1" s="1"/>
  <c r="S858" i="1"/>
  <c r="V858" i="1" s="1"/>
  <c r="Y858" i="1" s="1"/>
  <c r="S859" i="1"/>
  <c r="V859" i="1" s="1"/>
  <c r="Y859" i="1" s="1"/>
  <c r="S860" i="1"/>
  <c r="V860" i="1" s="1"/>
  <c r="Y860" i="1" s="1"/>
  <c r="S861" i="1"/>
  <c r="V861" i="1" s="1"/>
  <c r="Y861" i="1" s="1"/>
  <c r="S862" i="1"/>
  <c r="V862" i="1" s="1"/>
  <c r="Y862" i="1" s="1"/>
  <c r="S863" i="1"/>
  <c r="V863" i="1" s="1"/>
  <c r="Y863" i="1" s="1"/>
  <c r="S864" i="1"/>
  <c r="V864" i="1" s="1"/>
  <c r="Y864" i="1" s="1"/>
  <c r="S865" i="1"/>
  <c r="V865" i="1" s="1"/>
  <c r="Y865" i="1" s="1"/>
  <c r="S866" i="1"/>
  <c r="V866" i="1" s="1"/>
  <c r="Y866" i="1" s="1"/>
  <c r="S867" i="1"/>
  <c r="V867" i="1" s="1"/>
  <c r="Y867" i="1" s="1"/>
  <c r="S868" i="1"/>
  <c r="V868" i="1" s="1"/>
  <c r="Y868" i="1" s="1"/>
  <c r="S869" i="1"/>
  <c r="V869" i="1" s="1"/>
  <c r="Y869" i="1" s="1"/>
  <c r="S870" i="1"/>
  <c r="V870" i="1" s="1"/>
  <c r="Y870" i="1" s="1"/>
  <c r="S871" i="1"/>
  <c r="V871" i="1" s="1"/>
  <c r="Y871" i="1" s="1"/>
  <c r="S872" i="1"/>
  <c r="V872" i="1" s="1"/>
  <c r="Y872" i="1" s="1"/>
  <c r="S873" i="1"/>
  <c r="V873" i="1" s="1"/>
  <c r="Y873" i="1" s="1"/>
  <c r="S874" i="1"/>
  <c r="V874" i="1" s="1"/>
  <c r="Y874" i="1" s="1"/>
  <c r="S875" i="1"/>
  <c r="V875" i="1" s="1"/>
  <c r="Y875" i="1" s="1"/>
  <c r="S876" i="1"/>
  <c r="V876" i="1" s="1"/>
  <c r="Y876" i="1" s="1"/>
  <c r="S877" i="1"/>
  <c r="V877" i="1" s="1"/>
  <c r="Y877" i="1" s="1"/>
  <c r="S878" i="1"/>
  <c r="V878" i="1" s="1"/>
  <c r="Y878" i="1" s="1"/>
  <c r="S879" i="1"/>
  <c r="V879" i="1" s="1"/>
  <c r="Y879" i="1" s="1"/>
  <c r="S880" i="1"/>
  <c r="V880" i="1" s="1"/>
  <c r="Y880" i="1" s="1"/>
  <c r="S881" i="1"/>
  <c r="V881" i="1" s="1"/>
  <c r="Y881" i="1" s="1"/>
  <c r="S882" i="1"/>
  <c r="V882" i="1" s="1"/>
  <c r="Y882" i="1" s="1"/>
  <c r="S883" i="1"/>
  <c r="V883" i="1" s="1"/>
  <c r="Y883" i="1" s="1"/>
  <c r="S884" i="1"/>
  <c r="V884" i="1" s="1"/>
  <c r="Y884" i="1" s="1"/>
  <c r="S885" i="1"/>
  <c r="V885" i="1" s="1"/>
  <c r="Y885" i="1" s="1"/>
  <c r="S886" i="1"/>
  <c r="V886" i="1" s="1"/>
  <c r="Y886" i="1" s="1"/>
  <c r="S887" i="1"/>
  <c r="V887" i="1" s="1"/>
  <c r="Y887" i="1" s="1"/>
  <c r="S888" i="1"/>
  <c r="V888" i="1" s="1"/>
  <c r="Y888" i="1" s="1"/>
  <c r="S889" i="1"/>
  <c r="V889" i="1" s="1"/>
  <c r="Y889" i="1" s="1"/>
  <c r="S890" i="1"/>
  <c r="V890" i="1" s="1"/>
  <c r="Y890" i="1" s="1"/>
  <c r="S891" i="1"/>
  <c r="V891" i="1" s="1"/>
  <c r="Y891" i="1" s="1"/>
  <c r="S892" i="1"/>
  <c r="V892" i="1" s="1"/>
  <c r="Y892" i="1" s="1"/>
  <c r="S893" i="1"/>
  <c r="V893" i="1" s="1"/>
  <c r="Y893" i="1" s="1"/>
  <c r="S894" i="1"/>
  <c r="V894" i="1" s="1"/>
  <c r="Y894" i="1" s="1"/>
  <c r="S895" i="1"/>
  <c r="V895" i="1" s="1"/>
  <c r="Y895" i="1" s="1"/>
  <c r="S896" i="1"/>
  <c r="V896" i="1" s="1"/>
  <c r="Y896" i="1" s="1"/>
  <c r="S897" i="1"/>
  <c r="V897" i="1" s="1"/>
  <c r="Y897" i="1" s="1"/>
  <c r="S898" i="1"/>
  <c r="V898" i="1" s="1"/>
  <c r="Y898" i="1" s="1"/>
  <c r="S899" i="1"/>
  <c r="V899" i="1" s="1"/>
  <c r="Y899" i="1" s="1"/>
  <c r="S900" i="1"/>
  <c r="V900" i="1" s="1"/>
  <c r="Y900" i="1" s="1"/>
  <c r="S901" i="1"/>
  <c r="V901" i="1" s="1"/>
  <c r="Y901" i="1" s="1"/>
  <c r="S902" i="1"/>
  <c r="V902" i="1" s="1"/>
  <c r="Y902" i="1" s="1"/>
  <c r="S903" i="1"/>
  <c r="V903" i="1" s="1"/>
  <c r="Y903" i="1" s="1"/>
  <c r="S904" i="1"/>
  <c r="V904" i="1" s="1"/>
  <c r="Y904" i="1" s="1"/>
  <c r="S905" i="1"/>
  <c r="V905" i="1" s="1"/>
  <c r="Y905" i="1" s="1"/>
  <c r="S906" i="1"/>
  <c r="V906" i="1" s="1"/>
  <c r="Y906" i="1" s="1"/>
  <c r="S907" i="1"/>
  <c r="V907" i="1" s="1"/>
  <c r="Y907" i="1" s="1"/>
  <c r="S908" i="1"/>
  <c r="V908" i="1" s="1"/>
  <c r="Y908" i="1" s="1"/>
  <c r="S909" i="1"/>
  <c r="V909" i="1" s="1"/>
  <c r="Y909" i="1" s="1"/>
  <c r="S910" i="1"/>
  <c r="V910" i="1" s="1"/>
  <c r="Y910" i="1" s="1"/>
  <c r="S911" i="1"/>
  <c r="V911" i="1" s="1"/>
  <c r="Y911" i="1" s="1"/>
  <c r="S912" i="1"/>
  <c r="V912" i="1" s="1"/>
  <c r="Y912" i="1" s="1"/>
  <c r="S913" i="1"/>
  <c r="V913" i="1" s="1"/>
  <c r="Y913" i="1" s="1"/>
  <c r="S914" i="1"/>
  <c r="V914" i="1" s="1"/>
  <c r="Y914" i="1" s="1"/>
  <c r="S915" i="1"/>
  <c r="V915" i="1" s="1"/>
  <c r="Y915" i="1" s="1"/>
  <c r="S916" i="1"/>
  <c r="V916" i="1" s="1"/>
  <c r="Y916" i="1" s="1"/>
  <c r="S917" i="1"/>
  <c r="V917" i="1" s="1"/>
  <c r="Y917" i="1" s="1"/>
  <c r="S918" i="1"/>
  <c r="V918" i="1" s="1"/>
  <c r="Y918" i="1" s="1"/>
  <c r="S919" i="1"/>
  <c r="V919" i="1" s="1"/>
  <c r="Y919" i="1" s="1"/>
  <c r="S920" i="1"/>
  <c r="V920" i="1" s="1"/>
  <c r="Y920" i="1" s="1"/>
  <c r="S921" i="1"/>
  <c r="V921" i="1" s="1"/>
  <c r="Y921" i="1" s="1"/>
  <c r="S922" i="1"/>
  <c r="V922" i="1" s="1"/>
  <c r="Y922" i="1" s="1"/>
  <c r="S923" i="1"/>
  <c r="V923" i="1" s="1"/>
  <c r="Y923" i="1" s="1"/>
  <c r="S924" i="1"/>
  <c r="V924" i="1" s="1"/>
  <c r="Y924" i="1" s="1"/>
  <c r="S925" i="1"/>
  <c r="V925" i="1" s="1"/>
  <c r="Y925" i="1" s="1"/>
  <c r="S926" i="1"/>
  <c r="V926" i="1" s="1"/>
  <c r="Y926" i="1" s="1"/>
  <c r="S927" i="1"/>
  <c r="V927" i="1" s="1"/>
  <c r="Y927" i="1" s="1"/>
  <c r="S928" i="1"/>
  <c r="V928" i="1" s="1"/>
  <c r="Y928" i="1" s="1"/>
  <c r="S929" i="1"/>
  <c r="V929" i="1" s="1"/>
  <c r="Y929" i="1" s="1"/>
  <c r="S930" i="1"/>
  <c r="V930" i="1" s="1"/>
  <c r="Y930" i="1" s="1"/>
  <c r="S931" i="1"/>
  <c r="V931" i="1" s="1"/>
  <c r="Y931" i="1" s="1"/>
  <c r="S932" i="1"/>
  <c r="V932" i="1" s="1"/>
  <c r="Y932" i="1" s="1"/>
  <c r="S933" i="1"/>
  <c r="V933" i="1" s="1"/>
  <c r="Y933" i="1" s="1"/>
  <c r="S934" i="1"/>
  <c r="V934" i="1" s="1"/>
  <c r="Y934" i="1" s="1"/>
  <c r="S935" i="1"/>
  <c r="V935" i="1" s="1"/>
  <c r="Y935" i="1" s="1"/>
  <c r="S936" i="1"/>
  <c r="V936" i="1" s="1"/>
  <c r="Y936" i="1" s="1"/>
  <c r="S937" i="1"/>
  <c r="V937" i="1" s="1"/>
  <c r="Y937" i="1" s="1"/>
  <c r="S938" i="1"/>
  <c r="V938" i="1" s="1"/>
  <c r="Y938" i="1" s="1"/>
  <c r="S939" i="1"/>
  <c r="V939" i="1" s="1"/>
  <c r="Y939" i="1" s="1"/>
  <c r="S940" i="1"/>
  <c r="V940" i="1" s="1"/>
  <c r="Y940" i="1" s="1"/>
  <c r="S941" i="1"/>
  <c r="V941" i="1" s="1"/>
  <c r="Y941" i="1" s="1"/>
  <c r="S942" i="1"/>
  <c r="V942" i="1" s="1"/>
  <c r="Y942" i="1" s="1"/>
  <c r="S943" i="1"/>
  <c r="V943" i="1" s="1"/>
  <c r="Y943" i="1" s="1"/>
  <c r="S944" i="1"/>
  <c r="V944" i="1" s="1"/>
  <c r="Y944" i="1" s="1"/>
  <c r="S945" i="1"/>
  <c r="V945" i="1" s="1"/>
  <c r="Y945" i="1" s="1"/>
  <c r="S946" i="1"/>
  <c r="V946" i="1" s="1"/>
  <c r="Y946" i="1" s="1"/>
  <c r="S947" i="1"/>
  <c r="V947" i="1" s="1"/>
  <c r="Y947" i="1" s="1"/>
  <c r="S948" i="1"/>
  <c r="V948" i="1" s="1"/>
  <c r="Y948" i="1" s="1"/>
  <c r="S949" i="1"/>
  <c r="V949" i="1" s="1"/>
  <c r="Y949" i="1" s="1"/>
  <c r="S950" i="1"/>
  <c r="V950" i="1" s="1"/>
  <c r="Y950" i="1" s="1"/>
  <c r="S951" i="1"/>
  <c r="V951" i="1" s="1"/>
  <c r="Y951" i="1" s="1"/>
  <c r="S952" i="1"/>
  <c r="V952" i="1" s="1"/>
  <c r="Y952" i="1" s="1"/>
  <c r="S953" i="1"/>
  <c r="V953" i="1" s="1"/>
  <c r="Y953" i="1" s="1"/>
  <c r="S954" i="1"/>
  <c r="V954" i="1" s="1"/>
  <c r="Y954" i="1" s="1"/>
  <c r="S955" i="1"/>
  <c r="V955" i="1" s="1"/>
  <c r="Y955" i="1" s="1"/>
  <c r="S956" i="1"/>
  <c r="V956" i="1" s="1"/>
  <c r="Y956" i="1" s="1"/>
  <c r="S957" i="1"/>
  <c r="V957" i="1" s="1"/>
  <c r="Y957" i="1" s="1"/>
  <c r="S958" i="1"/>
  <c r="V958" i="1" s="1"/>
  <c r="Y958" i="1" s="1"/>
  <c r="S959" i="1"/>
  <c r="V959" i="1" s="1"/>
  <c r="Y959" i="1" s="1"/>
  <c r="S960" i="1"/>
  <c r="V960" i="1" s="1"/>
  <c r="Y960" i="1" s="1"/>
  <c r="S961" i="1"/>
  <c r="V961" i="1" s="1"/>
  <c r="Y961" i="1" s="1"/>
  <c r="S962" i="1"/>
  <c r="V962" i="1" s="1"/>
  <c r="Y962" i="1" s="1"/>
  <c r="S963" i="1"/>
  <c r="V963" i="1" s="1"/>
  <c r="Y963" i="1" s="1"/>
  <c r="S964" i="1"/>
  <c r="V964" i="1" s="1"/>
  <c r="Y964" i="1" s="1"/>
  <c r="S965" i="1"/>
  <c r="V965" i="1" s="1"/>
  <c r="Y965" i="1" s="1"/>
  <c r="S966" i="1"/>
  <c r="V966" i="1" s="1"/>
  <c r="Y966" i="1" s="1"/>
  <c r="S967" i="1"/>
  <c r="V967" i="1" s="1"/>
  <c r="Y967" i="1" s="1"/>
  <c r="S968" i="1"/>
  <c r="V968" i="1" s="1"/>
  <c r="Y968" i="1" s="1"/>
  <c r="S969" i="1"/>
  <c r="V969" i="1" s="1"/>
  <c r="Y969" i="1" s="1"/>
  <c r="S970" i="1"/>
  <c r="V970" i="1" s="1"/>
  <c r="Y970" i="1" s="1"/>
  <c r="S971" i="1"/>
  <c r="V971" i="1" s="1"/>
  <c r="Y971" i="1" s="1"/>
  <c r="S972" i="1"/>
  <c r="V972" i="1" s="1"/>
  <c r="Y972" i="1" s="1"/>
  <c r="S973" i="1"/>
  <c r="V973" i="1" s="1"/>
  <c r="Y973" i="1" s="1"/>
  <c r="S974" i="1"/>
  <c r="V974" i="1" s="1"/>
  <c r="Y974" i="1" s="1"/>
  <c r="S975" i="1"/>
  <c r="V975" i="1" s="1"/>
  <c r="Y975" i="1" s="1"/>
  <c r="S976" i="1"/>
  <c r="V976" i="1" s="1"/>
  <c r="Y976" i="1" s="1"/>
  <c r="S977" i="1"/>
  <c r="V977" i="1" s="1"/>
  <c r="Y977" i="1" s="1"/>
  <c r="S978" i="1"/>
  <c r="V978" i="1" s="1"/>
  <c r="Y978" i="1" s="1"/>
  <c r="S979" i="1"/>
  <c r="V979" i="1" s="1"/>
  <c r="Y979" i="1" s="1"/>
  <c r="S980" i="1"/>
  <c r="V980" i="1" s="1"/>
  <c r="Y980" i="1" s="1"/>
  <c r="S981" i="1"/>
  <c r="V981" i="1" s="1"/>
  <c r="Y981" i="1" s="1"/>
  <c r="S982" i="1"/>
  <c r="V982" i="1" s="1"/>
  <c r="Y982" i="1" s="1"/>
  <c r="S983" i="1"/>
  <c r="V983" i="1" s="1"/>
  <c r="Y983" i="1" s="1"/>
  <c r="S984" i="1"/>
  <c r="V984" i="1" s="1"/>
  <c r="Y984" i="1" s="1"/>
  <c r="S985" i="1"/>
  <c r="V985" i="1" s="1"/>
  <c r="Y985" i="1" s="1"/>
  <c r="S986" i="1"/>
  <c r="V986" i="1" s="1"/>
  <c r="Y986" i="1" s="1"/>
  <c r="S987" i="1"/>
  <c r="V987" i="1" s="1"/>
  <c r="Y987" i="1" s="1"/>
  <c r="S988" i="1"/>
  <c r="V988" i="1" s="1"/>
  <c r="Y988" i="1" s="1"/>
  <c r="S989" i="1"/>
  <c r="V989" i="1" s="1"/>
  <c r="Y989" i="1" s="1"/>
  <c r="S990" i="1"/>
  <c r="V990" i="1" s="1"/>
  <c r="Y990" i="1" s="1"/>
  <c r="S991" i="1"/>
  <c r="V991" i="1" s="1"/>
  <c r="Y991" i="1" s="1"/>
  <c r="S992" i="1"/>
  <c r="V992" i="1" s="1"/>
  <c r="Y992" i="1" s="1"/>
  <c r="S993" i="1"/>
  <c r="V993" i="1" s="1"/>
  <c r="Y993" i="1" s="1"/>
  <c r="S994" i="1"/>
  <c r="V994" i="1" s="1"/>
  <c r="Y994" i="1" s="1"/>
  <c r="S995" i="1"/>
  <c r="V995" i="1" s="1"/>
  <c r="Y995" i="1" s="1"/>
  <c r="S996" i="1"/>
  <c r="V996" i="1" s="1"/>
  <c r="Y996" i="1" s="1"/>
  <c r="S997" i="1"/>
  <c r="V997" i="1" s="1"/>
  <c r="Y997" i="1" s="1"/>
  <c r="S998" i="1"/>
  <c r="V998" i="1" s="1"/>
  <c r="Y998" i="1" s="1"/>
  <c r="S999" i="1"/>
  <c r="V999" i="1" s="1"/>
  <c r="Y999" i="1" s="1"/>
  <c r="S1000" i="1"/>
  <c r="V1000" i="1" s="1"/>
  <c r="Y1000" i="1" s="1"/>
  <c r="S1001" i="1"/>
  <c r="V1001" i="1" s="1"/>
  <c r="Y1001" i="1" s="1"/>
  <c r="S1002" i="1"/>
  <c r="V1002" i="1" s="1"/>
  <c r="Y1002" i="1" s="1"/>
  <c r="S1003" i="1"/>
  <c r="V1003" i="1" s="1"/>
  <c r="Y1003" i="1" s="1"/>
  <c r="S1004" i="1"/>
  <c r="V1004" i="1" s="1"/>
  <c r="Y1004" i="1" s="1"/>
  <c r="S1005" i="1"/>
  <c r="V1005" i="1" s="1"/>
  <c r="Y1005" i="1" s="1"/>
  <c r="S1006" i="1"/>
  <c r="V1006" i="1" s="1"/>
  <c r="Y1006" i="1" s="1"/>
  <c r="S1007" i="1"/>
  <c r="V1007" i="1" s="1"/>
  <c r="Y1007" i="1" s="1"/>
  <c r="S1008" i="1"/>
  <c r="V1008" i="1" s="1"/>
  <c r="Y1008" i="1" s="1"/>
  <c r="S1009" i="1"/>
  <c r="V1009" i="1" s="1"/>
  <c r="Y1009" i="1" s="1"/>
  <c r="S1010" i="1"/>
  <c r="V1010" i="1" s="1"/>
  <c r="Y1010" i="1" s="1"/>
  <c r="S1011" i="1"/>
  <c r="V1011" i="1" s="1"/>
  <c r="Y1011" i="1" s="1"/>
  <c r="S1012" i="1"/>
  <c r="V1012" i="1" s="1"/>
  <c r="Y1012" i="1" s="1"/>
  <c r="S1013" i="1"/>
  <c r="V1013" i="1" s="1"/>
  <c r="Y1013" i="1" s="1"/>
  <c r="S1014" i="1"/>
  <c r="V1014" i="1" s="1"/>
  <c r="Y1014" i="1" s="1"/>
  <c r="S1015" i="1"/>
  <c r="V1015" i="1" s="1"/>
  <c r="Y1015" i="1" s="1"/>
  <c r="S1016" i="1"/>
  <c r="V1016" i="1" s="1"/>
  <c r="Y1016" i="1" s="1"/>
  <c r="S1017" i="1"/>
  <c r="V1017" i="1" s="1"/>
  <c r="Y1017" i="1" s="1"/>
  <c r="S1018" i="1"/>
  <c r="V1018" i="1" s="1"/>
  <c r="Y1018" i="1" s="1"/>
  <c r="S1019" i="1"/>
  <c r="V1019" i="1" s="1"/>
  <c r="Y1019" i="1" s="1"/>
  <c r="S1020" i="1"/>
  <c r="V1020" i="1" s="1"/>
  <c r="Y1020" i="1" s="1"/>
  <c r="S1021" i="1"/>
  <c r="V1021" i="1" s="1"/>
  <c r="Y1021" i="1" s="1"/>
  <c r="S1022" i="1"/>
  <c r="V1022" i="1" s="1"/>
  <c r="Y1022" i="1" s="1"/>
  <c r="S1023" i="1"/>
  <c r="V1023" i="1" s="1"/>
  <c r="Y1023" i="1" s="1"/>
  <c r="S1024" i="1"/>
  <c r="V1024" i="1" s="1"/>
  <c r="Y1024" i="1" s="1"/>
  <c r="S1025" i="1"/>
  <c r="V1025" i="1" s="1"/>
  <c r="Y1025" i="1" s="1"/>
  <c r="S1026" i="1"/>
  <c r="V1026" i="1" s="1"/>
  <c r="Y1026" i="1" s="1"/>
  <c r="S1027" i="1"/>
  <c r="V1027" i="1" s="1"/>
  <c r="Y1027" i="1" s="1"/>
  <c r="S1028" i="1"/>
  <c r="V1028" i="1" s="1"/>
  <c r="Y1028" i="1" s="1"/>
  <c r="S1029" i="1"/>
  <c r="V1029" i="1" s="1"/>
  <c r="Y1029" i="1" s="1"/>
  <c r="S1030" i="1"/>
  <c r="V1030" i="1" s="1"/>
  <c r="Y1030" i="1" s="1"/>
  <c r="S1031" i="1"/>
  <c r="V1031" i="1" s="1"/>
  <c r="Y1031" i="1" s="1"/>
  <c r="S1032" i="1"/>
  <c r="V1032" i="1" s="1"/>
  <c r="Y1032" i="1" s="1"/>
  <c r="S1033" i="1"/>
  <c r="V1033" i="1" s="1"/>
  <c r="Y1033" i="1" s="1"/>
  <c r="S1034" i="1"/>
  <c r="V1034" i="1" s="1"/>
  <c r="Y1034" i="1" s="1"/>
  <c r="S1035" i="1"/>
  <c r="V1035" i="1" s="1"/>
  <c r="Y1035" i="1" s="1"/>
  <c r="S1036" i="1"/>
  <c r="V1036" i="1" s="1"/>
  <c r="Y1036" i="1" s="1"/>
  <c r="S1037" i="1"/>
  <c r="V1037" i="1" s="1"/>
  <c r="Y1037" i="1" s="1"/>
  <c r="S1038" i="1"/>
  <c r="V1038" i="1" s="1"/>
  <c r="Y1038" i="1" s="1"/>
  <c r="S1039" i="1"/>
  <c r="V1039" i="1" s="1"/>
  <c r="Y1039" i="1" s="1"/>
  <c r="S1040" i="1"/>
  <c r="V1040" i="1" s="1"/>
  <c r="Y1040" i="1" s="1"/>
  <c r="S1041" i="1"/>
  <c r="V1041" i="1" s="1"/>
  <c r="Y1041" i="1" s="1"/>
  <c r="S1042" i="1"/>
  <c r="V1042" i="1" s="1"/>
  <c r="Y1042" i="1" s="1"/>
  <c r="S1043" i="1"/>
  <c r="V1043" i="1" s="1"/>
  <c r="Y1043" i="1" s="1"/>
  <c r="S1044" i="1"/>
  <c r="V1044" i="1" s="1"/>
  <c r="Y1044" i="1" s="1"/>
  <c r="S1045" i="1"/>
  <c r="V1045" i="1" s="1"/>
  <c r="Y1045" i="1" s="1"/>
  <c r="S1046" i="1"/>
  <c r="V1046" i="1" s="1"/>
  <c r="Y1046" i="1" s="1"/>
  <c r="S1047" i="1"/>
  <c r="V1047" i="1" s="1"/>
  <c r="Y1047" i="1" s="1"/>
  <c r="S1048" i="1"/>
  <c r="V1048" i="1" s="1"/>
  <c r="Y1048" i="1" s="1"/>
  <c r="S1049" i="1"/>
  <c r="V1049" i="1" s="1"/>
  <c r="Y1049" i="1" s="1"/>
  <c r="S1050" i="1"/>
  <c r="V1050" i="1" s="1"/>
  <c r="Y1050" i="1" s="1"/>
  <c r="S1051" i="1"/>
  <c r="V1051" i="1" s="1"/>
  <c r="Y1051" i="1" s="1"/>
  <c r="S1052" i="1"/>
  <c r="V1052" i="1" s="1"/>
  <c r="Y1052" i="1" s="1"/>
  <c r="S1053" i="1"/>
  <c r="V1053" i="1" s="1"/>
  <c r="Y1053" i="1" s="1"/>
  <c r="S1054" i="1"/>
  <c r="V1054" i="1" s="1"/>
  <c r="Y1054" i="1" s="1"/>
  <c r="S1055" i="1"/>
  <c r="V1055" i="1" s="1"/>
  <c r="Y1055" i="1" s="1"/>
  <c r="S1056" i="1"/>
  <c r="V1056" i="1" s="1"/>
  <c r="Y1056" i="1" s="1"/>
  <c r="S1057" i="1"/>
  <c r="V1057" i="1" s="1"/>
  <c r="Y1057" i="1" s="1"/>
  <c r="S1058" i="1"/>
  <c r="V1058" i="1" s="1"/>
  <c r="Y1058" i="1" s="1"/>
  <c r="S1059" i="1"/>
  <c r="V1059" i="1" s="1"/>
  <c r="Y1059" i="1" s="1"/>
  <c r="S1060" i="1"/>
  <c r="V1060" i="1" s="1"/>
  <c r="Y1060" i="1" s="1"/>
  <c r="S1061" i="1"/>
  <c r="V1061" i="1" s="1"/>
  <c r="Y1061" i="1" s="1"/>
  <c r="S1062" i="1"/>
  <c r="V1062" i="1" s="1"/>
  <c r="Y1062" i="1" s="1"/>
  <c r="S1063" i="1"/>
  <c r="V1063" i="1" s="1"/>
  <c r="Y1063" i="1" s="1"/>
  <c r="S1064" i="1"/>
  <c r="V1064" i="1" s="1"/>
  <c r="Y1064" i="1" s="1"/>
  <c r="S1065" i="1"/>
  <c r="V1065" i="1" s="1"/>
  <c r="Y1065" i="1" s="1"/>
  <c r="S1066" i="1"/>
  <c r="V1066" i="1" s="1"/>
  <c r="Y1066" i="1" s="1"/>
  <c r="S1067" i="1"/>
  <c r="V1067" i="1" s="1"/>
  <c r="Y1067" i="1" s="1"/>
  <c r="S1068" i="1"/>
  <c r="V1068" i="1" s="1"/>
  <c r="Y1068" i="1" s="1"/>
  <c r="S1069" i="1"/>
  <c r="V1069" i="1" s="1"/>
  <c r="Y1069" i="1" s="1"/>
  <c r="S1070" i="1"/>
  <c r="V1070" i="1" s="1"/>
  <c r="Y1070" i="1" s="1"/>
  <c r="S1071" i="1"/>
  <c r="V1071" i="1" s="1"/>
  <c r="Y1071" i="1" s="1"/>
  <c r="S1072" i="1"/>
  <c r="V1072" i="1" s="1"/>
  <c r="Y1072" i="1" s="1"/>
  <c r="S1073" i="1"/>
  <c r="V1073" i="1" s="1"/>
  <c r="Y1073" i="1" s="1"/>
  <c r="S1074" i="1"/>
  <c r="V1074" i="1" s="1"/>
  <c r="Y1074" i="1" s="1"/>
  <c r="S1075" i="1"/>
  <c r="V1075" i="1" s="1"/>
  <c r="Y1075" i="1" s="1"/>
  <c r="S1076" i="1"/>
  <c r="V1076" i="1" s="1"/>
  <c r="Y1076" i="1" s="1"/>
  <c r="S1077" i="1"/>
  <c r="V1077" i="1" s="1"/>
  <c r="Y1077" i="1" s="1"/>
  <c r="S1078" i="1"/>
  <c r="V1078" i="1" s="1"/>
  <c r="Y1078" i="1" s="1"/>
  <c r="S1079" i="1"/>
  <c r="V1079" i="1" s="1"/>
  <c r="Y1079" i="1" s="1"/>
  <c r="S1080" i="1"/>
  <c r="V1080" i="1" s="1"/>
  <c r="Y1080" i="1" s="1"/>
  <c r="S1081" i="1"/>
  <c r="V1081" i="1" s="1"/>
  <c r="Y1081" i="1" s="1"/>
  <c r="S1082" i="1"/>
  <c r="V1082" i="1" s="1"/>
  <c r="Y1082" i="1" s="1"/>
  <c r="S1083" i="1"/>
  <c r="V1083" i="1" s="1"/>
  <c r="Y1083" i="1" s="1"/>
  <c r="S1084" i="1"/>
  <c r="V1084" i="1" s="1"/>
  <c r="Y1084" i="1" s="1"/>
  <c r="S1085" i="1"/>
  <c r="V1085" i="1" s="1"/>
  <c r="Y1085" i="1" s="1"/>
  <c r="S1086" i="1"/>
  <c r="V1086" i="1" s="1"/>
  <c r="Y1086" i="1" s="1"/>
  <c r="S1087" i="1"/>
  <c r="V1087" i="1" s="1"/>
  <c r="Y1087" i="1" s="1"/>
  <c r="S1088" i="1"/>
  <c r="V1088" i="1" s="1"/>
  <c r="Y1088" i="1" s="1"/>
  <c r="S1089" i="1"/>
  <c r="V1089" i="1" s="1"/>
  <c r="Y1089" i="1" s="1"/>
  <c r="S1090" i="1"/>
  <c r="V1090" i="1" s="1"/>
  <c r="Y1090" i="1" s="1"/>
  <c r="S1091" i="1"/>
  <c r="V1091" i="1" s="1"/>
  <c r="Y1091" i="1" s="1"/>
  <c r="S1092" i="1"/>
  <c r="V1092" i="1" s="1"/>
  <c r="Y1092" i="1" s="1"/>
  <c r="S1093" i="1"/>
  <c r="V1093" i="1" s="1"/>
  <c r="Y1093" i="1" s="1"/>
  <c r="S1094" i="1"/>
  <c r="V1094" i="1" s="1"/>
  <c r="Y1094" i="1" s="1"/>
  <c r="S1095" i="1"/>
  <c r="V1095" i="1" s="1"/>
  <c r="Y1095" i="1" s="1"/>
  <c r="S1096" i="1"/>
  <c r="V1096" i="1" s="1"/>
  <c r="Y1096" i="1" s="1"/>
  <c r="S1097" i="1"/>
  <c r="V1097" i="1" s="1"/>
  <c r="Y1097" i="1" s="1"/>
  <c r="S1098" i="1"/>
  <c r="V1098" i="1" s="1"/>
  <c r="Y1098" i="1" s="1"/>
  <c r="S1099" i="1"/>
  <c r="V1099" i="1" s="1"/>
  <c r="Y1099" i="1" s="1"/>
  <c r="S1100" i="1"/>
  <c r="V1100" i="1" s="1"/>
  <c r="Y1100" i="1" s="1"/>
  <c r="S1101" i="1"/>
  <c r="V1101" i="1" s="1"/>
  <c r="Y1101" i="1" s="1"/>
  <c r="S1102" i="1"/>
  <c r="V1102" i="1" s="1"/>
  <c r="Y1102" i="1" s="1"/>
  <c r="S1103" i="1"/>
  <c r="V1103" i="1" s="1"/>
  <c r="Y1103" i="1" s="1"/>
  <c r="S1104" i="1"/>
  <c r="V1104" i="1" s="1"/>
  <c r="Y1104" i="1" s="1"/>
  <c r="S1105" i="1"/>
  <c r="V1105" i="1" s="1"/>
  <c r="Y1105" i="1" s="1"/>
  <c r="S1106" i="1"/>
  <c r="V1106" i="1" s="1"/>
  <c r="Y1106" i="1" s="1"/>
  <c r="S1107" i="1"/>
  <c r="V1107" i="1" s="1"/>
  <c r="Y1107" i="1" s="1"/>
  <c r="S1108" i="1"/>
  <c r="V1108" i="1" s="1"/>
  <c r="Y1108" i="1" s="1"/>
  <c r="S1109" i="1"/>
  <c r="V1109" i="1" s="1"/>
  <c r="Y1109" i="1" s="1"/>
  <c r="S1110" i="1"/>
  <c r="V1110" i="1" s="1"/>
  <c r="Y1110" i="1" s="1"/>
  <c r="S1111" i="1"/>
  <c r="V1111" i="1" s="1"/>
  <c r="Y1111" i="1" s="1"/>
  <c r="S1112" i="1"/>
  <c r="V1112" i="1" s="1"/>
  <c r="Y1112" i="1" s="1"/>
  <c r="S1113" i="1"/>
  <c r="V1113" i="1" s="1"/>
  <c r="Y1113" i="1" s="1"/>
  <c r="S1114" i="1"/>
  <c r="V1114" i="1" s="1"/>
  <c r="Y1114" i="1" s="1"/>
  <c r="S1115" i="1"/>
  <c r="V1115" i="1" s="1"/>
  <c r="Y1115" i="1" s="1"/>
  <c r="S1116" i="1"/>
  <c r="V1116" i="1" s="1"/>
  <c r="Y1116" i="1" s="1"/>
  <c r="S1117" i="1"/>
  <c r="V1117" i="1" s="1"/>
  <c r="Y1117" i="1" s="1"/>
  <c r="S1118" i="1"/>
  <c r="V1118" i="1" s="1"/>
  <c r="Y1118" i="1" s="1"/>
  <c r="S1119" i="1"/>
  <c r="V1119" i="1" s="1"/>
  <c r="Y1119" i="1" s="1"/>
  <c r="S1120" i="1"/>
  <c r="V1120" i="1" s="1"/>
  <c r="Y1120" i="1" s="1"/>
  <c r="S1121" i="1"/>
  <c r="V1121" i="1" s="1"/>
  <c r="Y1121" i="1" s="1"/>
  <c r="S1122" i="1"/>
  <c r="V1122" i="1" s="1"/>
  <c r="Y1122" i="1" s="1"/>
  <c r="S1123" i="1"/>
  <c r="V1123" i="1" s="1"/>
  <c r="Y1123" i="1" s="1"/>
  <c r="S1124" i="1"/>
  <c r="V1124" i="1" s="1"/>
  <c r="Y1124" i="1" s="1"/>
  <c r="S1125" i="1"/>
  <c r="V1125" i="1" s="1"/>
  <c r="Y1125" i="1" s="1"/>
  <c r="S1126" i="1"/>
  <c r="V1126" i="1" s="1"/>
  <c r="Y1126" i="1" s="1"/>
  <c r="S1127" i="1"/>
  <c r="V1127" i="1" s="1"/>
  <c r="Y1127" i="1" s="1"/>
  <c r="S1128" i="1"/>
  <c r="V1128" i="1" s="1"/>
  <c r="Y1128" i="1" s="1"/>
  <c r="S1129" i="1"/>
  <c r="V1129" i="1" s="1"/>
  <c r="Y1129" i="1" s="1"/>
  <c r="S1130" i="1"/>
  <c r="V1130" i="1" s="1"/>
  <c r="Y1130" i="1" s="1"/>
  <c r="S1131" i="1"/>
  <c r="V1131" i="1" s="1"/>
  <c r="Y1131" i="1" s="1"/>
  <c r="AO2" i="6" l="1"/>
  <c r="W6" i="6"/>
  <c r="X38" i="6"/>
  <c r="W277" i="6"/>
  <c r="W157" i="6"/>
  <c r="W22" i="6"/>
  <c r="X269" i="6"/>
  <c r="X197" i="6"/>
  <c r="X141" i="6"/>
  <c r="AQ141" i="6" s="1"/>
  <c r="X54" i="6"/>
  <c r="Y149" i="6"/>
  <c r="W276" i="6"/>
  <c r="W77" i="6"/>
  <c r="X196" i="6"/>
  <c r="X46" i="6"/>
  <c r="AQ46" i="6" s="1"/>
  <c r="Y93" i="6"/>
  <c r="W316" i="6"/>
  <c r="W269" i="6"/>
  <c r="AQ269" i="6" s="1"/>
  <c r="W205" i="6"/>
  <c r="W149" i="6"/>
  <c r="W76" i="6"/>
  <c r="X380" i="6"/>
  <c r="AQ380" i="6" s="1"/>
  <c r="X245" i="6"/>
  <c r="X124" i="6"/>
  <c r="AQ124" i="6" s="1"/>
  <c r="Y77" i="6"/>
  <c r="W2" i="6"/>
  <c r="W349" i="6"/>
  <c r="Y2" i="6"/>
  <c r="W348" i="6"/>
  <c r="W301" i="6"/>
  <c r="W197" i="6"/>
  <c r="X172" i="6"/>
  <c r="AQ172" i="6" s="1"/>
  <c r="W342" i="6"/>
  <c r="X294" i="6"/>
  <c r="X222" i="6"/>
  <c r="X93" i="6"/>
  <c r="X12" i="6"/>
  <c r="W286" i="6"/>
  <c r="W38" i="6"/>
  <c r="X221" i="6"/>
  <c r="X76" i="6"/>
  <c r="W285" i="6"/>
  <c r="W222" i="6"/>
  <c r="X270" i="6"/>
  <c r="X148" i="6"/>
  <c r="X68" i="6"/>
  <c r="Y205" i="6"/>
  <c r="T27" i="6"/>
  <c r="Y27" i="6"/>
  <c r="W27" i="6"/>
  <c r="AQ27" i="6" s="1"/>
  <c r="X27" i="6"/>
  <c r="Y379" i="6"/>
  <c r="T371" i="6"/>
  <c r="Y371" i="6"/>
  <c r="X371" i="6"/>
  <c r="T363" i="6"/>
  <c r="Y363" i="6"/>
  <c r="W363" i="6"/>
  <c r="AQ363" i="6" s="1"/>
  <c r="X363" i="6"/>
  <c r="T355" i="6"/>
  <c r="Y355" i="6"/>
  <c r="X355" i="6"/>
  <c r="W355" i="6"/>
  <c r="AQ355" i="6" s="1"/>
  <c r="V347" i="6"/>
  <c r="Y347" i="6"/>
  <c r="X347" i="6"/>
  <c r="W347" i="6"/>
  <c r="Y339" i="6"/>
  <c r="X339" i="6"/>
  <c r="AE339" i="6" s="1"/>
  <c r="AK339" i="6" s="1"/>
  <c r="T331" i="6"/>
  <c r="Y331" i="6"/>
  <c r="W331" i="6"/>
  <c r="T323" i="6"/>
  <c r="Y323" i="6"/>
  <c r="X323" i="6"/>
  <c r="W323" i="6"/>
  <c r="V315" i="6"/>
  <c r="Y315" i="6"/>
  <c r="W315" i="6"/>
  <c r="U307" i="6"/>
  <c r="Y307" i="6"/>
  <c r="X307" i="6"/>
  <c r="T299" i="6"/>
  <c r="Y299" i="6"/>
  <c r="W299" i="6"/>
  <c r="X299" i="6"/>
  <c r="U291" i="6"/>
  <c r="Y291" i="6"/>
  <c r="X291" i="6"/>
  <c r="T283" i="6"/>
  <c r="Y283" i="6"/>
  <c r="X283" i="6"/>
  <c r="W283" i="6"/>
  <c r="V275" i="6"/>
  <c r="Y275" i="6"/>
  <c r="X275" i="6"/>
  <c r="T267" i="6"/>
  <c r="Y267" i="6"/>
  <c r="X267" i="6"/>
  <c r="T259" i="6"/>
  <c r="Y259" i="6"/>
  <c r="X259" i="6"/>
  <c r="AQ259" i="6" s="1"/>
  <c r="V251" i="6"/>
  <c r="Y251" i="6"/>
  <c r="W251" i="6"/>
  <c r="X251" i="6"/>
  <c r="T243" i="6"/>
  <c r="Y243" i="6"/>
  <c r="X243" i="6"/>
  <c r="V235" i="6"/>
  <c r="Y235" i="6"/>
  <c r="W235" i="6"/>
  <c r="X235" i="6"/>
  <c r="Y227" i="6"/>
  <c r="X227" i="6"/>
  <c r="W227" i="6"/>
  <c r="V219" i="6"/>
  <c r="Y219" i="6"/>
  <c r="X219" i="6"/>
  <c r="W219" i="6"/>
  <c r="Y211" i="6"/>
  <c r="X211" i="6"/>
  <c r="AE211" i="6" s="1"/>
  <c r="AK211" i="6" s="1"/>
  <c r="U203" i="6"/>
  <c r="Y203" i="6"/>
  <c r="W203" i="6"/>
  <c r="X203" i="6"/>
  <c r="Y195" i="6"/>
  <c r="X195" i="6"/>
  <c r="V187" i="6"/>
  <c r="Y187" i="6"/>
  <c r="W187" i="6"/>
  <c r="X187" i="6"/>
  <c r="Y179" i="6"/>
  <c r="X179" i="6"/>
  <c r="U171" i="6"/>
  <c r="Y171" i="6"/>
  <c r="W171" i="6"/>
  <c r="X171" i="6"/>
  <c r="Y163" i="6"/>
  <c r="X163" i="6"/>
  <c r="W163" i="6"/>
  <c r="V155" i="6"/>
  <c r="Y155" i="6"/>
  <c r="X155" i="6"/>
  <c r="W155" i="6"/>
  <c r="T147" i="6"/>
  <c r="Y147" i="6"/>
  <c r="X147" i="6"/>
  <c r="Y139" i="6"/>
  <c r="W139" i="6"/>
  <c r="X139" i="6"/>
  <c r="Y131" i="6"/>
  <c r="X131" i="6"/>
  <c r="Y123" i="6"/>
  <c r="X123" i="6"/>
  <c r="W123" i="6"/>
  <c r="V115" i="6"/>
  <c r="Y115" i="6"/>
  <c r="X115" i="6"/>
  <c r="W115" i="6"/>
  <c r="Y107" i="6"/>
  <c r="W107" i="6"/>
  <c r="X107" i="6"/>
  <c r="Y99" i="6"/>
  <c r="W99" i="6"/>
  <c r="Y91" i="6"/>
  <c r="X91" i="6"/>
  <c r="W91" i="6"/>
  <c r="V83" i="6"/>
  <c r="Y83" i="6"/>
  <c r="X83" i="6"/>
  <c r="AQ83" i="6" s="1"/>
  <c r="Y75" i="6"/>
  <c r="X75" i="6"/>
  <c r="Y67" i="6"/>
  <c r="X67" i="6"/>
  <c r="T59" i="6"/>
  <c r="Y59" i="6"/>
  <c r="W59" i="6"/>
  <c r="X59" i="6"/>
  <c r="Y51" i="6"/>
  <c r="W51" i="6"/>
  <c r="AQ51" i="6" s="1"/>
  <c r="X51" i="6"/>
  <c r="Y43" i="6"/>
  <c r="X43" i="6"/>
  <c r="W43" i="6"/>
  <c r="Y35" i="6"/>
  <c r="W35" i="6"/>
  <c r="X35" i="6"/>
  <c r="T19" i="6"/>
  <c r="Y19" i="6"/>
  <c r="W19" i="6"/>
  <c r="AQ19" i="6" s="1"/>
  <c r="Y11" i="6"/>
  <c r="X11" i="6"/>
  <c r="W11" i="6"/>
  <c r="AQ11" i="6" s="1"/>
  <c r="W360" i="6"/>
  <c r="X379" i="6"/>
  <c r="X315" i="6"/>
  <c r="T377" i="6"/>
  <c r="Y377" i="6"/>
  <c r="X377" i="6"/>
  <c r="W377" i="6"/>
  <c r="T369" i="6"/>
  <c r="X369" i="6"/>
  <c r="Y369" i="6"/>
  <c r="T361" i="6"/>
  <c r="Y361" i="6"/>
  <c r="X361" i="6"/>
  <c r="W361" i="6"/>
  <c r="V353" i="6"/>
  <c r="W353" i="6"/>
  <c r="Y353" i="6"/>
  <c r="T345" i="6"/>
  <c r="Y345" i="6"/>
  <c r="X345" i="6"/>
  <c r="W345" i="6"/>
  <c r="T337" i="6"/>
  <c r="Y337" i="6"/>
  <c r="U329" i="6"/>
  <c r="Y329" i="6"/>
  <c r="X329" i="6"/>
  <c r="U321" i="6"/>
  <c r="Y321" i="6"/>
  <c r="X321" i="6"/>
  <c r="AE321" i="6" s="1"/>
  <c r="AK321" i="6" s="1"/>
  <c r="Y313" i="6"/>
  <c r="X313" i="6"/>
  <c r="W313" i="6"/>
  <c r="AQ313" i="6" s="1"/>
  <c r="X305" i="6"/>
  <c r="Y305" i="6"/>
  <c r="Y297" i="6"/>
  <c r="X297" i="6"/>
  <c r="X289" i="6"/>
  <c r="W289" i="6"/>
  <c r="Y289" i="6"/>
  <c r="Y281" i="6"/>
  <c r="X281" i="6"/>
  <c r="W281" i="6"/>
  <c r="X273" i="6"/>
  <c r="Y273" i="6"/>
  <c r="W273" i="6"/>
  <c r="X265" i="6"/>
  <c r="Y265" i="6"/>
  <c r="X257" i="6"/>
  <c r="Y257" i="6"/>
  <c r="W257" i="6"/>
  <c r="Y249" i="6"/>
  <c r="W249" i="6"/>
  <c r="X249" i="6"/>
  <c r="X241" i="6"/>
  <c r="Y241" i="6"/>
  <c r="X233" i="6"/>
  <c r="AQ233" i="6" s="1"/>
  <c r="Y233" i="6"/>
  <c r="W225" i="6"/>
  <c r="X225" i="6"/>
  <c r="Y225" i="6"/>
  <c r="Y217" i="6"/>
  <c r="X217" i="6"/>
  <c r="T209" i="6"/>
  <c r="Y209" i="6"/>
  <c r="W209" i="6"/>
  <c r="X209" i="6"/>
  <c r="T201" i="6"/>
  <c r="X201" i="6"/>
  <c r="Y201" i="6"/>
  <c r="W201" i="6"/>
  <c r="T193" i="6"/>
  <c r="X193" i="6"/>
  <c r="Y193" i="6"/>
  <c r="Y185" i="6"/>
  <c r="X185" i="6"/>
  <c r="AE185" i="6" s="1"/>
  <c r="AK185" i="6" s="1"/>
  <c r="X177" i="6"/>
  <c r="W177" i="6"/>
  <c r="Y177" i="6"/>
  <c r="T169" i="6"/>
  <c r="X169" i="6"/>
  <c r="Y169" i="6"/>
  <c r="T161" i="6"/>
  <c r="W161" i="6"/>
  <c r="Y161" i="6"/>
  <c r="X161" i="6"/>
  <c r="Y153" i="6"/>
  <c r="W153" i="6"/>
  <c r="X153" i="6"/>
  <c r="X145" i="6"/>
  <c r="W145" i="6"/>
  <c r="Y145" i="6"/>
  <c r="T137" i="6"/>
  <c r="X137" i="6"/>
  <c r="AE137" i="6" s="1"/>
  <c r="AK137" i="6" s="1"/>
  <c r="Y137" i="6"/>
  <c r="T129" i="6"/>
  <c r="X129" i="6"/>
  <c r="Y129" i="6"/>
  <c r="W129" i="6"/>
  <c r="Y121" i="6"/>
  <c r="X121" i="6"/>
  <c r="X113" i="6"/>
  <c r="W113" i="6"/>
  <c r="Y113" i="6"/>
  <c r="Y105" i="6"/>
  <c r="X105" i="6"/>
  <c r="AQ105" i="6" s="1"/>
  <c r="T97" i="6"/>
  <c r="W97" i="6"/>
  <c r="X97" i="6"/>
  <c r="Y97" i="6"/>
  <c r="Y89" i="6"/>
  <c r="W89" i="6"/>
  <c r="X89" i="6"/>
  <c r="X81" i="6"/>
  <c r="Y81" i="6"/>
  <c r="W81" i="6"/>
  <c r="T73" i="6"/>
  <c r="X73" i="6"/>
  <c r="Y73" i="6"/>
  <c r="W73" i="6"/>
  <c r="T65" i="6"/>
  <c r="X65" i="6"/>
  <c r="Y65" i="6"/>
  <c r="W65" i="6"/>
  <c r="X57" i="6"/>
  <c r="Y57" i="6"/>
  <c r="X49" i="6"/>
  <c r="W49" i="6"/>
  <c r="Y49" i="6"/>
  <c r="T41" i="6"/>
  <c r="X41" i="6"/>
  <c r="W41" i="6"/>
  <c r="AQ41" i="6" s="1"/>
  <c r="Y41" i="6"/>
  <c r="T33" i="6"/>
  <c r="X33" i="6"/>
  <c r="Y33" i="6"/>
  <c r="W33" i="6"/>
  <c r="AQ33" i="6" s="1"/>
  <c r="X25" i="6"/>
  <c r="Y25" i="6"/>
  <c r="W25" i="6"/>
  <c r="X17" i="6"/>
  <c r="W17" i="6"/>
  <c r="Y17" i="6"/>
  <c r="T9" i="6"/>
  <c r="X9" i="6"/>
  <c r="Y9" i="6"/>
  <c r="W9" i="6"/>
  <c r="T376" i="6"/>
  <c r="Y376" i="6"/>
  <c r="X376" i="6"/>
  <c r="W376" i="6"/>
  <c r="T368" i="6"/>
  <c r="Y368" i="6"/>
  <c r="X368" i="6"/>
  <c r="Y352" i="6"/>
  <c r="X352" i="6"/>
  <c r="T344" i="6"/>
  <c r="X344" i="6"/>
  <c r="W344" i="6"/>
  <c r="Y344" i="6"/>
  <c r="T336" i="6"/>
  <c r="Y336" i="6"/>
  <c r="X336" i="6"/>
  <c r="W336" i="6"/>
  <c r="Y328" i="6"/>
  <c r="X328" i="6"/>
  <c r="T320" i="6"/>
  <c r="Y320" i="6"/>
  <c r="X320" i="6"/>
  <c r="W320" i="6"/>
  <c r="X312" i="6"/>
  <c r="W312" i="6"/>
  <c r="AQ312" i="6" s="1"/>
  <c r="Y312" i="6"/>
  <c r="Y304" i="6"/>
  <c r="X304" i="6"/>
  <c r="W304" i="6"/>
  <c r="X296" i="6"/>
  <c r="AE296" i="6" s="1"/>
  <c r="AK296" i="6" s="1"/>
  <c r="Y296" i="6"/>
  <c r="X288" i="6"/>
  <c r="Y288" i="6"/>
  <c r="W288" i="6"/>
  <c r="X280" i="6"/>
  <c r="W280" i="6"/>
  <c r="Y280" i="6"/>
  <c r="T272" i="6"/>
  <c r="X272" i="6"/>
  <c r="Y272" i="6"/>
  <c r="W272" i="6"/>
  <c r="AQ272" i="6" s="1"/>
  <c r="V264" i="6"/>
  <c r="X264" i="6"/>
  <c r="Y264" i="6"/>
  <c r="T256" i="6"/>
  <c r="X256" i="6"/>
  <c r="AE256" i="6" s="1"/>
  <c r="AK256" i="6" s="1"/>
  <c r="Y256" i="6"/>
  <c r="V248" i="6"/>
  <c r="X248" i="6"/>
  <c r="Y248" i="6"/>
  <c r="W248" i="6"/>
  <c r="X240" i="6"/>
  <c r="Y240" i="6"/>
  <c r="U232" i="6"/>
  <c r="X232" i="6"/>
  <c r="Y232" i="6"/>
  <c r="W232" i="6"/>
  <c r="AQ232" i="6" s="1"/>
  <c r="X224" i="6"/>
  <c r="Y224" i="6"/>
  <c r="W224" i="6"/>
  <c r="X216" i="6"/>
  <c r="W216" i="6"/>
  <c r="Y216" i="6"/>
  <c r="X208" i="6"/>
  <c r="Y208" i="6"/>
  <c r="W208" i="6"/>
  <c r="X200" i="6"/>
  <c r="W200" i="6"/>
  <c r="Y200" i="6"/>
  <c r="V192" i="6"/>
  <c r="X192" i="6"/>
  <c r="Y192" i="6"/>
  <c r="X184" i="6"/>
  <c r="Y184" i="6"/>
  <c r="W184" i="6"/>
  <c r="X176" i="6"/>
  <c r="Y176" i="6"/>
  <c r="W176" i="6"/>
  <c r="X168" i="6"/>
  <c r="Y168" i="6"/>
  <c r="X160" i="6"/>
  <c r="AQ160" i="6" s="1"/>
  <c r="Y160" i="6"/>
  <c r="T152" i="6"/>
  <c r="X152" i="6"/>
  <c r="W152" i="6"/>
  <c r="AQ152" i="6" s="1"/>
  <c r="Y152" i="6"/>
  <c r="X144" i="6"/>
  <c r="Y144" i="6"/>
  <c r="X136" i="6"/>
  <c r="Y136" i="6"/>
  <c r="W136" i="6"/>
  <c r="V128" i="6"/>
  <c r="X128" i="6"/>
  <c r="Y128" i="6"/>
  <c r="W128" i="6"/>
  <c r="X120" i="6"/>
  <c r="Y120" i="6"/>
  <c r="X112" i="6"/>
  <c r="Y112" i="6"/>
  <c r="W112" i="6"/>
  <c r="X104" i="6"/>
  <c r="AE104" i="6" s="1"/>
  <c r="AK104" i="6" s="1"/>
  <c r="Y104" i="6"/>
  <c r="V96" i="6"/>
  <c r="X96" i="6"/>
  <c r="Y96" i="6"/>
  <c r="W96" i="6"/>
  <c r="X88" i="6"/>
  <c r="W88" i="6"/>
  <c r="Y88" i="6"/>
  <c r="X80" i="6"/>
  <c r="Y80" i="6"/>
  <c r="W80" i="6"/>
  <c r="X72" i="6"/>
  <c r="W72" i="6"/>
  <c r="Y72" i="6"/>
  <c r="T64" i="6"/>
  <c r="X64" i="6"/>
  <c r="Y64" i="6"/>
  <c r="X56" i="6"/>
  <c r="Y56" i="6"/>
  <c r="W56" i="6"/>
  <c r="AQ56" i="6" s="1"/>
  <c r="X48" i="6"/>
  <c r="Y48" i="6"/>
  <c r="W48" i="6"/>
  <c r="AQ48" i="6" s="1"/>
  <c r="X40" i="6"/>
  <c r="W40" i="6"/>
  <c r="Y40" i="6"/>
  <c r="X32" i="6"/>
  <c r="Y32" i="6"/>
  <c r="W32" i="6"/>
  <c r="T24" i="6"/>
  <c r="X24" i="6"/>
  <c r="Y24" i="6"/>
  <c r="W24" i="6"/>
  <c r="X16" i="6"/>
  <c r="Y16" i="6"/>
  <c r="X8" i="6"/>
  <c r="Y8" i="6"/>
  <c r="W8" i="6"/>
  <c r="W379" i="6"/>
  <c r="W337" i="6"/>
  <c r="W295" i="6"/>
  <c r="W275" i="6"/>
  <c r="W179" i="6"/>
  <c r="W131" i="6"/>
  <c r="W75" i="6"/>
  <c r="X360" i="6"/>
  <c r="Y3" i="6"/>
  <c r="W3" i="6"/>
  <c r="AQ3" i="6" s="1"/>
  <c r="X3" i="6"/>
  <c r="V375" i="6"/>
  <c r="W375" i="6"/>
  <c r="Y375" i="6"/>
  <c r="T367" i="6"/>
  <c r="Y367" i="6"/>
  <c r="X367" i="6"/>
  <c r="W367" i="6"/>
  <c r="AQ367" i="6" s="1"/>
  <c r="T359" i="6"/>
  <c r="Y359" i="6"/>
  <c r="T351" i="6"/>
  <c r="Y351" i="6"/>
  <c r="X351" i="6"/>
  <c r="W351" i="6"/>
  <c r="V343" i="6"/>
  <c r="W343" i="6"/>
  <c r="Y343" i="6"/>
  <c r="X343" i="6"/>
  <c r="Y335" i="6"/>
  <c r="W335" i="6"/>
  <c r="AQ335" i="6" s="1"/>
  <c r="X335" i="6"/>
  <c r="Y327" i="6"/>
  <c r="X327" i="6"/>
  <c r="X319" i="6"/>
  <c r="AE319" i="6" s="1"/>
  <c r="AK319" i="6" s="1"/>
  <c r="Y319" i="6"/>
  <c r="V311" i="6"/>
  <c r="Y311" i="6"/>
  <c r="Y303" i="6"/>
  <c r="X303" i="6"/>
  <c r="W303" i="6"/>
  <c r="AQ303" i="6" s="1"/>
  <c r="V287" i="6"/>
  <c r="Y287" i="6"/>
  <c r="Y279" i="6"/>
  <c r="X279" i="6"/>
  <c r="AE279" i="6" s="1"/>
  <c r="AK279" i="6" s="1"/>
  <c r="U271" i="6"/>
  <c r="Y271" i="6"/>
  <c r="W271" i="6"/>
  <c r="X271" i="6"/>
  <c r="X263" i="6"/>
  <c r="W263" i="6"/>
  <c r="AQ263" i="6" s="1"/>
  <c r="Y263" i="6"/>
  <c r="T255" i="6"/>
  <c r="X255" i="6"/>
  <c r="W255" i="6"/>
  <c r="Y255" i="6"/>
  <c r="T247" i="6"/>
  <c r="X247" i="6"/>
  <c r="Y247" i="6"/>
  <c r="Y239" i="6"/>
  <c r="W239" i="6"/>
  <c r="X231" i="6"/>
  <c r="AQ231" i="6" s="1"/>
  <c r="Y231" i="6"/>
  <c r="T223" i="6"/>
  <c r="Y223" i="6"/>
  <c r="W223" i="6"/>
  <c r="X223" i="6"/>
  <c r="X215" i="6"/>
  <c r="Y215" i="6"/>
  <c r="U207" i="6"/>
  <c r="Y207" i="6"/>
  <c r="W207" i="6"/>
  <c r="X207" i="6"/>
  <c r="X199" i="6"/>
  <c r="W199" i="6"/>
  <c r="AQ199" i="6" s="1"/>
  <c r="Y199" i="6"/>
  <c r="U191" i="6"/>
  <c r="X191" i="6"/>
  <c r="W191" i="6"/>
  <c r="Y191" i="6"/>
  <c r="X183" i="6"/>
  <c r="AQ183" i="6" s="1"/>
  <c r="Y183" i="6"/>
  <c r="T175" i="6"/>
  <c r="Y175" i="6"/>
  <c r="W175" i="6"/>
  <c r="X175" i="6"/>
  <c r="X167" i="6"/>
  <c r="Y167" i="6"/>
  <c r="Y159" i="6"/>
  <c r="X159" i="6"/>
  <c r="W159" i="6"/>
  <c r="AQ159" i="6" s="1"/>
  <c r="T151" i="6"/>
  <c r="Y151" i="6"/>
  <c r="X151" i="6"/>
  <c r="W151" i="6"/>
  <c r="AQ151" i="6" s="1"/>
  <c r="Y143" i="6"/>
  <c r="W143" i="6"/>
  <c r="X143" i="6"/>
  <c r="X135" i="6"/>
  <c r="Y135" i="6"/>
  <c r="W135" i="6"/>
  <c r="X127" i="6"/>
  <c r="W127" i="6"/>
  <c r="Y127" i="6"/>
  <c r="U119" i="6"/>
  <c r="X119" i="6"/>
  <c r="Y119" i="6"/>
  <c r="T111" i="6"/>
  <c r="Y111" i="6"/>
  <c r="X111" i="6"/>
  <c r="Y103" i="6"/>
  <c r="X103" i="6"/>
  <c r="AQ103" i="6" s="1"/>
  <c r="Y95" i="6"/>
  <c r="X95" i="6"/>
  <c r="Y87" i="6"/>
  <c r="X87" i="6"/>
  <c r="T79" i="6"/>
  <c r="Y79" i="6"/>
  <c r="W79" i="6"/>
  <c r="X79" i="6"/>
  <c r="U71" i="6"/>
  <c r="W71" i="6"/>
  <c r="X71" i="6"/>
  <c r="Y71" i="6"/>
  <c r="X63" i="6"/>
  <c r="W63" i="6"/>
  <c r="Y63" i="6"/>
  <c r="X55" i="6"/>
  <c r="Y55" i="6"/>
  <c r="W55" i="6"/>
  <c r="V47" i="6"/>
  <c r="Y47" i="6"/>
  <c r="W47" i="6"/>
  <c r="X39" i="6"/>
  <c r="W39" i="6"/>
  <c r="Y39" i="6"/>
  <c r="X31" i="6"/>
  <c r="W31" i="6"/>
  <c r="Y31" i="6"/>
  <c r="T23" i="6"/>
  <c r="Y23" i="6"/>
  <c r="X23" i="6"/>
  <c r="Y15" i="6"/>
  <c r="X15" i="6"/>
  <c r="W15" i="6"/>
  <c r="Y7" i="6"/>
  <c r="W7" i="6"/>
  <c r="AQ7" i="6" s="1"/>
  <c r="X7" i="6"/>
  <c r="W352" i="6"/>
  <c r="W311" i="6"/>
  <c r="W291" i="6"/>
  <c r="W247" i="6"/>
  <c r="W95" i="6"/>
  <c r="W67" i="6"/>
  <c r="W23" i="6"/>
  <c r="AQ23" i="6" s="1"/>
  <c r="X359" i="6"/>
  <c r="AE359" i="6" s="1"/>
  <c r="AK359" i="6" s="1"/>
  <c r="X295" i="6"/>
  <c r="X47" i="6"/>
  <c r="W371" i="6"/>
  <c r="W329" i="6"/>
  <c r="W287" i="6"/>
  <c r="AQ287" i="6" s="1"/>
  <c r="W267" i="6"/>
  <c r="W243" i="6"/>
  <c r="W195" i="6"/>
  <c r="W169" i="6"/>
  <c r="W147" i="6"/>
  <c r="W121" i="6"/>
  <c r="W64" i="6"/>
  <c r="X353" i="6"/>
  <c r="X239" i="6"/>
  <c r="W369" i="6"/>
  <c r="W328" i="6"/>
  <c r="W307" i="6"/>
  <c r="W265" i="6"/>
  <c r="W241" i="6"/>
  <c r="W217" i="6"/>
  <c r="W193" i="6"/>
  <c r="W168" i="6"/>
  <c r="W144" i="6"/>
  <c r="AQ144" i="6" s="1"/>
  <c r="W120" i="6"/>
  <c r="AQ120" i="6" s="1"/>
  <c r="W16" i="6"/>
  <c r="AQ16" i="6" s="1"/>
  <c r="X287" i="6"/>
  <c r="X99" i="6"/>
  <c r="X381" i="6"/>
  <c r="W381" i="6"/>
  <c r="Y381" i="6"/>
  <c r="X373" i="6"/>
  <c r="Y373" i="6"/>
  <c r="W373" i="6"/>
  <c r="X365" i="6"/>
  <c r="Y365" i="6"/>
  <c r="W365" i="6"/>
  <c r="AQ365" i="6" s="1"/>
  <c r="U357" i="6"/>
  <c r="Y357" i="6"/>
  <c r="X357" i="6"/>
  <c r="W357" i="6"/>
  <c r="W368" i="6"/>
  <c r="W327" i="6"/>
  <c r="W305" i="6"/>
  <c r="W264" i="6"/>
  <c r="W240" i="6"/>
  <c r="W215" i="6"/>
  <c r="W192" i="6"/>
  <c r="W167" i="6"/>
  <c r="AQ167" i="6" s="1"/>
  <c r="W119" i="6"/>
  <c r="W87" i="6"/>
  <c r="W57" i="6"/>
  <c r="X337" i="6"/>
  <c r="Y349" i="6"/>
  <c r="T378" i="6"/>
  <c r="W378" i="6"/>
  <c r="AQ378" i="6" s="1"/>
  <c r="Y378" i="6"/>
  <c r="X378" i="6"/>
  <c r="U370" i="6"/>
  <c r="W370" i="6"/>
  <c r="V362" i="6"/>
  <c r="W362" i="6"/>
  <c r="Y362" i="6"/>
  <c r="X362" i="6"/>
  <c r="T354" i="6"/>
  <c r="W354" i="6"/>
  <c r="X354" i="6"/>
  <c r="T346" i="6"/>
  <c r="W346" i="6"/>
  <c r="AQ346" i="6" s="1"/>
  <c r="Y346" i="6"/>
  <c r="X346" i="6"/>
  <c r="W338" i="6"/>
  <c r="Y338" i="6"/>
  <c r="T330" i="6"/>
  <c r="W330" i="6"/>
  <c r="Y330" i="6"/>
  <c r="X330" i="6"/>
  <c r="T322" i="6"/>
  <c r="W322" i="6"/>
  <c r="X322" i="6"/>
  <c r="Y322" i="6"/>
  <c r="W314" i="6"/>
  <c r="Y314" i="6"/>
  <c r="X314" i="6"/>
  <c r="U306" i="6"/>
  <c r="W306" i="6"/>
  <c r="Y306" i="6"/>
  <c r="U298" i="6"/>
  <c r="W298" i="6"/>
  <c r="X298" i="6"/>
  <c r="W290" i="6"/>
  <c r="Y290" i="6"/>
  <c r="X290" i="6"/>
  <c r="T282" i="6"/>
  <c r="W282" i="6"/>
  <c r="Y282" i="6"/>
  <c r="T274" i="6"/>
  <c r="X274" i="6"/>
  <c r="W274" i="6"/>
  <c r="AQ274" i="6" s="1"/>
  <c r="Y274" i="6"/>
  <c r="V266" i="6"/>
  <c r="W266" i="6"/>
  <c r="X266" i="6"/>
  <c r="Y266" i="6"/>
  <c r="T258" i="6"/>
  <c r="W258" i="6"/>
  <c r="Y258" i="6"/>
  <c r="W250" i="6"/>
  <c r="Y250" i="6"/>
  <c r="X250" i="6"/>
  <c r="T242" i="6"/>
  <c r="W242" i="6"/>
  <c r="AQ242" i="6" s="1"/>
  <c r="X242" i="6"/>
  <c r="Y242" i="6"/>
  <c r="V234" i="6"/>
  <c r="W234" i="6"/>
  <c r="Y234" i="6"/>
  <c r="W226" i="6"/>
  <c r="Y226" i="6"/>
  <c r="V218" i="6"/>
  <c r="W218" i="6"/>
  <c r="Y218" i="6"/>
  <c r="X218" i="6"/>
  <c r="X210" i="6"/>
  <c r="W210" i="6"/>
  <c r="AQ210" i="6" s="1"/>
  <c r="Y210" i="6"/>
  <c r="V202" i="6"/>
  <c r="W202" i="6"/>
  <c r="AQ202" i="6" s="1"/>
  <c r="X202" i="6"/>
  <c r="Y202" i="6"/>
  <c r="W194" i="6"/>
  <c r="AQ194" i="6" s="1"/>
  <c r="X194" i="6"/>
  <c r="Y194" i="6"/>
  <c r="W186" i="6"/>
  <c r="Y186" i="6"/>
  <c r="V178" i="6"/>
  <c r="W178" i="6"/>
  <c r="Y178" i="6"/>
  <c r="T170" i="6"/>
  <c r="W170" i="6"/>
  <c r="X170" i="6"/>
  <c r="Y170" i="6"/>
  <c r="U162" i="6"/>
  <c r="W162" i="6"/>
  <c r="Y162" i="6"/>
  <c r="W154" i="6"/>
  <c r="Y154" i="6"/>
  <c r="X154" i="6"/>
  <c r="V146" i="6"/>
  <c r="X146" i="6"/>
  <c r="W146" i="6"/>
  <c r="Y146" i="6"/>
  <c r="T138" i="6"/>
  <c r="W138" i="6"/>
  <c r="X138" i="6"/>
  <c r="Y138" i="6"/>
  <c r="U130" i="6"/>
  <c r="W130" i="6"/>
  <c r="Y130" i="6"/>
  <c r="W122" i="6"/>
  <c r="Y122" i="6"/>
  <c r="X122" i="6"/>
  <c r="V114" i="6"/>
  <c r="W114" i="6"/>
  <c r="Y114" i="6"/>
  <c r="W106" i="6"/>
  <c r="Y106" i="6"/>
  <c r="X106" i="6"/>
  <c r="U98" i="6"/>
  <c r="W98" i="6"/>
  <c r="Y98" i="6"/>
  <c r="W90" i="6"/>
  <c r="Y90" i="6"/>
  <c r="X90" i="6"/>
  <c r="T82" i="6"/>
  <c r="X82" i="6"/>
  <c r="W82" i="6"/>
  <c r="AQ82" i="6" s="1"/>
  <c r="Y82" i="6"/>
  <c r="T74" i="6"/>
  <c r="W74" i="6"/>
  <c r="X74" i="6"/>
  <c r="Y74" i="6"/>
  <c r="W66" i="6"/>
  <c r="Y66" i="6"/>
  <c r="W58" i="6"/>
  <c r="AQ58" i="6" s="1"/>
  <c r="Y58" i="6"/>
  <c r="X58" i="6"/>
  <c r="W50" i="6"/>
  <c r="Y50" i="6"/>
  <c r="T42" i="6"/>
  <c r="X42" i="6"/>
  <c r="W42" i="6"/>
  <c r="Y42" i="6"/>
  <c r="W34" i="6"/>
  <c r="Y34" i="6"/>
  <c r="W26" i="6"/>
  <c r="Y26" i="6"/>
  <c r="T18" i="6"/>
  <c r="W18" i="6"/>
  <c r="Y18" i="6"/>
  <c r="T10" i="6"/>
  <c r="X10" i="6"/>
  <c r="W10" i="6"/>
  <c r="AQ10" i="6" s="1"/>
  <c r="Y10" i="6"/>
  <c r="W341" i="6"/>
  <c r="W245" i="6"/>
  <c r="W221" i="6"/>
  <c r="W196" i="6"/>
  <c r="W148" i="6"/>
  <c r="X50" i="6"/>
  <c r="X22" i="6"/>
  <c r="Y141" i="6"/>
  <c r="Y85" i="6"/>
  <c r="Y286" i="6"/>
  <c r="Y285" i="6"/>
  <c r="Y333" i="6"/>
  <c r="Y277" i="6"/>
  <c r="X374" i="6"/>
  <c r="AQ374" i="6" s="1"/>
  <c r="Y374" i="6"/>
  <c r="U366" i="6"/>
  <c r="X366" i="6"/>
  <c r="Y366" i="6"/>
  <c r="V358" i="6"/>
  <c r="Y358" i="6"/>
  <c r="X358" i="6"/>
  <c r="AQ358" i="6" s="1"/>
  <c r="X350" i="6"/>
  <c r="AQ350" i="6" s="1"/>
  <c r="Y350" i="6"/>
  <c r="U342" i="6"/>
  <c r="X342" i="6"/>
  <c r="U334" i="6"/>
  <c r="X334" i="6"/>
  <c r="Y334" i="6"/>
  <c r="Y326" i="6"/>
  <c r="X326" i="6"/>
  <c r="W326" i="6"/>
  <c r="X318" i="6"/>
  <c r="AQ318" i="6" s="1"/>
  <c r="Y318" i="6"/>
  <c r="U310" i="6"/>
  <c r="X310" i="6"/>
  <c r="AQ310" i="6" s="1"/>
  <c r="Y310" i="6"/>
  <c r="X302" i="6"/>
  <c r="Y302" i="6"/>
  <c r="Y278" i="6"/>
  <c r="X278" i="6"/>
  <c r="Y262" i="6"/>
  <c r="W262" i="6"/>
  <c r="AQ262" i="6" s="1"/>
  <c r="U254" i="6"/>
  <c r="Y254" i="6"/>
  <c r="X254" i="6"/>
  <c r="AQ254" i="6" s="1"/>
  <c r="X246" i="6"/>
  <c r="W246" i="6"/>
  <c r="AQ246" i="6" s="1"/>
  <c r="Y246" i="6"/>
  <c r="X238" i="6"/>
  <c r="Y238" i="6"/>
  <c r="Y230" i="6"/>
  <c r="X230" i="6"/>
  <c r="AE230" i="6" s="1"/>
  <c r="AK230" i="6" s="1"/>
  <c r="U214" i="6"/>
  <c r="Y214" i="6"/>
  <c r="T206" i="6"/>
  <c r="Y206" i="6"/>
  <c r="X206" i="6"/>
  <c r="AE206" i="6" s="1"/>
  <c r="AK206" i="6" s="1"/>
  <c r="V198" i="6"/>
  <c r="Y198" i="6"/>
  <c r="W198" i="6"/>
  <c r="AQ198" i="6" s="1"/>
  <c r="X190" i="6"/>
  <c r="Y190" i="6"/>
  <c r="U182" i="6"/>
  <c r="X182" i="6"/>
  <c r="Y182" i="6"/>
  <c r="W182" i="6"/>
  <c r="AQ182" i="6" s="1"/>
  <c r="T174" i="6"/>
  <c r="X174" i="6"/>
  <c r="Y174" i="6"/>
  <c r="T166" i="6"/>
  <c r="Y166" i="6"/>
  <c r="X158" i="6"/>
  <c r="AQ158" i="6" s="1"/>
  <c r="Y158" i="6"/>
  <c r="U150" i="6"/>
  <c r="Y150" i="6"/>
  <c r="U142" i="6"/>
  <c r="X142" i="6"/>
  <c r="AE142" i="6" s="1"/>
  <c r="AK142" i="6" s="1"/>
  <c r="Y142" i="6"/>
  <c r="T134" i="6"/>
  <c r="Y134" i="6"/>
  <c r="W134" i="6"/>
  <c r="Y126" i="6"/>
  <c r="X126" i="6"/>
  <c r="X118" i="6"/>
  <c r="W118" i="6"/>
  <c r="AQ118" i="6" s="1"/>
  <c r="Y118" i="6"/>
  <c r="X110" i="6"/>
  <c r="AQ110" i="6" s="1"/>
  <c r="Y110" i="6"/>
  <c r="V102" i="6"/>
  <c r="Y102" i="6"/>
  <c r="Y94" i="6"/>
  <c r="X94" i="6"/>
  <c r="AE94" i="6" s="1"/>
  <c r="AK94" i="6" s="1"/>
  <c r="Y78" i="6"/>
  <c r="X78" i="6"/>
  <c r="AQ78" i="6" s="1"/>
  <c r="T70" i="6"/>
  <c r="Y70" i="6"/>
  <c r="W70" i="6"/>
  <c r="X70" i="6"/>
  <c r="X62" i="6"/>
  <c r="W62" i="6"/>
  <c r="Y62" i="6"/>
  <c r="U46" i="6"/>
  <c r="Y46" i="6"/>
  <c r="X30" i="6"/>
  <c r="W30" i="6"/>
  <c r="Y30" i="6"/>
  <c r="X14" i="6"/>
  <c r="Y14" i="6"/>
  <c r="W294" i="6"/>
  <c r="W214" i="6"/>
  <c r="W190" i="6"/>
  <c r="W166" i="6"/>
  <c r="W102" i="6"/>
  <c r="W86" i="6"/>
  <c r="W36" i="6"/>
  <c r="AQ36" i="6" s="1"/>
  <c r="W14" i="6"/>
  <c r="AQ14" i="6" s="1"/>
  <c r="X285" i="6"/>
  <c r="X162" i="6"/>
  <c r="X114" i="6"/>
  <c r="X66" i="6"/>
  <c r="X36" i="6"/>
  <c r="X6" i="6"/>
  <c r="AE6" i="6" s="1"/>
  <c r="AK6" i="6" s="1"/>
  <c r="Y301" i="6"/>
  <c r="U325" i="6"/>
  <c r="Y325" i="6"/>
  <c r="X325" i="6"/>
  <c r="AQ325" i="6" s="1"/>
  <c r="X317" i="6"/>
  <c r="W317" i="6"/>
  <c r="X309" i="6"/>
  <c r="Y309" i="6"/>
  <c r="X237" i="6"/>
  <c r="Y237" i="6"/>
  <c r="W237" i="6"/>
  <c r="AQ237" i="6" s="1"/>
  <c r="Y229" i="6"/>
  <c r="X229" i="6"/>
  <c r="AE229" i="6" s="1"/>
  <c r="AK229" i="6" s="1"/>
  <c r="W189" i="6"/>
  <c r="Y189" i="6"/>
  <c r="Y181" i="6"/>
  <c r="X181" i="6"/>
  <c r="AQ181" i="6" s="1"/>
  <c r="X173" i="6"/>
  <c r="W173" i="6"/>
  <c r="AQ173" i="6" s="1"/>
  <c r="Y173" i="6"/>
  <c r="Y165" i="6"/>
  <c r="X165" i="6"/>
  <c r="Y133" i="6"/>
  <c r="X133" i="6"/>
  <c r="AQ133" i="6" s="1"/>
  <c r="U125" i="6"/>
  <c r="W125" i="6"/>
  <c r="Y125" i="6"/>
  <c r="X117" i="6"/>
  <c r="W117" i="6"/>
  <c r="AQ117" i="6" s="1"/>
  <c r="Y117" i="6"/>
  <c r="U109" i="6"/>
  <c r="X109" i="6"/>
  <c r="Y109" i="6"/>
  <c r="W109" i="6"/>
  <c r="AQ109" i="6" s="1"/>
  <c r="Y101" i="6"/>
  <c r="X101" i="6"/>
  <c r="Y69" i="6"/>
  <c r="X69" i="6"/>
  <c r="W61" i="6"/>
  <c r="Y61" i="6"/>
  <c r="X53" i="6"/>
  <c r="Y53" i="6"/>
  <c r="W53" i="6"/>
  <c r="AQ53" i="6" s="1"/>
  <c r="X45" i="6"/>
  <c r="AQ45" i="6" s="1"/>
  <c r="Y45" i="6"/>
  <c r="Y37" i="6"/>
  <c r="X37" i="6"/>
  <c r="W37" i="6"/>
  <c r="AQ37" i="6" s="1"/>
  <c r="W29" i="6"/>
  <c r="X29" i="6"/>
  <c r="Y29" i="6"/>
  <c r="U21" i="6"/>
  <c r="X21" i="6"/>
  <c r="W21" i="6"/>
  <c r="X13" i="6"/>
  <c r="Y13" i="6"/>
  <c r="Y5" i="6"/>
  <c r="W5" i="6"/>
  <c r="W366" i="6"/>
  <c r="AQ366" i="6" s="1"/>
  <c r="W334" i="6"/>
  <c r="AQ334" i="6" s="1"/>
  <c r="W238" i="6"/>
  <c r="W213" i="6"/>
  <c r="W165" i="6"/>
  <c r="W101" i="6"/>
  <c r="W85" i="6"/>
  <c r="W69" i="6"/>
  <c r="AQ69" i="6" s="1"/>
  <c r="W13" i="6"/>
  <c r="AQ13" i="6" s="1"/>
  <c r="X370" i="6"/>
  <c r="X306" i="6"/>
  <c r="X282" i="6"/>
  <c r="X234" i="6"/>
  <c r="X186" i="6"/>
  <c r="X61" i="6"/>
  <c r="X5" i="6"/>
  <c r="Y354" i="6"/>
  <c r="Y298" i="6"/>
  <c r="Y270" i="6"/>
  <c r="V341" i="6"/>
  <c r="X341" i="6"/>
  <c r="Y293" i="6"/>
  <c r="X293" i="6"/>
  <c r="AQ293" i="6" s="1"/>
  <c r="Y261" i="6"/>
  <c r="X261" i="6"/>
  <c r="AQ261" i="6" s="1"/>
  <c r="V253" i="6"/>
  <c r="W253" i="6"/>
  <c r="AQ253" i="6" s="1"/>
  <c r="Y253" i="6"/>
  <c r="X253" i="6"/>
  <c r="V380" i="6"/>
  <c r="Y380" i="6"/>
  <c r="T372" i="6"/>
  <c r="Y372" i="6"/>
  <c r="W372" i="6"/>
  <c r="X372" i="6"/>
  <c r="T364" i="6"/>
  <c r="Y364" i="6"/>
  <c r="X364" i="6"/>
  <c r="AQ364" i="6" s="1"/>
  <c r="T356" i="6"/>
  <c r="Y356" i="6"/>
  <c r="X356" i="6"/>
  <c r="AQ356" i="6" s="1"/>
  <c r="V348" i="6"/>
  <c r="Y348" i="6"/>
  <c r="Y340" i="6"/>
  <c r="X340" i="6"/>
  <c r="AE340" i="6" s="1"/>
  <c r="AK340" i="6" s="1"/>
  <c r="T332" i="6"/>
  <c r="Y332" i="6"/>
  <c r="X332" i="6"/>
  <c r="AE332" i="6" s="1"/>
  <c r="AK332" i="6" s="1"/>
  <c r="V324" i="6"/>
  <c r="Y324" i="6"/>
  <c r="X324" i="6"/>
  <c r="V316" i="6"/>
  <c r="Y316" i="6"/>
  <c r="T308" i="6"/>
  <c r="Y308" i="6"/>
  <c r="W308" i="6"/>
  <c r="X308" i="6"/>
  <c r="Y300" i="6"/>
  <c r="X300" i="6"/>
  <c r="AQ300" i="6" s="1"/>
  <c r="V292" i="6"/>
  <c r="Y292" i="6"/>
  <c r="X292" i="6"/>
  <c r="T284" i="6"/>
  <c r="Y284" i="6"/>
  <c r="X284" i="6"/>
  <c r="AQ284" i="6" s="1"/>
  <c r="V276" i="6"/>
  <c r="Y276" i="6"/>
  <c r="T268" i="6"/>
  <c r="Y268" i="6"/>
  <c r="X268" i="6"/>
  <c r="AQ268" i="6" s="1"/>
  <c r="V260" i="6"/>
  <c r="Y260" i="6"/>
  <c r="Y252" i="6"/>
  <c r="X252" i="6"/>
  <c r="AQ252" i="6" s="1"/>
  <c r="V244" i="6"/>
  <c r="Y244" i="6"/>
  <c r="W244" i="6"/>
  <c r="Y236" i="6"/>
  <c r="X236" i="6"/>
  <c r="V228" i="6"/>
  <c r="Y228" i="6"/>
  <c r="X228" i="6"/>
  <c r="W228" i="6"/>
  <c r="T220" i="6"/>
  <c r="Y220" i="6"/>
  <c r="X220" i="6"/>
  <c r="AQ220" i="6" s="1"/>
  <c r="U212" i="6"/>
  <c r="Y212" i="6"/>
  <c r="Y204" i="6"/>
  <c r="X204" i="6"/>
  <c r="AQ204" i="6" s="1"/>
  <c r="V188" i="6"/>
  <c r="Y188" i="6"/>
  <c r="X188" i="6"/>
  <c r="AE188" i="6" s="1"/>
  <c r="AK188" i="6" s="1"/>
  <c r="Y180" i="6"/>
  <c r="W180" i="6"/>
  <c r="X180" i="6"/>
  <c r="U172" i="6"/>
  <c r="Y172" i="6"/>
  <c r="Y164" i="6"/>
  <c r="X164" i="6"/>
  <c r="W164" i="6"/>
  <c r="V156" i="6"/>
  <c r="Y156" i="6"/>
  <c r="X156" i="6"/>
  <c r="AE156" i="6" s="1"/>
  <c r="AK156" i="6" s="1"/>
  <c r="Y140" i="6"/>
  <c r="X140" i="6"/>
  <c r="AQ140" i="6" s="1"/>
  <c r="T132" i="6"/>
  <c r="Y132" i="6"/>
  <c r="X132" i="6"/>
  <c r="AE132" i="6" s="1"/>
  <c r="AK132" i="6" s="1"/>
  <c r="V124" i="6"/>
  <c r="Y124" i="6"/>
  <c r="Y116" i="6"/>
  <c r="W116" i="6"/>
  <c r="AQ116" i="6" s="1"/>
  <c r="U108" i="6"/>
  <c r="Y108" i="6"/>
  <c r="W108" i="6"/>
  <c r="X108" i="6"/>
  <c r="T100" i="6"/>
  <c r="Y100" i="6"/>
  <c r="X100" i="6"/>
  <c r="W100" i="6"/>
  <c r="AQ100" i="6" s="1"/>
  <c r="Y92" i="6"/>
  <c r="X92" i="6"/>
  <c r="AQ92" i="6" s="1"/>
  <c r="Y84" i="6"/>
  <c r="X84" i="6"/>
  <c r="V60" i="6"/>
  <c r="Y60" i="6"/>
  <c r="Y52" i="6"/>
  <c r="X52" i="6"/>
  <c r="W52" i="6"/>
  <c r="Y44" i="6"/>
  <c r="X44" i="6"/>
  <c r="T28" i="6"/>
  <c r="Y28" i="6"/>
  <c r="X28" i="6"/>
  <c r="AQ28" i="6" s="1"/>
  <c r="U20" i="6"/>
  <c r="Y20" i="6"/>
  <c r="X20" i="6"/>
  <c r="W20" i="6"/>
  <c r="T4" i="6"/>
  <c r="Y4" i="6"/>
  <c r="W333" i="6"/>
  <c r="W302" i="6"/>
  <c r="W292" i="6"/>
  <c r="AQ292" i="6" s="1"/>
  <c r="W270" i="6"/>
  <c r="AQ270" i="6" s="1"/>
  <c r="W260" i="6"/>
  <c r="AQ260" i="6" s="1"/>
  <c r="W236" i="6"/>
  <c r="AQ236" i="6" s="1"/>
  <c r="W212" i="6"/>
  <c r="W150" i="6"/>
  <c r="W126" i="6"/>
  <c r="W84" i="6"/>
  <c r="AQ84" i="6" s="1"/>
  <c r="W68" i="6"/>
  <c r="W54" i="6"/>
  <c r="W12" i="6"/>
  <c r="X258" i="6"/>
  <c r="X134" i="6"/>
  <c r="X86" i="6"/>
  <c r="X60" i="6"/>
  <c r="AE60" i="6" s="1"/>
  <c r="AK60" i="6" s="1"/>
  <c r="X34" i="6"/>
  <c r="X4" i="6"/>
  <c r="AQ4" i="6" s="1"/>
  <c r="Y213" i="6"/>
  <c r="Y157" i="6"/>
  <c r="Y21" i="6"/>
  <c r="T96" i="6"/>
  <c r="T307" i="6"/>
  <c r="T219" i="6"/>
  <c r="T155" i="6"/>
  <c r="T298" i="6"/>
  <c r="T218" i="6"/>
  <c r="T296" i="6"/>
  <c r="T202" i="6"/>
  <c r="T244" i="6"/>
  <c r="T192" i="6"/>
  <c r="T188" i="6"/>
  <c r="T115" i="6"/>
  <c r="T234" i="6"/>
  <c r="T187" i="6"/>
  <c r="T114" i="6"/>
  <c r="T232" i="6"/>
  <c r="V335" i="6"/>
  <c r="U335" i="6"/>
  <c r="V327" i="6"/>
  <c r="U327" i="6"/>
  <c r="V319" i="6"/>
  <c r="V303" i="6"/>
  <c r="U303" i="6"/>
  <c r="U110" i="6"/>
  <c r="V110" i="6"/>
  <c r="V78" i="6"/>
  <c r="U78" i="6"/>
  <c r="V38" i="6"/>
  <c r="U38" i="6"/>
  <c r="V6" i="6"/>
  <c r="U6" i="6"/>
  <c r="U381" i="6"/>
  <c r="T381" i="6"/>
  <c r="T349" i="6"/>
  <c r="V349" i="6"/>
  <c r="U349" i="6"/>
  <c r="T333" i="6"/>
  <c r="V333" i="6"/>
  <c r="U317" i="6"/>
  <c r="T317" i="6"/>
  <c r="T309" i="6"/>
  <c r="U309" i="6"/>
  <c r="V309" i="6"/>
  <c r="T293" i="6"/>
  <c r="U293" i="6"/>
  <c r="V293" i="6"/>
  <c r="U277" i="6"/>
  <c r="T277" i="6"/>
  <c r="T261" i="6"/>
  <c r="V261" i="6"/>
  <c r="T229" i="6"/>
  <c r="V229" i="6"/>
  <c r="U213" i="6"/>
  <c r="T213" i="6"/>
  <c r="T197" i="6"/>
  <c r="V197" i="6"/>
  <c r="V181" i="6"/>
  <c r="T181" i="6"/>
  <c r="V165" i="6"/>
  <c r="T165" i="6"/>
  <c r="V149" i="6"/>
  <c r="U149" i="6"/>
  <c r="T149" i="6"/>
  <c r="V117" i="6"/>
  <c r="T117" i="6"/>
  <c r="U117" i="6"/>
  <c r="V101" i="6"/>
  <c r="T101" i="6"/>
  <c r="V85" i="6"/>
  <c r="U85" i="6"/>
  <c r="T85" i="6"/>
  <c r="V77" i="6"/>
  <c r="T77" i="6"/>
  <c r="U77" i="6"/>
  <c r="V61" i="6"/>
  <c r="T61" i="6"/>
  <c r="V37" i="6"/>
  <c r="T37" i="6"/>
  <c r="U37" i="6"/>
  <c r="V5" i="6"/>
  <c r="T5" i="6"/>
  <c r="U5" i="6"/>
  <c r="V252" i="6"/>
  <c r="U252" i="6"/>
  <c r="U376" i="6"/>
  <c r="V376" i="6"/>
  <c r="U368" i="6"/>
  <c r="V368" i="6"/>
  <c r="U360" i="6"/>
  <c r="U352" i="6"/>
  <c r="V352" i="6"/>
  <c r="U344" i="6"/>
  <c r="V344" i="6"/>
  <c r="U336" i="6"/>
  <c r="V336" i="6"/>
  <c r="U328" i="6"/>
  <c r="V328" i="6"/>
  <c r="U320" i="6"/>
  <c r="V320" i="6"/>
  <c r="U312" i="6"/>
  <c r="V312" i="6"/>
  <c r="U304" i="6"/>
  <c r="V304" i="6"/>
  <c r="V288" i="6"/>
  <c r="U288" i="6"/>
  <c r="V280" i="6"/>
  <c r="V272" i="6"/>
  <c r="U272" i="6"/>
  <c r="V256" i="6"/>
  <c r="U256" i="6"/>
  <c r="U240" i="6"/>
  <c r="V240" i="6"/>
  <c r="V224" i="6"/>
  <c r="V216" i="6"/>
  <c r="U216" i="6"/>
  <c r="V208" i="6"/>
  <c r="T208" i="6"/>
  <c r="V200" i="6"/>
  <c r="U200" i="6"/>
  <c r="V184" i="6"/>
  <c r="U184" i="6"/>
  <c r="U176" i="6"/>
  <c r="T176" i="6"/>
  <c r="V176" i="6"/>
  <c r="T168" i="6"/>
  <c r="V168" i="6"/>
  <c r="U168" i="6"/>
  <c r="V160" i="6"/>
  <c r="V152" i="6"/>
  <c r="U152" i="6"/>
  <c r="V144" i="6"/>
  <c r="T144" i="6"/>
  <c r="U136" i="6"/>
  <c r="T136" i="6"/>
  <c r="V136" i="6"/>
  <c r="V120" i="6"/>
  <c r="U120" i="6"/>
  <c r="U112" i="6"/>
  <c r="T112" i="6"/>
  <c r="V112" i="6"/>
  <c r="U104" i="6"/>
  <c r="V104" i="6"/>
  <c r="T104" i="6"/>
  <c r="V88" i="6"/>
  <c r="U88" i="6"/>
  <c r="V80" i="6"/>
  <c r="U80" i="6"/>
  <c r="T80" i="6"/>
  <c r="V72" i="6"/>
  <c r="T72" i="6"/>
  <c r="U64" i="6"/>
  <c r="V64" i="6"/>
  <c r="V56" i="6"/>
  <c r="U56" i="6"/>
  <c r="U48" i="6"/>
  <c r="T48" i="6"/>
  <c r="V48" i="6"/>
  <c r="U40" i="6"/>
  <c r="V40" i="6"/>
  <c r="T40" i="6"/>
  <c r="V32" i="6"/>
  <c r="U32" i="6"/>
  <c r="V24" i="6"/>
  <c r="U24" i="6"/>
  <c r="V16" i="6"/>
  <c r="T16" i="6"/>
  <c r="U16" i="6"/>
  <c r="V8" i="6"/>
  <c r="U8" i="6"/>
  <c r="T8" i="6"/>
  <c r="T379" i="6"/>
  <c r="T347" i="6"/>
  <c r="T324" i="6"/>
  <c r="T312" i="6"/>
  <c r="T287" i="6"/>
  <c r="T260" i="6"/>
  <c r="T248" i="6"/>
  <c r="T235" i="6"/>
  <c r="T156" i="6"/>
  <c r="T120" i="6"/>
  <c r="T102" i="6"/>
  <c r="T83" i="6"/>
  <c r="T47" i="6"/>
  <c r="U371" i="6"/>
  <c r="U353" i="6"/>
  <c r="U316" i="6"/>
  <c r="U276" i="6"/>
  <c r="U255" i="6"/>
  <c r="U235" i="6"/>
  <c r="U192" i="6"/>
  <c r="U151" i="6"/>
  <c r="U72" i="6"/>
  <c r="V296" i="6"/>
  <c r="T207" i="6"/>
  <c r="T119" i="6"/>
  <c r="T46" i="6"/>
  <c r="U351" i="6"/>
  <c r="U333" i="6"/>
  <c r="U315" i="6"/>
  <c r="U296" i="6"/>
  <c r="U275" i="6"/>
  <c r="U234" i="6"/>
  <c r="U128" i="6"/>
  <c r="V277" i="6"/>
  <c r="U174" i="6"/>
  <c r="V174" i="6"/>
  <c r="V150" i="6"/>
  <c r="T150" i="6"/>
  <c r="V118" i="6"/>
  <c r="T118" i="6"/>
  <c r="V94" i="6"/>
  <c r="U94" i="6"/>
  <c r="T94" i="6"/>
  <c r="V62" i="6"/>
  <c r="U62" i="6"/>
  <c r="T62" i="6"/>
  <c r="V14" i="6"/>
  <c r="U14" i="6"/>
  <c r="T271" i="6"/>
  <c r="T60" i="6"/>
  <c r="T6" i="6"/>
  <c r="U348" i="6"/>
  <c r="U330" i="6"/>
  <c r="U311" i="6"/>
  <c r="U292" i="6"/>
  <c r="U251" i="6"/>
  <c r="U229" i="6"/>
  <c r="U208" i="6"/>
  <c r="U188" i="6"/>
  <c r="U166" i="6"/>
  <c r="U146" i="6"/>
  <c r="U102" i="6"/>
  <c r="U61" i="6"/>
  <c r="V381" i="6"/>
  <c r="V295" i="6"/>
  <c r="U295" i="6"/>
  <c r="T365" i="6"/>
  <c r="V365" i="6"/>
  <c r="T245" i="6"/>
  <c r="V245" i="6"/>
  <c r="V141" i="6"/>
  <c r="T141" i="6"/>
  <c r="V21" i="6"/>
  <c r="T21" i="6"/>
  <c r="T78" i="6"/>
  <c r="U365" i="6"/>
  <c r="U347" i="6"/>
  <c r="U248" i="6"/>
  <c r="U228" i="6"/>
  <c r="U187" i="6"/>
  <c r="U165" i="6"/>
  <c r="U144" i="6"/>
  <c r="U124" i="6"/>
  <c r="U101" i="6"/>
  <c r="U60" i="6"/>
  <c r="V379" i="6"/>
  <c r="V232" i="6"/>
  <c r="V356" i="6"/>
  <c r="V236" i="6"/>
  <c r="U236" i="6"/>
  <c r="V220" i="6"/>
  <c r="U220" i="6"/>
  <c r="V212" i="6"/>
  <c r="T212" i="6"/>
  <c r="V204" i="6"/>
  <c r="U204" i="6"/>
  <c r="T204" i="6"/>
  <c r="V196" i="6"/>
  <c r="U196" i="6"/>
  <c r="V180" i="6"/>
  <c r="T180" i="6"/>
  <c r="U180" i="6"/>
  <c r="V172" i="6"/>
  <c r="T172" i="6"/>
  <c r="V164" i="6"/>
  <c r="U164" i="6"/>
  <c r="V148" i="6"/>
  <c r="T148" i="6"/>
  <c r="U148" i="6"/>
  <c r="V140" i="6"/>
  <c r="U140" i="6"/>
  <c r="T140" i="6"/>
  <c r="V132" i="6"/>
  <c r="U132" i="6"/>
  <c r="V116" i="6"/>
  <c r="U116" i="6"/>
  <c r="T116" i="6"/>
  <c r="V108" i="6"/>
  <c r="T108" i="6"/>
  <c r="V100" i="6"/>
  <c r="U100" i="6"/>
  <c r="V92" i="6"/>
  <c r="U92" i="6"/>
  <c r="V84" i="6"/>
  <c r="T84" i="6"/>
  <c r="V76" i="6"/>
  <c r="U76" i="6"/>
  <c r="T76" i="6"/>
  <c r="V68" i="6"/>
  <c r="U68" i="6"/>
  <c r="V52" i="6"/>
  <c r="U52" i="6"/>
  <c r="T52" i="6"/>
  <c r="V44" i="6"/>
  <c r="U44" i="6"/>
  <c r="T44" i="6"/>
  <c r="V36" i="6"/>
  <c r="U36" i="6"/>
  <c r="V28" i="6"/>
  <c r="U28" i="6"/>
  <c r="V20" i="6"/>
  <c r="T20" i="6"/>
  <c r="V12" i="6"/>
  <c r="T12" i="6"/>
  <c r="U12" i="6"/>
  <c r="V4" i="6"/>
  <c r="U4" i="6"/>
  <c r="T375" i="6"/>
  <c r="T353" i="6"/>
  <c r="T343" i="6"/>
  <c r="T319" i="6"/>
  <c r="T306" i="6"/>
  <c r="T292" i="6"/>
  <c r="T280" i="6"/>
  <c r="T228" i="6"/>
  <c r="T216" i="6"/>
  <c r="T184" i="6"/>
  <c r="T92" i="6"/>
  <c r="T56" i="6"/>
  <c r="T38" i="6"/>
  <c r="U380" i="6"/>
  <c r="U362" i="6"/>
  <c r="U343" i="6"/>
  <c r="U287" i="6"/>
  <c r="U266" i="6"/>
  <c r="U245" i="6"/>
  <c r="U224" i="6"/>
  <c r="U141" i="6"/>
  <c r="U47" i="6"/>
  <c r="V360" i="6"/>
  <c r="V213" i="6"/>
  <c r="V279" i="6"/>
  <c r="U279" i="6"/>
  <c r="V271" i="6"/>
  <c r="V263" i="6"/>
  <c r="U263" i="6"/>
  <c r="V255" i="6"/>
  <c r="V247" i="6"/>
  <c r="U247" i="6"/>
  <c r="V239" i="6"/>
  <c r="V231" i="6"/>
  <c r="U231" i="6"/>
  <c r="V223" i="6"/>
  <c r="V215" i="6"/>
  <c r="U215" i="6"/>
  <c r="V207" i="6"/>
  <c r="V199" i="6"/>
  <c r="U199" i="6"/>
  <c r="T199" i="6"/>
  <c r="V191" i="6"/>
  <c r="T191" i="6"/>
  <c r="V183" i="6"/>
  <c r="U183" i="6"/>
  <c r="V175" i="6"/>
  <c r="V167" i="6"/>
  <c r="U167" i="6"/>
  <c r="T167" i="6"/>
  <c r="V159" i="6"/>
  <c r="T159" i="6"/>
  <c r="U159" i="6"/>
  <c r="V151" i="6"/>
  <c r="V143" i="6"/>
  <c r="U143" i="6"/>
  <c r="V135" i="6"/>
  <c r="T135" i="6"/>
  <c r="V127" i="6"/>
  <c r="U127" i="6"/>
  <c r="T127" i="6"/>
  <c r="V119" i="6"/>
  <c r="V111" i="6"/>
  <c r="U111" i="6"/>
  <c r="V103" i="6"/>
  <c r="U103" i="6"/>
  <c r="T103" i="6"/>
  <c r="V95" i="6"/>
  <c r="U95" i="6"/>
  <c r="T95" i="6"/>
  <c r="V87" i="6"/>
  <c r="U87" i="6"/>
  <c r="V79" i="6"/>
  <c r="U79" i="6"/>
  <c r="V71" i="6"/>
  <c r="T71" i="6"/>
  <c r="V63" i="6"/>
  <c r="U63" i="6"/>
  <c r="T63" i="6"/>
  <c r="V55" i="6"/>
  <c r="U55" i="6"/>
  <c r="V39" i="6"/>
  <c r="U39" i="6"/>
  <c r="T39" i="6"/>
  <c r="V31" i="6"/>
  <c r="T31" i="6"/>
  <c r="U31" i="6"/>
  <c r="V23" i="6"/>
  <c r="U23" i="6"/>
  <c r="V15" i="6"/>
  <c r="U15" i="6"/>
  <c r="V7" i="6"/>
  <c r="U7" i="6"/>
  <c r="T7" i="6"/>
  <c r="V2" i="6"/>
  <c r="V366" i="6"/>
  <c r="T366" i="6"/>
  <c r="V350" i="6"/>
  <c r="T350" i="6"/>
  <c r="U350" i="6"/>
  <c r="V334" i="6"/>
  <c r="T334" i="6"/>
  <c r="V318" i="6"/>
  <c r="U318" i="6"/>
  <c r="T318" i="6"/>
  <c r="V302" i="6"/>
  <c r="T302" i="6"/>
  <c r="V286" i="6"/>
  <c r="U286" i="6"/>
  <c r="T286" i="6"/>
  <c r="V270" i="6"/>
  <c r="T270" i="6"/>
  <c r="V254" i="6"/>
  <c r="T254" i="6"/>
  <c r="V238" i="6"/>
  <c r="T238" i="6"/>
  <c r="V222" i="6"/>
  <c r="U222" i="6"/>
  <c r="T222" i="6"/>
  <c r="V206" i="6"/>
  <c r="U206" i="6"/>
  <c r="T182" i="6"/>
  <c r="U158" i="6"/>
  <c r="V158" i="6"/>
  <c r="T158" i="6"/>
  <c r="V126" i="6"/>
  <c r="U126" i="6"/>
  <c r="T126" i="6"/>
  <c r="V86" i="6"/>
  <c r="U86" i="6"/>
  <c r="T86" i="6"/>
  <c r="V54" i="6"/>
  <c r="U54" i="6"/>
  <c r="T54" i="6"/>
  <c r="V22" i="6"/>
  <c r="U22" i="6"/>
  <c r="T22" i="6"/>
  <c r="T295" i="6"/>
  <c r="V340" i="6"/>
  <c r="U340" i="6"/>
  <c r="V332" i="6"/>
  <c r="U332" i="6"/>
  <c r="V307" i="6"/>
  <c r="V299" i="6"/>
  <c r="U299" i="6"/>
  <c r="V291" i="6"/>
  <c r="V283" i="6"/>
  <c r="U283" i="6"/>
  <c r="V243" i="6"/>
  <c r="U243" i="6"/>
  <c r="U227" i="6"/>
  <c r="V227" i="6"/>
  <c r="U211" i="6"/>
  <c r="V211" i="6"/>
  <c r="T203" i="6"/>
  <c r="V203" i="6"/>
  <c r="V195" i="6"/>
  <c r="U195" i="6"/>
  <c r="T195" i="6"/>
  <c r="V179" i="6"/>
  <c r="U179" i="6"/>
  <c r="V171" i="6"/>
  <c r="T171" i="6"/>
  <c r="V163" i="6"/>
  <c r="U163" i="6"/>
  <c r="T163" i="6"/>
  <c r="V147" i="6"/>
  <c r="U147" i="6"/>
  <c r="V139" i="6"/>
  <c r="T139" i="6"/>
  <c r="V131" i="6"/>
  <c r="U131" i="6"/>
  <c r="T131" i="6"/>
  <c r="V123" i="6"/>
  <c r="U123" i="6"/>
  <c r="V107" i="6"/>
  <c r="T107" i="6"/>
  <c r="U107" i="6"/>
  <c r="V99" i="6"/>
  <c r="U99" i="6"/>
  <c r="T99" i="6"/>
  <c r="V91" i="6"/>
  <c r="U91" i="6"/>
  <c r="V75" i="6"/>
  <c r="T75" i="6"/>
  <c r="U75" i="6"/>
  <c r="V67" i="6"/>
  <c r="U67" i="6"/>
  <c r="T67" i="6"/>
  <c r="V59" i="6"/>
  <c r="U59" i="6"/>
  <c r="V51" i="6"/>
  <c r="U51" i="6"/>
  <c r="V43" i="6"/>
  <c r="U43" i="6"/>
  <c r="T43" i="6"/>
  <c r="V35" i="6"/>
  <c r="T35" i="6"/>
  <c r="V27" i="6"/>
  <c r="U27" i="6"/>
  <c r="V19" i="6"/>
  <c r="U19" i="6"/>
  <c r="V11" i="6"/>
  <c r="T11" i="6"/>
  <c r="U11" i="6"/>
  <c r="T2" i="6"/>
  <c r="T362" i="6"/>
  <c r="T352" i="6"/>
  <c r="T340" i="6"/>
  <c r="T316" i="6"/>
  <c r="T304" i="6"/>
  <c r="T291" i="6"/>
  <c r="T279" i="6"/>
  <c r="T266" i="6"/>
  <c r="T252" i="6"/>
  <c r="T240" i="6"/>
  <c r="T227" i="6"/>
  <c r="T215" i="6"/>
  <c r="AP215" i="6" s="1"/>
  <c r="T200" i="6"/>
  <c r="T183" i="6"/>
  <c r="T164" i="6"/>
  <c r="T146" i="6"/>
  <c r="T128" i="6"/>
  <c r="T110" i="6"/>
  <c r="T91" i="6"/>
  <c r="T55" i="6"/>
  <c r="T36" i="6"/>
  <c r="U379" i="6"/>
  <c r="U361" i="6"/>
  <c r="U324" i="6"/>
  <c r="U264" i="6"/>
  <c r="U244" i="6"/>
  <c r="U223" i="6"/>
  <c r="U202" i="6"/>
  <c r="U181" i="6"/>
  <c r="U160" i="6"/>
  <c r="U139" i="6"/>
  <c r="U118" i="6"/>
  <c r="U96" i="6"/>
  <c r="AD96" i="6" s="1"/>
  <c r="AJ96" i="6" s="1"/>
  <c r="V182" i="6"/>
  <c r="V3" i="6"/>
  <c r="U3" i="6"/>
  <c r="T3" i="6"/>
  <c r="T335" i="6"/>
  <c r="T373" i="6"/>
  <c r="U373" i="6"/>
  <c r="V373" i="6"/>
  <c r="T253" i="6"/>
  <c r="U253" i="6"/>
  <c r="V133" i="6"/>
  <c r="T133" i="6"/>
  <c r="U133" i="6"/>
  <c r="V29" i="6"/>
  <c r="T29" i="6"/>
  <c r="U29" i="6"/>
  <c r="T231" i="6"/>
  <c r="V372" i="6"/>
  <c r="U372" i="6"/>
  <c r="V364" i="6"/>
  <c r="U364" i="6"/>
  <c r="V284" i="6"/>
  <c r="U284" i="6"/>
  <c r="V268" i="6"/>
  <c r="U268" i="6"/>
  <c r="V339" i="6"/>
  <c r="V331" i="6"/>
  <c r="U331" i="6"/>
  <c r="V323" i="6"/>
  <c r="U323" i="6"/>
  <c r="V354" i="6"/>
  <c r="U354" i="6"/>
  <c r="V346" i="6"/>
  <c r="U346" i="6"/>
  <c r="V338" i="6"/>
  <c r="V330" i="6"/>
  <c r="V322" i="6"/>
  <c r="U322" i="6"/>
  <c r="V314" i="6"/>
  <c r="U314" i="6"/>
  <c r="V306" i="6"/>
  <c r="V298" i="6"/>
  <c r="V290" i="6"/>
  <c r="U290" i="6"/>
  <c r="V282" i="6"/>
  <c r="V274" i="6"/>
  <c r="U274" i="6"/>
  <c r="V226" i="6"/>
  <c r="U226" i="6"/>
  <c r="V194" i="6"/>
  <c r="U194" i="6"/>
  <c r="T194" i="6"/>
  <c r="V186" i="6"/>
  <c r="U186" i="6"/>
  <c r="T186" i="6"/>
  <c r="V170" i="6"/>
  <c r="U170" i="6"/>
  <c r="V162" i="6"/>
  <c r="T162" i="6"/>
  <c r="V154" i="6"/>
  <c r="U154" i="6"/>
  <c r="T154" i="6"/>
  <c r="V138" i="6"/>
  <c r="U138" i="6"/>
  <c r="V130" i="6"/>
  <c r="T130" i="6"/>
  <c r="V122" i="6"/>
  <c r="U122" i="6"/>
  <c r="T122" i="6"/>
  <c r="V106" i="6"/>
  <c r="U106" i="6"/>
  <c r="V98" i="6"/>
  <c r="T98" i="6"/>
  <c r="V90" i="6"/>
  <c r="U90" i="6"/>
  <c r="T90" i="6"/>
  <c r="V82" i="6"/>
  <c r="U82" i="6"/>
  <c r="V74" i="6"/>
  <c r="U74" i="6"/>
  <c r="V66" i="6"/>
  <c r="T66" i="6"/>
  <c r="U66" i="6"/>
  <c r="V58" i="6"/>
  <c r="U58" i="6"/>
  <c r="T58" i="6"/>
  <c r="V50" i="6"/>
  <c r="U50" i="6"/>
  <c r="V42" i="6"/>
  <c r="U42" i="6"/>
  <c r="V34" i="6"/>
  <c r="T34" i="6"/>
  <c r="V26" i="6"/>
  <c r="U26" i="6"/>
  <c r="T26" i="6"/>
  <c r="V18" i="6"/>
  <c r="U18" i="6"/>
  <c r="V10" i="6"/>
  <c r="U10" i="6"/>
  <c r="U2" i="6"/>
  <c r="T339" i="6"/>
  <c r="T328" i="6"/>
  <c r="T315" i="6"/>
  <c r="T303" i="6"/>
  <c r="T290" i="6"/>
  <c r="T276" i="6"/>
  <c r="T264" i="6"/>
  <c r="T251" i="6"/>
  <c r="T239" i="6"/>
  <c r="T226" i="6"/>
  <c r="T211" i="6"/>
  <c r="T198" i="6"/>
  <c r="T179" i="6"/>
  <c r="T143" i="6"/>
  <c r="T124" i="6"/>
  <c r="T106" i="6"/>
  <c r="T88" i="6"/>
  <c r="T51" i="6"/>
  <c r="T15" i="6"/>
  <c r="U375" i="6"/>
  <c r="U339" i="6"/>
  <c r="U302" i="6"/>
  <c r="U282" i="6"/>
  <c r="U261" i="6"/>
  <c r="U239" i="6"/>
  <c r="U219" i="6"/>
  <c r="U198" i="6"/>
  <c r="U178" i="6"/>
  <c r="U156" i="6"/>
  <c r="U135" i="6"/>
  <c r="U115" i="6"/>
  <c r="U84" i="6"/>
  <c r="U35" i="6"/>
  <c r="V142" i="6"/>
  <c r="V367" i="6"/>
  <c r="U367" i="6"/>
  <c r="V359" i="6"/>
  <c r="U359" i="6"/>
  <c r="V351" i="6"/>
  <c r="T311" i="6"/>
  <c r="T374" i="6"/>
  <c r="V374" i="6"/>
  <c r="T358" i="6"/>
  <c r="U358" i="6"/>
  <c r="V342" i="6"/>
  <c r="T342" i="6"/>
  <c r="U326" i="6"/>
  <c r="T326" i="6"/>
  <c r="V326" i="6"/>
  <c r="T310" i="6"/>
  <c r="V310" i="6"/>
  <c r="T294" i="6"/>
  <c r="U294" i="6"/>
  <c r="V294" i="6"/>
  <c r="V278" i="6"/>
  <c r="U278" i="6"/>
  <c r="T278" i="6"/>
  <c r="T262" i="6"/>
  <c r="V262" i="6"/>
  <c r="U262" i="6"/>
  <c r="U246" i="6"/>
  <c r="T246" i="6"/>
  <c r="V246" i="6"/>
  <c r="T230" i="6"/>
  <c r="U230" i="6"/>
  <c r="V230" i="6"/>
  <c r="V214" i="6"/>
  <c r="T214" i="6"/>
  <c r="V190" i="6"/>
  <c r="T190" i="6"/>
  <c r="U190" i="6"/>
  <c r="V166" i="6"/>
  <c r="V134" i="6"/>
  <c r="V70" i="6"/>
  <c r="U70" i="6"/>
  <c r="V46" i="6"/>
  <c r="V30" i="6"/>
  <c r="U30" i="6"/>
  <c r="T30" i="6"/>
  <c r="T357" i="6"/>
  <c r="V357" i="6"/>
  <c r="T341" i="6"/>
  <c r="U341" i="6"/>
  <c r="T325" i="6"/>
  <c r="V325" i="6"/>
  <c r="T301" i="6"/>
  <c r="V301" i="6"/>
  <c r="T285" i="6"/>
  <c r="V285" i="6"/>
  <c r="T269" i="6"/>
  <c r="U269" i="6"/>
  <c r="V269" i="6"/>
  <c r="T237" i="6"/>
  <c r="V237" i="6"/>
  <c r="U237" i="6"/>
  <c r="T221" i="6"/>
  <c r="V221" i="6"/>
  <c r="U221" i="6"/>
  <c r="T205" i="6"/>
  <c r="U205" i="6"/>
  <c r="V205" i="6"/>
  <c r="V189" i="6"/>
  <c r="T189" i="6"/>
  <c r="U189" i="6"/>
  <c r="V173" i="6"/>
  <c r="T173" i="6"/>
  <c r="U173" i="6"/>
  <c r="V157" i="6"/>
  <c r="T157" i="6"/>
  <c r="U157" i="6"/>
  <c r="V125" i="6"/>
  <c r="T125" i="6"/>
  <c r="V109" i="6"/>
  <c r="T109" i="6"/>
  <c r="V93" i="6"/>
  <c r="T93" i="6"/>
  <c r="U93" i="6"/>
  <c r="V69" i="6"/>
  <c r="T69" i="6"/>
  <c r="U69" i="6"/>
  <c r="V53" i="6"/>
  <c r="T53" i="6"/>
  <c r="U53" i="6"/>
  <c r="V45" i="6"/>
  <c r="T45" i="6"/>
  <c r="U45" i="6"/>
  <c r="V13" i="6"/>
  <c r="T13" i="6"/>
  <c r="U13" i="6"/>
  <c r="V308" i="6"/>
  <c r="U308" i="6"/>
  <c r="V300" i="6"/>
  <c r="U300" i="6"/>
  <c r="V371" i="6"/>
  <c r="V363" i="6"/>
  <c r="U363" i="6"/>
  <c r="U355" i="6"/>
  <c r="V355" i="6"/>
  <c r="U267" i="6"/>
  <c r="V267" i="6"/>
  <c r="U259" i="6"/>
  <c r="V259" i="6"/>
  <c r="V378" i="6"/>
  <c r="U378" i="6"/>
  <c r="V370" i="6"/>
  <c r="V258" i="6"/>
  <c r="U258" i="6"/>
  <c r="V250" i="6"/>
  <c r="U250" i="6"/>
  <c r="V242" i="6"/>
  <c r="U242" i="6"/>
  <c r="V210" i="6"/>
  <c r="U210" i="6"/>
  <c r="V377" i="6"/>
  <c r="U377" i="6"/>
  <c r="V369" i="6"/>
  <c r="U369" i="6"/>
  <c r="V361" i="6"/>
  <c r="V345" i="6"/>
  <c r="U345" i="6"/>
  <c r="V337" i="6"/>
  <c r="U337" i="6"/>
  <c r="V329" i="6"/>
  <c r="T329" i="6"/>
  <c r="V321" i="6"/>
  <c r="T321" i="6"/>
  <c r="V313" i="6"/>
  <c r="U313" i="6"/>
  <c r="T313" i="6"/>
  <c r="V305" i="6"/>
  <c r="T305" i="6"/>
  <c r="U305" i="6"/>
  <c r="U297" i="6"/>
  <c r="V297" i="6"/>
  <c r="T297" i="6"/>
  <c r="U289" i="6"/>
  <c r="V289" i="6"/>
  <c r="T289" i="6"/>
  <c r="U281" i="6"/>
  <c r="V281" i="6"/>
  <c r="T281" i="6"/>
  <c r="U273" i="6"/>
  <c r="V273" i="6"/>
  <c r="T273" i="6"/>
  <c r="U265" i="6"/>
  <c r="V265" i="6"/>
  <c r="T265" i="6"/>
  <c r="U257" i="6"/>
  <c r="V257" i="6"/>
  <c r="T257" i="6"/>
  <c r="U249" i="6"/>
  <c r="V249" i="6"/>
  <c r="T249" i="6"/>
  <c r="U241" i="6"/>
  <c r="V241" i="6"/>
  <c r="T241" i="6"/>
  <c r="U233" i="6"/>
  <c r="V233" i="6"/>
  <c r="T233" i="6"/>
  <c r="U225" i="6"/>
  <c r="V225" i="6"/>
  <c r="T225" i="6"/>
  <c r="U217" i="6"/>
  <c r="V217" i="6"/>
  <c r="T217" i="6"/>
  <c r="U209" i="6"/>
  <c r="V209" i="6"/>
  <c r="U201" i="6"/>
  <c r="V201" i="6"/>
  <c r="U193" i="6"/>
  <c r="V193" i="6"/>
  <c r="U185" i="6"/>
  <c r="V185" i="6"/>
  <c r="T185" i="6"/>
  <c r="U177" i="6"/>
  <c r="V177" i="6"/>
  <c r="T177" i="6"/>
  <c r="U169" i="6"/>
  <c r="V169" i="6"/>
  <c r="U161" i="6"/>
  <c r="V161" i="6"/>
  <c r="U153" i="6"/>
  <c r="V153" i="6"/>
  <c r="T153" i="6"/>
  <c r="U145" i="6"/>
  <c r="V145" i="6"/>
  <c r="T145" i="6"/>
  <c r="U137" i="6"/>
  <c r="V137" i="6"/>
  <c r="U129" i="6"/>
  <c r="V129" i="6"/>
  <c r="U121" i="6"/>
  <c r="V121" i="6"/>
  <c r="T121" i="6"/>
  <c r="U113" i="6"/>
  <c r="V113" i="6"/>
  <c r="T113" i="6"/>
  <c r="U105" i="6"/>
  <c r="V105" i="6"/>
  <c r="U97" i="6"/>
  <c r="V97" i="6"/>
  <c r="U89" i="6"/>
  <c r="V89" i="6"/>
  <c r="T89" i="6"/>
  <c r="U81" i="6"/>
  <c r="V81" i="6"/>
  <c r="T81" i="6"/>
  <c r="U73" i="6"/>
  <c r="V73" i="6"/>
  <c r="U65" i="6"/>
  <c r="V65" i="6"/>
  <c r="U57" i="6"/>
  <c r="V57" i="6"/>
  <c r="T57" i="6"/>
  <c r="U49" i="6"/>
  <c r="V49" i="6"/>
  <c r="T49" i="6"/>
  <c r="U41" i="6"/>
  <c r="V41" i="6"/>
  <c r="U33" i="6"/>
  <c r="V33" i="6"/>
  <c r="U25" i="6"/>
  <c r="V25" i="6"/>
  <c r="T25" i="6"/>
  <c r="U17" i="6"/>
  <c r="V17" i="6"/>
  <c r="T17" i="6"/>
  <c r="U9" i="6"/>
  <c r="V9" i="6"/>
  <c r="T380" i="6"/>
  <c r="T370" i="6"/>
  <c r="AP370" i="6" s="1"/>
  <c r="T360" i="6"/>
  <c r="T348" i="6"/>
  <c r="T338" i="6"/>
  <c r="T327" i="6"/>
  <c r="T314" i="6"/>
  <c r="T300" i="6"/>
  <c r="T288" i="6"/>
  <c r="T275" i="6"/>
  <c r="T263" i="6"/>
  <c r="T250" i="6"/>
  <c r="T236" i="6"/>
  <c r="T224" i="6"/>
  <c r="T210" i="6"/>
  <c r="T196" i="6"/>
  <c r="T178" i="6"/>
  <c r="T160" i="6"/>
  <c r="T142" i="6"/>
  <c r="T123" i="6"/>
  <c r="T105" i="6"/>
  <c r="T87" i="6"/>
  <c r="T68" i="6"/>
  <c r="T50" i="6"/>
  <c r="T32" i="6"/>
  <c r="T14" i="6"/>
  <c r="U374" i="6"/>
  <c r="U356" i="6"/>
  <c r="AD356" i="6" s="1"/>
  <c r="AJ356" i="6" s="1"/>
  <c r="U338" i="6"/>
  <c r="U319" i="6"/>
  <c r="U301" i="6"/>
  <c r="U280" i="6"/>
  <c r="U260" i="6"/>
  <c r="U238" i="6"/>
  <c r="U218" i="6"/>
  <c r="U197" i="6"/>
  <c r="U175" i="6"/>
  <c r="AD175" i="6" s="1"/>
  <c r="AJ175" i="6" s="1"/>
  <c r="U155" i="6"/>
  <c r="U134" i="6"/>
  <c r="U114" i="6"/>
  <c r="U83" i="6"/>
  <c r="U34" i="6"/>
  <c r="V317" i="6"/>
  <c r="AO214" i="6"/>
  <c r="AO166" i="6"/>
  <c r="AO326" i="6"/>
  <c r="AO318" i="6"/>
  <c r="AO94" i="6"/>
  <c r="AO182" i="6"/>
  <c r="AO23" i="6"/>
  <c r="AO373" i="6"/>
  <c r="AO372" i="6"/>
  <c r="AO364" i="6"/>
  <c r="AO356" i="6"/>
  <c r="AF10" i="6"/>
  <c r="AF27" i="6"/>
  <c r="AF19" i="6"/>
  <c r="AF11" i="6"/>
  <c r="AF3" i="6"/>
  <c r="AH329" i="6"/>
  <c r="AH321" i="6"/>
  <c r="AH313" i="6"/>
  <c r="AH305" i="6"/>
  <c r="AH297" i="6"/>
  <c r="AH289" i="6"/>
  <c r="AH281" i="6"/>
  <c r="AH273" i="6"/>
  <c r="AH265" i="6"/>
  <c r="AH257" i="6"/>
  <c r="AH249" i="6"/>
  <c r="AH241" i="6"/>
  <c r="AH233" i="6"/>
  <c r="AH225" i="6"/>
  <c r="AH217" i="6"/>
  <c r="AH209" i="6"/>
  <c r="AH201" i="6"/>
  <c r="AH193" i="6"/>
  <c r="AH185" i="6"/>
  <c r="AH177" i="6"/>
  <c r="AH169" i="6"/>
  <c r="AH161" i="6"/>
  <c r="AH153" i="6"/>
  <c r="AH145" i="6"/>
  <c r="AH137" i="6"/>
  <c r="AH129" i="6"/>
  <c r="AH121" i="6"/>
  <c r="AH113" i="6"/>
  <c r="AH105" i="6"/>
  <c r="AH97" i="6"/>
  <c r="AH89" i="6"/>
  <c r="AH81" i="6"/>
  <c r="AH73" i="6"/>
  <c r="AH65" i="6"/>
  <c r="AH57" i="6"/>
  <c r="AH49" i="6"/>
  <c r="AH41" i="6"/>
  <c r="AH33" i="6"/>
  <c r="AH25" i="6"/>
  <c r="AH17" i="6"/>
  <c r="AH9" i="6"/>
  <c r="AF329" i="6"/>
  <c r="AF321" i="6"/>
  <c r="AF313" i="6"/>
  <c r="AF305" i="6"/>
  <c r="AF297" i="6"/>
  <c r="AF289" i="6"/>
  <c r="AF281" i="6"/>
  <c r="AF273" i="6"/>
  <c r="AF265" i="6"/>
  <c r="AF257" i="6"/>
  <c r="AF249" i="6"/>
  <c r="AF241" i="6"/>
  <c r="AF233" i="6"/>
  <c r="AF225" i="6"/>
  <c r="AF217" i="6"/>
  <c r="AF209" i="6"/>
  <c r="AF201" i="6"/>
  <c r="AF193" i="6"/>
  <c r="AF185" i="6"/>
  <c r="AF177" i="6"/>
  <c r="AF169" i="6"/>
  <c r="AF161" i="6"/>
  <c r="AF153" i="6"/>
  <c r="AF145" i="6"/>
  <c r="AF137" i="6"/>
  <c r="AF129" i="6"/>
  <c r="AF121" i="6"/>
  <c r="AF113" i="6"/>
  <c r="AF105" i="6"/>
  <c r="AF97" i="6"/>
  <c r="AF89" i="6"/>
  <c r="AF81" i="6"/>
  <c r="AF73" i="6"/>
  <c r="AF65" i="6"/>
  <c r="AF57" i="6"/>
  <c r="AF49" i="6"/>
  <c r="AF41" i="6"/>
  <c r="AF33" i="6"/>
  <c r="AF25" i="6"/>
  <c r="AF17" i="6"/>
  <c r="AF9" i="6"/>
  <c r="AG212" i="6"/>
  <c r="AG148" i="6"/>
  <c r="AG84" i="6"/>
  <c r="AG20" i="6"/>
  <c r="AF2" i="6"/>
  <c r="AF374" i="6"/>
  <c r="AF366" i="6"/>
  <c r="AF358" i="6"/>
  <c r="AF350" i="6"/>
  <c r="AF342" i="6"/>
  <c r="AF334" i="6"/>
  <c r="AF326" i="6"/>
  <c r="AF318" i="6"/>
  <c r="AF310" i="6"/>
  <c r="AF302" i="6"/>
  <c r="AF294" i="6"/>
  <c r="AF286" i="6"/>
  <c r="AF278" i="6"/>
  <c r="AF270" i="6"/>
  <c r="AF262" i="6"/>
  <c r="AF254" i="6"/>
  <c r="AF246" i="6"/>
  <c r="AF238" i="6"/>
  <c r="AF230" i="6"/>
  <c r="AF222" i="6"/>
  <c r="AF214" i="6"/>
  <c r="AF206" i="6"/>
  <c r="AF198" i="6"/>
  <c r="AF190" i="6"/>
  <c r="AF182" i="6"/>
  <c r="AF174" i="6"/>
  <c r="AF166" i="6"/>
  <c r="AF158" i="6"/>
  <c r="AF150" i="6"/>
  <c r="AF142" i="6"/>
  <c r="AF134" i="6"/>
  <c r="AF126" i="6"/>
  <c r="AF118" i="6"/>
  <c r="AF110" i="6"/>
  <c r="AF102" i="6"/>
  <c r="AF94" i="6"/>
  <c r="AF86" i="6"/>
  <c r="AF78" i="6"/>
  <c r="AF70" i="6"/>
  <c r="AF62" i="6"/>
  <c r="AF54" i="6"/>
  <c r="AF46" i="6"/>
  <c r="AF38" i="6"/>
  <c r="AF30" i="6"/>
  <c r="AF22" i="6"/>
  <c r="AF14" i="6"/>
  <c r="AF6" i="6"/>
  <c r="AG377" i="6"/>
  <c r="AG369" i="6"/>
  <c r="AG361" i="6"/>
  <c r="AG353" i="6"/>
  <c r="AG345" i="6"/>
  <c r="AG337" i="6"/>
  <c r="AG329" i="6"/>
  <c r="AG321" i="6"/>
  <c r="AG313" i="6"/>
  <c r="AG305" i="6"/>
  <c r="AG297" i="6"/>
  <c r="AG289" i="6"/>
  <c r="AF380" i="6"/>
  <c r="AF372" i="6"/>
  <c r="AF364" i="6"/>
  <c r="AF356" i="6"/>
  <c r="AF348" i="6"/>
  <c r="AF340" i="6"/>
  <c r="AF332" i="6"/>
  <c r="AF324" i="6"/>
  <c r="AF316" i="6"/>
  <c r="AF308" i="6"/>
  <c r="AF300" i="6"/>
  <c r="AF292" i="6"/>
  <c r="AF284" i="6"/>
  <c r="AF276" i="6"/>
  <c r="AF268" i="6"/>
  <c r="AF260" i="6"/>
  <c r="AF252" i="6"/>
  <c r="AF244" i="6"/>
  <c r="AF236" i="6"/>
  <c r="AF228" i="6"/>
  <c r="AF220" i="6"/>
  <c r="AF212" i="6"/>
  <c r="AF204" i="6"/>
  <c r="AF196" i="6"/>
  <c r="AF188" i="6"/>
  <c r="AF180" i="6"/>
  <c r="AF172" i="6"/>
  <c r="AF164" i="6"/>
  <c r="AF156" i="6"/>
  <c r="AF148" i="6"/>
  <c r="AF140" i="6"/>
  <c r="AF132" i="6"/>
  <c r="AF124" i="6"/>
  <c r="AF116" i="6"/>
  <c r="AF108" i="6"/>
  <c r="AF100" i="6"/>
  <c r="AF92" i="6"/>
  <c r="AF84" i="6"/>
  <c r="AF76" i="6"/>
  <c r="AF68" i="6"/>
  <c r="AF60" i="6"/>
  <c r="AF52" i="6"/>
  <c r="AF44" i="6"/>
  <c r="AF36" i="6"/>
  <c r="AF28" i="6"/>
  <c r="AF20" i="6"/>
  <c r="AF12" i="6"/>
  <c r="AG281" i="6"/>
  <c r="AG273" i="6"/>
  <c r="AG265" i="6"/>
  <c r="AG257" i="6"/>
  <c r="AG249" i="6"/>
  <c r="AG241" i="6"/>
  <c r="AG233" i="6"/>
  <c r="AG225" i="6"/>
  <c r="AG217" i="6"/>
  <c r="AG209" i="6"/>
  <c r="AG201" i="6"/>
  <c r="AG193" i="6"/>
  <c r="AG185" i="6"/>
  <c r="AG177" i="6"/>
  <c r="AG169" i="6"/>
  <c r="AG161" i="6"/>
  <c r="AG153" i="6"/>
  <c r="AG145" i="6"/>
  <c r="AG137" i="6"/>
  <c r="AG129" i="6"/>
  <c r="AG121" i="6"/>
  <c r="AG113" i="6"/>
  <c r="AG105" i="6"/>
  <c r="AG97" i="6"/>
  <c r="AG89" i="6"/>
  <c r="AG81" i="6"/>
  <c r="AG73" i="6"/>
  <c r="AG65" i="6"/>
  <c r="AG57" i="6"/>
  <c r="AG49" i="6"/>
  <c r="AG41" i="6"/>
  <c r="AG33" i="6"/>
  <c r="AG25" i="6"/>
  <c r="AG17" i="6"/>
  <c r="AG9" i="6"/>
  <c r="AH380" i="6"/>
  <c r="AH372" i="6"/>
  <c r="AH364" i="6"/>
  <c r="AH356" i="6"/>
  <c r="AH348" i="6"/>
  <c r="AH340" i="6"/>
  <c r="AH332" i="6"/>
  <c r="AH324" i="6"/>
  <c r="AH316" i="6"/>
  <c r="AH308" i="6"/>
  <c r="AH300" i="6"/>
  <c r="AH292" i="6"/>
  <c r="AH284" i="6"/>
  <c r="AH276" i="6"/>
  <c r="AH268" i="6"/>
  <c r="AH260" i="6"/>
  <c r="AH252" i="6"/>
  <c r="AH244" i="6"/>
  <c r="AH236" i="6"/>
  <c r="AH228" i="6"/>
  <c r="AH220" i="6"/>
  <c r="AH212" i="6"/>
  <c r="AH204" i="6"/>
  <c r="AH196" i="6"/>
  <c r="AH188" i="6"/>
  <c r="AH180" i="6"/>
  <c r="AH172" i="6"/>
  <c r="AH156" i="6"/>
  <c r="AH140" i="6"/>
  <c r="AH132" i="6"/>
  <c r="AH124" i="6"/>
  <c r="AH100" i="6"/>
  <c r="AH92" i="6"/>
  <c r="AH84" i="6"/>
  <c r="AH76" i="6"/>
  <c r="AH68" i="6"/>
  <c r="AG8" i="6"/>
  <c r="AF4" i="6"/>
  <c r="AH10" i="6"/>
  <c r="AF8" i="6"/>
  <c r="AG19" i="6"/>
  <c r="AF378" i="6"/>
  <c r="AF354" i="6"/>
  <c r="AF346" i="6"/>
  <c r="AF322" i="6"/>
  <c r="AF314" i="6"/>
  <c r="AF290" i="6"/>
  <c r="AF282" i="6"/>
  <c r="AF258" i="6"/>
  <c r="AF250" i="6"/>
  <c r="AF226" i="6"/>
  <c r="AF218" i="6"/>
  <c r="AF202" i="6"/>
  <c r="AF194" i="6"/>
  <c r="AF186" i="6"/>
  <c r="AF170" i="6"/>
  <c r="AF162" i="6"/>
  <c r="AF154" i="6"/>
  <c r="AF138" i="6"/>
  <c r="AF130" i="6"/>
  <c r="AF122" i="6"/>
  <c r="AF90" i="6"/>
  <c r="AF82" i="6"/>
  <c r="AF74" i="6"/>
  <c r="AF66" i="6"/>
  <c r="AF58" i="6"/>
  <c r="AF34" i="6"/>
  <c r="AF26" i="6"/>
  <c r="AF18" i="6"/>
  <c r="AG381" i="6"/>
  <c r="AG373" i="6"/>
  <c r="AG349" i="6"/>
  <c r="AG341" i="6"/>
  <c r="AG333" i="6"/>
  <c r="AG325" i="6"/>
  <c r="AG309" i="6"/>
  <c r="AG285" i="6"/>
  <c r="AG277" i="6"/>
  <c r="AG261" i="6"/>
  <c r="AG253" i="6"/>
  <c r="AG245" i="6"/>
  <c r="AG213" i="6"/>
  <c r="AG205" i="6"/>
  <c r="AG197" i="6"/>
  <c r="AG189" i="6"/>
  <c r="AG181" i="6"/>
  <c r="AH336" i="6"/>
  <c r="AH272" i="6"/>
  <c r="AH208" i="6"/>
  <c r="AH144" i="6"/>
  <c r="AH80" i="6"/>
  <c r="AF264" i="6"/>
  <c r="AF210" i="6"/>
  <c r="AF377" i="6"/>
  <c r="AF369" i="6"/>
  <c r="AF361" i="6"/>
  <c r="AF353" i="6"/>
  <c r="AF345" i="6"/>
  <c r="AF337" i="6"/>
  <c r="AG380" i="6"/>
  <c r="AG348" i="6"/>
  <c r="AG316" i="6"/>
  <c r="AG276" i="6"/>
  <c r="AF360" i="6"/>
  <c r="AF306" i="6"/>
  <c r="AF200" i="6"/>
  <c r="AF376" i="6"/>
  <c r="AF368" i="6"/>
  <c r="AF344" i="6"/>
  <c r="AF336" i="6"/>
  <c r="AF312" i="6"/>
  <c r="AF304" i="6"/>
  <c r="AF280" i="6"/>
  <c r="AF272" i="6"/>
  <c r="AF248" i="6"/>
  <c r="AF240" i="6"/>
  <c r="AF216" i="6"/>
  <c r="AF208" i="6"/>
  <c r="AF184" i="6"/>
  <c r="AF176" i="6"/>
  <c r="AF152" i="6"/>
  <c r="AF144" i="6"/>
  <c r="AF128" i="6"/>
  <c r="AF80" i="6"/>
  <c r="AF56" i="6"/>
  <c r="AG371" i="6"/>
  <c r="AG363" i="6"/>
  <c r="AG339" i="6"/>
  <c r="AG323" i="6"/>
  <c r="AG315" i="6"/>
  <c r="AG299" i="6"/>
  <c r="AG275" i="6"/>
  <c r="AG267" i="6"/>
  <c r="AG251" i="6"/>
  <c r="AG235" i="6"/>
  <c r="AG195" i="6"/>
  <c r="AG179" i="6"/>
  <c r="AG147" i="6"/>
  <c r="AG99" i="6"/>
  <c r="AG83" i="6"/>
  <c r="AG35" i="6"/>
  <c r="AH350" i="6"/>
  <c r="AH334" i="6"/>
  <c r="AH286" i="6"/>
  <c r="AH270" i="6"/>
  <c r="AH222" i="6"/>
  <c r="AH206" i="6"/>
  <c r="AH158" i="6"/>
  <c r="AH142" i="6"/>
  <c r="AH134" i="6"/>
  <c r="AH78" i="6"/>
  <c r="AH46" i="6"/>
  <c r="AH14" i="6"/>
  <c r="AF352" i="6"/>
  <c r="AF375" i="6"/>
  <c r="AF343" i="6"/>
  <c r="AF335" i="6"/>
  <c r="AF247" i="6"/>
  <c r="AF143" i="6"/>
  <c r="AF127" i="6"/>
  <c r="AF119" i="6"/>
  <c r="AF103" i="6"/>
  <c r="AF79" i="6"/>
  <c r="AF71" i="6"/>
  <c r="AF55" i="6"/>
  <c r="AF7" i="6"/>
  <c r="AG362" i="6"/>
  <c r="AG314" i="6"/>
  <c r="AG298" i="6"/>
  <c r="AG290" i="6"/>
  <c r="AG266" i="6"/>
  <c r="AG250" i="6"/>
  <c r="AG234" i="6"/>
  <c r="AG194" i="6"/>
  <c r="AG178" i="6"/>
  <c r="AG162" i="6"/>
  <c r="AG106" i="6"/>
  <c r="AG98" i="6"/>
  <c r="AG42" i="6"/>
  <c r="AG34" i="6"/>
  <c r="AH357" i="6"/>
  <c r="AH349" i="6"/>
  <c r="AH293" i="6"/>
  <c r="AH285" i="6"/>
  <c r="AH229" i="6"/>
  <c r="AH221" i="6"/>
  <c r="AH165" i="6"/>
  <c r="AH157" i="6"/>
  <c r="AH141" i="6"/>
  <c r="AH133" i="6"/>
  <c r="AH117" i="6"/>
  <c r="AH109" i="6"/>
  <c r="AF296" i="6"/>
  <c r="AF242" i="6"/>
  <c r="AF338" i="6"/>
  <c r="AF288" i="6"/>
  <c r="AF381" i="6"/>
  <c r="AF373" i="6"/>
  <c r="AF365" i="6"/>
  <c r="AF357" i="6"/>
  <c r="AF349" i="6"/>
  <c r="AF341" i="6"/>
  <c r="AF333" i="6"/>
  <c r="AF325" i="6"/>
  <c r="AF317" i="6"/>
  <c r="AF309" i="6"/>
  <c r="AF301" i="6"/>
  <c r="AF293" i="6"/>
  <c r="AF285" i="6"/>
  <c r="AF277" i="6"/>
  <c r="AF269" i="6"/>
  <c r="AF261" i="6"/>
  <c r="AF253" i="6"/>
  <c r="AF245" i="6"/>
  <c r="AF237" i="6"/>
  <c r="AF229" i="6"/>
  <c r="AF221" i="6"/>
  <c r="AF213" i="6"/>
  <c r="AF205" i="6"/>
  <c r="AF197" i="6"/>
  <c r="AF189" i="6"/>
  <c r="AF181" i="6"/>
  <c r="AF173" i="6"/>
  <c r="AF165" i="6"/>
  <c r="AF157" i="6"/>
  <c r="AF149" i="6"/>
  <c r="AF141" i="6"/>
  <c r="AF133" i="6"/>
  <c r="AF125" i="6"/>
  <c r="AF117" i="6"/>
  <c r="AF109" i="6"/>
  <c r="AF101" i="6"/>
  <c r="AF93" i="6"/>
  <c r="AF85" i="6"/>
  <c r="AF77" i="6"/>
  <c r="AF69" i="6"/>
  <c r="AF61" i="6"/>
  <c r="AF53" i="6"/>
  <c r="AF45" i="6"/>
  <c r="AF37" i="6"/>
  <c r="AF29" i="6"/>
  <c r="AF21" i="6"/>
  <c r="AF13" i="6"/>
  <c r="AF5" i="6"/>
  <c r="AG376" i="6"/>
  <c r="AG368" i="6"/>
  <c r="AG360" i="6"/>
  <c r="AG352" i="6"/>
  <c r="AG344" i="6"/>
  <c r="AG336" i="6"/>
  <c r="AG328" i="6"/>
  <c r="AG320" i="6"/>
  <c r="AG312" i="6"/>
  <c r="AG304" i="6"/>
  <c r="AG296" i="6"/>
  <c r="AG288" i="6"/>
  <c r="AG280" i="6"/>
  <c r="AG272" i="6"/>
  <c r="AG264" i="6"/>
  <c r="AG256" i="6"/>
  <c r="AG248" i="6"/>
  <c r="AG240" i="6"/>
  <c r="AG232" i="6"/>
  <c r="AG224" i="6"/>
  <c r="AG216" i="6"/>
  <c r="AG208" i="6"/>
  <c r="AG200" i="6"/>
  <c r="AG192" i="6"/>
  <c r="AG184" i="6"/>
  <c r="AG176" i="6"/>
  <c r="AG168" i="6"/>
  <c r="AG160" i="6"/>
  <c r="AG152" i="6"/>
  <c r="AG144" i="6"/>
  <c r="AG136" i="6"/>
  <c r="AG128" i="6"/>
  <c r="AG120" i="6"/>
  <c r="AG112" i="6"/>
  <c r="AG104" i="6"/>
  <c r="AG96" i="6"/>
  <c r="AG88" i="6"/>
  <c r="AG80" i="6"/>
  <c r="AG72" i="6"/>
  <c r="AG64" i="6"/>
  <c r="AG56" i="6"/>
  <c r="AG48" i="6"/>
  <c r="AG40" i="6"/>
  <c r="AG32" i="6"/>
  <c r="AG24" i="6"/>
  <c r="AG16" i="6"/>
  <c r="AH379" i="6"/>
  <c r="AH371" i="6"/>
  <c r="AH363" i="6"/>
  <c r="AH355" i="6"/>
  <c r="AH347" i="6"/>
  <c r="AH339" i="6"/>
  <c r="AH331" i="6"/>
  <c r="AH323" i="6"/>
  <c r="AH299" i="6"/>
  <c r="AH291" i="6"/>
  <c r="AH267" i="6"/>
  <c r="AH259" i="6"/>
  <c r="AH235" i="6"/>
  <c r="AH227" i="6"/>
  <c r="AH203" i="6"/>
  <c r="AH195" i="6"/>
  <c r="AH171" i="6"/>
  <c r="AH163" i="6"/>
  <c r="AH139" i="6"/>
  <c r="AH115" i="6"/>
  <c r="AH107" i="6"/>
  <c r="AH99" i="6"/>
  <c r="AH83" i="6"/>
  <c r="AH67" i="6"/>
  <c r="AF232" i="6"/>
  <c r="AG375" i="6"/>
  <c r="AG367" i="6"/>
  <c r="AG359" i="6"/>
  <c r="AG351" i="6"/>
  <c r="AG343" i="6"/>
  <c r="AG335" i="6"/>
  <c r="AG327" i="6"/>
  <c r="AG319" i="6"/>
  <c r="AG311" i="6"/>
  <c r="AG303" i="6"/>
  <c r="AG295" i="6"/>
  <c r="AG287" i="6"/>
  <c r="AG279" i="6"/>
  <c r="AG271" i="6"/>
  <c r="AG263" i="6"/>
  <c r="AG255" i="6"/>
  <c r="AG247" i="6"/>
  <c r="AG239" i="6"/>
  <c r="AG231" i="6"/>
  <c r="AG223" i="6"/>
  <c r="AG215" i="6"/>
  <c r="AG207" i="6"/>
  <c r="AG199" i="6"/>
  <c r="AG191" i="6"/>
  <c r="AG183" i="6"/>
  <c r="AG175" i="6"/>
  <c r="AG167" i="6"/>
  <c r="AG159" i="6"/>
  <c r="AG151" i="6"/>
  <c r="AG143" i="6"/>
  <c r="AG135" i="6"/>
  <c r="AG127" i="6"/>
  <c r="AG119" i="6"/>
  <c r="AG111" i="6"/>
  <c r="AG103" i="6"/>
  <c r="AG95" i="6"/>
  <c r="AG87" i="6"/>
  <c r="AG79" i="6"/>
  <c r="AG71" i="6"/>
  <c r="AG63" i="6"/>
  <c r="AG55" i="6"/>
  <c r="AG47" i="6"/>
  <c r="AG39" i="6"/>
  <c r="AG31" i="6"/>
  <c r="AG23" i="6"/>
  <c r="AG15" i="6"/>
  <c r="AG7" i="6"/>
  <c r="AH378" i="6"/>
  <c r="AH370" i="6"/>
  <c r="AH362" i="6"/>
  <c r="AH354" i="6"/>
  <c r="AH346" i="6"/>
  <c r="AH338" i="6"/>
  <c r="AH330" i="6"/>
  <c r="AH322" i="6"/>
  <c r="AH314" i="6"/>
  <c r="AH306" i="6"/>
  <c r="AH298" i="6"/>
  <c r="AH290" i="6"/>
  <c r="AH282" i="6"/>
  <c r="AH274" i="6"/>
  <c r="AH266" i="6"/>
  <c r="AH258" i="6"/>
  <c r="AH250" i="6"/>
  <c r="AH242" i="6"/>
  <c r="AH234" i="6"/>
  <c r="AH226" i="6"/>
  <c r="AH218" i="6"/>
  <c r="AH210" i="6"/>
  <c r="AH202" i="6"/>
  <c r="AH194" i="6"/>
  <c r="AH186" i="6"/>
  <c r="AH178" i="6"/>
  <c r="AH170" i="6"/>
  <c r="AH162" i="6"/>
  <c r="AH154" i="6"/>
  <c r="AH146" i="6"/>
  <c r="AH138" i="6"/>
  <c r="AH130" i="6"/>
  <c r="AH122" i="6"/>
  <c r="AH114" i="6"/>
  <c r="AH106" i="6"/>
  <c r="AH98" i="6"/>
  <c r="AH90" i="6"/>
  <c r="AH82" i="6"/>
  <c r="AH74" i="6"/>
  <c r="AH66" i="6"/>
  <c r="AH58" i="6"/>
  <c r="AH50" i="6"/>
  <c r="AH42" i="6"/>
  <c r="AH34" i="6"/>
  <c r="AH26" i="6"/>
  <c r="AH18" i="6"/>
  <c r="AF328" i="6"/>
  <c r="AF274" i="6"/>
  <c r="AF379" i="6"/>
  <c r="AF371" i="6"/>
  <c r="AF363" i="6"/>
  <c r="AF355" i="6"/>
  <c r="AF347" i="6"/>
  <c r="AF339" i="6"/>
  <c r="AF331" i="6"/>
  <c r="AF323" i="6"/>
  <c r="AF315" i="6"/>
  <c r="AF307" i="6"/>
  <c r="AF299" i="6"/>
  <c r="AF291" i="6"/>
  <c r="AF283" i="6"/>
  <c r="AF275" i="6"/>
  <c r="AF267" i="6"/>
  <c r="AF259" i="6"/>
  <c r="AF251" i="6"/>
  <c r="AF243" i="6"/>
  <c r="AF235" i="6"/>
  <c r="AF227" i="6"/>
  <c r="AF219" i="6"/>
  <c r="AF211" i="6"/>
  <c r="AF203" i="6"/>
  <c r="AF195" i="6"/>
  <c r="AF187" i="6"/>
  <c r="AF179" i="6"/>
  <c r="AF171" i="6"/>
  <c r="AF163" i="6"/>
  <c r="AF155" i="6"/>
  <c r="AF147" i="6"/>
  <c r="AF139" i="6"/>
  <c r="AF131" i="6"/>
  <c r="AF123" i="6"/>
  <c r="AF115" i="6"/>
  <c r="AF107" i="6"/>
  <c r="AF99" i="6"/>
  <c r="AF91" i="6"/>
  <c r="AF83" i="6"/>
  <c r="AF75" i="6"/>
  <c r="AF67" i="6"/>
  <c r="AF59" i="6"/>
  <c r="AF51" i="6"/>
  <c r="AF43" i="6"/>
  <c r="AF35" i="6"/>
  <c r="AG374" i="6"/>
  <c r="AG366" i="6"/>
  <c r="AG358" i="6"/>
  <c r="AG350" i="6"/>
  <c r="AG342" i="6"/>
  <c r="AG334" i="6"/>
  <c r="AG326" i="6"/>
  <c r="AG318" i="6"/>
  <c r="AG310" i="6"/>
  <c r="AG302" i="6"/>
  <c r="AG294" i="6"/>
  <c r="AG286" i="6"/>
  <c r="AG278" i="6"/>
  <c r="AG270" i="6"/>
  <c r="AG262" i="6"/>
  <c r="AG254" i="6"/>
  <c r="AG246" i="6"/>
  <c r="AG238" i="6"/>
  <c r="AG230" i="6"/>
  <c r="AG222" i="6"/>
  <c r="AG214" i="6"/>
  <c r="AG206" i="6"/>
  <c r="AG198" i="6"/>
  <c r="AG190" i="6"/>
  <c r="AG182" i="6"/>
  <c r="AG174" i="6"/>
  <c r="AG166" i="6"/>
  <c r="AG158" i="6"/>
  <c r="AG150" i="6"/>
  <c r="AG142" i="6"/>
  <c r="AG134" i="6"/>
  <c r="AG126" i="6"/>
  <c r="AG118" i="6"/>
  <c r="AG110" i="6"/>
  <c r="AG102" i="6"/>
  <c r="AG94" i="6"/>
  <c r="AG86" i="6"/>
  <c r="AG78" i="6"/>
  <c r="AG70" i="6"/>
  <c r="AG62" i="6"/>
  <c r="AG54" i="6"/>
  <c r="AG46" i="6"/>
  <c r="AG38" i="6"/>
  <c r="AG30" i="6"/>
  <c r="AG22" i="6"/>
  <c r="AG14" i="6"/>
  <c r="AG6" i="6"/>
  <c r="AH377" i="6"/>
  <c r="AH369" i="6"/>
  <c r="AH361" i="6"/>
  <c r="AH353" i="6"/>
  <c r="AH345" i="6"/>
  <c r="AH337" i="6"/>
  <c r="AF370" i="6"/>
  <c r="AH2" i="6"/>
  <c r="AF367" i="6"/>
  <c r="AF359" i="6"/>
  <c r="AF351" i="6"/>
  <c r="AF327" i="6"/>
  <c r="AF319" i="6"/>
  <c r="AF311" i="6"/>
  <c r="AF303" i="6"/>
  <c r="AF295" i="6"/>
  <c r="AF287" i="6"/>
  <c r="AF279" i="6"/>
  <c r="AF271" i="6"/>
  <c r="AF263" i="6"/>
  <c r="AF255" i="6"/>
  <c r="AF239" i="6"/>
  <c r="AF231" i="6"/>
  <c r="AF223" i="6"/>
  <c r="AF215" i="6"/>
  <c r="AF207" i="6"/>
  <c r="AF199" i="6"/>
  <c r="AF191" i="6"/>
  <c r="AF183" i="6"/>
  <c r="AF175" i="6"/>
  <c r="AF167" i="6"/>
  <c r="AF159" i="6"/>
  <c r="AF151" i="6"/>
  <c r="AF95" i="6"/>
  <c r="AF87" i="6"/>
  <c r="AF31" i="6"/>
  <c r="AF23" i="6"/>
  <c r="AG346" i="6"/>
  <c r="AG338" i="6"/>
  <c r="AG282" i="6"/>
  <c r="AG274" i="6"/>
  <c r="AG218" i="6"/>
  <c r="AG210" i="6"/>
  <c r="AG202" i="6"/>
  <c r="AG154" i="6"/>
  <c r="AG146" i="6"/>
  <c r="AG122" i="6"/>
  <c r="AG114" i="6"/>
  <c r="AG90" i="6"/>
  <c r="AG82" i="6"/>
  <c r="AG58" i="6"/>
  <c r="AG50" i="6"/>
  <c r="AG26" i="6"/>
  <c r="AG18" i="6"/>
  <c r="AH373" i="6"/>
  <c r="AH365" i="6"/>
  <c r="AH341" i="6"/>
  <c r="AH333" i="6"/>
  <c r="AH309" i="6"/>
  <c r="AH301" i="6"/>
  <c r="AH277" i="6"/>
  <c r="AH269" i="6"/>
  <c r="AH245" i="6"/>
  <c r="AH237" i="6"/>
  <c r="AH213" i="6"/>
  <c r="AH205" i="6"/>
  <c r="AH181" i="6"/>
  <c r="AH173" i="6"/>
  <c r="AH149" i="6"/>
  <c r="AH125" i="6"/>
  <c r="AH101" i="6"/>
  <c r="AH93" i="6"/>
  <c r="AH85" i="6"/>
  <c r="AH77" i="6"/>
  <c r="AH69" i="6"/>
  <c r="AH61" i="6"/>
  <c r="AH53" i="6"/>
  <c r="AH45" i="6"/>
  <c r="AH37" i="6"/>
  <c r="AH29" i="6"/>
  <c r="AH21" i="6"/>
  <c r="AH13" i="6"/>
  <c r="AH5" i="6"/>
  <c r="AH307" i="6"/>
  <c r="AH243" i="6"/>
  <c r="AH179" i="6"/>
  <c r="AH108" i="6"/>
  <c r="AH60" i="6"/>
  <c r="AH52" i="6"/>
  <c r="AH44" i="6"/>
  <c r="AH36" i="6"/>
  <c r="AH28" i="6"/>
  <c r="AH20" i="6"/>
  <c r="AH12" i="6"/>
  <c r="AF112" i="6"/>
  <c r="AF64" i="6"/>
  <c r="AF39" i="6"/>
  <c r="AF16" i="6"/>
  <c r="AG370" i="6"/>
  <c r="AG322" i="6"/>
  <c r="AG138" i="6"/>
  <c r="AG74" i="6"/>
  <c r="AG10" i="6"/>
  <c r="AH325" i="6"/>
  <c r="AH283" i="6"/>
  <c r="AH261" i="6"/>
  <c r="AH219" i="6"/>
  <c r="AH197" i="6"/>
  <c r="AH155" i="6"/>
  <c r="AH131" i="6"/>
  <c r="AH75" i="6"/>
  <c r="AH43" i="6"/>
  <c r="AH11" i="6"/>
  <c r="AH51" i="6"/>
  <c r="AH35" i="6"/>
  <c r="AH19" i="6"/>
  <c r="AH3" i="6"/>
  <c r="AF362" i="6"/>
  <c r="AF330" i="6"/>
  <c r="AF320" i="6"/>
  <c r="AF298" i="6"/>
  <c r="AF266" i="6"/>
  <c r="AF256" i="6"/>
  <c r="AF234" i="6"/>
  <c r="AF224" i="6"/>
  <c r="AF192" i="6"/>
  <c r="AF160" i="6"/>
  <c r="AF136" i="6"/>
  <c r="AF111" i="6"/>
  <c r="AF88" i="6"/>
  <c r="AF63" i="6"/>
  <c r="AF15" i="6"/>
  <c r="AG307" i="6"/>
  <c r="AG259" i="6"/>
  <c r="AG203" i="6"/>
  <c r="AG187" i="6"/>
  <c r="AG171" i="6"/>
  <c r="AG115" i="6"/>
  <c r="AG51" i="6"/>
  <c r="AH366" i="6"/>
  <c r="AH302" i="6"/>
  <c r="AH238" i="6"/>
  <c r="AH174" i="6"/>
  <c r="AH102" i="6"/>
  <c r="AF135" i="6"/>
  <c r="AF48" i="6"/>
  <c r="AG379" i="6"/>
  <c r="AG354" i="6"/>
  <c r="AG331" i="6"/>
  <c r="AG306" i="6"/>
  <c r="AG258" i="6"/>
  <c r="AG243" i="6"/>
  <c r="AG186" i="6"/>
  <c r="AG170" i="6"/>
  <c r="AG131" i="6"/>
  <c r="AG67" i="6"/>
  <c r="AG3" i="6"/>
  <c r="AH318" i="6"/>
  <c r="AH254" i="6"/>
  <c r="AH190" i="6"/>
  <c r="AH148" i="6"/>
  <c r="AH123" i="6"/>
  <c r="AF178" i="6"/>
  <c r="AF168" i="6"/>
  <c r="AF146" i="6"/>
  <c r="AF120" i="6"/>
  <c r="AF98" i="6"/>
  <c r="AF72" i="6"/>
  <c r="AF47" i="6"/>
  <c r="AF24" i="6"/>
  <c r="AG378" i="6"/>
  <c r="AG330" i="6"/>
  <c r="AG317" i="6"/>
  <c r="AG269" i="6"/>
  <c r="AG242" i="6"/>
  <c r="AG226" i="6"/>
  <c r="AG130" i="6"/>
  <c r="AG66" i="6"/>
  <c r="AH381" i="6"/>
  <c r="AH317" i="6"/>
  <c r="AH275" i="6"/>
  <c r="AH253" i="6"/>
  <c r="AH211" i="6"/>
  <c r="AH189" i="6"/>
  <c r="AH147" i="6"/>
  <c r="AH94" i="6"/>
  <c r="AH62" i="6"/>
  <c r="AH30" i="6"/>
  <c r="AF114" i="6"/>
  <c r="AF106" i="6"/>
  <c r="AF50" i="6"/>
  <c r="AF42" i="6"/>
  <c r="AG365" i="6"/>
  <c r="AG357" i="6"/>
  <c r="AG301" i="6"/>
  <c r="AG293" i="6"/>
  <c r="AG237" i="6"/>
  <c r="AG229" i="6"/>
  <c r="AG221" i="6"/>
  <c r="AG173" i="6"/>
  <c r="AG165" i="6"/>
  <c r="AG157" i="6"/>
  <c r="AG149" i="6"/>
  <c r="AG141" i="6"/>
  <c r="AG133" i="6"/>
  <c r="AG125" i="6"/>
  <c r="AG117" i="6"/>
  <c r="AG109" i="6"/>
  <c r="AG101" i="6"/>
  <c r="AG93" i="6"/>
  <c r="AG85" i="6"/>
  <c r="AG77" i="6"/>
  <c r="AG69" i="6"/>
  <c r="AG61" i="6"/>
  <c r="AG53" i="6"/>
  <c r="AG45" i="6"/>
  <c r="AG37" i="6"/>
  <c r="AG29" i="6"/>
  <c r="AG21" i="6"/>
  <c r="AG13" i="6"/>
  <c r="AG5" i="6"/>
  <c r="AH376" i="6"/>
  <c r="AH368" i="6"/>
  <c r="AH360" i="6"/>
  <c r="AH352" i="6"/>
  <c r="AH344" i="6"/>
  <c r="AH328" i="6"/>
  <c r="AH320" i="6"/>
  <c r="AH312" i="6"/>
  <c r="AH304" i="6"/>
  <c r="AH296" i="6"/>
  <c r="AH288" i="6"/>
  <c r="AH280" i="6"/>
  <c r="AH264" i="6"/>
  <c r="AH256" i="6"/>
  <c r="AH248" i="6"/>
  <c r="AH240" i="6"/>
  <c r="AH232" i="6"/>
  <c r="AH224" i="6"/>
  <c r="AH216" i="6"/>
  <c r="AH200" i="6"/>
  <c r="AH192" i="6"/>
  <c r="AH184" i="6"/>
  <c r="AH176" i="6"/>
  <c r="AH168" i="6"/>
  <c r="AH160" i="6"/>
  <c r="AH152" i="6"/>
  <c r="AH136" i="6"/>
  <c r="AH128" i="6"/>
  <c r="AH120" i="6"/>
  <c r="AH112" i="6"/>
  <c r="AH104" i="6"/>
  <c r="AH96" i="6"/>
  <c r="AH88" i="6"/>
  <c r="AH72" i="6"/>
  <c r="AH64" i="6"/>
  <c r="AH56" i="6"/>
  <c r="AH48" i="6"/>
  <c r="AH40" i="6"/>
  <c r="AH32" i="6"/>
  <c r="AH24" i="6"/>
  <c r="AH16" i="6"/>
  <c r="AH8" i="6"/>
  <c r="AH315" i="6"/>
  <c r="AH251" i="6"/>
  <c r="AH187" i="6"/>
  <c r="AH91" i="6"/>
  <c r="AH59" i="6"/>
  <c r="AH27" i="6"/>
  <c r="AG372" i="6"/>
  <c r="AG364" i="6"/>
  <c r="AG356" i="6"/>
  <c r="AG340" i="6"/>
  <c r="AG332" i="6"/>
  <c r="AG324" i="6"/>
  <c r="AG308" i="6"/>
  <c r="AG300" i="6"/>
  <c r="AG292" i="6"/>
  <c r="AG284" i="6"/>
  <c r="AG268" i="6"/>
  <c r="AG260" i="6"/>
  <c r="AG252" i="6"/>
  <c r="AG244" i="6"/>
  <c r="AG236" i="6"/>
  <c r="AG228" i="6"/>
  <c r="AG220" i="6"/>
  <c r="AG204" i="6"/>
  <c r="AG196" i="6"/>
  <c r="AG188" i="6"/>
  <c r="AG180" i="6"/>
  <c r="AG172" i="6"/>
  <c r="AG164" i="6"/>
  <c r="AG156" i="6"/>
  <c r="AG140" i="6"/>
  <c r="AG132" i="6"/>
  <c r="AG124" i="6"/>
  <c r="AG116" i="6"/>
  <c r="AG108" i="6"/>
  <c r="AG100" i="6"/>
  <c r="AG92" i="6"/>
  <c r="AG76" i="6"/>
  <c r="AG68" i="6"/>
  <c r="AG60" i="6"/>
  <c r="AG52" i="6"/>
  <c r="AG44" i="6"/>
  <c r="AG36" i="6"/>
  <c r="AG28" i="6"/>
  <c r="AG12" i="6"/>
  <c r="AG4" i="6"/>
  <c r="AH375" i="6"/>
  <c r="AH367" i="6"/>
  <c r="AH359" i="6"/>
  <c r="AH351" i="6"/>
  <c r="AH343" i="6"/>
  <c r="AH335" i="6"/>
  <c r="AH327" i="6"/>
  <c r="AH319" i="6"/>
  <c r="AH311" i="6"/>
  <c r="AH303" i="6"/>
  <c r="AH295" i="6"/>
  <c r="AH287" i="6"/>
  <c r="AH279" i="6"/>
  <c r="AH271" i="6"/>
  <c r="AH263" i="6"/>
  <c r="AH255" i="6"/>
  <c r="AH247" i="6"/>
  <c r="AH239" i="6"/>
  <c r="AH231" i="6"/>
  <c r="AH223" i="6"/>
  <c r="AH215" i="6"/>
  <c r="AH207" i="6"/>
  <c r="AH199" i="6"/>
  <c r="AH191" i="6"/>
  <c r="AH183" i="6"/>
  <c r="AH175" i="6"/>
  <c r="AH167" i="6"/>
  <c r="AH159" i="6"/>
  <c r="AH151" i="6"/>
  <c r="AH143" i="6"/>
  <c r="AH135" i="6"/>
  <c r="AH127" i="6"/>
  <c r="AH119" i="6"/>
  <c r="AH111" i="6"/>
  <c r="AH103" i="6"/>
  <c r="AH95" i="6"/>
  <c r="AH87" i="6"/>
  <c r="AH79" i="6"/>
  <c r="AH71" i="6"/>
  <c r="AH63" i="6"/>
  <c r="AH55" i="6"/>
  <c r="AH47" i="6"/>
  <c r="AH39" i="6"/>
  <c r="AH31" i="6"/>
  <c r="AH23" i="6"/>
  <c r="AH15" i="6"/>
  <c r="AH7" i="6"/>
  <c r="AH164" i="6"/>
  <c r="AH116" i="6"/>
  <c r="AG2" i="6"/>
  <c r="AF104" i="6"/>
  <c r="AF96" i="6"/>
  <c r="AF40" i="6"/>
  <c r="AF32" i="6"/>
  <c r="AG355" i="6"/>
  <c r="AG347" i="6"/>
  <c r="AG291" i="6"/>
  <c r="AG283" i="6"/>
  <c r="AG227" i="6"/>
  <c r="AG219" i="6"/>
  <c r="AG211" i="6"/>
  <c r="AG163" i="6"/>
  <c r="AG155" i="6"/>
  <c r="AG139" i="6"/>
  <c r="AG123" i="6"/>
  <c r="AG107" i="6"/>
  <c r="AG91" i="6"/>
  <c r="AG75" i="6"/>
  <c r="AG59" i="6"/>
  <c r="AG43" i="6"/>
  <c r="AG27" i="6"/>
  <c r="AG11" i="6"/>
  <c r="AH374" i="6"/>
  <c r="AH358" i="6"/>
  <c r="AH342" i="6"/>
  <c r="AH326" i="6"/>
  <c r="AH310" i="6"/>
  <c r="AH294" i="6"/>
  <c r="AH278" i="6"/>
  <c r="AH262" i="6"/>
  <c r="AH246" i="6"/>
  <c r="AH230" i="6"/>
  <c r="AH214" i="6"/>
  <c r="AH198" i="6"/>
  <c r="AH182" i="6"/>
  <c r="AH166" i="6"/>
  <c r="AH150" i="6"/>
  <c r="AH126" i="6"/>
  <c r="AH118" i="6"/>
  <c r="AH110" i="6"/>
  <c r="AH86" i="6"/>
  <c r="AH70" i="6"/>
  <c r="AH54" i="6"/>
  <c r="AH38" i="6"/>
  <c r="AH22" i="6"/>
  <c r="AH6" i="6"/>
  <c r="AH4" i="6"/>
  <c r="AA370" i="1"/>
  <c r="AA362" i="1"/>
  <c r="AA354" i="1"/>
  <c r="AA346" i="1"/>
  <c r="AA338" i="1"/>
  <c r="AA330" i="1"/>
  <c r="AA322" i="1"/>
  <c r="Z373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AC2" i="1" s="1"/>
  <c r="Z45" i="1"/>
  <c r="Z37" i="1"/>
  <c r="Z29" i="1"/>
  <c r="Z21" i="1"/>
  <c r="Z13" i="1"/>
  <c r="Z5" i="1"/>
  <c r="AA373" i="1"/>
  <c r="AA365" i="1"/>
  <c r="AA357" i="1"/>
  <c r="AA349" i="1"/>
  <c r="AA341" i="1"/>
  <c r="AA333" i="1"/>
  <c r="AA325" i="1"/>
  <c r="AA317" i="1"/>
  <c r="AA309" i="1"/>
  <c r="AA301" i="1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AD2" i="1" s="1"/>
  <c r="Z327" i="1"/>
  <c r="AB2" i="1"/>
  <c r="AE54" i="6" l="1"/>
  <c r="AK54" i="6" s="1"/>
  <c r="AN54" i="6" s="1"/>
  <c r="AQ54" i="6"/>
  <c r="AE294" i="6"/>
  <c r="AK294" i="6" s="1"/>
  <c r="AN294" i="6" s="1"/>
  <c r="AQ294" i="6"/>
  <c r="AN142" i="6"/>
  <c r="AE148" i="6"/>
  <c r="AK148" i="6" s="1"/>
  <c r="AN148" i="6" s="1"/>
  <c r="AQ148" i="6"/>
  <c r="AQ178" i="6"/>
  <c r="AQ218" i="6"/>
  <c r="AQ298" i="6"/>
  <c r="AQ357" i="6"/>
  <c r="AE328" i="6"/>
  <c r="AK328" i="6" s="1"/>
  <c r="AN328" i="6" s="1"/>
  <c r="AQ328" i="6"/>
  <c r="AE195" i="6"/>
  <c r="AK195" i="6" s="1"/>
  <c r="AN195" i="6" s="1"/>
  <c r="AQ195" i="6"/>
  <c r="AN359" i="6"/>
  <c r="AQ295" i="6"/>
  <c r="AQ24" i="6"/>
  <c r="AQ40" i="6"/>
  <c r="AQ176" i="6"/>
  <c r="AQ216" i="6"/>
  <c r="AN256" i="6"/>
  <c r="AN296" i="6"/>
  <c r="AQ320" i="6"/>
  <c r="AQ209" i="6"/>
  <c r="AQ360" i="6"/>
  <c r="AQ35" i="6"/>
  <c r="AQ187" i="6"/>
  <c r="AQ347" i="6"/>
  <c r="AE93" i="6"/>
  <c r="AK93" i="6" s="1"/>
  <c r="AN93" i="6" s="1"/>
  <c r="AE149" i="6"/>
  <c r="AK149" i="6" s="1"/>
  <c r="AN149" i="6" s="1"/>
  <c r="AQ149" i="6"/>
  <c r="AQ276" i="6"/>
  <c r="AQ277" i="6"/>
  <c r="AQ339" i="6"/>
  <c r="AQ296" i="6"/>
  <c r="AE68" i="6"/>
  <c r="AK68" i="6" s="1"/>
  <c r="AN68" i="6" s="1"/>
  <c r="AQ68" i="6"/>
  <c r="AN156" i="6"/>
  <c r="AQ308" i="6"/>
  <c r="AN332" i="6"/>
  <c r="AQ5" i="6"/>
  <c r="AE125" i="6"/>
  <c r="AK125" i="6" s="1"/>
  <c r="AN125" i="6" s="1"/>
  <c r="AQ125" i="6"/>
  <c r="AQ62" i="6"/>
  <c r="AN94" i="6"/>
  <c r="AE174" i="6"/>
  <c r="AK174" i="6" s="1"/>
  <c r="AN174" i="6" s="1"/>
  <c r="AN230" i="6"/>
  <c r="AE196" i="6"/>
  <c r="AK196" i="6" s="1"/>
  <c r="AN196" i="6" s="1"/>
  <c r="AQ196" i="6"/>
  <c r="AQ42" i="6"/>
  <c r="AQ122" i="6"/>
  <c r="AQ162" i="6"/>
  <c r="AE338" i="6"/>
  <c r="AK338" i="6" s="1"/>
  <c r="AN338" i="6" s="1"/>
  <c r="AQ338" i="6"/>
  <c r="AE192" i="6"/>
  <c r="AK192" i="6" s="1"/>
  <c r="AN192" i="6" s="1"/>
  <c r="AQ192" i="6"/>
  <c r="AE369" i="6"/>
  <c r="AK369" i="6" s="1"/>
  <c r="AN369" i="6" s="1"/>
  <c r="AQ369" i="6"/>
  <c r="AE243" i="6"/>
  <c r="AK243" i="6" s="1"/>
  <c r="AN243" i="6" s="1"/>
  <c r="AQ243" i="6"/>
  <c r="AN319" i="6"/>
  <c r="AE343" i="6"/>
  <c r="AK343" i="6" s="1"/>
  <c r="AN343" i="6" s="1"/>
  <c r="AQ343" i="6"/>
  <c r="AQ337" i="6"/>
  <c r="AN104" i="6"/>
  <c r="AQ353" i="6"/>
  <c r="AE59" i="6"/>
  <c r="AK59" i="6" s="1"/>
  <c r="AN59" i="6" s="1"/>
  <c r="AQ59" i="6"/>
  <c r="AE107" i="6"/>
  <c r="AK107" i="6" s="1"/>
  <c r="AN107" i="6" s="1"/>
  <c r="AQ107" i="6"/>
  <c r="AN211" i="6"/>
  <c r="AE222" i="6"/>
  <c r="AK222" i="6" s="1"/>
  <c r="AN222" i="6" s="1"/>
  <c r="AQ222" i="6"/>
  <c r="AQ349" i="6"/>
  <c r="AQ205" i="6"/>
  <c r="AQ132" i="6"/>
  <c r="AQ174" i="6"/>
  <c r="AE302" i="6"/>
  <c r="AK302" i="6" s="1"/>
  <c r="AN302" i="6" s="1"/>
  <c r="AQ302" i="6"/>
  <c r="AQ180" i="6"/>
  <c r="AE85" i="6"/>
  <c r="AK85" i="6" s="1"/>
  <c r="AN85" i="6" s="1"/>
  <c r="AQ85" i="6"/>
  <c r="AQ29" i="6"/>
  <c r="AE221" i="6"/>
  <c r="AK221" i="6" s="1"/>
  <c r="AN221" i="6" s="1"/>
  <c r="AQ221" i="6"/>
  <c r="AQ18" i="6"/>
  <c r="AQ66" i="6"/>
  <c r="AQ146" i="6"/>
  <c r="AQ282" i="6"/>
  <c r="AQ322" i="6"/>
  <c r="AE215" i="6"/>
  <c r="AK215" i="6" s="1"/>
  <c r="AN215" i="6" s="1"/>
  <c r="AQ215" i="6"/>
  <c r="AE168" i="6"/>
  <c r="AK168" i="6" s="1"/>
  <c r="AN168" i="6" s="1"/>
  <c r="AQ168" i="6"/>
  <c r="AE267" i="6"/>
  <c r="AK267" i="6" s="1"/>
  <c r="AN267" i="6" s="1"/>
  <c r="AQ267" i="6"/>
  <c r="AE67" i="6"/>
  <c r="AK67" i="6" s="1"/>
  <c r="AN67" i="6" s="1"/>
  <c r="AQ67" i="6"/>
  <c r="AQ31" i="6"/>
  <c r="AQ55" i="6"/>
  <c r="AQ71" i="6"/>
  <c r="AQ223" i="6"/>
  <c r="AE379" i="6"/>
  <c r="AK379" i="6" s="1"/>
  <c r="AN379" i="6" s="1"/>
  <c r="AQ379" i="6"/>
  <c r="AQ88" i="6"/>
  <c r="AQ112" i="6"/>
  <c r="AQ200" i="6"/>
  <c r="AQ224" i="6"/>
  <c r="AQ280" i="6"/>
  <c r="AQ304" i="6"/>
  <c r="AQ49" i="6"/>
  <c r="AQ73" i="6"/>
  <c r="AQ89" i="6"/>
  <c r="AQ153" i="6"/>
  <c r="AQ377" i="6"/>
  <c r="AQ43" i="6"/>
  <c r="AQ155" i="6"/>
  <c r="AQ171" i="6"/>
  <c r="AQ251" i="6"/>
  <c r="AQ285" i="6"/>
  <c r="AQ2" i="6"/>
  <c r="AQ156" i="6"/>
  <c r="AQ206" i="6"/>
  <c r="AQ279" i="6"/>
  <c r="AQ137" i="6"/>
  <c r="AN60" i="6"/>
  <c r="AE126" i="6"/>
  <c r="AK126" i="6" s="1"/>
  <c r="AN126" i="6" s="1"/>
  <c r="AQ126" i="6"/>
  <c r="AE333" i="6"/>
  <c r="AK333" i="6" s="1"/>
  <c r="AN333" i="6" s="1"/>
  <c r="AQ333" i="6"/>
  <c r="AE101" i="6"/>
  <c r="AK101" i="6" s="1"/>
  <c r="AN101" i="6" s="1"/>
  <c r="AQ101" i="6"/>
  <c r="AN6" i="6"/>
  <c r="AQ86" i="6"/>
  <c r="AE245" i="6"/>
  <c r="AK245" i="6" s="1"/>
  <c r="AN245" i="6" s="1"/>
  <c r="AQ245" i="6"/>
  <c r="AE106" i="6"/>
  <c r="AK106" i="6" s="1"/>
  <c r="AN106" i="6" s="1"/>
  <c r="AQ106" i="6"/>
  <c r="AE130" i="6"/>
  <c r="AK130" i="6" s="1"/>
  <c r="AN130" i="6" s="1"/>
  <c r="AQ130" i="6"/>
  <c r="AQ186" i="6"/>
  <c r="AE226" i="6"/>
  <c r="AK226" i="6" s="1"/>
  <c r="AN226" i="6" s="1"/>
  <c r="AQ226" i="6"/>
  <c r="AE266" i="6"/>
  <c r="AK266" i="6" s="1"/>
  <c r="AN266" i="6" s="1"/>
  <c r="AQ266" i="6"/>
  <c r="AQ306" i="6"/>
  <c r="AE362" i="6"/>
  <c r="AK362" i="6" s="1"/>
  <c r="AN362" i="6" s="1"/>
  <c r="AQ362" i="6"/>
  <c r="AE240" i="6"/>
  <c r="AK240" i="6" s="1"/>
  <c r="AN240" i="6" s="1"/>
  <c r="AQ240" i="6"/>
  <c r="AQ381" i="6"/>
  <c r="AE193" i="6"/>
  <c r="AK193" i="6" s="1"/>
  <c r="AN193" i="6" s="1"/>
  <c r="AQ193" i="6"/>
  <c r="AE95" i="6"/>
  <c r="AK95" i="6" s="1"/>
  <c r="AN95" i="6" s="1"/>
  <c r="AQ95" i="6"/>
  <c r="AQ15" i="6"/>
  <c r="AQ143" i="6"/>
  <c r="AE183" i="6"/>
  <c r="AK183" i="6" s="1"/>
  <c r="AN183" i="6" s="1"/>
  <c r="AQ351" i="6"/>
  <c r="AQ8" i="6"/>
  <c r="AQ136" i="6"/>
  <c r="AQ184" i="6"/>
  <c r="AQ248" i="6"/>
  <c r="AQ344" i="6"/>
  <c r="AQ376" i="6"/>
  <c r="AQ113" i="6"/>
  <c r="AQ201" i="6"/>
  <c r="AQ289" i="6"/>
  <c r="AQ361" i="6"/>
  <c r="AQ91" i="6"/>
  <c r="AQ115" i="6"/>
  <c r="AQ219" i="6"/>
  <c r="AE235" i="6"/>
  <c r="AK235" i="6" s="1"/>
  <c r="AN235" i="6" s="1"/>
  <c r="AQ235" i="6"/>
  <c r="AE331" i="6"/>
  <c r="AK331" i="6" s="1"/>
  <c r="AN331" i="6" s="1"/>
  <c r="AQ331" i="6"/>
  <c r="AQ342" i="6"/>
  <c r="AQ316" i="6"/>
  <c r="AQ188" i="6"/>
  <c r="AQ93" i="6"/>
  <c r="AQ230" i="6"/>
  <c r="AQ319" i="6"/>
  <c r="AQ185" i="6"/>
  <c r="AQ332" i="6"/>
  <c r="AO134" i="6"/>
  <c r="AE150" i="6"/>
  <c r="AK150" i="6" s="1"/>
  <c r="AN150" i="6" s="1"/>
  <c r="AQ150" i="6"/>
  <c r="AN132" i="6"/>
  <c r="AQ164" i="6"/>
  <c r="AN188" i="6"/>
  <c r="AE244" i="6"/>
  <c r="AK244" i="6" s="1"/>
  <c r="AN244" i="6" s="1"/>
  <c r="AQ244" i="6"/>
  <c r="AN340" i="6"/>
  <c r="AE165" i="6"/>
  <c r="AK165" i="6" s="1"/>
  <c r="AN165" i="6" s="1"/>
  <c r="AQ165" i="6"/>
  <c r="AQ61" i="6"/>
  <c r="AE309" i="6"/>
  <c r="AK309" i="6" s="1"/>
  <c r="AN309" i="6" s="1"/>
  <c r="AQ102" i="6"/>
  <c r="AQ30" i="6"/>
  <c r="AQ70" i="6"/>
  <c r="AQ134" i="6"/>
  <c r="AN206" i="6"/>
  <c r="AQ341" i="6"/>
  <c r="AE264" i="6"/>
  <c r="AK264" i="6" s="1"/>
  <c r="AN264" i="6" s="1"/>
  <c r="AQ264" i="6"/>
  <c r="AE217" i="6"/>
  <c r="AK217" i="6" s="1"/>
  <c r="AN217" i="6" s="1"/>
  <c r="AQ217" i="6"/>
  <c r="AE64" i="6"/>
  <c r="AK64" i="6" s="1"/>
  <c r="AN64" i="6" s="1"/>
  <c r="AQ64" i="6"/>
  <c r="AE329" i="6"/>
  <c r="AK329" i="6" s="1"/>
  <c r="AN329" i="6" s="1"/>
  <c r="AQ329" i="6"/>
  <c r="AE247" i="6"/>
  <c r="AK247" i="6" s="1"/>
  <c r="AN247" i="6" s="1"/>
  <c r="AQ247" i="6"/>
  <c r="AQ207" i="6"/>
  <c r="AQ271" i="6"/>
  <c r="AE75" i="6"/>
  <c r="AK75" i="6" s="1"/>
  <c r="AN75" i="6" s="1"/>
  <c r="AQ75" i="6"/>
  <c r="AE32" i="6"/>
  <c r="AK32" i="6" s="1"/>
  <c r="AN32" i="6" s="1"/>
  <c r="AQ32" i="6"/>
  <c r="AE72" i="6"/>
  <c r="AK72" i="6" s="1"/>
  <c r="AN72" i="6" s="1"/>
  <c r="AQ72" i="6"/>
  <c r="AE96" i="6"/>
  <c r="AK96" i="6" s="1"/>
  <c r="AN96" i="6" s="1"/>
  <c r="AQ96" i="6"/>
  <c r="AE208" i="6"/>
  <c r="AK208" i="6" s="1"/>
  <c r="AN208" i="6" s="1"/>
  <c r="AQ208" i="6"/>
  <c r="AE288" i="6"/>
  <c r="AK288" i="6" s="1"/>
  <c r="AN288" i="6" s="1"/>
  <c r="AQ288" i="6"/>
  <c r="AE17" i="6"/>
  <c r="AK17" i="6" s="1"/>
  <c r="AN17" i="6" s="1"/>
  <c r="AQ17" i="6"/>
  <c r="AN137" i="6"/>
  <c r="AE177" i="6"/>
  <c r="AK177" i="6" s="1"/>
  <c r="AN177" i="6" s="1"/>
  <c r="AQ177" i="6"/>
  <c r="AE273" i="6"/>
  <c r="AK273" i="6" s="1"/>
  <c r="AN273" i="6" s="1"/>
  <c r="AQ273" i="6"/>
  <c r="AN321" i="6"/>
  <c r="AE345" i="6"/>
  <c r="AK345" i="6" s="1"/>
  <c r="AN345" i="6" s="1"/>
  <c r="AQ345" i="6"/>
  <c r="AQ315" i="6"/>
  <c r="AQ6" i="6"/>
  <c r="AQ359" i="6"/>
  <c r="AQ212" i="6"/>
  <c r="AE44" i="6"/>
  <c r="AK44" i="6" s="1"/>
  <c r="AN44" i="6" s="1"/>
  <c r="AQ108" i="6"/>
  <c r="AQ213" i="6"/>
  <c r="AQ21" i="6"/>
  <c r="AQ189" i="6"/>
  <c r="AQ317" i="6"/>
  <c r="AQ166" i="6"/>
  <c r="AE278" i="6"/>
  <c r="AK278" i="6" s="1"/>
  <c r="AN278" i="6" s="1"/>
  <c r="AQ26" i="6"/>
  <c r="AQ50" i="6"/>
  <c r="AQ74" i="6"/>
  <c r="AQ90" i="6"/>
  <c r="AQ114" i="6"/>
  <c r="AQ170" i="6"/>
  <c r="AQ234" i="6"/>
  <c r="AQ250" i="6"/>
  <c r="AQ370" i="6"/>
  <c r="AE57" i="6"/>
  <c r="AK57" i="6" s="1"/>
  <c r="AN57" i="6" s="1"/>
  <c r="AQ57" i="6"/>
  <c r="AE305" i="6"/>
  <c r="AK305" i="6" s="1"/>
  <c r="AN305" i="6" s="1"/>
  <c r="AQ305" i="6"/>
  <c r="AE241" i="6"/>
  <c r="AK241" i="6" s="1"/>
  <c r="AN241" i="6" s="1"/>
  <c r="AQ241" i="6"/>
  <c r="AE121" i="6"/>
  <c r="AK121" i="6" s="1"/>
  <c r="AN121" i="6" s="1"/>
  <c r="AQ121" i="6"/>
  <c r="AE371" i="6"/>
  <c r="AK371" i="6" s="1"/>
  <c r="AN371" i="6" s="1"/>
  <c r="AQ371" i="6"/>
  <c r="AE291" i="6"/>
  <c r="AK291" i="6" s="1"/>
  <c r="AN291" i="6" s="1"/>
  <c r="AQ291" i="6"/>
  <c r="AQ39" i="6"/>
  <c r="AQ79" i="6"/>
  <c r="AQ127" i="6"/>
  <c r="AQ191" i="6"/>
  <c r="AQ255" i="6"/>
  <c r="AE131" i="6"/>
  <c r="AK131" i="6" s="1"/>
  <c r="AN131" i="6" s="1"/>
  <c r="AQ131" i="6"/>
  <c r="AQ249" i="6"/>
  <c r="AE297" i="6"/>
  <c r="AK297" i="6" s="1"/>
  <c r="AN297" i="6" s="1"/>
  <c r="AQ139" i="6"/>
  <c r="AE38" i="6"/>
  <c r="AK38" i="6" s="1"/>
  <c r="AN38" i="6" s="1"/>
  <c r="AQ38" i="6"/>
  <c r="AE197" i="6"/>
  <c r="AK197" i="6" s="1"/>
  <c r="AN197" i="6" s="1"/>
  <c r="AQ197" i="6"/>
  <c r="AQ94" i="6"/>
  <c r="AQ278" i="6"/>
  <c r="AQ104" i="6"/>
  <c r="AQ297" i="6"/>
  <c r="AE20" i="6"/>
  <c r="AK20" i="6" s="1"/>
  <c r="AN20" i="6" s="1"/>
  <c r="AQ20" i="6"/>
  <c r="AE92" i="6"/>
  <c r="AK92" i="6" s="1"/>
  <c r="AN92" i="6" s="1"/>
  <c r="AE228" i="6"/>
  <c r="AK228" i="6" s="1"/>
  <c r="AN228" i="6" s="1"/>
  <c r="AQ228" i="6"/>
  <c r="AE300" i="6"/>
  <c r="AK300" i="6" s="1"/>
  <c r="AN300" i="6" s="1"/>
  <c r="AE324" i="6"/>
  <c r="AK324" i="6" s="1"/>
  <c r="AN324" i="6" s="1"/>
  <c r="AE238" i="6"/>
  <c r="AK238" i="6" s="1"/>
  <c r="AN238" i="6" s="1"/>
  <c r="AQ238" i="6"/>
  <c r="AN229" i="6"/>
  <c r="AE190" i="6"/>
  <c r="AK190" i="6" s="1"/>
  <c r="AN190" i="6" s="1"/>
  <c r="AQ190" i="6"/>
  <c r="AQ326" i="6"/>
  <c r="AQ290" i="6"/>
  <c r="AQ330" i="6"/>
  <c r="AE87" i="6"/>
  <c r="AK87" i="6" s="1"/>
  <c r="AN87" i="6" s="1"/>
  <c r="AQ87" i="6"/>
  <c r="AE327" i="6"/>
  <c r="AK327" i="6" s="1"/>
  <c r="AN327" i="6" s="1"/>
  <c r="AQ327" i="6"/>
  <c r="AE265" i="6"/>
  <c r="AK265" i="6" s="1"/>
  <c r="AN265" i="6" s="1"/>
  <c r="AQ265" i="6"/>
  <c r="AE147" i="6"/>
  <c r="AK147" i="6" s="1"/>
  <c r="AN147" i="6" s="1"/>
  <c r="AQ147" i="6"/>
  <c r="AE311" i="6"/>
  <c r="AK311" i="6" s="1"/>
  <c r="AN311" i="6" s="1"/>
  <c r="AQ311" i="6"/>
  <c r="AQ63" i="6"/>
  <c r="AE111" i="6"/>
  <c r="AK111" i="6" s="1"/>
  <c r="AN111" i="6" s="1"/>
  <c r="AQ111" i="6"/>
  <c r="AQ375" i="6"/>
  <c r="AE179" i="6"/>
  <c r="AK179" i="6" s="1"/>
  <c r="AN179" i="6" s="1"/>
  <c r="AQ179" i="6"/>
  <c r="AE80" i="6"/>
  <c r="AK80" i="6" s="1"/>
  <c r="AN80" i="6" s="1"/>
  <c r="AQ80" i="6"/>
  <c r="AE336" i="6"/>
  <c r="AK336" i="6" s="1"/>
  <c r="AN336" i="6" s="1"/>
  <c r="AQ336" i="6"/>
  <c r="AE25" i="6"/>
  <c r="AK25" i="6" s="1"/>
  <c r="AN25" i="6" s="1"/>
  <c r="AQ25" i="6"/>
  <c r="AE65" i="6"/>
  <c r="AK65" i="6" s="1"/>
  <c r="AN65" i="6" s="1"/>
  <c r="AQ65" i="6"/>
  <c r="AE81" i="6"/>
  <c r="AK81" i="6" s="1"/>
  <c r="AN81" i="6" s="1"/>
  <c r="AQ81" i="6"/>
  <c r="AQ97" i="6"/>
  <c r="AQ161" i="6"/>
  <c r="AN185" i="6"/>
  <c r="AQ99" i="6"/>
  <c r="AE163" i="6"/>
  <c r="AK163" i="6" s="1"/>
  <c r="AN163" i="6" s="1"/>
  <c r="AQ163" i="6"/>
  <c r="AE203" i="6"/>
  <c r="AK203" i="6" s="1"/>
  <c r="AN203" i="6" s="1"/>
  <c r="AQ203" i="6"/>
  <c r="AE283" i="6"/>
  <c r="AK283" i="6" s="1"/>
  <c r="AN283" i="6" s="1"/>
  <c r="AQ283" i="6"/>
  <c r="AE299" i="6"/>
  <c r="AK299" i="6" s="1"/>
  <c r="AN299" i="6" s="1"/>
  <c r="AQ299" i="6"/>
  <c r="AN339" i="6"/>
  <c r="AQ286" i="6"/>
  <c r="AQ301" i="6"/>
  <c r="AQ22" i="6"/>
  <c r="AQ211" i="6"/>
  <c r="AQ44" i="6"/>
  <c r="AQ324" i="6"/>
  <c r="AQ321" i="6"/>
  <c r="AE12" i="6"/>
  <c r="AK12" i="6" s="1"/>
  <c r="AN12" i="6" s="1"/>
  <c r="AQ12" i="6"/>
  <c r="AQ52" i="6"/>
  <c r="AQ372" i="6"/>
  <c r="AE214" i="6"/>
  <c r="AK214" i="6" s="1"/>
  <c r="AN214" i="6" s="1"/>
  <c r="AQ214" i="6"/>
  <c r="AQ34" i="6"/>
  <c r="AQ98" i="6"/>
  <c r="AQ138" i="6"/>
  <c r="AQ154" i="6"/>
  <c r="AQ258" i="6"/>
  <c r="AQ314" i="6"/>
  <c r="AQ354" i="6"/>
  <c r="AE119" i="6"/>
  <c r="AK119" i="6" s="1"/>
  <c r="AN119" i="6" s="1"/>
  <c r="AQ119" i="6"/>
  <c r="AE368" i="6"/>
  <c r="AK368" i="6" s="1"/>
  <c r="AN368" i="6" s="1"/>
  <c r="AQ368" i="6"/>
  <c r="AQ373" i="6"/>
  <c r="AE307" i="6"/>
  <c r="AK307" i="6" s="1"/>
  <c r="AN307" i="6" s="1"/>
  <c r="AQ307" i="6"/>
  <c r="AE169" i="6"/>
  <c r="AK169" i="6" s="1"/>
  <c r="AN169" i="6" s="1"/>
  <c r="AQ169" i="6"/>
  <c r="AE352" i="6"/>
  <c r="AK352" i="6" s="1"/>
  <c r="AN352" i="6" s="1"/>
  <c r="AQ352" i="6"/>
  <c r="AQ47" i="6"/>
  <c r="AQ135" i="6"/>
  <c r="AQ175" i="6"/>
  <c r="AQ239" i="6"/>
  <c r="AN279" i="6"/>
  <c r="AE275" i="6"/>
  <c r="AK275" i="6" s="1"/>
  <c r="AN275" i="6" s="1"/>
  <c r="AQ275" i="6"/>
  <c r="AQ128" i="6"/>
  <c r="AQ9" i="6"/>
  <c r="AQ129" i="6"/>
  <c r="AQ145" i="6"/>
  <c r="AQ225" i="6"/>
  <c r="AQ257" i="6"/>
  <c r="AQ281" i="6"/>
  <c r="AQ123" i="6"/>
  <c r="AQ227" i="6"/>
  <c r="AQ323" i="6"/>
  <c r="AQ348" i="6"/>
  <c r="AQ76" i="6"/>
  <c r="AQ77" i="6"/>
  <c r="AQ157" i="6"/>
  <c r="AQ60" i="6"/>
  <c r="AQ340" i="6"/>
  <c r="AQ229" i="6"/>
  <c r="AQ142" i="6"/>
  <c r="AQ256" i="6"/>
  <c r="AQ309" i="6"/>
  <c r="AO369" i="6"/>
  <c r="AE84" i="6"/>
  <c r="AK84" i="6" s="1"/>
  <c r="AN84" i="6" s="1"/>
  <c r="AE28" i="6"/>
  <c r="AK28" i="6" s="1"/>
  <c r="AN28" i="6" s="1"/>
  <c r="AE180" i="6"/>
  <c r="AK180" i="6" s="1"/>
  <c r="AN180" i="6" s="1"/>
  <c r="AE293" i="6"/>
  <c r="AK293" i="6" s="1"/>
  <c r="AN293" i="6" s="1"/>
  <c r="AE29" i="6"/>
  <c r="AK29" i="6" s="1"/>
  <c r="AN29" i="6" s="1"/>
  <c r="AE181" i="6"/>
  <c r="AK181" i="6" s="1"/>
  <c r="AN181" i="6" s="1"/>
  <c r="AE310" i="6"/>
  <c r="AK310" i="6" s="1"/>
  <c r="AN310" i="6" s="1"/>
  <c r="AE18" i="6"/>
  <c r="AK18" i="6" s="1"/>
  <c r="AN18" i="6" s="1"/>
  <c r="AE66" i="6"/>
  <c r="AK66" i="6" s="1"/>
  <c r="AN66" i="6" s="1"/>
  <c r="AE322" i="6"/>
  <c r="AK322" i="6" s="1"/>
  <c r="AN322" i="6" s="1"/>
  <c r="AE71" i="6"/>
  <c r="AK71" i="6" s="1"/>
  <c r="AN71" i="6" s="1"/>
  <c r="AE2" i="6"/>
  <c r="AK2" i="6" s="1"/>
  <c r="AN2" i="6" s="1"/>
  <c r="AE269" i="6"/>
  <c r="AK269" i="6" s="1"/>
  <c r="AN269" i="6" s="1"/>
  <c r="AE220" i="6"/>
  <c r="AK220" i="6" s="1"/>
  <c r="AN220" i="6" s="1"/>
  <c r="AE268" i="6"/>
  <c r="AK268" i="6" s="1"/>
  <c r="AN268" i="6" s="1"/>
  <c r="AE364" i="6"/>
  <c r="AK364" i="6" s="1"/>
  <c r="AN364" i="6" s="1"/>
  <c r="AE37" i="6"/>
  <c r="AK37" i="6" s="1"/>
  <c r="AN37" i="6" s="1"/>
  <c r="AE133" i="6"/>
  <c r="AK133" i="6" s="1"/>
  <c r="AN133" i="6" s="1"/>
  <c r="AE182" i="6"/>
  <c r="AK182" i="6" s="1"/>
  <c r="AN182" i="6" s="1"/>
  <c r="AE262" i="6"/>
  <c r="AK262" i="6" s="1"/>
  <c r="AN262" i="6" s="1"/>
  <c r="AE289" i="6"/>
  <c r="AK289" i="6" s="1"/>
  <c r="AN289" i="6" s="1"/>
  <c r="AE361" i="6"/>
  <c r="AK361" i="6" s="1"/>
  <c r="AN361" i="6" s="1"/>
  <c r="AE141" i="6"/>
  <c r="AK141" i="6" s="1"/>
  <c r="AN141" i="6" s="1"/>
  <c r="AE134" i="6"/>
  <c r="AK134" i="6" s="1"/>
  <c r="AN134" i="6" s="1"/>
  <c r="AE346" i="6"/>
  <c r="AK346" i="6" s="1"/>
  <c r="AN346" i="6" s="1"/>
  <c r="AE365" i="6"/>
  <c r="AK365" i="6" s="1"/>
  <c r="AN365" i="6" s="1"/>
  <c r="AE103" i="6"/>
  <c r="AK103" i="6" s="1"/>
  <c r="AN103" i="6" s="1"/>
  <c r="AE207" i="6"/>
  <c r="AK207" i="6" s="1"/>
  <c r="AN207" i="6" s="1"/>
  <c r="AE271" i="6"/>
  <c r="AK271" i="6" s="1"/>
  <c r="AN271" i="6" s="1"/>
  <c r="AE19" i="6"/>
  <c r="AK19" i="6" s="1"/>
  <c r="AN19" i="6" s="1"/>
  <c r="AE355" i="6"/>
  <c r="AK355" i="6" s="1"/>
  <c r="AN355" i="6" s="1"/>
  <c r="AE172" i="6"/>
  <c r="AK172" i="6" s="1"/>
  <c r="AN172" i="6" s="1"/>
  <c r="AE124" i="6"/>
  <c r="AK124" i="6" s="1"/>
  <c r="AN124" i="6" s="1"/>
  <c r="AE158" i="6"/>
  <c r="AK158" i="6" s="1"/>
  <c r="AN158" i="6" s="1"/>
  <c r="AE318" i="6"/>
  <c r="AK318" i="6" s="1"/>
  <c r="AN318" i="6" s="1"/>
  <c r="AE160" i="6"/>
  <c r="AK160" i="6" s="1"/>
  <c r="AN160" i="6" s="1"/>
  <c r="AE259" i="6"/>
  <c r="AK259" i="6" s="1"/>
  <c r="AN259" i="6" s="1"/>
  <c r="AE46" i="6"/>
  <c r="AK46" i="6" s="1"/>
  <c r="AN46" i="6" s="1"/>
  <c r="AE117" i="6"/>
  <c r="AK117" i="6" s="1"/>
  <c r="AN117" i="6" s="1"/>
  <c r="AE110" i="6"/>
  <c r="AK110" i="6" s="1"/>
  <c r="AN110" i="6" s="1"/>
  <c r="AE246" i="6"/>
  <c r="AK246" i="6" s="1"/>
  <c r="AN246" i="6" s="1"/>
  <c r="AE326" i="6"/>
  <c r="AK326" i="6" s="1"/>
  <c r="AN326" i="6" s="1"/>
  <c r="AE10" i="6"/>
  <c r="AK10" i="6" s="1"/>
  <c r="AN10" i="6" s="1"/>
  <c r="AE274" i="6"/>
  <c r="AK274" i="6" s="1"/>
  <c r="AN274" i="6" s="1"/>
  <c r="AE63" i="6"/>
  <c r="AK63" i="6" s="1"/>
  <c r="AN63" i="6" s="1"/>
  <c r="AE231" i="6"/>
  <c r="AK231" i="6" s="1"/>
  <c r="AN231" i="6" s="1"/>
  <c r="AE375" i="6"/>
  <c r="AK375" i="6" s="1"/>
  <c r="AN375" i="6" s="1"/>
  <c r="AE312" i="6"/>
  <c r="AK312" i="6" s="1"/>
  <c r="AN312" i="6" s="1"/>
  <c r="AE41" i="6"/>
  <c r="AK41" i="6" s="1"/>
  <c r="AN41" i="6" s="1"/>
  <c r="AE51" i="6"/>
  <c r="AK51" i="6" s="1"/>
  <c r="AN51" i="6" s="1"/>
  <c r="AE380" i="6"/>
  <c r="AK380" i="6" s="1"/>
  <c r="AN380" i="6" s="1"/>
  <c r="AC381" i="6"/>
  <c r="AO270" i="6"/>
  <c r="AE260" i="6"/>
  <c r="AK260" i="6" s="1"/>
  <c r="AN260" i="6" s="1"/>
  <c r="AE52" i="6"/>
  <c r="AK52" i="6" s="1"/>
  <c r="AN52" i="6" s="1"/>
  <c r="AE140" i="6"/>
  <c r="AK140" i="6" s="1"/>
  <c r="AN140" i="6" s="1"/>
  <c r="AE204" i="6"/>
  <c r="AK204" i="6" s="1"/>
  <c r="AN204" i="6" s="1"/>
  <c r="AE252" i="6"/>
  <c r="AK252" i="6" s="1"/>
  <c r="AN252" i="6" s="1"/>
  <c r="AE334" i="6"/>
  <c r="AK334" i="6" s="1"/>
  <c r="AN334" i="6" s="1"/>
  <c r="AE45" i="6"/>
  <c r="AK45" i="6" s="1"/>
  <c r="AN45" i="6" s="1"/>
  <c r="AE325" i="6"/>
  <c r="AK325" i="6" s="1"/>
  <c r="AN325" i="6" s="1"/>
  <c r="AE78" i="6"/>
  <c r="AK78" i="6" s="1"/>
  <c r="AN78" i="6" s="1"/>
  <c r="AE350" i="6"/>
  <c r="AK350" i="6" s="1"/>
  <c r="AN350" i="6" s="1"/>
  <c r="AE374" i="6"/>
  <c r="AK374" i="6" s="1"/>
  <c r="AN374" i="6" s="1"/>
  <c r="AE373" i="6"/>
  <c r="AK373" i="6" s="1"/>
  <c r="AN373" i="6" s="1"/>
  <c r="AE284" i="6"/>
  <c r="AK284" i="6" s="1"/>
  <c r="AN284" i="6" s="1"/>
  <c r="AE356" i="6"/>
  <c r="AK356" i="6" s="1"/>
  <c r="AN356" i="6" s="1"/>
  <c r="AE261" i="6"/>
  <c r="AK261" i="6" s="1"/>
  <c r="AN261" i="6" s="1"/>
  <c r="AE254" i="6"/>
  <c r="AK254" i="6" s="1"/>
  <c r="AN254" i="6" s="1"/>
  <c r="AE358" i="6"/>
  <c r="AK358" i="6" s="1"/>
  <c r="AN358" i="6" s="1"/>
  <c r="AE105" i="6"/>
  <c r="AK105" i="6" s="1"/>
  <c r="AN105" i="6" s="1"/>
  <c r="AE83" i="6"/>
  <c r="AK83" i="6" s="1"/>
  <c r="AN83" i="6" s="1"/>
  <c r="AE4" i="6"/>
  <c r="AK4" i="6" s="1"/>
  <c r="AN4" i="6" s="1"/>
  <c r="AE233" i="6"/>
  <c r="AK233" i="6" s="1"/>
  <c r="AN233" i="6" s="1"/>
  <c r="AE11" i="6"/>
  <c r="AK11" i="6" s="1"/>
  <c r="AN11" i="6" s="1"/>
  <c r="AE363" i="6"/>
  <c r="AK363" i="6" s="1"/>
  <c r="AN363" i="6" s="1"/>
  <c r="AE270" i="6"/>
  <c r="AK270" i="6" s="1"/>
  <c r="AN270" i="6" s="1"/>
  <c r="AE100" i="6"/>
  <c r="AK100" i="6" s="1"/>
  <c r="AN100" i="6" s="1"/>
  <c r="AE116" i="6"/>
  <c r="AK116" i="6" s="1"/>
  <c r="AN116" i="6" s="1"/>
  <c r="AE13" i="6"/>
  <c r="AK13" i="6" s="1"/>
  <c r="AN13" i="6" s="1"/>
  <c r="AE366" i="6"/>
  <c r="AK366" i="6" s="1"/>
  <c r="AN366" i="6" s="1"/>
  <c r="AE53" i="6"/>
  <c r="AK53" i="6" s="1"/>
  <c r="AN53" i="6" s="1"/>
  <c r="AE173" i="6"/>
  <c r="AK173" i="6" s="1"/>
  <c r="AN173" i="6" s="1"/>
  <c r="AE237" i="6"/>
  <c r="AK237" i="6" s="1"/>
  <c r="AN237" i="6" s="1"/>
  <c r="AE118" i="6"/>
  <c r="AK118" i="6" s="1"/>
  <c r="AN118" i="6" s="1"/>
  <c r="AE58" i="6"/>
  <c r="AK58" i="6" s="1"/>
  <c r="AN58" i="6" s="1"/>
  <c r="AE82" i="6"/>
  <c r="AK82" i="6" s="1"/>
  <c r="AN82" i="6" s="1"/>
  <c r="AE178" i="6"/>
  <c r="AK178" i="6" s="1"/>
  <c r="AN178" i="6" s="1"/>
  <c r="AE218" i="6"/>
  <c r="AK218" i="6" s="1"/>
  <c r="AN218" i="6" s="1"/>
  <c r="AE298" i="6"/>
  <c r="AK298" i="6" s="1"/>
  <c r="AN298" i="6" s="1"/>
  <c r="AE167" i="6"/>
  <c r="AK167" i="6" s="1"/>
  <c r="AN167" i="6" s="1"/>
  <c r="AE357" i="6"/>
  <c r="AK357" i="6" s="1"/>
  <c r="AN357" i="6" s="1"/>
  <c r="AE120" i="6"/>
  <c r="AK120" i="6" s="1"/>
  <c r="AN120" i="6" s="1"/>
  <c r="AE295" i="6"/>
  <c r="AK295" i="6" s="1"/>
  <c r="AN295" i="6" s="1"/>
  <c r="AE24" i="6"/>
  <c r="AK24" i="6" s="1"/>
  <c r="AN24" i="6" s="1"/>
  <c r="AE40" i="6"/>
  <c r="AK40" i="6" s="1"/>
  <c r="AN40" i="6" s="1"/>
  <c r="AE176" i="6"/>
  <c r="AK176" i="6" s="1"/>
  <c r="AN176" i="6" s="1"/>
  <c r="AE216" i="6"/>
  <c r="AK216" i="6" s="1"/>
  <c r="AN216" i="6" s="1"/>
  <c r="AE320" i="6"/>
  <c r="AK320" i="6" s="1"/>
  <c r="AN320" i="6" s="1"/>
  <c r="AE209" i="6"/>
  <c r="AK209" i="6" s="1"/>
  <c r="AN209" i="6" s="1"/>
  <c r="AE360" i="6"/>
  <c r="AK360" i="6" s="1"/>
  <c r="AN360" i="6" s="1"/>
  <c r="AE35" i="6"/>
  <c r="AK35" i="6" s="1"/>
  <c r="AN35" i="6" s="1"/>
  <c r="AE187" i="6"/>
  <c r="AK187" i="6" s="1"/>
  <c r="AN187" i="6" s="1"/>
  <c r="AE347" i="6"/>
  <c r="AK347" i="6" s="1"/>
  <c r="AN347" i="6" s="1"/>
  <c r="AE276" i="6"/>
  <c r="AK276" i="6" s="1"/>
  <c r="AN276" i="6" s="1"/>
  <c r="AE277" i="6"/>
  <c r="AK277" i="6" s="1"/>
  <c r="AN277" i="6" s="1"/>
  <c r="AP227" i="6"/>
  <c r="AP332" i="6"/>
  <c r="AP270" i="6"/>
  <c r="AE292" i="6"/>
  <c r="AK292" i="6" s="1"/>
  <c r="AN292" i="6" s="1"/>
  <c r="AE308" i="6"/>
  <c r="AK308" i="6" s="1"/>
  <c r="AN308" i="6" s="1"/>
  <c r="AE69" i="6"/>
  <c r="AK69" i="6" s="1"/>
  <c r="AN69" i="6" s="1"/>
  <c r="AE5" i="6"/>
  <c r="AK5" i="6" s="1"/>
  <c r="AN5" i="6" s="1"/>
  <c r="AE109" i="6"/>
  <c r="AK109" i="6" s="1"/>
  <c r="AN109" i="6" s="1"/>
  <c r="AE14" i="6"/>
  <c r="AK14" i="6" s="1"/>
  <c r="AN14" i="6" s="1"/>
  <c r="AE62" i="6"/>
  <c r="AK62" i="6" s="1"/>
  <c r="AN62" i="6" s="1"/>
  <c r="AE198" i="6"/>
  <c r="AK198" i="6" s="1"/>
  <c r="AN198" i="6" s="1"/>
  <c r="AE42" i="6"/>
  <c r="AK42" i="6" s="1"/>
  <c r="AN42" i="6" s="1"/>
  <c r="AE122" i="6"/>
  <c r="AK122" i="6" s="1"/>
  <c r="AN122" i="6" s="1"/>
  <c r="AE162" i="6"/>
  <c r="AK162" i="6" s="1"/>
  <c r="AN162" i="6" s="1"/>
  <c r="AE202" i="6"/>
  <c r="AK202" i="6" s="1"/>
  <c r="AN202" i="6" s="1"/>
  <c r="AE242" i="6"/>
  <c r="AK242" i="6" s="1"/>
  <c r="AN242" i="6" s="1"/>
  <c r="AE378" i="6"/>
  <c r="AK378" i="6" s="1"/>
  <c r="AN378" i="6" s="1"/>
  <c r="AE144" i="6"/>
  <c r="AK144" i="6" s="1"/>
  <c r="AN144" i="6" s="1"/>
  <c r="AE23" i="6"/>
  <c r="AK23" i="6" s="1"/>
  <c r="AN23" i="6" s="1"/>
  <c r="AE7" i="6"/>
  <c r="AK7" i="6" s="1"/>
  <c r="AN7" i="6" s="1"/>
  <c r="AE159" i="6"/>
  <c r="AK159" i="6" s="1"/>
  <c r="AN159" i="6" s="1"/>
  <c r="AE199" i="6"/>
  <c r="AK199" i="6" s="1"/>
  <c r="AN199" i="6" s="1"/>
  <c r="AE263" i="6"/>
  <c r="AK263" i="6" s="1"/>
  <c r="AN263" i="6" s="1"/>
  <c r="AE367" i="6"/>
  <c r="AK367" i="6" s="1"/>
  <c r="AN367" i="6" s="1"/>
  <c r="AE3" i="6"/>
  <c r="AK3" i="6" s="1"/>
  <c r="AN3" i="6" s="1"/>
  <c r="AE337" i="6"/>
  <c r="AK337" i="6" s="1"/>
  <c r="AN337" i="6" s="1"/>
  <c r="AE152" i="6"/>
  <c r="AK152" i="6" s="1"/>
  <c r="AN152" i="6" s="1"/>
  <c r="AE33" i="6"/>
  <c r="AK33" i="6" s="1"/>
  <c r="AN33" i="6" s="1"/>
  <c r="AE313" i="6"/>
  <c r="AK313" i="6" s="1"/>
  <c r="AN313" i="6" s="1"/>
  <c r="AE353" i="6"/>
  <c r="AK353" i="6" s="1"/>
  <c r="AN353" i="6" s="1"/>
  <c r="AE349" i="6"/>
  <c r="AK349" i="6" s="1"/>
  <c r="AN349" i="6" s="1"/>
  <c r="AE205" i="6"/>
  <c r="AK205" i="6" s="1"/>
  <c r="AN205" i="6" s="1"/>
  <c r="AE36" i="6"/>
  <c r="AK36" i="6" s="1"/>
  <c r="AN36" i="6" s="1"/>
  <c r="AE146" i="6"/>
  <c r="AK146" i="6" s="1"/>
  <c r="AN146" i="6" s="1"/>
  <c r="AE282" i="6"/>
  <c r="AK282" i="6" s="1"/>
  <c r="AN282" i="6" s="1"/>
  <c r="AE31" i="6"/>
  <c r="AK31" i="6" s="1"/>
  <c r="AN31" i="6" s="1"/>
  <c r="AE55" i="6"/>
  <c r="AK55" i="6" s="1"/>
  <c r="AN55" i="6" s="1"/>
  <c r="AE223" i="6"/>
  <c r="AK223" i="6" s="1"/>
  <c r="AN223" i="6" s="1"/>
  <c r="AE48" i="6"/>
  <c r="AK48" i="6" s="1"/>
  <c r="AN48" i="6" s="1"/>
  <c r="AE88" i="6"/>
  <c r="AK88" i="6" s="1"/>
  <c r="AN88" i="6" s="1"/>
  <c r="AE112" i="6"/>
  <c r="AK112" i="6" s="1"/>
  <c r="AN112" i="6" s="1"/>
  <c r="AE200" i="6"/>
  <c r="AK200" i="6" s="1"/>
  <c r="AN200" i="6" s="1"/>
  <c r="AE224" i="6"/>
  <c r="AK224" i="6" s="1"/>
  <c r="AN224" i="6" s="1"/>
  <c r="AE280" i="6"/>
  <c r="AK280" i="6" s="1"/>
  <c r="AN280" i="6" s="1"/>
  <c r="AE304" i="6"/>
  <c r="AK304" i="6" s="1"/>
  <c r="AN304" i="6" s="1"/>
  <c r="AE49" i="6"/>
  <c r="AK49" i="6" s="1"/>
  <c r="AN49" i="6" s="1"/>
  <c r="AE73" i="6"/>
  <c r="AK73" i="6" s="1"/>
  <c r="AN73" i="6" s="1"/>
  <c r="AE89" i="6"/>
  <c r="AK89" i="6" s="1"/>
  <c r="AN89" i="6" s="1"/>
  <c r="AE153" i="6"/>
  <c r="AK153" i="6" s="1"/>
  <c r="AN153" i="6" s="1"/>
  <c r="AE377" i="6"/>
  <c r="AK377" i="6" s="1"/>
  <c r="AN377" i="6" s="1"/>
  <c r="AE43" i="6"/>
  <c r="AK43" i="6" s="1"/>
  <c r="AN43" i="6" s="1"/>
  <c r="AE155" i="6"/>
  <c r="AK155" i="6" s="1"/>
  <c r="AN155" i="6" s="1"/>
  <c r="AE171" i="6"/>
  <c r="AK171" i="6" s="1"/>
  <c r="AN171" i="6" s="1"/>
  <c r="AE251" i="6"/>
  <c r="AK251" i="6" s="1"/>
  <c r="AN251" i="6" s="1"/>
  <c r="AE27" i="6"/>
  <c r="AK27" i="6" s="1"/>
  <c r="AN27" i="6" s="1"/>
  <c r="AE285" i="6"/>
  <c r="AK285" i="6" s="1"/>
  <c r="AN285" i="6" s="1"/>
  <c r="AE86" i="6"/>
  <c r="AK86" i="6" s="1"/>
  <c r="AN86" i="6" s="1"/>
  <c r="AE186" i="6"/>
  <c r="AK186" i="6" s="1"/>
  <c r="AN186" i="6" s="1"/>
  <c r="AE306" i="6"/>
  <c r="AK306" i="6" s="1"/>
  <c r="AN306" i="6" s="1"/>
  <c r="AE381" i="6"/>
  <c r="AK381" i="6" s="1"/>
  <c r="AN381" i="6" s="1"/>
  <c r="AE287" i="6"/>
  <c r="AK287" i="6" s="1"/>
  <c r="AN287" i="6" s="1"/>
  <c r="AE15" i="6"/>
  <c r="AK15" i="6" s="1"/>
  <c r="AN15" i="6" s="1"/>
  <c r="AE143" i="6"/>
  <c r="AK143" i="6" s="1"/>
  <c r="AN143" i="6" s="1"/>
  <c r="AE303" i="6"/>
  <c r="AK303" i="6" s="1"/>
  <c r="AN303" i="6" s="1"/>
  <c r="AE351" i="6"/>
  <c r="AK351" i="6" s="1"/>
  <c r="AN351" i="6" s="1"/>
  <c r="AE8" i="6"/>
  <c r="AK8" i="6" s="1"/>
  <c r="AN8" i="6" s="1"/>
  <c r="AE136" i="6"/>
  <c r="AK136" i="6" s="1"/>
  <c r="AN136" i="6" s="1"/>
  <c r="AE184" i="6"/>
  <c r="AK184" i="6" s="1"/>
  <c r="AN184" i="6" s="1"/>
  <c r="AE248" i="6"/>
  <c r="AK248" i="6" s="1"/>
  <c r="AN248" i="6" s="1"/>
  <c r="AE344" i="6"/>
  <c r="AK344" i="6" s="1"/>
  <c r="AN344" i="6" s="1"/>
  <c r="AE376" i="6"/>
  <c r="AK376" i="6" s="1"/>
  <c r="AN376" i="6" s="1"/>
  <c r="AE113" i="6"/>
  <c r="AK113" i="6" s="1"/>
  <c r="AN113" i="6" s="1"/>
  <c r="AE201" i="6"/>
  <c r="AK201" i="6" s="1"/>
  <c r="AN201" i="6" s="1"/>
  <c r="AE91" i="6"/>
  <c r="AK91" i="6" s="1"/>
  <c r="AN91" i="6" s="1"/>
  <c r="AE115" i="6"/>
  <c r="AK115" i="6" s="1"/>
  <c r="AN115" i="6" s="1"/>
  <c r="AE219" i="6"/>
  <c r="AK219" i="6" s="1"/>
  <c r="AN219" i="6" s="1"/>
  <c r="AE342" i="6"/>
  <c r="AK342" i="6" s="1"/>
  <c r="AN342" i="6" s="1"/>
  <c r="AE316" i="6"/>
  <c r="AK316" i="6" s="1"/>
  <c r="AN316" i="6" s="1"/>
  <c r="AD2" i="6"/>
  <c r="AJ2" i="6" s="1"/>
  <c r="AE164" i="6"/>
  <c r="AK164" i="6" s="1"/>
  <c r="AN164" i="6" s="1"/>
  <c r="AE61" i="6"/>
  <c r="AK61" i="6" s="1"/>
  <c r="AN61" i="6" s="1"/>
  <c r="AE102" i="6"/>
  <c r="AK102" i="6" s="1"/>
  <c r="AN102" i="6" s="1"/>
  <c r="AE30" i="6"/>
  <c r="AK30" i="6" s="1"/>
  <c r="AN30" i="6" s="1"/>
  <c r="AE70" i="6"/>
  <c r="AK70" i="6" s="1"/>
  <c r="AN70" i="6" s="1"/>
  <c r="AE341" i="6"/>
  <c r="AK341" i="6" s="1"/>
  <c r="AN341" i="6" s="1"/>
  <c r="AE210" i="6"/>
  <c r="AK210" i="6" s="1"/>
  <c r="AN210" i="6" s="1"/>
  <c r="AE315" i="6"/>
  <c r="AK315" i="6" s="1"/>
  <c r="AN315" i="6" s="1"/>
  <c r="AP321" i="6"/>
  <c r="AP171" i="6"/>
  <c r="AE212" i="6"/>
  <c r="AK212" i="6" s="1"/>
  <c r="AN212" i="6" s="1"/>
  <c r="AE108" i="6"/>
  <c r="AK108" i="6" s="1"/>
  <c r="AN108" i="6" s="1"/>
  <c r="AE213" i="6"/>
  <c r="AK213" i="6" s="1"/>
  <c r="AN213" i="6" s="1"/>
  <c r="AE21" i="6"/>
  <c r="AK21" i="6" s="1"/>
  <c r="AN21" i="6" s="1"/>
  <c r="AE189" i="6"/>
  <c r="AK189" i="6" s="1"/>
  <c r="AN189" i="6" s="1"/>
  <c r="AE317" i="6"/>
  <c r="AK317" i="6" s="1"/>
  <c r="AN317" i="6" s="1"/>
  <c r="AE166" i="6"/>
  <c r="AK166" i="6" s="1"/>
  <c r="AN166" i="6" s="1"/>
  <c r="AE26" i="6"/>
  <c r="AK26" i="6" s="1"/>
  <c r="AN26" i="6" s="1"/>
  <c r="AE50" i="6"/>
  <c r="AK50" i="6" s="1"/>
  <c r="AN50" i="6" s="1"/>
  <c r="AE74" i="6"/>
  <c r="AK74" i="6" s="1"/>
  <c r="AN74" i="6" s="1"/>
  <c r="AE90" i="6"/>
  <c r="AK90" i="6" s="1"/>
  <c r="AN90" i="6" s="1"/>
  <c r="AE114" i="6"/>
  <c r="AK114" i="6" s="1"/>
  <c r="AN114" i="6" s="1"/>
  <c r="AE170" i="6"/>
  <c r="AK170" i="6" s="1"/>
  <c r="AN170" i="6" s="1"/>
  <c r="AE234" i="6"/>
  <c r="AK234" i="6" s="1"/>
  <c r="AN234" i="6" s="1"/>
  <c r="AE250" i="6"/>
  <c r="AK250" i="6" s="1"/>
  <c r="AN250" i="6" s="1"/>
  <c r="AE370" i="6"/>
  <c r="AK370" i="6" s="1"/>
  <c r="AN370" i="6" s="1"/>
  <c r="AE39" i="6"/>
  <c r="AK39" i="6" s="1"/>
  <c r="AN39" i="6" s="1"/>
  <c r="AE79" i="6"/>
  <c r="AK79" i="6" s="1"/>
  <c r="AN79" i="6" s="1"/>
  <c r="AE127" i="6"/>
  <c r="AK127" i="6" s="1"/>
  <c r="AN127" i="6" s="1"/>
  <c r="AE151" i="6"/>
  <c r="AK151" i="6" s="1"/>
  <c r="AN151" i="6" s="1"/>
  <c r="AE191" i="6"/>
  <c r="AK191" i="6" s="1"/>
  <c r="AN191" i="6" s="1"/>
  <c r="AE255" i="6"/>
  <c r="AK255" i="6" s="1"/>
  <c r="AN255" i="6" s="1"/>
  <c r="AE335" i="6"/>
  <c r="AK335" i="6" s="1"/>
  <c r="AN335" i="6" s="1"/>
  <c r="AE56" i="6"/>
  <c r="AK56" i="6" s="1"/>
  <c r="AN56" i="6" s="1"/>
  <c r="AE232" i="6"/>
  <c r="AK232" i="6" s="1"/>
  <c r="AN232" i="6" s="1"/>
  <c r="AE272" i="6"/>
  <c r="AK272" i="6" s="1"/>
  <c r="AN272" i="6" s="1"/>
  <c r="AE249" i="6"/>
  <c r="AK249" i="6" s="1"/>
  <c r="AN249" i="6" s="1"/>
  <c r="AE139" i="6"/>
  <c r="AK139" i="6" s="1"/>
  <c r="AN139" i="6" s="1"/>
  <c r="AE236" i="6"/>
  <c r="AK236" i="6" s="1"/>
  <c r="AN236" i="6" s="1"/>
  <c r="AE253" i="6"/>
  <c r="AK253" i="6" s="1"/>
  <c r="AN253" i="6" s="1"/>
  <c r="AE194" i="6"/>
  <c r="AK194" i="6" s="1"/>
  <c r="AN194" i="6" s="1"/>
  <c r="AE290" i="6"/>
  <c r="AK290" i="6" s="1"/>
  <c r="AN290" i="6" s="1"/>
  <c r="AE330" i="6"/>
  <c r="AK330" i="6" s="1"/>
  <c r="AN330" i="6" s="1"/>
  <c r="AE97" i="6"/>
  <c r="AK97" i="6" s="1"/>
  <c r="AN97" i="6" s="1"/>
  <c r="AE161" i="6"/>
  <c r="AK161" i="6" s="1"/>
  <c r="AN161" i="6" s="1"/>
  <c r="AE99" i="6"/>
  <c r="AK99" i="6" s="1"/>
  <c r="AN99" i="6" s="1"/>
  <c r="AE286" i="6"/>
  <c r="AK286" i="6" s="1"/>
  <c r="AN286" i="6" s="1"/>
  <c r="AE301" i="6"/>
  <c r="AK301" i="6" s="1"/>
  <c r="AN301" i="6" s="1"/>
  <c r="AE22" i="6"/>
  <c r="AK22" i="6" s="1"/>
  <c r="AN22" i="6" s="1"/>
  <c r="AE372" i="6"/>
  <c r="AK372" i="6" s="1"/>
  <c r="AN372" i="6" s="1"/>
  <c r="AE34" i="6"/>
  <c r="AK34" i="6" s="1"/>
  <c r="AN34" i="6" s="1"/>
  <c r="AE98" i="6"/>
  <c r="AK98" i="6" s="1"/>
  <c r="AN98" i="6" s="1"/>
  <c r="AE138" i="6"/>
  <c r="AK138" i="6" s="1"/>
  <c r="AN138" i="6" s="1"/>
  <c r="AE154" i="6"/>
  <c r="AK154" i="6" s="1"/>
  <c r="AN154" i="6" s="1"/>
  <c r="AE258" i="6"/>
  <c r="AK258" i="6" s="1"/>
  <c r="AN258" i="6" s="1"/>
  <c r="AE314" i="6"/>
  <c r="AK314" i="6" s="1"/>
  <c r="AN314" i="6" s="1"/>
  <c r="AE354" i="6"/>
  <c r="AK354" i="6" s="1"/>
  <c r="AN354" i="6" s="1"/>
  <c r="AE16" i="6"/>
  <c r="AK16" i="6" s="1"/>
  <c r="AN16" i="6" s="1"/>
  <c r="AE47" i="6"/>
  <c r="AK47" i="6" s="1"/>
  <c r="AN47" i="6" s="1"/>
  <c r="AE135" i="6"/>
  <c r="AK135" i="6" s="1"/>
  <c r="AN135" i="6" s="1"/>
  <c r="AE175" i="6"/>
  <c r="AK175" i="6" s="1"/>
  <c r="AN175" i="6" s="1"/>
  <c r="AE239" i="6"/>
  <c r="AK239" i="6" s="1"/>
  <c r="AN239" i="6" s="1"/>
  <c r="AE128" i="6"/>
  <c r="AK128" i="6" s="1"/>
  <c r="AN128" i="6" s="1"/>
  <c r="AE9" i="6"/>
  <c r="AK9" i="6" s="1"/>
  <c r="AN9" i="6" s="1"/>
  <c r="AE129" i="6"/>
  <c r="AK129" i="6" s="1"/>
  <c r="AN129" i="6" s="1"/>
  <c r="AE145" i="6"/>
  <c r="AK145" i="6" s="1"/>
  <c r="AN145" i="6" s="1"/>
  <c r="AE225" i="6"/>
  <c r="AK225" i="6" s="1"/>
  <c r="AN225" i="6" s="1"/>
  <c r="AE257" i="6"/>
  <c r="AK257" i="6" s="1"/>
  <c r="AN257" i="6" s="1"/>
  <c r="AE281" i="6"/>
  <c r="AK281" i="6" s="1"/>
  <c r="AN281" i="6" s="1"/>
  <c r="AE123" i="6"/>
  <c r="AK123" i="6" s="1"/>
  <c r="AN123" i="6" s="1"/>
  <c r="AE227" i="6"/>
  <c r="AK227" i="6" s="1"/>
  <c r="AN227" i="6" s="1"/>
  <c r="AE323" i="6"/>
  <c r="AK323" i="6" s="1"/>
  <c r="AN323" i="6" s="1"/>
  <c r="AE348" i="6"/>
  <c r="AK348" i="6" s="1"/>
  <c r="AN348" i="6" s="1"/>
  <c r="AE76" i="6"/>
  <c r="AK76" i="6" s="1"/>
  <c r="AN76" i="6" s="1"/>
  <c r="AE77" i="6"/>
  <c r="AK77" i="6" s="1"/>
  <c r="AN77" i="6" s="1"/>
  <c r="AE157" i="6"/>
  <c r="AK157" i="6" s="1"/>
  <c r="AN157" i="6" s="1"/>
  <c r="AD223" i="6"/>
  <c r="AJ223" i="6" s="1"/>
  <c r="AM223" i="6" s="1"/>
  <c r="AP336" i="6"/>
  <c r="AP368" i="6"/>
  <c r="AD134" i="6"/>
  <c r="AJ134" i="6" s="1"/>
  <c r="AM134" i="6" s="1"/>
  <c r="AP250" i="6"/>
  <c r="AP272" i="6"/>
  <c r="AP312" i="6"/>
  <c r="AP49" i="6"/>
  <c r="AP89" i="6"/>
  <c r="AP217" i="6"/>
  <c r="AP289" i="6"/>
  <c r="AP343" i="6"/>
  <c r="AP372" i="6"/>
  <c r="AP147" i="6"/>
  <c r="AP247" i="6"/>
  <c r="AP201" i="6"/>
  <c r="AP310" i="6"/>
  <c r="AP358" i="6"/>
  <c r="AP138" i="6"/>
  <c r="AP170" i="6"/>
  <c r="AP322" i="6"/>
  <c r="AP283" i="6"/>
  <c r="AP23" i="6"/>
  <c r="AP28" i="6"/>
  <c r="AP24" i="6"/>
  <c r="AP256" i="6"/>
  <c r="AP80" i="6"/>
  <c r="AP363" i="6"/>
  <c r="AP367" i="6"/>
  <c r="AP42" i="6"/>
  <c r="AD320" i="6"/>
  <c r="AJ320" i="6" s="1"/>
  <c r="AM320" i="6" s="1"/>
  <c r="AD376" i="6"/>
  <c r="AJ376" i="6" s="1"/>
  <c r="AP129" i="6"/>
  <c r="AP262" i="6"/>
  <c r="AP91" i="6"/>
  <c r="AP340" i="6"/>
  <c r="AP54" i="6"/>
  <c r="AP318" i="6"/>
  <c r="AO380" i="6"/>
  <c r="AP97" i="6"/>
  <c r="AP137" i="6"/>
  <c r="AP161" i="6"/>
  <c r="AP355" i="6"/>
  <c r="AP109" i="6"/>
  <c r="AP290" i="6"/>
  <c r="AP18" i="6"/>
  <c r="AP323" i="6"/>
  <c r="AP284" i="6"/>
  <c r="AP27" i="6"/>
  <c r="AP132" i="6"/>
  <c r="AP249" i="6"/>
  <c r="AP345" i="6"/>
  <c r="AP377" i="6"/>
  <c r="AP125" i="6"/>
  <c r="AP331" i="6"/>
  <c r="AP364" i="6"/>
  <c r="AP59" i="6"/>
  <c r="AP243" i="6"/>
  <c r="AP299" i="6"/>
  <c r="AP94" i="6"/>
  <c r="AP168" i="6"/>
  <c r="AP258" i="6"/>
  <c r="AP70" i="6"/>
  <c r="AP26" i="6"/>
  <c r="AP74" i="6"/>
  <c r="AP98" i="6"/>
  <c r="AP162" i="6"/>
  <c r="AP346" i="6"/>
  <c r="AP334" i="6"/>
  <c r="AP152" i="6"/>
  <c r="AP9" i="6"/>
  <c r="AP193" i="6"/>
  <c r="AP291" i="6"/>
  <c r="AP255" i="6"/>
  <c r="AP357" i="6"/>
  <c r="AP293" i="6"/>
  <c r="AC274" i="6"/>
  <c r="AP105" i="6"/>
  <c r="AP33" i="6"/>
  <c r="AP73" i="6"/>
  <c r="AP242" i="6"/>
  <c r="AP267" i="6"/>
  <c r="AP237" i="6"/>
  <c r="AP359" i="6"/>
  <c r="AP282" i="6"/>
  <c r="AP10" i="6"/>
  <c r="AP82" i="6"/>
  <c r="AP354" i="6"/>
  <c r="AP268" i="6"/>
  <c r="AP253" i="6"/>
  <c r="AP55" i="6"/>
  <c r="AP19" i="6"/>
  <c r="AP206" i="6"/>
  <c r="AP7" i="6"/>
  <c r="AP71" i="6"/>
  <c r="AP199" i="6"/>
  <c r="AP228" i="6"/>
  <c r="AP4" i="6"/>
  <c r="AP148" i="6"/>
  <c r="AP220" i="6"/>
  <c r="AP62" i="6"/>
  <c r="AP235" i="6"/>
  <c r="AP8" i="6"/>
  <c r="AP48" i="6"/>
  <c r="AP136" i="6"/>
  <c r="AP5" i="6"/>
  <c r="AP185" i="6"/>
  <c r="AP281" i="6"/>
  <c r="AP297" i="6"/>
  <c r="AP313" i="6"/>
  <c r="AP337" i="6"/>
  <c r="AP369" i="6"/>
  <c r="AP378" i="6"/>
  <c r="AP308" i="6"/>
  <c r="AP122" i="6"/>
  <c r="AP186" i="6"/>
  <c r="AP274" i="6"/>
  <c r="AP131" i="6"/>
  <c r="AP163" i="6"/>
  <c r="AP330" i="6"/>
  <c r="AP166" i="6"/>
  <c r="AP371" i="6"/>
  <c r="AP41" i="6"/>
  <c r="AP209" i="6"/>
  <c r="AP79" i="6"/>
  <c r="AP100" i="6"/>
  <c r="AP151" i="6"/>
  <c r="AP344" i="6"/>
  <c r="AP169" i="6"/>
  <c r="AP13" i="6"/>
  <c r="AP190" i="6"/>
  <c r="AP373" i="6"/>
  <c r="AO271" i="6"/>
  <c r="AP65" i="6"/>
  <c r="AP259" i="6"/>
  <c r="AP133" i="6"/>
  <c r="AP361" i="6"/>
  <c r="AP39" i="6"/>
  <c r="AP111" i="6"/>
  <c r="AP92" i="6"/>
  <c r="AP20" i="6"/>
  <c r="AP108" i="6"/>
  <c r="AP174" i="6"/>
  <c r="AP351" i="6"/>
  <c r="AP64" i="6"/>
  <c r="AD32" i="6"/>
  <c r="AJ32" i="6" s="1"/>
  <c r="AM32" i="6" s="1"/>
  <c r="AP32" i="6"/>
  <c r="AD178" i="6"/>
  <c r="AJ178" i="6" s="1"/>
  <c r="AM178" i="6" s="1"/>
  <c r="AP178" i="6"/>
  <c r="AD288" i="6"/>
  <c r="AJ288" i="6" s="1"/>
  <c r="AM288" i="6" s="1"/>
  <c r="AP288" i="6"/>
  <c r="AD380" i="6"/>
  <c r="AJ380" i="6" s="1"/>
  <c r="AM380" i="6" s="1"/>
  <c r="AP380" i="6"/>
  <c r="AP233" i="6"/>
  <c r="AP374" i="6"/>
  <c r="AD15" i="6"/>
  <c r="AJ15" i="6" s="1"/>
  <c r="AM15" i="6" s="1"/>
  <c r="AP15" i="6"/>
  <c r="AD211" i="6"/>
  <c r="AJ211" i="6" s="1"/>
  <c r="AM211" i="6" s="1"/>
  <c r="AP211" i="6"/>
  <c r="AD315" i="6"/>
  <c r="AJ315" i="6" s="1"/>
  <c r="AM315" i="6" s="1"/>
  <c r="AP315" i="6"/>
  <c r="AP130" i="6"/>
  <c r="AP194" i="6"/>
  <c r="AD146" i="6"/>
  <c r="AJ146" i="6" s="1"/>
  <c r="AM146" i="6" s="1"/>
  <c r="AP146" i="6"/>
  <c r="AD266" i="6"/>
  <c r="AJ266" i="6" s="1"/>
  <c r="AM266" i="6" s="1"/>
  <c r="AP266" i="6"/>
  <c r="AP2" i="6"/>
  <c r="AP35" i="6"/>
  <c r="AP139" i="6"/>
  <c r="AP86" i="6"/>
  <c r="AP286" i="6"/>
  <c r="AP366" i="6"/>
  <c r="AP63" i="6"/>
  <c r="AP159" i="6"/>
  <c r="AD56" i="6"/>
  <c r="AJ56" i="6" s="1"/>
  <c r="AM56" i="6" s="1"/>
  <c r="AP56" i="6"/>
  <c r="AP319" i="6"/>
  <c r="AP76" i="6"/>
  <c r="AP140" i="6"/>
  <c r="AP172" i="6"/>
  <c r="AP60" i="6"/>
  <c r="AP83" i="6"/>
  <c r="AM376" i="6"/>
  <c r="AP317" i="6"/>
  <c r="AP192" i="6"/>
  <c r="AP307" i="6"/>
  <c r="AP223" i="6"/>
  <c r="AD50" i="6"/>
  <c r="AJ50" i="6" s="1"/>
  <c r="AM50" i="6" s="1"/>
  <c r="AP50" i="6"/>
  <c r="AD196" i="6"/>
  <c r="AJ196" i="6" s="1"/>
  <c r="AM196" i="6" s="1"/>
  <c r="AP196" i="6"/>
  <c r="AD300" i="6"/>
  <c r="AJ300" i="6" s="1"/>
  <c r="AM300" i="6" s="1"/>
  <c r="AP300" i="6"/>
  <c r="AP69" i="6"/>
  <c r="AP221" i="6"/>
  <c r="AP285" i="6"/>
  <c r="AP341" i="6"/>
  <c r="AP246" i="6"/>
  <c r="AD311" i="6"/>
  <c r="AJ311" i="6" s="1"/>
  <c r="AM311" i="6" s="1"/>
  <c r="AP311" i="6"/>
  <c r="AD51" i="6"/>
  <c r="AJ51" i="6" s="1"/>
  <c r="AM51" i="6" s="1"/>
  <c r="AP51" i="6"/>
  <c r="AD226" i="6"/>
  <c r="AJ226" i="6" s="1"/>
  <c r="AM226" i="6" s="1"/>
  <c r="AP226" i="6"/>
  <c r="AD328" i="6"/>
  <c r="AJ328" i="6" s="1"/>
  <c r="AM328" i="6" s="1"/>
  <c r="AP328" i="6"/>
  <c r="AD335" i="6"/>
  <c r="AJ335" i="6" s="1"/>
  <c r="AM335" i="6" s="1"/>
  <c r="AP335" i="6"/>
  <c r="AD164" i="6"/>
  <c r="AJ164" i="6" s="1"/>
  <c r="AM164" i="6" s="1"/>
  <c r="AP164" i="6"/>
  <c r="AD279" i="6"/>
  <c r="AJ279" i="6" s="1"/>
  <c r="AM279" i="6" s="1"/>
  <c r="AP279" i="6"/>
  <c r="AD295" i="6"/>
  <c r="AJ295" i="6" s="1"/>
  <c r="AM295" i="6" s="1"/>
  <c r="AP295" i="6"/>
  <c r="AP238" i="6"/>
  <c r="AP135" i="6"/>
  <c r="AP141" i="6"/>
  <c r="AP271" i="6"/>
  <c r="AP102" i="6"/>
  <c r="AP324" i="6"/>
  <c r="AP16" i="6"/>
  <c r="AP61" i="6"/>
  <c r="AP213" i="6"/>
  <c r="AP244" i="6"/>
  <c r="AP96" i="6"/>
  <c r="AD68" i="6"/>
  <c r="AJ68" i="6" s="1"/>
  <c r="AM68" i="6" s="1"/>
  <c r="AP68" i="6"/>
  <c r="AD210" i="6"/>
  <c r="AJ210" i="6" s="1"/>
  <c r="AM210" i="6" s="1"/>
  <c r="AP210" i="6"/>
  <c r="AD314" i="6"/>
  <c r="AJ314" i="6" s="1"/>
  <c r="AM314" i="6" s="1"/>
  <c r="AP314" i="6"/>
  <c r="AP113" i="6"/>
  <c r="AP153" i="6"/>
  <c r="AP177" i="6"/>
  <c r="AP273" i="6"/>
  <c r="AP305" i="6"/>
  <c r="AP189" i="6"/>
  <c r="AP214" i="6"/>
  <c r="AP342" i="6"/>
  <c r="AD88" i="6"/>
  <c r="AJ88" i="6" s="1"/>
  <c r="AM88" i="6" s="1"/>
  <c r="AP88" i="6"/>
  <c r="AP239" i="6"/>
  <c r="AP339" i="6"/>
  <c r="AP3" i="6"/>
  <c r="AD183" i="6"/>
  <c r="AJ183" i="6" s="1"/>
  <c r="AM183" i="6" s="1"/>
  <c r="AP183" i="6"/>
  <c r="AP11" i="6"/>
  <c r="AP67" i="6"/>
  <c r="AP203" i="6"/>
  <c r="AP22" i="6"/>
  <c r="AP182" i="6"/>
  <c r="AP191" i="6"/>
  <c r="AD184" i="6"/>
  <c r="AJ184" i="6" s="1"/>
  <c r="AM184" i="6" s="1"/>
  <c r="AP184" i="6"/>
  <c r="AD353" i="6"/>
  <c r="AJ353" i="6" s="1"/>
  <c r="AM353" i="6" s="1"/>
  <c r="AP353" i="6"/>
  <c r="AP212" i="6"/>
  <c r="AP46" i="6"/>
  <c r="AP120" i="6"/>
  <c r="AP347" i="6"/>
  <c r="AP72" i="6"/>
  <c r="AP104" i="6"/>
  <c r="AP208" i="6"/>
  <c r="AP101" i="6"/>
  <c r="AP165" i="6"/>
  <c r="AP232" i="6"/>
  <c r="AP202" i="6"/>
  <c r="AD87" i="6"/>
  <c r="AJ87" i="6" s="1"/>
  <c r="AM87" i="6" s="1"/>
  <c r="AP87" i="6"/>
  <c r="AD224" i="6"/>
  <c r="AJ224" i="6" s="1"/>
  <c r="AM224" i="6" s="1"/>
  <c r="AP224" i="6"/>
  <c r="AD327" i="6"/>
  <c r="AJ327" i="6" s="1"/>
  <c r="AM327" i="6" s="1"/>
  <c r="AP327" i="6"/>
  <c r="AP257" i="6"/>
  <c r="AP329" i="6"/>
  <c r="AP45" i="6"/>
  <c r="AP294" i="6"/>
  <c r="AP106" i="6"/>
  <c r="AD251" i="6"/>
  <c r="AJ251" i="6" s="1"/>
  <c r="AM251" i="6" s="1"/>
  <c r="AP251" i="6"/>
  <c r="AP58" i="6"/>
  <c r="AD36" i="6"/>
  <c r="AJ36" i="6" s="1"/>
  <c r="AM36" i="6" s="1"/>
  <c r="AP36" i="6"/>
  <c r="AD200" i="6"/>
  <c r="AJ200" i="6" s="1"/>
  <c r="AM200" i="6" s="1"/>
  <c r="AP200" i="6"/>
  <c r="AD304" i="6"/>
  <c r="AJ304" i="6" s="1"/>
  <c r="AM304" i="6" s="1"/>
  <c r="AP304" i="6"/>
  <c r="AP43" i="6"/>
  <c r="AP99" i="6"/>
  <c r="AP126" i="6"/>
  <c r="AP254" i="6"/>
  <c r="AP302" i="6"/>
  <c r="AP95" i="6"/>
  <c r="AP167" i="6"/>
  <c r="AD216" i="6"/>
  <c r="AJ216" i="6" s="1"/>
  <c r="AM216" i="6" s="1"/>
  <c r="AP216" i="6"/>
  <c r="AP375" i="6"/>
  <c r="AP52" i="6"/>
  <c r="AP84" i="6"/>
  <c r="AP116" i="6"/>
  <c r="AP180" i="6"/>
  <c r="AP119" i="6"/>
  <c r="AP156" i="6"/>
  <c r="AP379" i="6"/>
  <c r="AP176" i="6"/>
  <c r="AP333" i="6"/>
  <c r="AP114" i="6"/>
  <c r="AP296" i="6"/>
  <c r="AP320" i="6"/>
  <c r="AM175" i="6"/>
  <c r="AD236" i="6"/>
  <c r="AJ236" i="6" s="1"/>
  <c r="AM236" i="6" s="1"/>
  <c r="AP236" i="6"/>
  <c r="AP338" i="6"/>
  <c r="AP17" i="6"/>
  <c r="AP57" i="6"/>
  <c r="AP225" i="6"/>
  <c r="AP241" i="6"/>
  <c r="AP93" i="6"/>
  <c r="AP157" i="6"/>
  <c r="AP301" i="6"/>
  <c r="AP30" i="6"/>
  <c r="AD124" i="6"/>
  <c r="AJ124" i="6" s="1"/>
  <c r="AM124" i="6" s="1"/>
  <c r="AP124" i="6"/>
  <c r="AD264" i="6"/>
  <c r="AJ264" i="6" s="1"/>
  <c r="AM264" i="6" s="1"/>
  <c r="AP264" i="6"/>
  <c r="AD231" i="6"/>
  <c r="AJ231" i="6" s="1"/>
  <c r="AM231" i="6" s="1"/>
  <c r="AP231" i="6"/>
  <c r="AD316" i="6"/>
  <c r="AJ316" i="6" s="1"/>
  <c r="AM316" i="6" s="1"/>
  <c r="AP316" i="6"/>
  <c r="AP118" i="6"/>
  <c r="AP207" i="6"/>
  <c r="AP181" i="6"/>
  <c r="AP229" i="6"/>
  <c r="AP187" i="6"/>
  <c r="AP218" i="6"/>
  <c r="AP356" i="6"/>
  <c r="AM356" i="6"/>
  <c r="AD123" i="6"/>
  <c r="AJ123" i="6" s="1"/>
  <c r="AM123" i="6" s="1"/>
  <c r="AP123" i="6"/>
  <c r="AD348" i="6"/>
  <c r="AJ348" i="6" s="1"/>
  <c r="AM348" i="6" s="1"/>
  <c r="AP348" i="6"/>
  <c r="AD143" i="6"/>
  <c r="AJ143" i="6" s="1"/>
  <c r="AM143" i="6" s="1"/>
  <c r="AP143" i="6"/>
  <c r="AD276" i="6"/>
  <c r="AJ276" i="6" s="1"/>
  <c r="AM276" i="6" s="1"/>
  <c r="AP276" i="6"/>
  <c r="AP34" i="6"/>
  <c r="AP350" i="6"/>
  <c r="AP280" i="6"/>
  <c r="AP245" i="6"/>
  <c r="AP248" i="6"/>
  <c r="AP77" i="6"/>
  <c r="AP117" i="6"/>
  <c r="AP234" i="6"/>
  <c r="AP298" i="6"/>
  <c r="AD142" i="6"/>
  <c r="AJ142" i="6" s="1"/>
  <c r="AM142" i="6" s="1"/>
  <c r="AP142" i="6"/>
  <c r="AD263" i="6"/>
  <c r="AJ263" i="6" s="1"/>
  <c r="AM263" i="6" s="1"/>
  <c r="AP263" i="6"/>
  <c r="AD360" i="6"/>
  <c r="AJ360" i="6" s="1"/>
  <c r="AM360" i="6" s="1"/>
  <c r="AP360" i="6"/>
  <c r="AP81" i="6"/>
  <c r="AP121" i="6"/>
  <c r="AP53" i="6"/>
  <c r="AP205" i="6"/>
  <c r="AP278" i="6"/>
  <c r="AD179" i="6"/>
  <c r="AJ179" i="6" s="1"/>
  <c r="AM179" i="6" s="1"/>
  <c r="AP179" i="6"/>
  <c r="AP90" i="6"/>
  <c r="AP154" i="6"/>
  <c r="AP29" i="6"/>
  <c r="AD110" i="6"/>
  <c r="AJ110" i="6" s="1"/>
  <c r="AM110" i="6" s="1"/>
  <c r="AP110" i="6"/>
  <c r="AD240" i="6"/>
  <c r="AJ240" i="6" s="1"/>
  <c r="AM240" i="6" s="1"/>
  <c r="AP240" i="6"/>
  <c r="AD352" i="6"/>
  <c r="AJ352" i="6" s="1"/>
  <c r="AM352" i="6" s="1"/>
  <c r="AP352" i="6"/>
  <c r="AP75" i="6"/>
  <c r="AP195" i="6"/>
  <c r="AP158" i="6"/>
  <c r="AP222" i="6"/>
  <c r="AP103" i="6"/>
  <c r="AP127" i="6"/>
  <c r="AP292" i="6"/>
  <c r="AD78" i="6"/>
  <c r="AJ78" i="6" s="1"/>
  <c r="AM78" i="6" s="1"/>
  <c r="AP78" i="6"/>
  <c r="AP150" i="6"/>
  <c r="AP260" i="6"/>
  <c r="AP261" i="6"/>
  <c r="AP309" i="6"/>
  <c r="AP349" i="6"/>
  <c r="AP115" i="6"/>
  <c r="AP155" i="6"/>
  <c r="AC349" i="6"/>
  <c r="AD14" i="6"/>
  <c r="AJ14" i="6" s="1"/>
  <c r="AM14" i="6" s="1"/>
  <c r="AP14" i="6"/>
  <c r="AD160" i="6"/>
  <c r="AJ160" i="6" s="1"/>
  <c r="AM160" i="6" s="1"/>
  <c r="AP160" i="6"/>
  <c r="AD275" i="6"/>
  <c r="AJ275" i="6" s="1"/>
  <c r="AM275" i="6" s="1"/>
  <c r="AP275" i="6"/>
  <c r="AP25" i="6"/>
  <c r="AP145" i="6"/>
  <c r="AP265" i="6"/>
  <c r="AP173" i="6"/>
  <c r="AP269" i="6"/>
  <c r="AP325" i="6"/>
  <c r="AP230" i="6"/>
  <c r="AP326" i="6"/>
  <c r="AP198" i="6"/>
  <c r="AD303" i="6"/>
  <c r="AJ303" i="6" s="1"/>
  <c r="AM303" i="6" s="1"/>
  <c r="AP303" i="6"/>
  <c r="AP66" i="6"/>
  <c r="AM96" i="6"/>
  <c r="AD128" i="6"/>
  <c r="AJ128" i="6" s="1"/>
  <c r="AM128" i="6" s="1"/>
  <c r="AP128" i="6"/>
  <c r="AD252" i="6"/>
  <c r="AJ252" i="6" s="1"/>
  <c r="AM252" i="6" s="1"/>
  <c r="AP252" i="6"/>
  <c r="AD362" i="6"/>
  <c r="AJ362" i="6" s="1"/>
  <c r="AM362" i="6" s="1"/>
  <c r="AP362" i="6"/>
  <c r="AP107" i="6"/>
  <c r="AP31" i="6"/>
  <c r="AD38" i="6"/>
  <c r="AJ38" i="6" s="1"/>
  <c r="AM38" i="6" s="1"/>
  <c r="AP38" i="6"/>
  <c r="AP306" i="6"/>
  <c r="AP12" i="6"/>
  <c r="AP44" i="6"/>
  <c r="AP204" i="6"/>
  <c r="AP21" i="6"/>
  <c r="AP365" i="6"/>
  <c r="AD6" i="6"/>
  <c r="AJ6" i="6" s="1"/>
  <c r="AM6" i="6" s="1"/>
  <c r="AP6" i="6"/>
  <c r="AP47" i="6"/>
  <c r="AP287" i="6"/>
  <c r="AP40" i="6"/>
  <c r="AP112" i="6"/>
  <c r="AP144" i="6"/>
  <c r="AP37" i="6"/>
  <c r="AP85" i="6"/>
  <c r="AP149" i="6"/>
  <c r="AP197" i="6"/>
  <c r="AP277" i="6"/>
  <c r="AP381" i="6"/>
  <c r="AP188" i="6"/>
  <c r="AP219" i="6"/>
  <c r="AP134" i="6"/>
  <c r="AP175" i="6"/>
  <c r="AP376" i="6"/>
  <c r="AO381" i="6"/>
  <c r="AD201" i="6"/>
  <c r="AJ201" i="6" s="1"/>
  <c r="AM201" i="6" s="1"/>
  <c r="AD336" i="6"/>
  <c r="AJ336" i="6" s="1"/>
  <c r="AM336" i="6" s="1"/>
  <c r="AD368" i="6"/>
  <c r="AJ368" i="6" s="1"/>
  <c r="AM368" i="6" s="1"/>
  <c r="AD174" i="6"/>
  <c r="AJ174" i="6" s="1"/>
  <c r="AM174" i="6" s="1"/>
  <c r="AD120" i="6"/>
  <c r="AJ120" i="6" s="1"/>
  <c r="AM120" i="6" s="1"/>
  <c r="AD254" i="6"/>
  <c r="AJ254" i="6" s="1"/>
  <c r="AM254" i="6" s="1"/>
  <c r="AD23" i="6"/>
  <c r="AJ23" i="6" s="1"/>
  <c r="AM23" i="6" s="1"/>
  <c r="AD282" i="6"/>
  <c r="AJ282" i="6" s="1"/>
  <c r="AM282" i="6" s="1"/>
  <c r="AD55" i="6"/>
  <c r="AJ55" i="6" s="1"/>
  <c r="AM55" i="6" s="1"/>
  <c r="AD215" i="6"/>
  <c r="AJ215" i="6" s="1"/>
  <c r="AM215" i="6" s="1"/>
  <c r="AO376" i="6"/>
  <c r="AD49" i="6"/>
  <c r="AJ49" i="6" s="1"/>
  <c r="AM49" i="6" s="1"/>
  <c r="AD89" i="6"/>
  <c r="AJ89" i="6" s="1"/>
  <c r="AM89" i="6" s="1"/>
  <c r="AD217" i="6"/>
  <c r="AJ217" i="6" s="1"/>
  <c r="AM217" i="6" s="1"/>
  <c r="AD289" i="6"/>
  <c r="AJ289" i="6" s="1"/>
  <c r="AM289" i="6" s="1"/>
  <c r="AD321" i="6"/>
  <c r="AJ321" i="6" s="1"/>
  <c r="AM321" i="6" s="1"/>
  <c r="AD258" i="6"/>
  <c r="AJ258" i="6" s="1"/>
  <c r="AM258" i="6" s="1"/>
  <c r="AD259" i="6"/>
  <c r="AJ259" i="6" s="1"/>
  <c r="AM259" i="6" s="1"/>
  <c r="AD70" i="6"/>
  <c r="AJ70" i="6" s="1"/>
  <c r="AM70" i="6" s="1"/>
  <c r="AD26" i="6"/>
  <c r="AJ26" i="6" s="1"/>
  <c r="AM26" i="6" s="1"/>
  <c r="AD74" i="6"/>
  <c r="AJ74" i="6" s="1"/>
  <c r="AM74" i="6" s="1"/>
  <c r="AD98" i="6"/>
  <c r="AJ98" i="6" s="1"/>
  <c r="AM98" i="6" s="1"/>
  <c r="AD162" i="6"/>
  <c r="AJ162" i="6" s="1"/>
  <c r="AM162" i="6" s="1"/>
  <c r="AD346" i="6"/>
  <c r="AJ346" i="6" s="1"/>
  <c r="AM346" i="6" s="1"/>
  <c r="AD133" i="6"/>
  <c r="AJ133" i="6" s="1"/>
  <c r="AM133" i="6" s="1"/>
  <c r="AD171" i="6"/>
  <c r="AJ171" i="6" s="1"/>
  <c r="AM171" i="6" s="1"/>
  <c r="AD334" i="6"/>
  <c r="AJ334" i="6" s="1"/>
  <c r="AM334" i="6" s="1"/>
  <c r="AD39" i="6"/>
  <c r="AJ39" i="6" s="1"/>
  <c r="AM39" i="6" s="1"/>
  <c r="AD111" i="6"/>
  <c r="AJ111" i="6" s="1"/>
  <c r="AM111" i="6" s="1"/>
  <c r="AD343" i="6"/>
  <c r="AJ343" i="6" s="1"/>
  <c r="AM343" i="6" s="1"/>
  <c r="AD20" i="6"/>
  <c r="AJ20" i="6" s="1"/>
  <c r="AM20" i="6" s="1"/>
  <c r="AD108" i="6"/>
  <c r="AJ108" i="6" s="1"/>
  <c r="AM108" i="6" s="1"/>
  <c r="AD291" i="6"/>
  <c r="AJ291" i="6" s="1"/>
  <c r="AM291" i="6" s="1"/>
  <c r="AD28" i="6"/>
  <c r="AJ28" i="6" s="1"/>
  <c r="AM28" i="6" s="1"/>
  <c r="AD24" i="6"/>
  <c r="AJ24" i="6" s="1"/>
  <c r="AM24" i="6" s="1"/>
  <c r="AD176" i="6"/>
  <c r="AJ176" i="6" s="1"/>
  <c r="AM176" i="6" s="1"/>
  <c r="AD256" i="6"/>
  <c r="AJ256" i="6" s="1"/>
  <c r="AM256" i="6" s="1"/>
  <c r="AD337" i="6"/>
  <c r="AJ337" i="6" s="1"/>
  <c r="AM337" i="6" s="1"/>
  <c r="AD369" i="6"/>
  <c r="AJ369" i="6" s="1"/>
  <c r="AM369" i="6" s="1"/>
  <c r="AD378" i="6"/>
  <c r="AJ378" i="6" s="1"/>
  <c r="AM378" i="6" s="1"/>
  <c r="AD308" i="6"/>
  <c r="AJ308" i="6" s="1"/>
  <c r="AM308" i="6" s="1"/>
  <c r="AD274" i="6"/>
  <c r="AJ274" i="6" s="1"/>
  <c r="AM274" i="6" s="1"/>
  <c r="AD332" i="6"/>
  <c r="AJ332" i="6" s="1"/>
  <c r="AM332" i="6" s="1"/>
  <c r="AD272" i="6"/>
  <c r="AJ272" i="6" s="1"/>
  <c r="AM272" i="6" s="1"/>
  <c r="AD41" i="6"/>
  <c r="AJ41" i="6" s="1"/>
  <c r="AM41" i="6" s="1"/>
  <c r="AD209" i="6"/>
  <c r="AJ209" i="6" s="1"/>
  <c r="AM209" i="6" s="1"/>
  <c r="AD79" i="6"/>
  <c r="AJ79" i="6" s="1"/>
  <c r="AM79" i="6" s="1"/>
  <c r="AD100" i="6"/>
  <c r="AJ100" i="6" s="1"/>
  <c r="AM100" i="6" s="1"/>
  <c r="AD344" i="6"/>
  <c r="AJ344" i="6" s="1"/>
  <c r="AM344" i="6" s="1"/>
  <c r="AO379" i="6"/>
  <c r="AD169" i="6"/>
  <c r="AJ169" i="6" s="1"/>
  <c r="AM169" i="6" s="1"/>
  <c r="AD168" i="6"/>
  <c r="AJ168" i="6" s="1"/>
  <c r="AM168" i="6" s="1"/>
  <c r="AD64" i="6"/>
  <c r="AJ64" i="6" s="1"/>
  <c r="AM64" i="6" s="1"/>
  <c r="AD9" i="6"/>
  <c r="AJ9" i="6" s="1"/>
  <c r="AM9" i="6" s="1"/>
  <c r="AD113" i="6"/>
  <c r="AJ113" i="6" s="1"/>
  <c r="AM113" i="6" s="1"/>
  <c r="AD153" i="6"/>
  <c r="AJ153" i="6" s="1"/>
  <c r="AM153" i="6" s="1"/>
  <c r="AD177" i="6"/>
  <c r="AJ177" i="6" s="1"/>
  <c r="AM177" i="6" s="1"/>
  <c r="AD273" i="6"/>
  <c r="AJ273" i="6" s="1"/>
  <c r="AM273" i="6" s="1"/>
  <c r="AD214" i="6"/>
  <c r="AJ214" i="6" s="1"/>
  <c r="AM214" i="6" s="1"/>
  <c r="AD342" i="6"/>
  <c r="AJ342" i="6" s="1"/>
  <c r="AM342" i="6" s="1"/>
  <c r="AD372" i="6"/>
  <c r="AJ372" i="6" s="1"/>
  <c r="AM372" i="6" s="1"/>
  <c r="AD3" i="6"/>
  <c r="AJ3" i="6" s="1"/>
  <c r="AM3" i="6" s="1"/>
  <c r="AD147" i="6"/>
  <c r="AJ147" i="6" s="1"/>
  <c r="AM147" i="6" s="1"/>
  <c r="AD191" i="6"/>
  <c r="AJ191" i="6" s="1"/>
  <c r="AM191" i="6" s="1"/>
  <c r="AD247" i="6"/>
  <c r="AJ247" i="6" s="1"/>
  <c r="AM247" i="6" s="1"/>
  <c r="AD212" i="6"/>
  <c r="AJ212" i="6" s="1"/>
  <c r="AM212" i="6" s="1"/>
  <c r="AD255" i="6"/>
  <c r="AJ255" i="6" s="1"/>
  <c r="AM255" i="6" s="1"/>
  <c r="AD347" i="6"/>
  <c r="AJ347" i="6" s="1"/>
  <c r="AM347" i="6" s="1"/>
  <c r="AD106" i="6"/>
  <c r="AJ106" i="6" s="1"/>
  <c r="AM106" i="6" s="1"/>
  <c r="AD58" i="6"/>
  <c r="AJ58" i="6" s="1"/>
  <c r="AM58" i="6" s="1"/>
  <c r="AD138" i="6"/>
  <c r="AJ138" i="6" s="1"/>
  <c r="AM138" i="6" s="1"/>
  <c r="AD170" i="6"/>
  <c r="AJ170" i="6" s="1"/>
  <c r="AM170" i="6" s="1"/>
  <c r="AD322" i="6"/>
  <c r="AJ322" i="6" s="1"/>
  <c r="AM322" i="6" s="1"/>
  <c r="AD43" i="6"/>
  <c r="AJ43" i="6" s="1"/>
  <c r="AM43" i="6" s="1"/>
  <c r="AD99" i="6"/>
  <c r="AJ99" i="6" s="1"/>
  <c r="AM99" i="6" s="1"/>
  <c r="AD283" i="6"/>
  <c r="AJ283" i="6" s="1"/>
  <c r="AM283" i="6" s="1"/>
  <c r="AD126" i="6"/>
  <c r="AJ126" i="6" s="1"/>
  <c r="AM126" i="6" s="1"/>
  <c r="AD95" i="6"/>
  <c r="AJ95" i="6" s="1"/>
  <c r="AM95" i="6" s="1"/>
  <c r="AD167" i="6"/>
  <c r="AJ167" i="6" s="1"/>
  <c r="AM167" i="6" s="1"/>
  <c r="AD52" i="6"/>
  <c r="AJ52" i="6" s="1"/>
  <c r="AM52" i="6" s="1"/>
  <c r="AD116" i="6"/>
  <c r="AJ116" i="6" s="1"/>
  <c r="AM116" i="6" s="1"/>
  <c r="AD33" i="6"/>
  <c r="AJ33" i="6" s="1"/>
  <c r="AM33" i="6" s="1"/>
  <c r="AD73" i="6"/>
  <c r="AJ73" i="6" s="1"/>
  <c r="AM73" i="6" s="1"/>
  <c r="AD242" i="6"/>
  <c r="AJ242" i="6" s="1"/>
  <c r="AM242" i="6" s="1"/>
  <c r="AD267" i="6"/>
  <c r="AJ267" i="6" s="1"/>
  <c r="AM267" i="6" s="1"/>
  <c r="AD93" i="6"/>
  <c r="AJ93" i="6" s="1"/>
  <c r="AM93" i="6" s="1"/>
  <c r="AD157" i="6"/>
  <c r="AJ157" i="6" s="1"/>
  <c r="AM157" i="6" s="1"/>
  <c r="AD359" i="6"/>
  <c r="AJ359" i="6" s="1"/>
  <c r="AM359" i="6" s="1"/>
  <c r="AD10" i="6"/>
  <c r="AJ10" i="6" s="1"/>
  <c r="AM10" i="6" s="1"/>
  <c r="AD82" i="6"/>
  <c r="AJ82" i="6" s="1"/>
  <c r="AM82" i="6" s="1"/>
  <c r="AD354" i="6"/>
  <c r="AJ354" i="6" s="1"/>
  <c r="AM354" i="6" s="1"/>
  <c r="AD268" i="6"/>
  <c r="AJ268" i="6" s="1"/>
  <c r="AM268" i="6" s="1"/>
  <c r="AD19" i="6"/>
  <c r="AJ19" i="6" s="1"/>
  <c r="AM19" i="6" s="1"/>
  <c r="AD206" i="6"/>
  <c r="AJ206" i="6" s="1"/>
  <c r="AM206" i="6" s="1"/>
  <c r="AD4" i="6"/>
  <c r="AJ4" i="6" s="1"/>
  <c r="AM4" i="6" s="1"/>
  <c r="AD220" i="6"/>
  <c r="AJ220" i="6" s="1"/>
  <c r="AM220" i="6" s="1"/>
  <c r="AD330" i="6"/>
  <c r="AJ330" i="6" s="1"/>
  <c r="AM330" i="6" s="1"/>
  <c r="AD77" i="6"/>
  <c r="AJ77" i="6" s="1"/>
  <c r="AM77" i="6" s="1"/>
  <c r="AD117" i="6"/>
  <c r="AJ117" i="6" s="1"/>
  <c r="AM117" i="6" s="1"/>
  <c r="AD81" i="6"/>
  <c r="AJ81" i="6" s="1"/>
  <c r="AM81" i="6" s="1"/>
  <c r="AD97" i="6"/>
  <c r="AJ97" i="6" s="1"/>
  <c r="AM97" i="6" s="1"/>
  <c r="AD121" i="6"/>
  <c r="AJ121" i="6" s="1"/>
  <c r="AM121" i="6" s="1"/>
  <c r="AD137" i="6"/>
  <c r="AJ137" i="6" s="1"/>
  <c r="AM137" i="6" s="1"/>
  <c r="AD161" i="6"/>
  <c r="AJ161" i="6" s="1"/>
  <c r="AM161" i="6" s="1"/>
  <c r="AD355" i="6"/>
  <c r="AJ355" i="6" s="1"/>
  <c r="AM355" i="6" s="1"/>
  <c r="AD53" i="6"/>
  <c r="AJ53" i="6" s="1"/>
  <c r="AM53" i="6" s="1"/>
  <c r="AD109" i="6"/>
  <c r="AJ109" i="6" s="1"/>
  <c r="AM109" i="6" s="1"/>
  <c r="AD205" i="6"/>
  <c r="AJ205" i="6" s="1"/>
  <c r="AM205" i="6" s="1"/>
  <c r="AD278" i="6"/>
  <c r="AJ278" i="6" s="1"/>
  <c r="AM278" i="6" s="1"/>
  <c r="AD290" i="6"/>
  <c r="AJ290" i="6" s="1"/>
  <c r="AM290" i="6" s="1"/>
  <c r="AD18" i="6"/>
  <c r="AJ18" i="6" s="1"/>
  <c r="AM18" i="6" s="1"/>
  <c r="AD90" i="6"/>
  <c r="AJ90" i="6" s="1"/>
  <c r="AM90" i="6" s="1"/>
  <c r="AD154" i="6"/>
  <c r="AJ154" i="6" s="1"/>
  <c r="AM154" i="6" s="1"/>
  <c r="AD323" i="6"/>
  <c r="AJ323" i="6" s="1"/>
  <c r="AM323" i="6" s="1"/>
  <c r="AD284" i="6"/>
  <c r="AJ284" i="6" s="1"/>
  <c r="AM284" i="6" s="1"/>
  <c r="AD29" i="6"/>
  <c r="AJ29" i="6" s="1"/>
  <c r="AM29" i="6" s="1"/>
  <c r="AD27" i="6"/>
  <c r="AJ27" i="6" s="1"/>
  <c r="AM27" i="6" s="1"/>
  <c r="AD75" i="6"/>
  <c r="AJ75" i="6" s="1"/>
  <c r="AM75" i="6" s="1"/>
  <c r="AD292" i="6"/>
  <c r="AJ292" i="6" s="1"/>
  <c r="AM292" i="6" s="1"/>
  <c r="AD132" i="6"/>
  <c r="AJ132" i="6" s="1"/>
  <c r="AM132" i="6" s="1"/>
  <c r="AD166" i="6"/>
  <c r="AJ166" i="6" s="1"/>
  <c r="AM166" i="6" s="1"/>
  <c r="AD150" i="6"/>
  <c r="AJ150" i="6" s="1"/>
  <c r="AM150" i="6" s="1"/>
  <c r="AD371" i="6"/>
  <c r="AJ371" i="6" s="1"/>
  <c r="AM371" i="6" s="1"/>
  <c r="AD370" i="6"/>
  <c r="AJ370" i="6" s="1"/>
  <c r="AM370" i="6" s="1"/>
  <c r="AD363" i="6"/>
  <c r="AJ363" i="6" s="1"/>
  <c r="AM363" i="6" s="1"/>
  <c r="AD367" i="6"/>
  <c r="AJ367" i="6" s="1"/>
  <c r="AM367" i="6" s="1"/>
  <c r="AD42" i="6"/>
  <c r="AJ42" i="6" s="1"/>
  <c r="AM42" i="6" s="1"/>
  <c r="AD151" i="6"/>
  <c r="AJ151" i="6" s="1"/>
  <c r="AM151" i="6" s="1"/>
  <c r="AD233" i="6"/>
  <c r="AJ233" i="6" s="1"/>
  <c r="AM233" i="6" s="1"/>
  <c r="AD249" i="6"/>
  <c r="AJ249" i="6" s="1"/>
  <c r="AM249" i="6" s="1"/>
  <c r="AD345" i="6"/>
  <c r="AJ345" i="6" s="1"/>
  <c r="AM345" i="6" s="1"/>
  <c r="AD377" i="6"/>
  <c r="AJ377" i="6" s="1"/>
  <c r="AM377" i="6" s="1"/>
  <c r="AD13" i="6"/>
  <c r="AJ13" i="6" s="1"/>
  <c r="AM13" i="6" s="1"/>
  <c r="AD125" i="6"/>
  <c r="AJ125" i="6" s="1"/>
  <c r="AM125" i="6" s="1"/>
  <c r="AD190" i="6"/>
  <c r="AJ190" i="6" s="1"/>
  <c r="AM190" i="6" s="1"/>
  <c r="AD331" i="6"/>
  <c r="AJ331" i="6" s="1"/>
  <c r="AM331" i="6" s="1"/>
  <c r="AD364" i="6"/>
  <c r="AJ364" i="6" s="1"/>
  <c r="AM364" i="6" s="1"/>
  <c r="AD59" i="6"/>
  <c r="AJ59" i="6" s="1"/>
  <c r="AM59" i="6" s="1"/>
  <c r="AD243" i="6"/>
  <c r="AJ243" i="6" s="1"/>
  <c r="AM243" i="6" s="1"/>
  <c r="AD299" i="6"/>
  <c r="AJ299" i="6" s="1"/>
  <c r="AM299" i="6" s="1"/>
  <c r="AD286" i="6"/>
  <c r="AJ286" i="6" s="1"/>
  <c r="AM286" i="6" s="1"/>
  <c r="AD366" i="6"/>
  <c r="AJ366" i="6" s="1"/>
  <c r="AM366" i="6" s="1"/>
  <c r="AD63" i="6"/>
  <c r="AJ63" i="6" s="1"/>
  <c r="AM63" i="6" s="1"/>
  <c r="AD159" i="6"/>
  <c r="AJ159" i="6" s="1"/>
  <c r="AM159" i="6" s="1"/>
  <c r="AD76" i="6"/>
  <c r="AJ76" i="6" s="1"/>
  <c r="AM76" i="6" s="1"/>
  <c r="AD140" i="6"/>
  <c r="AJ140" i="6" s="1"/>
  <c r="AM140" i="6" s="1"/>
  <c r="AD172" i="6"/>
  <c r="AJ172" i="6" s="1"/>
  <c r="AM172" i="6" s="1"/>
  <c r="AD60" i="6"/>
  <c r="AJ60" i="6" s="1"/>
  <c r="AM60" i="6" s="1"/>
  <c r="AD94" i="6"/>
  <c r="AJ94" i="6" s="1"/>
  <c r="AM94" i="6" s="1"/>
  <c r="AD312" i="6"/>
  <c r="AJ312" i="6" s="1"/>
  <c r="AM312" i="6" s="1"/>
  <c r="AC96" i="6"/>
  <c r="AI96" i="6" s="1"/>
  <c r="AL96" i="6" s="1"/>
  <c r="AC63" i="6"/>
  <c r="AI63" i="6" s="1"/>
  <c r="AL63" i="6" s="1"/>
  <c r="AC119" i="6"/>
  <c r="AI119" i="6" s="1"/>
  <c r="AL119" i="6" s="1"/>
  <c r="AC199" i="6"/>
  <c r="AI199" i="6" s="1"/>
  <c r="AL199" i="6" s="1"/>
  <c r="AC311" i="6"/>
  <c r="AI311" i="6" s="1"/>
  <c r="AL311" i="6" s="1"/>
  <c r="AO25" i="6"/>
  <c r="AO225" i="6"/>
  <c r="AO337" i="6"/>
  <c r="AD361" i="6"/>
  <c r="AJ361" i="6" s="1"/>
  <c r="AM361" i="6" s="1"/>
  <c r="AD92" i="6"/>
  <c r="AJ92" i="6" s="1"/>
  <c r="AM92" i="6" s="1"/>
  <c r="AD141" i="6"/>
  <c r="AJ141" i="6" s="1"/>
  <c r="AM141" i="6" s="1"/>
  <c r="AD351" i="6"/>
  <c r="AJ351" i="6" s="1"/>
  <c r="AM351" i="6" s="1"/>
  <c r="AD102" i="6"/>
  <c r="AJ102" i="6" s="1"/>
  <c r="AM102" i="6" s="1"/>
  <c r="AD152" i="6"/>
  <c r="AJ152" i="6" s="1"/>
  <c r="AM152" i="6" s="1"/>
  <c r="AD193" i="6"/>
  <c r="AJ193" i="6" s="1"/>
  <c r="AM193" i="6" s="1"/>
  <c r="AD305" i="6"/>
  <c r="AJ305" i="6" s="1"/>
  <c r="AM305" i="6" s="1"/>
  <c r="AD189" i="6"/>
  <c r="AJ189" i="6" s="1"/>
  <c r="AM189" i="6" s="1"/>
  <c r="AD239" i="6"/>
  <c r="AJ239" i="6" s="1"/>
  <c r="AM239" i="6" s="1"/>
  <c r="AD339" i="6"/>
  <c r="AJ339" i="6" s="1"/>
  <c r="AM339" i="6" s="1"/>
  <c r="AD11" i="6"/>
  <c r="AJ11" i="6" s="1"/>
  <c r="AM11" i="6" s="1"/>
  <c r="AD67" i="6"/>
  <c r="AJ67" i="6" s="1"/>
  <c r="AM67" i="6" s="1"/>
  <c r="AD203" i="6"/>
  <c r="AJ203" i="6" s="1"/>
  <c r="AM203" i="6" s="1"/>
  <c r="AD22" i="6"/>
  <c r="AJ22" i="6" s="1"/>
  <c r="AM22" i="6" s="1"/>
  <c r="AD182" i="6"/>
  <c r="AJ182" i="6" s="1"/>
  <c r="AM182" i="6" s="1"/>
  <c r="AD46" i="6"/>
  <c r="AJ46" i="6" s="1"/>
  <c r="AM46" i="6" s="1"/>
  <c r="AD72" i="6"/>
  <c r="AJ72" i="6" s="1"/>
  <c r="AM72" i="6" s="1"/>
  <c r="AD104" i="6"/>
  <c r="AJ104" i="6" s="1"/>
  <c r="AM104" i="6" s="1"/>
  <c r="AD208" i="6"/>
  <c r="AJ208" i="6" s="1"/>
  <c r="AM208" i="6" s="1"/>
  <c r="AD101" i="6"/>
  <c r="AJ101" i="6" s="1"/>
  <c r="AM101" i="6" s="1"/>
  <c r="AD165" i="6"/>
  <c r="AJ165" i="6" s="1"/>
  <c r="AM165" i="6" s="1"/>
  <c r="AD232" i="6"/>
  <c r="AJ232" i="6" s="1"/>
  <c r="AM232" i="6" s="1"/>
  <c r="AD202" i="6"/>
  <c r="AJ202" i="6" s="1"/>
  <c r="AM202" i="6" s="1"/>
  <c r="AC370" i="6"/>
  <c r="AI370" i="6" s="1"/>
  <c r="AL370" i="6" s="1"/>
  <c r="AO363" i="6"/>
  <c r="AD129" i="6"/>
  <c r="AJ129" i="6" s="1"/>
  <c r="AM129" i="6" s="1"/>
  <c r="AD257" i="6"/>
  <c r="AJ257" i="6" s="1"/>
  <c r="AM257" i="6" s="1"/>
  <c r="AD329" i="6"/>
  <c r="AJ329" i="6" s="1"/>
  <c r="AM329" i="6" s="1"/>
  <c r="AD45" i="6"/>
  <c r="AJ45" i="6" s="1"/>
  <c r="AM45" i="6" s="1"/>
  <c r="AD357" i="6"/>
  <c r="AJ357" i="6" s="1"/>
  <c r="AM357" i="6" s="1"/>
  <c r="AD294" i="6"/>
  <c r="AJ294" i="6" s="1"/>
  <c r="AM294" i="6" s="1"/>
  <c r="AD302" i="6"/>
  <c r="AJ302" i="6" s="1"/>
  <c r="AM302" i="6" s="1"/>
  <c r="AD375" i="6"/>
  <c r="AJ375" i="6" s="1"/>
  <c r="AM375" i="6" s="1"/>
  <c r="AD84" i="6"/>
  <c r="AJ84" i="6" s="1"/>
  <c r="AM84" i="6" s="1"/>
  <c r="AD180" i="6"/>
  <c r="AJ180" i="6" s="1"/>
  <c r="AM180" i="6" s="1"/>
  <c r="AD119" i="6"/>
  <c r="AJ119" i="6" s="1"/>
  <c r="AM119" i="6" s="1"/>
  <c r="AD156" i="6"/>
  <c r="AJ156" i="6" s="1"/>
  <c r="AM156" i="6" s="1"/>
  <c r="AD379" i="6"/>
  <c r="AJ379" i="6" s="1"/>
  <c r="AM379" i="6" s="1"/>
  <c r="AD293" i="6"/>
  <c r="AJ293" i="6" s="1"/>
  <c r="AM293" i="6" s="1"/>
  <c r="AD333" i="6"/>
  <c r="AJ333" i="6" s="1"/>
  <c r="AM333" i="6" s="1"/>
  <c r="AD114" i="6"/>
  <c r="AJ114" i="6" s="1"/>
  <c r="AM114" i="6" s="1"/>
  <c r="AD296" i="6"/>
  <c r="AJ296" i="6" s="1"/>
  <c r="AM296" i="6" s="1"/>
  <c r="AD105" i="6"/>
  <c r="AJ105" i="6" s="1"/>
  <c r="AM105" i="6" s="1"/>
  <c r="AD338" i="6"/>
  <c r="AJ338" i="6" s="1"/>
  <c r="AM338" i="6" s="1"/>
  <c r="AD17" i="6"/>
  <c r="AJ17" i="6" s="1"/>
  <c r="AM17" i="6" s="1"/>
  <c r="AD57" i="6"/>
  <c r="AJ57" i="6" s="1"/>
  <c r="AM57" i="6" s="1"/>
  <c r="AD225" i="6"/>
  <c r="AJ225" i="6" s="1"/>
  <c r="AM225" i="6" s="1"/>
  <c r="AD241" i="6"/>
  <c r="AJ241" i="6" s="1"/>
  <c r="AM241" i="6" s="1"/>
  <c r="AD237" i="6"/>
  <c r="AJ237" i="6" s="1"/>
  <c r="AM237" i="6" s="1"/>
  <c r="AD301" i="6"/>
  <c r="AJ301" i="6" s="1"/>
  <c r="AM301" i="6" s="1"/>
  <c r="AD30" i="6"/>
  <c r="AJ30" i="6" s="1"/>
  <c r="AM30" i="6" s="1"/>
  <c r="AD253" i="6"/>
  <c r="AJ253" i="6" s="1"/>
  <c r="AM253" i="6" s="1"/>
  <c r="AD7" i="6"/>
  <c r="AJ7" i="6" s="1"/>
  <c r="AM7" i="6" s="1"/>
  <c r="AD71" i="6"/>
  <c r="AJ71" i="6" s="1"/>
  <c r="AM71" i="6" s="1"/>
  <c r="AD199" i="6"/>
  <c r="AJ199" i="6" s="1"/>
  <c r="AM199" i="6" s="1"/>
  <c r="AD228" i="6"/>
  <c r="AJ228" i="6" s="1"/>
  <c r="AM228" i="6" s="1"/>
  <c r="AD148" i="6"/>
  <c r="AJ148" i="6" s="1"/>
  <c r="AM148" i="6" s="1"/>
  <c r="AD62" i="6"/>
  <c r="AJ62" i="6" s="1"/>
  <c r="AM62" i="6" s="1"/>
  <c r="AD118" i="6"/>
  <c r="AJ118" i="6" s="1"/>
  <c r="AM118" i="6" s="1"/>
  <c r="AD207" i="6"/>
  <c r="AJ207" i="6" s="1"/>
  <c r="AM207" i="6" s="1"/>
  <c r="AD235" i="6"/>
  <c r="AJ235" i="6" s="1"/>
  <c r="AM235" i="6" s="1"/>
  <c r="AD8" i="6"/>
  <c r="AJ8" i="6" s="1"/>
  <c r="AM8" i="6" s="1"/>
  <c r="AD48" i="6"/>
  <c r="AJ48" i="6" s="1"/>
  <c r="AM48" i="6" s="1"/>
  <c r="AD136" i="6"/>
  <c r="AJ136" i="6" s="1"/>
  <c r="AM136" i="6" s="1"/>
  <c r="AD5" i="6"/>
  <c r="AJ5" i="6" s="1"/>
  <c r="AM5" i="6" s="1"/>
  <c r="AD181" i="6"/>
  <c r="AJ181" i="6" s="1"/>
  <c r="AM181" i="6" s="1"/>
  <c r="AD229" i="6"/>
  <c r="AJ229" i="6" s="1"/>
  <c r="AM229" i="6" s="1"/>
  <c r="AD187" i="6"/>
  <c r="AJ187" i="6" s="1"/>
  <c r="AM187" i="6" s="1"/>
  <c r="AD218" i="6"/>
  <c r="AJ218" i="6" s="1"/>
  <c r="AM218" i="6" s="1"/>
  <c r="AO355" i="6"/>
  <c r="AD250" i="6"/>
  <c r="AJ250" i="6" s="1"/>
  <c r="AM250" i="6" s="1"/>
  <c r="AD185" i="6"/>
  <c r="AJ185" i="6" s="1"/>
  <c r="AM185" i="6" s="1"/>
  <c r="AD281" i="6"/>
  <c r="AJ281" i="6" s="1"/>
  <c r="AM281" i="6" s="1"/>
  <c r="AD297" i="6"/>
  <c r="AJ297" i="6" s="1"/>
  <c r="AM297" i="6" s="1"/>
  <c r="AD313" i="6"/>
  <c r="AJ313" i="6" s="1"/>
  <c r="AM313" i="6" s="1"/>
  <c r="AD262" i="6"/>
  <c r="AJ262" i="6" s="1"/>
  <c r="AM262" i="6" s="1"/>
  <c r="AD310" i="6"/>
  <c r="AJ310" i="6" s="1"/>
  <c r="AM310" i="6" s="1"/>
  <c r="AD358" i="6"/>
  <c r="AJ358" i="6" s="1"/>
  <c r="AM358" i="6" s="1"/>
  <c r="AD34" i="6"/>
  <c r="AJ34" i="6" s="1"/>
  <c r="AM34" i="6" s="1"/>
  <c r="AD122" i="6"/>
  <c r="AJ122" i="6" s="1"/>
  <c r="AM122" i="6" s="1"/>
  <c r="AD186" i="6"/>
  <c r="AJ186" i="6" s="1"/>
  <c r="AM186" i="6" s="1"/>
  <c r="AD91" i="6"/>
  <c r="AJ91" i="6" s="1"/>
  <c r="AM91" i="6" s="1"/>
  <c r="AD227" i="6"/>
  <c r="AJ227" i="6" s="1"/>
  <c r="AM227" i="6" s="1"/>
  <c r="AD340" i="6"/>
  <c r="AJ340" i="6" s="1"/>
  <c r="AM340" i="6" s="1"/>
  <c r="AD131" i="6"/>
  <c r="AJ131" i="6" s="1"/>
  <c r="AM131" i="6" s="1"/>
  <c r="AD163" i="6"/>
  <c r="AJ163" i="6" s="1"/>
  <c r="AM163" i="6" s="1"/>
  <c r="AD54" i="6"/>
  <c r="AJ54" i="6" s="1"/>
  <c r="AM54" i="6" s="1"/>
  <c r="AD270" i="6"/>
  <c r="AJ270" i="6" s="1"/>
  <c r="AM270" i="6" s="1"/>
  <c r="AD318" i="6"/>
  <c r="AJ318" i="6" s="1"/>
  <c r="AM318" i="6" s="1"/>
  <c r="AD350" i="6"/>
  <c r="AJ350" i="6" s="1"/>
  <c r="AM350" i="6" s="1"/>
  <c r="AD280" i="6"/>
  <c r="AJ280" i="6" s="1"/>
  <c r="AM280" i="6" s="1"/>
  <c r="AD245" i="6"/>
  <c r="AJ245" i="6" s="1"/>
  <c r="AM245" i="6" s="1"/>
  <c r="AD248" i="6"/>
  <c r="AJ248" i="6" s="1"/>
  <c r="AM248" i="6" s="1"/>
  <c r="AD80" i="6"/>
  <c r="AJ80" i="6" s="1"/>
  <c r="AM80" i="6" s="1"/>
  <c r="AD234" i="6"/>
  <c r="AJ234" i="6" s="1"/>
  <c r="AM234" i="6" s="1"/>
  <c r="AD298" i="6"/>
  <c r="AJ298" i="6" s="1"/>
  <c r="AM298" i="6" s="1"/>
  <c r="AD195" i="6"/>
  <c r="AJ195" i="6" s="1"/>
  <c r="AM195" i="6" s="1"/>
  <c r="AD158" i="6"/>
  <c r="AJ158" i="6" s="1"/>
  <c r="AM158" i="6" s="1"/>
  <c r="AD222" i="6"/>
  <c r="AJ222" i="6" s="1"/>
  <c r="AM222" i="6" s="1"/>
  <c r="AD103" i="6"/>
  <c r="AJ103" i="6" s="1"/>
  <c r="AM103" i="6" s="1"/>
  <c r="AD127" i="6"/>
  <c r="AJ127" i="6" s="1"/>
  <c r="AM127" i="6" s="1"/>
  <c r="AD260" i="6"/>
  <c r="AJ260" i="6" s="1"/>
  <c r="AM260" i="6" s="1"/>
  <c r="AD261" i="6"/>
  <c r="AJ261" i="6" s="1"/>
  <c r="AM261" i="6" s="1"/>
  <c r="AD309" i="6"/>
  <c r="AJ309" i="6" s="1"/>
  <c r="AM309" i="6" s="1"/>
  <c r="AD349" i="6"/>
  <c r="AJ349" i="6" s="1"/>
  <c r="AM349" i="6" s="1"/>
  <c r="AD115" i="6"/>
  <c r="AJ115" i="6" s="1"/>
  <c r="AM115" i="6" s="1"/>
  <c r="AD155" i="6"/>
  <c r="AJ155" i="6" s="1"/>
  <c r="AM155" i="6" s="1"/>
  <c r="AD25" i="6"/>
  <c r="AJ25" i="6" s="1"/>
  <c r="AM25" i="6" s="1"/>
  <c r="AD145" i="6"/>
  <c r="AJ145" i="6" s="1"/>
  <c r="AM145" i="6" s="1"/>
  <c r="AD265" i="6"/>
  <c r="AJ265" i="6" s="1"/>
  <c r="AM265" i="6" s="1"/>
  <c r="AD173" i="6"/>
  <c r="AJ173" i="6" s="1"/>
  <c r="AM173" i="6" s="1"/>
  <c r="AD269" i="6"/>
  <c r="AJ269" i="6" s="1"/>
  <c r="AM269" i="6" s="1"/>
  <c r="AD325" i="6"/>
  <c r="AJ325" i="6" s="1"/>
  <c r="AM325" i="6" s="1"/>
  <c r="AD230" i="6"/>
  <c r="AJ230" i="6" s="1"/>
  <c r="AM230" i="6" s="1"/>
  <c r="AD326" i="6"/>
  <c r="AJ326" i="6" s="1"/>
  <c r="AM326" i="6" s="1"/>
  <c r="AD198" i="6"/>
  <c r="AJ198" i="6" s="1"/>
  <c r="AM198" i="6" s="1"/>
  <c r="AD66" i="6"/>
  <c r="AJ66" i="6" s="1"/>
  <c r="AM66" i="6" s="1"/>
  <c r="AD107" i="6"/>
  <c r="AJ107" i="6" s="1"/>
  <c r="AM107" i="6" s="1"/>
  <c r="AD31" i="6"/>
  <c r="AJ31" i="6" s="1"/>
  <c r="AM31" i="6" s="1"/>
  <c r="AD306" i="6"/>
  <c r="AJ306" i="6" s="1"/>
  <c r="AM306" i="6" s="1"/>
  <c r="AD12" i="6"/>
  <c r="AJ12" i="6" s="1"/>
  <c r="AM12" i="6" s="1"/>
  <c r="AD44" i="6"/>
  <c r="AJ44" i="6" s="1"/>
  <c r="AM44" i="6" s="1"/>
  <c r="AD204" i="6"/>
  <c r="AJ204" i="6" s="1"/>
  <c r="AM204" i="6" s="1"/>
  <c r="AD21" i="6"/>
  <c r="AJ21" i="6" s="1"/>
  <c r="AM21" i="6" s="1"/>
  <c r="AD365" i="6"/>
  <c r="AJ365" i="6" s="1"/>
  <c r="AM365" i="6" s="1"/>
  <c r="AD47" i="6"/>
  <c r="AJ47" i="6" s="1"/>
  <c r="AM47" i="6" s="1"/>
  <c r="AD287" i="6"/>
  <c r="AJ287" i="6" s="1"/>
  <c r="AM287" i="6" s="1"/>
  <c r="AD40" i="6"/>
  <c r="AJ40" i="6" s="1"/>
  <c r="AM40" i="6" s="1"/>
  <c r="AD112" i="6"/>
  <c r="AJ112" i="6" s="1"/>
  <c r="AM112" i="6" s="1"/>
  <c r="AD144" i="6"/>
  <c r="AJ144" i="6" s="1"/>
  <c r="AM144" i="6" s="1"/>
  <c r="AD37" i="6"/>
  <c r="AJ37" i="6" s="1"/>
  <c r="AM37" i="6" s="1"/>
  <c r="AD85" i="6"/>
  <c r="AJ85" i="6" s="1"/>
  <c r="AM85" i="6" s="1"/>
  <c r="AD149" i="6"/>
  <c r="AJ149" i="6" s="1"/>
  <c r="AM149" i="6" s="1"/>
  <c r="AD197" i="6"/>
  <c r="AJ197" i="6" s="1"/>
  <c r="AM197" i="6" s="1"/>
  <c r="AD277" i="6"/>
  <c r="AJ277" i="6" s="1"/>
  <c r="AM277" i="6" s="1"/>
  <c r="AD381" i="6"/>
  <c r="AJ381" i="6" s="1"/>
  <c r="AM381" i="6" s="1"/>
  <c r="AD188" i="6"/>
  <c r="AJ188" i="6" s="1"/>
  <c r="AM188" i="6" s="1"/>
  <c r="AD219" i="6"/>
  <c r="AJ219" i="6" s="1"/>
  <c r="AM219" i="6" s="1"/>
  <c r="AD374" i="6"/>
  <c r="AJ374" i="6" s="1"/>
  <c r="AM374" i="6" s="1"/>
  <c r="AD130" i="6"/>
  <c r="AJ130" i="6" s="1"/>
  <c r="AM130" i="6" s="1"/>
  <c r="AD194" i="6"/>
  <c r="AJ194" i="6" s="1"/>
  <c r="AM194" i="6" s="1"/>
  <c r="AD373" i="6"/>
  <c r="AJ373" i="6" s="1"/>
  <c r="AM373" i="6" s="1"/>
  <c r="AM2" i="6"/>
  <c r="AD35" i="6"/>
  <c r="AJ35" i="6" s="1"/>
  <c r="AM35" i="6" s="1"/>
  <c r="AD139" i="6"/>
  <c r="AJ139" i="6" s="1"/>
  <c r="AM139" i="6" s="1"/>
  <c r="AD86" i="6"/>
  <c r="AJ86" i="6" s="1"/>
  <c r="AM86" i="6" s="1"/>
  <c r="AD319" i="6"/>
  <c r="AJ319" i="6" s="1"/>
  <c r="AM319" i="6" s="1"/>
  <c r="AD83" i="6"/>
  <c r="AJ83" i="6" s="1"/>
  <c r="AM83" i="6" s="1"/>
  <c r="AD317" i="6"/>
  <c r="AJ317" i="6" s="1"/>
  <c r="AM317" i="6" s="1"/>
  <c r="AD192" i="6"/>
  <c r="AJ192" i="6" s="1"/>
  <c r="AM192" i="6" s="1"/>
  <c r="AD307" i="6"/>
  <c r="AJ307" i="6" s="1"/>
  <c r="AM307" i="6" s="1"/>
  <c r="AD65" i="6"/>
  <c r="AJ65" i="6" s="1"/>
  <c r="AM65" i="6" s="1"/>
  <c r="AD69" i="6"/>
  <c r="AJ69" i="6" s="1"/>
  <c r="AM69" i="6" s="1"/>
  <c r="AD221" i="6"/>
  <c r="AJ221" i="6" s="1"/>
  <c r="AM221" i="6" s="1"/>
  <c r="AD285" i="6"/>
  <c r="AJ285" i="6" s="1"/>
  <c r="AM285" i="6" s="1"/>
  <c r="AD341" i="6"/>
  <c r="AJ341" i="6" s="1"/>
  <c r="AM341" i="6" s="1"/>
  <c r="AD246" i="6"/>
  <c r="AJ246" i="6" s="1"/>
  <c r="AM246" i="6" s="1"/>
  <c r="AD238" i="6"/>
  <c r="AJ238" i="6" s="1"/>
  <c r="AM238" i="6" s="1"/>
  <c r="AD135" i="6"/>
  <c r="AJ135" i="6" s="1"/>
  <c r="AM135" i="6" s="1"/>
  <c r="AD271" i="6"/>
  <c r="AJ271" i="6" s="1"/>
  <c r="AM271" i="6" s="1"/>
  <c r="AD324" i="6"/>
  <c r="AJ324" i="6" s="1"/>
  <c r="AM324" i="6" s="1"/>
  <c r="AD16" i="6"/>
  <c r="AJ16" i="6" s="1"/>
  <c r="AM16" i="6" s="1"/>
  <c r="AD61" i="6"/>
  <c r="AJ61" i="6" s="1"/>
  <c r="AM61" i="6" s="1"/>
  <c r="AD213" i="6"/>
  <c r="AJ213" i="6" s="1"/>
  <c r="AM213" i="6" s="1"/>
  <c r="AD244" i="6"/>
  <c r="AJ244" i="6" s="1"/>
  <c r="AM244" i="6" s="1"/>
  <c r="AO104" i="6"/>
  <c r="AO40" i="6"/>
  <c r="AC55" i="6"/>
  <c r="AI55" i="6" s="1"/>
  <c r="AL55" i="6" s="1"/>
  <c r="AC111" i="6"/>
  <c r="AI111" i="6" s="1"/>
  <c r="AL111" i="6" s="1"/>
  <c r="AC162" i="6"/>
  <c r="AI162" i="6" s="1"/>
  <c r="AL162" i="6" s="1"/>
  <c r="AC234" i="6"/>
  <c r="AI234" i="6" s="1"/>
  <c r="AL234" i="6" s="1"/>
  <c r="AC187" i="6"/>
  <c r="AI187" i="6" s="1"/>
  <c r="AL187" i="6" s="1"/>
  <c r="AO347" i="6"/>
  <c r="AC371" i="6"/>
  <c r="AI371" i="6" s="1"/>
  <c r="AL371" i="6" s="1"/>
  <c r="AC314" i="6"/>
  <c r="AI314" i="6" s="1"/>
  <c r="AL314" i="6" s="1"/>
  <c r="AC107" i="6"/>
  <c r="AI107" i="6" s="1"/>
  <c r="AL107" i="6" s="1"/>
  <c r="AC131" i="6"/>
  <c r="AI131" i="6" s="1"/>
  <c r="AL131" i="6" s="1"/>
  <c r="AC155" i="6"/>
  <c r="AI155" i="6" s="1"/>
  <c r="AL155" i="6" s="1"/>
  <c r="AC198" i="6"/>
  <c r="AI198" i="6" s="1"/>
  <c r="AL198" i="6" s="1"/>
  <c r="AC31" i="6"/>
  <c r="AI31" i="6" s="1"/>
  <c r="AL31" i="6" s="1"/>
  <c r="AC165" i="6"/>
  <c r="AI165" i="6" s="1"/>
  <c r="AL165" i="6" s="1"/>
  <c r="AC209" i="6"/>
  <c r="AI209" i="6" s="1"/>
  <c r="AL209" i="6" s="1"/>
  <c r="AC140" i="6"/>
  <c r="AI140" i="6" s="1"/>
  <c r="AL140" i="6" s="1"/>
  <c r="AC164" i="6"/>
  <c r="AI164" i="6" s="1"/>
  <c r="AL164" i="6" s="1"/>
  <c r="AC236" i="6"/>
  <c r="AI236" i="6" s="1"/>
  <c r="AL236" i="6" s="1"/>
  <c r="AC284" i="6"/>
  <c r="AI284" i="6" s="1"/>
  <c r="AL284" i="6" s="1"/>
  <c r="AC5" i="6"/>
  <c r="AI5" i="6" s="1"/>
  <c r="AL5" i="6" s="1"/>
  <c r="AC59" i="6"/>
  <c r="AI59" i="6" s="1"/>
  <c r="AL59" i="6" s="1"/>
  <c r="AC94" i="6"/>
  <c r="AI94" i="6" s="1"/>
  <c r="AL94" i="6" s="1"/>
  <c r="AC8" i="6"/>
  <c r="AI8" i="6" s="1"/>
  <c r="AL8" i="6" s="1"/>
  <c r="AC180" i="6"/>
  <c r="AI180" i="6" s="1"/>
  <c r="AL180" i="6" s="1"/>
  <c r="AC300" i="6"/>
  <c r="AI300" i="6" s="1"/>
  <c r="AL300" i="6" s="1"/>
  <c r="AC21" i="6"/>
  <c r="AI21" i="6" s="1"/>
  <c r="AL21" i="6" s="1"/>
  <c r="AC158" i="6"/>
  <c r="AI158" i="6" s="1"/>
  <c r="AL158" i="6" s="1"/>
  <c r="AC207" i="6"/>
  <c r="AI207" i="6" s="1"/>
  <c r="AL207" i="6" s="1"/>
  <c r="AC193" i="6"/>
  <c r="AI193" i="6" s="1"/>
  <c r="AL193" i="6" s="1"/>
  <c r="AC305" i="6"/>
  <c r="AI305" i="6" s="1"/>
  <c r="AL305" i="6" s="1"/>
  <c r="AC272" i="6"/>
  <c r="AI272" i="6" s="1"/>
  <c r="AL272" i="6" s="1"/>
  <c r="AC296" i="6"/>
  <c r="AI296" i="6" s="1"/>
  <c r="AL296" i="6" s="1"/>
  <c r="AC320" i="6"/>
  <c r="AI320" i="6" s="1"/>
  <c r="AL320" i="6" s="1"/>
  <c r="AC115" i="6"/>
  <c r="AI115" i="6" s="1"/>
  <c r="AL115" i="6" s="1"/>
  <c r="AC139" i="6"/>
  <c r="AI139" i="6" s="1"/>
  <c r="AL139" i="6" s="1"/>
  <c r="AC163" i="6"/>
  <c r="AI163" i="6" s="1"/>
  <c r="AL163" i="6" s="1"/>
  <c r="AC338" i="6"/>
  <c r="AI338" i="6" s="1"/>
  <c r="AL338" i="6" s="1"/>
  <c r="AC68" i="6"/>
  <c r="AI68" i="6" s="1"/>
  <c r="AL68" i="6" s="1"/>
  <c r="AC116" i="6"/>
  <c r="AI116" i="6" s="1"/>
  <c r="AL116" i="6" s="1"/>
  <c r="AC261" i="6"/>
  <c r="AI261" i="6" s="1"/>
  <c r="AL261" i="6" s="1"/>
  <c r="AC189" i="6"/>
  <c r="AI189" i="6" s="1"/>
  <c r="AL189" i="6" s="1"/>
  <c r="AC134" i="6"/>
  <c r="AI134" i="6" s="1"/>
  <c r="AL134" i="6" s="1"/>
  <c r="AO371" i="6"/>
  <c r="AC125" i="6"/>
  <c r="AI125" i="6" s="1"/>
  <c r="AL125" i="6" s="1"/>
  <c r="AC136" i="6"/>
  <c r="AI136" i="6" s="1"/>
  <c r="AL136" i="6" s="1"/>
  <c r="AC123" i="6"/>
  <c r="AI123" i="6" s="1"/>
  <c r="AL123" i="6" s="1"/>
  <c r="AC251" i="6"/>
  <c r="AI251" i="6" s="1"/>
  <c r="AL251" i="6" s="1"/>
  <c r="AC372" i="6"/>
  <c r="AI372" i="6" s="1"/>
  <c r="AL372" i="6" s="1"/>
  <c r="AC214" i="6"/>
  <c r="AI214" i="6" s="1"/>
  <c r="AL214" i="6" s="1"/>
  <c r="AC377" i="6"/>
  <c r="AI377" i="6" s="1"/>
  <c r="AL377" i="6" s="1"/>
  <c r="AC290" i="6"/>
  <c r="AI290" i="6" s="1"/>
  <c r="AL290" i="6" s="1"/>
  <c r="AC27" i="6"/>
  <c r="AI27" i="6" s="1"/>
  <c r="AL27" i="6" s="1"/>
  <c r="AC331" i="6"/>
  <c r="AI331" i="6" s="1"/>
  <c r="AL331" i="6" s="1"/>
  <c r="AC324" i="6"/>
  <c r="AI324" i="6" s="1"/>
  <c r="AL324" i="6" s="1"/>
  <c r="AC246" i="6"/>
  <c r="AI246" i="6" s="1"/>
  <c r="AL246" i="6" s="1"/>
  <c r="AC278" i="6"/>
  <c r="AI278" i="6" s="1"/>
  <c r="AL278" i="6" s="1"/>
  <c r="AC231" i="6"/>
  <c r="AI231" i="6" s="1"/>
  <c r="AL231" i="6" s="1"/>
  <c r="AO255" i="6"/>
  <c r="AC287" i="6"/>
  <c r="AI287" i="6" s="1"/>
  <c r="AL287" i="6" s="1"/>
  <c r="AC335" i="6"/>
  <c r="AI335" i="6" s="1"/>
  <c r="AL335" i="6" s="1"/>
  <c r="AO359" i="6"/>
  <c r="AO57" i="6"/>
  <c r="AC161" i="6"/>
  <c r="AI161" i="6" s="1"/>
  <c r="AL161" i="6" s="1"/>
  <c r="AC249" i="6"/>
  <c r="AI249" i="6" s="1"/>
  <c r="AL249" i="6" s="1"/>
  <c r="AO361" i="6"/>
  <c r="AC355" i="6"/>
  <c r="AI355" i="6" s="1"/>
  <c r="AL355" i="6" s="1"/>
  <c r="AC379" i="6"/>
  <c r="AI379" i="6" s="1"/>
  <c r="AL379" i="6" s="1"/>
  <c r="AC176" i="6"/>
  <c r="AI176" i="6" s="1"/>
  <c r="AL176" i="6" s="1"/>
  <c r="AC200" i="6"/>
  <c r="AI200" i="6" s="1"/>
  <c r="AL200" i="6" s="1"/>
  <c r="AC224" i="6"/>
  <c r="AI224" i="6" s="1"/>
  <c r="AL224" i="6" s="1"/>
  <c r="AC248" i="6"/>
  <c r="AI248" i="6" s="1"/>
  <c r="AL248" i="6" s="1"/>
  <c r="AC344" i="6"/>
  <c r="AI344" i="6" s="1"/>
  <c r="AL344" i="6" s="1"/>
  <c r="AC368" i="6"/>
  <c r="AI368" i="6" s="1"/>
  <c r="AL368" i="6" s="1"/>
  <c r="AC105" i="6"/>
  <c r="AI105" i="6" s="1"/>
  <c r="AL105" i="6" s="1"/>
  <c r="AC10" i="6"/>
  <c r="AI10" i="6" s="1"/>
  <c r="AL10" i="6" s="1"/>
  <c r="AC114" i="6"/>
  <c r="AI114" i="6" s="1"/>
  <c r="AL114" i="6" s="1"/>
  <c r="AC243" i="6"/>
  <c r="AI243" i="6" s="1"/>
  <c r="AL243" i="6" s="1"/>
  <c r="AC309" i="6"/>
  <c r="AI309" i="6" s="1"/>
  <c r="AL309" i="6" s="1"/>
  <c r="AC86" i="6"/>
  <c r="AI86" i="6" s="1"/>
  <c r="AL86" i="6" s="1"/>
  <c r="AC110" i="6"/>
  <c r="AI110" i="6" s="1"/>
  <c r="AL110" i="6" s="1"/>
  <c r="AC230" i="6"/>
  <c r="AI230" i="6" s="1"/>
  <c r="AL230" i="6" s="1"/>
  <c r="AC310" i="6"/>
  <c r="AI310" i="6" s="1"/>
  <c r="AL310" i="6" s="1"/>
  <c r="AC72" i="6"/>
  <c r="AI72" i="6" s="1"/>
  <c r="AL72" i="6" s="1"/>
  <c r="AC39" i="6"/>
  <c r="AI39" i="6" s="1"/>
  <c r="AL39" i="6" s="1"/>
  <c r="AC263" i="6"/>
  <c r="AI263" i="6" s="1"/>
  <c r="AL263" i="6" s="1"/>
  <c r="AC367" i="6"/>
  <c r="AI367" i="6" s="1"/>
  <c r="AL367" i="6" s="1"/>
  <c r="AC257" i="6"/>
  <c r="AI257" i="6" s="1"/>
  <c r="AL257" i="6" s="1"/>
  <c r="AC281" i="6"/>
  <c r="AI281" i="6" s="1"/>
  <c r="AL281" i="6" s="1"/>
  <c r="AO274" i="6"/>
  <c r="AC152" i="6"/>
  <c r="AI152" i="6" s="1"/>
  <c r="AL152" i="6" s="1"/>
  <c r="AC307" i="6"/>
  <c r="AI307" i="6" s="1"/>
  <c r="AL307" i="6" s="1"/>
  <c r="AC285" i="6"/>
  <c r="AI285" i="6" s="1"/>
  <c r="AL285" i="6" s="1"/>
  <c r="AC356" i="6"/>
  <c r="AI356" i="6" s="1"/>
  <c r="AL356" i="6" s="1"/>
  <c r="AC219" i="6"/>
  <c r="AI219" i="6" s="1"/>
  <c r="AL219" i="6" s="1"/>
  <c r="AO7" i="6"/>
  <c r="AC14" i="6"/>
  <c r="AI14" i="6" s="1"/>
  <c r="AL14" i="6" s="1"/>
  <c r="AC71" i="6"/>
  <c r="AI71" i="6" s="1"/>
  <c r="AL71" i="6" s="1"/>
  <c r="AC127" i="6"/>
  <c r="AI127" i="6" s="1"/>
  <c r="AL127" i="6" s="1"/>
  <c r="AC239" i="6"/>
  <c r="AI239" i="6" s="1"/>
  <c r="AL239" i="6" s="1"/>
  <c r="AC295" i="6"/>
  <c r="AI295" i="6" s="1"/>
  <c r="AL295" i="6" s="1"/>
  <c r="AC343" i="6"/>
  <c r="AI343" i="6" s="1"/>
  <c r="AL343" i="6" s="1"/>
  <c r="AC33" i="6"/>
  <c r="AI33" i="6" s="1"/>
  <c r="AL33" i="6" s="1"/>
  <c r="AC233" i="6"/>
  <c r="AI233" i="6" s="1"/>
  <c r="AL233" i="6" s="1"/>
  <c r="AO346" i="6"/>
  <c r="AC128" i="6"/>
  <c r="AI128" i="6" s="1"/>
  <c r="AL128" i="6" s="1"/>
  <c r="AO184" i="6"/>
  <c r="AC232" i="6"/>
  <c r="AI232" i="6" s="1"/>
  <c r="AL232" i="6" s="1"/>
  <c r="AC28" i="6"/>
  <c r="AI28" i="6" s="1"/>
  <c r="AL28" i="6" s="1"/>
  <c r="AC52" i="6"/>
  <c r="AI52" i="6" s="1"/>
  <c r="AL52" i="6" s="1"/>
  <c r="AC220" i="6"/>
  <c r="AI220" i="6" s="1"/>
  <c r="AL220" i="6" s="1"/>
  <c r="AC118" i="6"/>
  <c r="AI118" i="6" s="1"/>
  <c r="AL118" i="6" s="1"/>
  <c r="AC286" i="6"/>
  <c r="AI286" i="6" s="1"/>
  <c r="AL286" i="6" s="1"/>
  <c r="AC350" i="6"/>
  <c r="AI350" i="6" s="1"/>
  <c r="AL350" i="6" s="1"/>
  <c r="AC194" i="6"/>
  <c r="AI194" i="6" s="1"/>
  <c r="AL194" i="6" s="1"/>
  <c r="AC319" i="6"/>
  <c r="AI319" i="6" s="1"/>
  <c r="AL319" i="6" s="1"/>
  <c r="AC280" i="6"/>
  <c r="AI280" i="6" s="1"/>
  <c r="AL280" i="6" s="1"/>
  <c r="AC328" i="6"/>
  <c r="AI328" i="6" s="1"/>
  <c r="AL328" i="6" s="1"/>
  <c r="AC306" i="6"/>
  <c r="AI306" i="6" s="1"/>
  <c r="AL306" i="6" s="1"/>
  <c r="AC182" i="6"/>
  <c r="AI182" i="6" s="1"/>
  <c r="AL182" i="6" s="1"/>
  <c r="AC318" i="6"/>
  <c r="AI318" i="6" s="1"/>
  <c r="AL318" i="6" s="1"/>
  <c r="AC30" i="6"/>
  <c r="AI30" i="6" s="1"/>
  <c r="AL30" i="6" s="1"/>
  <c r="AC135" i="6"/>
  <c r="AI135" i="6" s="1"/>
  <c r="AL135" i="6" s="1"/>
  <c r="AC223" i="6"/>
  <c r="AI223" i="6" s="1"/>
  <c r="AL223" i="6" s="1"/>
  <c r="AC327" i="6"/>
  <c r="AI327" i="6" s="1"/>
  <c r="AL327" i="6" s="1"/>
  <c r="AC351" i="6"/>
  <c r="AI351" i="6" s="1"/>
  <c r="AL351" i="6" s="1"/>
  <c r="AC185" i="6"/>
  <c r="AI185" i="6" s="1"/>
  <c r="AL185" i="6" s="1"/>
  <c r="AC241" i="6"/>
  <c r="AI241" i="6" s="1"/>
  <c r="AL241" i="6" s="1"/>
  <c r="AC297" i="6"/>
  <c r="AI297" i="6" s="1"/>
  <c r="AL297" i="6" s="1"/>
  <c r="AC258" i="6"/>
  <c r="AI258" i="6" s="1"/>
  <c r="AL258" i="6" s="1"/>
  <c r="AC347" i="6"/>
  <c r="AI347" i="6" s="1"/>
  <c r="AL347" i="6" s="1"/>
  <c r="AC168" i="6"/>
  <c r="AI168" i="6" s="1"/>
  <c r="AL168" i="6" s="1"/>
  <c r="AC360" i="6"/>
  <c r="AI360" i="6" s="1"/>
  <c r="AL360" i="6" s="1"/>
  <c r="AC146" i="6"/>
  <c r="AI146" i="6" s="1"/>
  <c r="AL146" i="6" s="1"/>
  <c r="AO378" i="6"/>
  <c r="AC378" i="6"/>
  <c r="AI378" i="6" s="1"/>
  <c r="AL378" i="6" s="1"/>
  <c r="AC48" i="6"/>
  <c r="AI48" i="6" s="1"/>
  <c r="AL48" i="6" s="1"/>
  <c r="AO18" i="6"/>
  <c r="AC18" i="6"/>
  <c r="AI18" i="6" s="1"/>
  <c r="AL18" i="6" s="1"/>
  <c r="AC175" i="6"/>
  <c r="AI175" i="6" s="1"/>
  <c r="AL175" i="6" s="1"/>
  <c r="AC38" i="6"/>
  <c r="AI38" i="6" s="1"/>
  <c r="AL38" i="6" s="1"/>
  <c r="AC24" i="6"/>
  <c r="AI24" i="6" s="1"/>
  <c r="AL24" i="6" s="1"/>
  <c r="AO51" i="6"/>
  <c r="AC51" i="6"/>
  <c r="AI51" i="6" s="1"/>
  <c r="AL51" i="6" s="1"/>
  <c r="AO291" i="6"/>
  <c r="AC291" i="6"/>
  <c r="AI291" i="6" s="1"/>
  <c r="AL291" i="6" s="1"/>
  <c r="AC95" i="6"/>
  <c r="AI95" i="6" s="1"/>
  <c r="AL95" i="6" s="1"/>
  <c r="AC143" i="6"/>
  <c r="AI143" i="6" s="1"/>
  <c r="AL143" i="6" s="1"/>
  <c r="AO339" i="6"/>
  <c r="AC339" i="6"/>
  <c r="AI339" i="6" s="1"/>
  <c r="AL339" i="6" s="1"/>
  <c r="AC65" i="6"/>
  <c r="AI65" i="6" s="1"/>
  <c r="AL65" i="6" s="1"/>
  <c r="AC177" i="6"/>
  <c r="AI177" i="6" s="1"/>
  <c r="AL177" i="6" s="1"/>
  <c r="AC313" i="6"/>
  <c r="AI313" i="6" s="1"/>
  <c r="AL313" i="6" s="1"/>
  <c r="AC250" i="6"/>
  <c r="AI250" i="6" s="1"/>
  <c r="AL250" i="6" s="1"/>
  <c r="AO269" i="6"/>
  <c r="AC269" i="6"/>
  <c r="AI269" i="6" s="1"/>
  <c r="AL269" i="6" s="1"/>
  <c r="AC376" i="6"/>
  <c r="AI376" i="6" s="1"/>
  <c r="AL376" i="6" s="1"/>
  <c r="AC298" i="6"/>
  <c r="AI298" i="6" s="1"/>
  <c r="AL298" i="6" s="1"/>
  <c r="AC11" i="6"/>
  <c r="AI11" i="6" s="1"/>
  <c r="AL11" i="6" s="1"/>
  <c r="AC83" i="6"/>
  <c r="AI83" i="6" s="1"/>
  <c r="AL83" i="6" s="1"/>
  <c r="AO91" i="6"/>
  <c r="AC91" i="6"/>
  <c r="AI91" i="6" s="1"/>
  <c r="AL91" i="6" s="1"/>
  <c r="AC113" i="6"/>
  <c r="AI113" i="6" s="1"/>
  <c r="AL113" i="6" s="1"/>
  <c r="AC137" i="6"/>
  <c r="AI137" i="6" s="1"/>
  <c r="AL137" i="6" s="1"/>
  <c r="AC26" i="6"/>
  <c r="AI26" i="6" s="1"/>
  <c r="AL26" i="6" s="1"/>
  <c r="AC50" i="6"/>
  <c r="AI50" i="6" s="1"/>
  <c r="AL50" i="6" s="1"/>
  <c r="AC74" i="6"/>
  <c r="AI74" i="6" s="1"/>
  <c r="AL74" i="6" s="1"/>
  <c r="AC275" i="6"/>
  <c r="AI275" i="6" s="1"/>
  <c r="AL275" i="6" s="1"/>
  <c r="AC4" i="6"/>
  <c r="AI4" i="6" s="1"/>
  <c r="AL4" i="6" s="1"/>
  <c r="AC308" i="6"/>
  <c r="AI308" i="6" s="1"/>
  <c r="AL308" i="6" s="1"/>
  <c r="AC332" i="6"/>
  <c r="AI332" i="6" s="1"/>
  <c r="AL332" i="6" s="1"/>
  <c r="AC364" i="6"/>
  <c r="AI364" i="6" s="1"/>
  <c r="AL364" i="6" s="1"/>
  <c r="AC29" i="6"/>
  <c r="AI29" i="6" s="1"/>
  <c r="AL29" i="6" s="1"/>
  <c r="AC53" i="6"/>
  <c r="AI53" i="6" s="1"/>
  <c r="AL53" i="6" s="1"/>
  <c r="AC229" i="6"/>
  <c r="AI229" i="6" s="1"/>
  <c r="AL229" i="6" s="1"/>
  <c r="AC149" i="6"/>
  <c r="AI149" i="6" s="1"/>
  <c r="AL149" i="6" s="1"/>
  <c r="AC70" i="6"/>
  <c r="AI70" i="6" s="1"/>
  <c r="AL70" i="6" s="1"/>
  <c r="AC142" i="6"/>
  <c r="AI142" i="6" s="1"/>
  <c r="AL142" i="6" s="1"/>
  <c r="AC206" i="6"/>
  <c r="AI206" i="6" s="1"/>
  <c r="AL206" i="6" s="1"/>
  <c r="AC254" i="6"/>
  <c r="AI254" i="6" s="1"/>
  <c r="AL254" i="6" s="1"/>
  <c r="AC2" i="6"/>
  <c r="AI2" i="6" s="1"/>
  <c r="AC210" i="6"/>
  <c r="AI210" i="6" s="1"/>
  <c r="AL210" i="6" s="1"/>
  <c r="AC166" i="6"/>
  <c r="AI166" i="6" s="1"/>
  <c r="AL166" i="6" s="1"/>
  <c r="AC359" i="6"/>
  <c r="AI359" i="6" s="1"/>
  <c r="AL359" i="6" s="1"/>
  <c r="AO315" i="6"/>
  <c r="AC315" i="6"/>
  <c r="AI315" i="6" s="1"/>
  <c r="AL315" i="6" s="1"/>
  <c r="AC201" i="6"/>
  <c r="AI201" i="6" s="1"/>
  <c r="AL201" i="6" s="1"/>
  <c r="AO289" i="6"/>
  <c r="AC289" i="6"/>
  <c r="AI289" i="6" s="1"/>
  <c r="AL289" i="6" s="1"/>
  <c r="AC321" i="6"/>
  <c r="AI321" i="6" s="1"/>
  <c r="AL321" i="6" s="1"/>
  <c r="AO345" i="6"/>
  <c r="AC345" i="6"/>
  <c r="AI345" i="6" s="1"/>
  <c r="AL345" i="6" s="1"/>
  <c r="AC363" i="6"/>
  <c r="AI363" i="6" s="1"/>
  <c r="AL363" i="6" s="1"/>
  <c r="AO294" i="6"/>
  <c r="AC294" i="6"/>
  <c r="AI294" i="6" s="1"/>
  <c r="AL294" i="6" s="1"/>
  <c r="AC208" i="6"/>
  <c r="AI208" i="6" s="1"/>
  <c r="AL208" i="6" s="1"/>
  <c r="AC304" i="6"/>
  <c r="AI304" i="6" s="1"/>
  <c r="AL304" i="6" s="1"/>
  <c r="AC352" i="6"/>
  <c r="AI352" i="6" s="1"/>
  <c r="AL352" i="6" s="1"/>
  <c r="AO211" i="6"/>
  <c r="AC211" i="6"/>
  <c r="AI211" i="6" s="1"/>
  <c r="AL211" i="6" s="1"/>
  <c r="AC145" i="6"/>
  <c r="AI145" i="6" s="1"/>
  <c r="AL145" i="6" s="1"/>
  <c r="AC98" i="6"/>
  <c r="AI98" i="6" s="1"/>
  <c r="AL98" i="6" s="1"/>
  <c r="AC35" i="6"/>
  <c r="AI35" i="6" s="1"/>
  <c r="AL35" i="6" s="1"/>
  <c r="AC76" i="6"/>
  <c r="AI76" i="6" s="1"/>
  <c r="AL76" i="6" s="1"/>
  <c r="AC100" i="6"/>
  <c r="AI100" i="6" s="1"/>
  <c r="AL100" i="6" s="1"/>
  <c r="AC196" i="6"/>
  <c r="AI196" i="6" s="1"/>
  <c r="AL196" i="6" s="1"/>
  <c r="AC244" i="6"/>
  <c r="AI244" i="6" s="1"/>
  <c r="AL244" i="6" s="1"/>
  <c r="AC268" i="6"/>
  <c r="AI268" i="6" s="1"/>
  <c r="AL268" i="6" s="1"/>
  <c r="AC77" i="6"/>
  <c r="AI77" i="6" s="1"/>
  <c r="AL77" i="6" s="1"/>
  <c r="AC213" i="6"/>
  <c r="AI213" i="6" s="1"/>
  <c r="AL213" i="6" s="1"/>
  <c r="AC373" i="6"/>
  <c r="AI373" i="6" s="1"/>
  <c r="AL373" i="6" s="1"/>
  <c r="AO173" i="6"/>
  <c r="AC173" i="6"/>
  <c r="AI173" i="6" s="1"/>
  <c r="AL173" i="6" s="1"/>
  <c r="AC41" i="6"/>
  <c r="AI41" i="6" s="1"/>
  <c r="AL41" i="6" s="1"/>
  <c r="AC174" i="6"/>
  <c r="AI174" i="6" s="1"/>
  <c r="AL174" i="6" s="1"/>
  <c r="AC154" i="6"/>
  <c r="AI154" i="6" s="1"/>
  <c r="AL154" i="6" s="1"/>
  <c r="AO15" i="6"/>
  <c r="AC15" i="6"/>
  <c r="AI15" i="6" s="1"/>
  <c r="AL15" i="6" s="1"/>
  <c r="AC337" i="6"/>
  <c r="AI337" i="6" s="1"/>
  <c r="AL337" i="6" s="1"/>
  <c r="AO6" i="6"/>
  <c r="AC6" i="6"/>
  <c r="AI6" i="6" s="1"/>
  <c r="AL6" i="6" s="1"/>
  <c r="AO16" i="6"/>
  <c r="AC16" i="6"/>
  <c r="AI16" i="6" s="1"/>
  <c r="AL16" i="6" s="1"/>
  <c r="AO64" i="6"/>
  <c r="AC64" i="6"/>
  <c r="AI64" i="6" s="1"/>
  <c r="AL64" i="6" s="1"/>
  <c r="AC191" i="6"/>
  <c r="AI191" i="6" s="1"/>
  <c r="AL191" i="6" s="1"/>
  <c r="AC80" i="6"/>
  <c r="AI80" i="6" s="1"/>
  <c r="AL80" i="6" s="1"/>
  <c r="AC62" i="6"/>
  <c r="AI62" i="6" s="1"/>
  <c r="AL62" i="6" s="1"/>
  <c r="AO120" i="6"/>
  <c r="AC120" i="6"/>
  <c r="AI120" i="6" s="1"/>
  <c r="AL120" i="6" s="1"/>
  <c r="AO336" i="6"/>
  <c r="AC336" i="6"/>
  <c r="AI336" i="6" s="1"/>
  <c r="AL336" i="6" s="1"/>
  <c r="AC103" i="6"/>
  <c r="AI103" i="6" s="1"/>
  <c r="AL103" i="6" s="1"/>
  <c r="AC159" i="6"/>
  <c r="AI159" i="6" s="1"/>
  <c r="AL159" i="6" s="1"/>
  <c r="AC183" i="6"/>
  <c r="AI183" i="6" s="1"/>
  <c r="AL183" i="6" s="1"/>
  <c r="AC215" i="6"/>
  <c r="AI215" i="6" s="1"/>
  <c r="AL215" i="6" s="1"/>
  <c r="AC9" i="6"/>
  <c r="AI9" i="6" s="1"/>
  <c r="AL9" i="6" s="1"/>
  <c r="AC81" i="6"/>
  <c r="AI81" i="6" s="1"/>
  <c r="AL81" i="6" s="1"/>
  <c r="AO317" i="6"/>
  <c r="AC317" i="6"/>
  <c r="AI317" i="6" s="1"/>
  <c r="AL317" i="6" s="1"/>
  <c r="AC160" i="6"/>
  <c r="AI160" i="6" s="1"/>
  <c r="AL160" i="6" s="1"/>
  <c r="AC256" i="6"/>
  <c r="AI256" i="6" s="1"/>
  <c r="AL256" i="6" s="1"/>
  <c r="AC147" i="6"/>
  <c r="AI147" i="6" s="1"/>
  <c r="AL147" i="6" s="1"/>
  <c r="AC121" i="6"/>
  <c r="AI121" i="6" s="1"/>
  <c r="AL121" i="6" s="1"/>
  <c r="AC82" i="6"/>
  <c r="AI82" i="6" s="1"/>
  <c r="AL82" i="6" s="1"/>
  <c r="AC106" i="6"/>
  <c r="AI106" i="6" s="1"/>
  <c r="AL106" i="6" s="1"/>
  <c r="AC130" i="6"/>
  <c r="AI130" i="6" s="1"/>
  <c r="AL130" i="6" s="1"/>
  <c r="AC67" i="6"/>
  <c r="AI67" i="6" s="1"/>
  <c r="AL67" i="6" s="1"/>
  <c r="AC259" i="6"/>
  <c r="AI259" i="6" s="1"/>
  <c r="AL259" i="6" s="1"/>
  <c r="AC283" i="6"/>
  <c r="AI283" i="6" s="1"/>
  <c r="AL283" i="6" s="1"/>
  <c r="AC124" i="6"/>
  <c r="AI124" i="6" s="1"/>
  <c r="AL124" i="6" s="1"/>
  <c r="AC148" i="6"/>
  <c r="AI148" i="6" s="1"/>
  <c r="AL148" i="6" s="1"/>
  <c r="AC172" i="6"/>
  <c r="AI172" i="6" s="1"/>
  <c r="AL172" i="6" s="1"/>
  <c r="AC292" i="6"/>
  <c r="AI292" i="6" s="1"/>
  <c r="AL292" i="6" s="1"/>
  <c r="AC316" i="6"/>
  <c r="AI316" i="6" s="1"/>
  <c r="AL316" i="6" s="1"/>
  <c r="AC13" i="6"/>
  <c r="AI13" i="6" s="1"/>
  <c r="AL13" i="6" s="1"/>
  <c r="AC101" i="6"/>
  <c r="AI101" i="6" s="1"/>
  <c r="AL101" i="6" s="1"/>
  <c r="AC293" i="6"/>
  <c r="AI293" i="6" s="1"/>
  <c r="AL293" i="6" s="1"/>
  <c r="AC325" i="6"/>
  <c r="AI325" i="6" s="1"/>
  <c r="AL325" i="6" s="1"/>
  <c r="AC75" i="6"/>
  <c r="AI75" i="6" s="1"/>
  <c r="AL75" i="6" s="1"/>
  <c r="AC262" i="6"/>
  <c r="AI262" i="6" s="1"/>
  <c r="AL262" i="6" s="1"/>
  <c r="AC170" i="6"/>
  <c r="AI170" i="6" s="1"/>
  <c r="AL170" i="6" s="1"/>
  <c r="AC218" i="6"/>
  <c r="AI218" i="6" s="1"/>
  <c r="AL218" i="6" s="1"/>
  <c r="AC23" i="6"/>
  <c r="AI23" i="6" s="1"/>
  <c r="AL23" i="6" s="1"/>
  <c r="AC40" i="6"/>
  <c r="AI40" i="6" s="1"/>
  <c r="AL40" i="6" s="1"/>
  <c r="AC361" i="6"/>
  <c r="AI361" i="6" s="1"/>
  <c r="AL361" i="6" s="1"/>
  <c r="AC266" i="6"/>
  <c r="AI266" i="6" s="1"/>
  <c r="AL266" i="6" s="1"/>
  <c r="AC87" i="6"/>
  <c r="AI87" i="6" s="1"/>
  <c r="AL87" i="6" s="1"/>
  <c r="AC22" i="6"/>
  <c r="AI22" i="6" s="1"/>
  <c r="AL22" i="6" s="1"/>
  <c r="AC46" i="6"/>
  <c r="AI46" i="6" s="1"/>
  <c r="AL46" i="6" s="1"/>
  <c r="AC32" i="6"/>
  <c r="AI32" i="6" s="1"/>
  <c r="AL32" i="6" s="1"/>
  <c r="AC56" i="6"/>
  <c r="AI56" i="6" s="1"/>
  <c r="AL56" i="6" s="1"/>
  <c r="AO150" i="6"/>
  <c r="AC150" i="6"/>
  <c r="AI150" i="6" s="1"/>
  <c r="AL150" i="6" s="1"/>
  <c r="AC358" i="6"/>
  <c r="AI358" i="6" s="1"/>
  <c r="AL358" i="6" s="1"/>
  <c r="AC47" i="6"/>
  <c r="AI47" i="6" s="1"/>
  <c r="AL47" i="6" s="1"/>
  <c r="AC79" i="6"/>
  <c r="AI79" i="6" s="1"/>
  <c r="AL79" i="6" s="1"/>
  <c r="AC279" i="6"/>
  <c r="AI279" i="6" s="1"/>
  <c r="AL279" i="6" s="1"/>
  <c r="AC375" i="6"/>
  <c r="AI375" i="6" s="1"/>
  <c r="AL375" i="6" s="1"/>
  <c r="AC49" i="6"/>
  <c r="AI49" i="6" s="1"/>
  <c r="AL49" i="6" s="1"/>
  <c r="AC265" i="6"/>
  <c r="AI265" i="6" s="1"/>
  <c r="AL265" i="6" s="1"/>
  <c r="AC353" i="6"/>
  <c r="AI353" i="6" s="1"/>
  <c r="AL353" i="6" s="1"/>
  <c r="AC354" i="6"/>
  <c r="AI354" i="6" s="1"/>
  <c r="AL354" i="6" s="1"/>
  <c r="AO19" i="6"/>
  <c r="AC19" i="6"/>
  <c r="AI19" i="6" s="1"/>
  <c r="AL19" i="6" s="1"/>
  <c r="AC112" i="6"/>
  <c r="AI112" i="6" s="1"/>
  <c r="AL112" i="6" s="1"/>
  <c r="AC240" i="6"/>
  <c r="AI240" i="6" s="1"/>
  <c r="AL240" i="6" s="1"/>
  <c r="AC99" i="6"/>
  <c r="AI99" i="6" s="1"/>
  <c r="AL99" i="6" s="1"/>
  <c r="AC58" i="6"/>
  <c r="AI58" i="6" s="1"/>
  <c r="AL58" i="6" s="1"/>
  <c r="AC323" i="6"/>
  <c r="AI323" i="6" s="1"/>
  <c r="AL323" i="6" s="1"/>
  <c r="AC12" i="6"/>
  <c r="AI12" i="6" s="1"/>
  <c r="AL12" i="6" s="1"/>
  <c r="AC252" i="6"/>
  <c r="AI252" i="6" s="1"/>
  <c r="AL252" i="6" s="1"/>
  <c r="AO340" i="6"/>
  <c r="AC340" i="6"/>
  <c r="AI340" i="6" s="1"/>
  <c r="AL340" i="6" s="1"/>
  <c r="AC37" i="6"/>
  <c r="AI37" i="6" s="1"/>
  <c r="AL37" i="6" s="1"/>
  <c r="AC61" i="6"/>
  <c r="AI61" i="6" s="1"/>
  <c r="AL61" i="6" s="1"/>
  <c r="AC133" i="6"/>
  <c r="AI133" i="6" s="1"/>
  <c r="AL133" i="6" s="1"/>
  <c r="AC157" i="6"/>
  <c r="AI157" i="6" s="1"/>
  <c r="AL157" i="6" s="1"/>
  <c r="AC141" i="6"/>
  <c r="AI141" i="6" s="1"/>
  <c r="AL141" i="6" s="1"/>
  <c r="AC102" i="6"/>
  <c r="AI102" i="6" s="1"/>
  <c r="AL102" i="6" s="1"/>
  <c r="AC238" i="6"/>
  <c r="AI238" i="6" s="1"/>
  <c r="AL238" i="6" s="1"/>
  <c r="AC366" i="6"/>
  <c r="AI366" i="6" s="1"/>
  <c r="AL366" i="6" s="1"/>
  <c r="AC225" i="6"/>
  <c r="AI225" i="6" s="1"/>
  <c r="AL225" i="6" s="1"/>
  <c r="AC167" i="6"/>
  <c r="AI167" i="6" s="1"/>
  <c r="AL167" i="6" s="1"/>
  <c r="AC247" i="6"/>
  <c r="AI247" i="6" s="1"/>
  <c r="AL247" i="6" s="1"/>
  <c r="AC303" i="6"/>
  <c r="AI303" i="6" s="1"/>
  <c r="AL303" i="6" s="1"/>
  <c r="AC17" i="6"/>
  <c r="AI17" i="6" s="1"/>
  <c r="AL17" i="6" s="1"/>
  <c r="AC273" i="6"/>
  <c r="AI273" i="6" s="1"/>
  <c r="AL273" i="6" s="1"/>
  <c r="AO89" i="6"/>
  <c r="AC89" i="6"/>
  <c r="AI89" i="6" s="1"/>
  <c r="AL89" i="6" s="1"/>
  <c r="AC192" i="6"/>
  <c r="AI192" i="6" s="1"/>
  <c r="AL192" i="6" s="1"/>
  <c r="AC216" i="6"/>
  <c r="AI216" i="6" s="1"/>
  <c r="AL216" i="6" s="1"/>
  <c r="AC264" i="6"/>
  <c r="AI264" i="6" s="1"/>
  <c r="AL264" i="6" s="1"/>
  <c r="AC312" i="6"/>
  <c r="AI312" i="6" s="1"/>
  <c r="AL312" i="6" s="1"/>
  <c r="AO341" i="6"/>
  <c r="AC341" i="6"/>
  <c r="AI341" i="6" s="1"/>
  <c r="AL341" i="6" s="1"/>
  <c r="AC97" i="6"/>
  <c r="AI97" i="6" s="1"/>
  <c r="AL97" i="6" s="1"/>
  <c r="AC129" i="6"/>
  <c r="AI129" i="6" s="1"/>
  <c r="AL129" i="6" s="1"/>
  <c r="AC153" i="6"/>
  <c r="AI153" i="6" s="1"/>
  <c r="AL153" i="6" s="1"/>
  <c r="AO242" i="6"/>
  <c r="AC242" i="6"/>
  <c r="AI242" i="6" s="1"/>
  <c r="AL242" i="6" s="1"/>
  <c r="AC34" i="6"/>
  <c r="AI34" i="6" s="1"/>
  <c r="AL34" i="6" s="1"/>
  <c r="AC43" i="6"/>
  <c r="AI43" i="6" s="1"/>
  <c r="AL43" i="6" s="1"/>
  <c r="AC235" i="6"/>
  <c r="AI235" i="6" s="1"/>
  <c r="AL235" i="6" s="1"/>
  <c r="AC267" i="6"/>
  <c r="AI267" i="6" s="1"/>
  <c r="AL267" i="6" s="1"/>
  <c r="AO195" i="6"/>
  <c r="AC195" i="6"/>
  <c r="AI195" i="6" s="1"/>
  <c r="AL195" i="6" s="1"/>
  <c r="AC36" i="6"/>
  <c r="AI36" i="6" s="1"/>
  <c r="AL36" i="6" s="1"/>
  <c r="AC60" i="6"/>
  <c r="AI60" i="6" s="1"/>
  <c r="AL60" i="6" s="1"/>
  <c r="AC84" i="6"/>
  <c r="AI84" i="6" s="1"/>
  <c r="AL84" i="6" s="1"/>
  <c r="AC108" i="6"/>
  <c r="AI108" i="6" s="1"/>
  <c r="AL108" i="6" s="1"/>
  <c r="AC132" i="6"/>
  <c r="AI132" i="6" s="1"/>
  <c r="AL132" i="6" s="1"/>
  <c r="AC156" i="6"/>
  <c r="AI156" i="6" s="1"/>
  <c r="AL156" i="6" s="1"/>
  <c r="AC204" i="6"/>
  <c r="AI204" i="6" s="1"/>
  <c r="AL204" i="6" s="1"/>
  <c r="AC228" i="6"/>
  <c r="AI228" i="6" s="1"/>
  <c r="AL228" i="6" s="1"/>
  <c r="AC276" i="6"/>
  <c r="AI276" i="6" s="1"/>
  <c r="AL276" i="6" s="1"/>
  <c r="AC85" i="6"/>
  <c r="AI85" i="6" s="1"/>
  <c r="AL85" i="6" s="1"/>
  <c r="AC109" i="6"/>
  <c r="AI109" i="6" s="1"/>
  <c r="AL109" i="6" s="1"/>
  <c r="AC221" i="6"/>
  <c r="AI221" i="6" s="1"/>
  <c r="AL221" i="6" s="1"/>
  <c r="AC245" i="6"/>
  <c r="AI245" i="6" s="1"/>
  <c r="AL245" i="6" s="1"/>
  <c r="AC277" i="6"/>
  <c r="AI277" i="6" s="1"/>
  <c r="AL277" i="6" s="1"/>
  <c r="AC301" i="6"/>
  <c r="AI301" i="6" s="1"/>
  <c r="AL301" i="6" s="1"/>
  <c r="AC73" i="6"/>
  <c r="AI73" i="6" s="1"/>
  <c r="AL73" i="6" s="1"/>
  <c r="AC181" i="6"/>
  <c r="AI181" i="6" s="1"/>
  <c r="AL181" i="6" s="1"/>
  <c r="AC169" i="6"/>
  <c r="AI169" i="6" s="1"/>
  <c r="AL169" i="6" s="1"/>
  <c r="AC78" i="6"/>
  <c r="AI78" i="6" s="1"/>
  <c r="AL78" i="6" s="1"/>
  <c r="AC126" i="6"/>
  <c r="AI126" i="6" s="1"/>
  <c r="AL126" i="6" s="1"/>
  <c r="AC190" i="6"/>
  <c r="AI190" i="6" s="1"/>
  <c r="AL190" i="6" s="1"/>
  <c r="AC334" i="6"/>
  <c r="AI334" i="6" s="1"/>
  <c r="AL334" i="6" s="1"/>
  <c r="AC226" i="6"/>
  <c r="AI226" i="6" s="1"/>
  <c r="AL226" i="6" s="1"/>
  <c r="AC203" i="6"/>
  <c r="AI203" i="6" s="1"/>
  <c r="AL203" i="6" s="1"/>
  <c r="AC270" i="6"/>
  <c r="AI270" i="6" s="1"/>
  <c r="AL270" i="6" s="1"/>
  <c r="AC104" i="6"/>
  <c r="AI104" i="6" s="1"/>
  <c r="AL104" i="6" s="1"/>
  <c r="AC255" i="6"/>
  <c r="AI255" i="6" s="1"/>
  <c r="AL255" i="6" s="1"/>
  <c r="AO54" i="6"/>
  <c r="AC54" i="6"/>
  <c r="AI54" i="6" s="1"/>
  <c r="AL54" i="6" s="1"/>
  <c r="AO88" i="6"/>
  <c r="AC88" i="6"/>
  <c r="AI88" i="6" s="1"/>
  <c r="AL88" i="6" s="1"/>
  <c r="AC217" i="6"/>
  <c r="AI217" i="6" s="1"/>
  <c r="AL217" i="6" s="1"/>
  <c r="AC329" i="6"/>
  <c r="AI329" i="6" s="1"/>
  <c r="AL329" i="6" s="1"/>
  <c r="AO122" i="6"/>
  <c r="AC122" i="6"/>
  <c r="AI122" i="6" s="1"/>
  <c r="AL122" i="6" s="1"/>
  <c r="AC144" i="6"/>
  <c r="AI144" i="6" s="1"/>
  <c r="AL144" i="6" s="1"/>
  <c r="AC288" i="6"/>
  <c r="AI288" i="6" s="1"/>
  <c r="AL288" i="6" s="1"/>
  <c r="AC42" i="6"/>
  <c r="AI42" i="6" s="1"/>
  <c r="AL42" i="6" s="1"/>
  <c r="AC90" i="6"/>
  <c r="AI90" i="6" s="1"/>
  <c r="AL90" i="6" s="1"/>
  <c r="AC299" i="6"/>
  <c r="AI299" i="6" s="1"/>
  <c r="AL299" i="6" s="1"/>
  <c r="AC253" i="6"/>
  <c r="AI253" i="6" s="1"/>
  <c r="AL253" i="6" s="1"/>
  <c r="AC380" i="6"/>
  <c r="AI380" i="6" s="1"/>
  <c r="AL380" i="6" s="1"/>
  <c r="AC138" i="6"/>
  <c r="AI138" i="6" s="1"/>
  <c r="AL138" i="6" s="1"/>
  <c r="AC374" i="6"/>
  <c r="AI374" i="6" s="1"/>
  <c r="AL374" i="6" s="1"/>
  <c r="AC202" i="6"/>
  <c r="AI202" i="6" s="1"/>
  <c r="AL202" i="6" s="1"/>
  <c r="AC171" i="6"/>
  <c r="AI171" i="6" s="1"/>
  <c r="AL171" i="6" s="1"/>
  <c r="AC271" i="6"/>
  <c r="AI271" i="6" s="1"/>
  <c r="AL271" i="6" s="1"/>
  <c r="AC7" i="6"/>
  <c r="AI7" i="6" s="1"/>
  <c r="AL7" i="6" s="1"/>
  <c r="AO237" i="6"/>
  <c r="AC237" i="6"/>
  <c r="AI237" i="6" s="1"/>
  <c r="AL237" i="6" s="1"/>
  <c r="AO362" i="6"/>
  <c r="AC362" i="6"/>
  <c r="AI362" i="6" s="1"/>
  <c r="AL362" i="6" s="1"/>
  <c r="AC151" i="6"/>
  <c r="AI151" i="6" s="1"/>
  <c r="AL151" i="6" s="1"/>
  <c r="AC322" i="6"/>
  <c r="AI322" i="6" s="1"/>
  <c r="AL322" i="6" s="1"/>
  <c r="AC66" i="6"/>
  <c r="AI66" i="6" s="1"/>
  <c r="AL66" i="6" s="1"/>
  <c r="AC20" i="6"/>
  <c r="AI20" i="6" s="1"/>
  <c r="AL20" i="6" s="1"/>
  <c r="AC44" i="6"/>
  <c r="AI44" i="6" s="1"/>
  <c r="AL44" i="6" s="1"/>
  <c r="AC92" i="6"/>
  <c r="AI92" i="6" s="1"/>
  <c r="AL92" i="6" s="1"/>
  <c r="AC212" i="6"/>
  <c r="AI212" i="6" s="1"/>
  <c r="AL212" i="6" s="1"/>
  <c r="AC260" i="6"/>
  <c r="AI260" i="6" s="1"/>
  <c r="AL260" i="6" s="1"/>
  <c r="AC348" i="6"/>
  <c r="AI348" i="6" s="1"/>
  <c r="AL348" i="6" s="1"/>
  <c r="AC45" i="6"/>
  <c r="AI45" i="6" s="1"/>
  <c r="AL45" i="6" s="1"/>
  <c r="AC69" i="6"/>
  <c r="AI69" i="6" s="1"/>
  <c r="AL69" i="6" s="1"/>
  <c r="AC93" i="6"/>
  <c r="AI93" i="6" s="1"/>
  <c r="AL93" i="6" s="1"/>
  <c r="AC117" i="6"/>
  <c r="AI117" i="6" s="1"/>
  <c r="AL117" i="6" s="1"/>
  <c r="AC205" i="6"/>
  <c r="AI205" i="6" s="1"/>
  <c r="AL205" i="6" s="1"/>
  <c r="AC333" i="6"/>
  <c r="AI333" i="6" s="1"/>
  <c r="AL333" i="6" s="1"/>
  <c r="AC357" i="6"/>
  <c r="AI357" i="6" s="1"/>
  <c r="AL357" i="6" s="1"/>
  <c r="AC197" i="6"/>
  <c r="AI197" i="6" s="1"/>
  <c r="AL197" i="6" s="1"/>
  <c r="AC227" i="6"/>
  <c r="AI227" i="6" s="1"/>
  <c r="AL227" i="6" s="1"/>
  <c r="AC222" i="6"/>
  <c r="AI222" i="6" s="1"/>
  <c r="AL222" i="6" s="1"/>
  <c r="AC302" i="6"/>
  <c r="AI302" i="6" s="1"/>
  <c r="AL302" i="6" s="1"/>
  <c r="AC342" i="6"/>
  <c r="AI342" i="6" s="1"/>
  <c r="AL342" i="6" s="1"/>
  <c r="AC326" i="6"/>
  <c r="AI326" i="6" s="1"/>
  <c r="AL326" i="6" s="1"/>
  <c r="AC25" i="6"/>
  <c r="AI25" i="6" s="1"/>
  <c r="AL25" i="6" s="1"/>
  <c r="AC346" i="6"/>
  <c r="AI346" i="6" s="1"/>
  <c r="AL346" i="6" s="1"/>
  <c r="AO178" i="6"/>
  <c r="AC178" i="6"/>
  <c r="AI178" i="6" s="1"/>
  <c r="AL178" i="6" s="1"/>
  <c r="AC3" i="6"/>
  <c r="AI3" i="6" s="1"/>
  <c r="AO179" i="6"/>
  <c r="AC179" i="6"/>
  <c r="AI179" i="6" s="1"/>
  <c r="AL179" i="6" s="1"/>
  <c r="AC188" i="6"/>
  <c r="AI188" i="6" s="1"/>
  <c r="AL188" i="6" s="1"/>
  <c r="AC365" i="6"/>
  <c r="AI365" i="6" s="1"/>
  <c r="AL365" i="6" s="1"/>
  <c r="AC282" i="6"/>
  <c r="AI282" i="6" s="1"/>
  <c r="AL282" i="6" s="1"/>
  <c r="AC330" i="6"/>
  <c r="AI330" i="6" s="1"/>
  <c r="AL330" i="6" s="1"/>
  <c r="AC186" i="6"/>
  <c r="AI186" i="6" s="1"/>
  <c r="AL186" i="6" s="1"/>
  <c r="AC369" i="6"/>
  <c r="AI369" i="6" s="1"/>
  <c r="AL369" i="6" s="1"/>
  <c r="AC184" i="6"/>
  <c r="AI184" i="6" s="1"/>
  <c r="AL184" i="6" s="1"/>
  <c r="AC57" i="6"/>
  <c r="AI57" i="6" s="1"/>
  <c r="AL57" i="6" s="1"/>
  <c r="AO207" i="6"/>
  <c r="AO31" i="6"/>
  <c r="AO55" i="6"/>
  <c r="AO111" i="6"/>
  <c r="AO375" i="6"/>
  <c r="AO360" i="6"/>
  <c r="AO146" i="6"/>
  <c r="AO226" i="6"/>
  <c r="AO224" i="6"/>
  <c r="AO368" i="6"/>
  <c r="AO272" i="6"/>
  <c r="AO296" i="6"/>
  <c r="AO320" i="6"/>
  <c r="AO163" i="6"/>
  <c r="AO105" i="6"/>
  <c r="AO44" i="6"/>
  <c r="AO309" i="6"/>
  <c r="AO86" i="6"/>
  <c r="AO110" i="6"/>
  <c r="AO321" i="6"/>
  <c r="AO137" i="6"/>
  <c r="AO307" i="6"/>
  <c r="AO332" i="6"/>
  <c r="AO285" i="6"/>
  <c r="AO149" i="6"/>
  <c r="AO142" i="6"/>
  <c r="AO206" i="6"/>
  <c r="AO254" i="6"/>
  <c r="AO159" i="6"/>
  <c r="AO215" i="6"/>
  <c r="AO319" i="6"/>
  <c r="AO9" i="6"/>
  <c r="AO370" i="6"/>
  <c r="AO280" i="6"/>
  <c r="AO328" i="6"/>
  <c r="AO306" i="6"/>
  <c r="AO223" i="6"/>
  <c r="AO327" i="6"/>
  <c r="AO351" i="6"/>
  <c r="AO185" i="6"/>
  <c r="AO241" i="6"/>
  <c r="AO297" i="6"/>
  <c r="AO103" i="6"/>
  <c r="AO209" i="6"/>
  <c r="AO136" i="6"/>
  <c r="AO123" i="6"/>
  <c r="AO259" i="6"/>
  <c r="AO283" i="6"/>
  <c r="AO125" i="6"/>
  <c r="AO258" i="6"/>
  <c r="AO58" i="6"/>
  <c r="AO12" i="6"/>
  <c r="AO61" i="6"/>
  <c r="AO133" i="6"/>
  <c r="AO157" i="6"/>
  <c r="AO102" i="6"/>
  <c r="AO238" i="6"/>
  <c r="AO193" i="6"/>
  <c r="AO217" i="6"/>
  <c r="AO305" i="6"/>
  <c r="AO329" i="6"/>
  <c r="AO144" i="6"/>
  <c r="AO288" i="6"/>
  <c r="AO290" i="6"/>
  <c r="AO107" i="6"/>
  <c r="AO129" i="6"/>
  <c r="AO301" i="6"/>
  <c r="AO334" i="6"/>
  <c r="AO191" i="6"/>
  <c r="AO266" i="6"/>
  <c r="AO3" i="6"/>
  <c r="AO260" i="6"/>
  <c r="AO45" i="6"/>
  <c r="AO69" i="6"/>
  <c r="AO93" i="6"/>
  <c r="AO117" i="6"/>
  <c r="AO205" i="6"/>
  <c r="AO333" i="6"/>
  <c r="AO227" i="6"/>
  <c r="AO38" i="6"/>
  <c r="AO24" i="6"/>
  <c r="AO72" i="6"/>
  <c r="AO39" i="6"/>
  <c r="AO143" i="6"/>
  <c r="AO263" i="6"/>
  <c r="AO257" i="6"/>
  <c r="AO250" i="6"/>
  <c r="AO152" i="6"/>
  <c r="AO298" i="6"/>
  <c r="AO338" i="6"/>
  <c r="AO87" i="6"/>
  <c r="AO71" i="6"/>
  <c r="AO127" i="6"/>
  <c r="AO239" i="6"/>
  <c r="AO295" i="6"/>
  <c r="AO343" i="6"/>
  <c r="AO33" i="6"/>
  <c r="AO233" i="6"/>
  <c r="AO70" i="6"/>
  <c r="AO219" i="6"/>
  <c r="AO256" i="6"/>
  <c r="AO145" i="6"/>
  <c r="AO98" i="6"/>
  <c r="AO220" i="6"/>
  <c r="AO268" i="6"/>
  <c r="AO77" i="6"/>
  <c r="AO213" i="6"/>
  <c r="AO350" i="6"/>
  <c r="AO194" i="6"/>
  <c r="AO30" i="6"/>
  <c r="AO135" i="6"/>
  <c r="AO167" i="6"/>
  <c r="AO247" i="6"/>
  <c r="AO303" i="6"/>
  <c r="AO17" i="6"/>
  <c r="AO273" i="6"/>
  <c r="AO354" i="6"/>
  <c r="AO160" i="6"/>
  <c r="AO323" i="6"/>
  <c r="AO180" i="6"/>
  <c r="AO300" i="6"/>
  <c r="AO324" i="6"/>
  <c r="AO21" i="6"/>
  <c r="AO138" i="6"/>
  <c r="AO75" i="6"/>
  <c r="AO262" i="6"/>
  <c r="AO154" i="6"/>
  <c r="AO210" i="6"/>
  <c r="AO112" i="6"/>
  <c r="AO240" i="6"/>
  <c r="AO59" i="6"/>
  <c r="AO115" i="6"/>
  <c r="AO139" i="6"/>
  <c r="AO97" i="6"/>
  <c r="AO153" i="6"/>
  <c r="AO34" i="6"/>
  <c r="AO43" i="6"/>
  <c r="AO20" i="6"/>
  <c r="AO92" i="6"/>
  <c r="AO212" i="6"/>
  <c r="AO348" i="6"/>
  <c r="AO357" i="6"/>
  <c r="AO197" i="6"/>
  <c r="AO141" i="6"/>
  <c r="AO366" i="6"/>
  <c r="AO187" i="6"/>
  <c r="AO231" i="6"/>
  <c r="AO287" i="6"/>
  <c r="AO335" i="6"/>
  <c r="AO161" i="6"/>
  <c r="AO249" i="6"/>
  <c r="AO168" i="6"/>
  <c r="AO192" i="6"/>
  <c r="AO216" i="6"/>
  <c r="AO264" i="6"/>
  <c r="AO312" i="6"/>
  <c r="AO11" i="6"/>
  <c r="AO83" i="6"/>
  <c r="AO42" i="6"/>
  <c r="AO90" i="6"/>
  <c r="AO299" i="6"/>
  <c r="AO331" i="6"/>
  <c r="AO251" i="6"/>
  <c r="AO68" i="6"/>
  <c r="AO116" i="6"/>
  <c r="AO140" i="6"/>
  <c r="AO164" i="6"/>
  <c r="AO188" i="6"/>
  <c r="AO236" i="6"/>
  <c r="AO284" i="6"/>
  <c r="AO5" i="6"/>
  <c r="AO261" i="6"/>
  <c r="AO365" i="6"/>
  <c r="AO181" i="6"/>
  <c r="AO169" i="6"/>
  <c r="AO78" i="6"/>
  <c r="AO126" i="6"/>
  <c r="AO190" i="6"/>
  <c r="AO170" i="6"/>
  <c r="AO218" i="6"/>
  <c r="AO48" i="6"/>
  <c r="AO96" i="6"/>
  <c r="AO63" i="6"/>
  <c r="AO119" i="6"/>
  <c r="AO175" i="6"/>
  <c r="AO199" i="6"/>
  <c r="AO311" i="6"/>
  <c r="AO10" i="6"/>
  <c r="AO66" i="6"/>
  <c r="AO114" i="6"/>
  <c r="AO235" i="6"/>
  <c r="AO267" i="6"/>
  <c r="AO4" i="6"/>
  <c r="AO308" i="6"/>
  <c r="AO29" i="6"/>
  <c r="AO53" i="6"/>
  <c r="AO229" i="6"/>
  <c r="AO282" i="6"/>
  <c r="AO198" i="6"/>
  <c r="AO158" i="6"/>
  <c r="AO246" i="6"/>
  <c r="AO278" i="6"/>
  <c r="AO374" i="6"/>
  <c r="AO95" i="6"/>
  <c r="AO367" i="6"/>
  <c r="AO65" i="6"/>
  <c r="AO177" i="6"/>
  <c r="AO281" i="6"/>
  <c r="AO313" i="6"/>
  <c r="AO151" i="6"/>
  <c r="AO176" i="6"/>
  <c r="AO200" i="6"/>
  <c r="AO248" i="6"/>
  <c r="AO344" i="6"/>
  <c r="AO147" i="6"/>
  <c r="AO28" i="6"/>
  <c r="AO52" i="6"/>
  <c r="AO76" i="6"/>
  <c r="AO100" i="6"/>
  <c r="AO196" i="6"/>
  <c r="AO244" i="6"/>
  <c r="AO222" i="6"/>
  <c r="AO302" i="6"/>
  <c r="AO342" i="6"/>
  <c r="AO201" i="6"/>
  <c r="AO99" i="6"/>
  <c r="AO113" i="6"/>
  <c r="AO26" i="6"/>
  <c r="AO50" i="6"/>
  <c r="AO74" i="6"/>
  <c r="AO243" i="6"/>
  <c r="AO124" i="6"/>
  <c r="AO148" i="6"/>
  <c r="AO172" i="6"/>
  <c r="AO292" i="6"/>
  <c r="AO316" i="6"/>
  <c r="AO13" i="6"/>
  <c r="AO101" i="6"/>
  <c r="AO293" i="6"/>
  <c r="AO325" i="6"/>
  <c r="AO165" i="6"/>
  <c r="AO189" i="6"/>
  <c r="AO330" i="6"/>
  <c r="AO230" i="6"/>
  <c r="AO310" i="6"/>
  <c r="AO202" i="6"/>
  <c r="AO14" i="6"/>
  <c r="AO62" i="6"/>
  <c r="AO183" i="6"/>
  <c r="AO81" i="6"/>
  <c r="AO314" i="6"/>
  <c r="AO35" i="6"/>
  <c r="AO252" i="6"/>
  <c r="AO37" i="6"/>
  <c r="AO349" i="6"/>
  <c r="AO203" i="6"/>
  <c r="AO80" i="6"/>
  <c r="AO22" i="6"/>
  <c r="AO46" i="6"/>
  <c r="AO8" i="6"/>
  <c r="AO32" i="6"/>
  <c r="AO56" i="6"/>
  <c r="AO358" i="6"/>
  <c r="AO47" i="6"/>
  <c r="AO79" i="6"/>
  <c r="AO279" i="6"/>
  <c r="AO49" i="6"/>
  <c r="AO265" i="6"/>
  <c r="AO353" i="6"/>
  <c r="AO128" i="6"/>
  <c r="AO208" i="6"/>
  <c r="AO232" i="6"/>
  <c r="AO304" i="6"/>
  <c r="AO352" i="6"/>
  <c r="AO377" i="6"/>
  <c r="AO322" i="6"/>
  <c r="AO27" i="6"/>
  <c r="AO131" i="6"/>
  <c r="AO155" i="6"/>
  <c r="AO121" i="6"/>
  <c r="AO82" i="6"/>
  <c r="AO106" i="6"/>
  <c r="AO130" i="6"/>
  <c r="AO67" i="6"/>
  <c r="AO275" i="6"/>
  <c r="AO253" i="6"/>
  <c r="AO36" i="6"/>
  <c r="AO60" i="6"/>
  <c r="AO84" i="6"/>
  <c r="AO108" i="6"/>
  <c r="AO132" i="6"/>
  <c r="AO156" i="6"/>
  <c r="AO204" i="6"/>
  <c r="AO228" i="6"/>
  <c r="AO276" i="6"/>
  <c r="AO85" i="6"/>
  <c r="AO109" i="6"/>
  <c r="AO221" i="6"/>
  <c r="AO245" i="6"/>
  <c r="AO277" i="6"/>
  <c r="AO73" i="6"/>
  <c r="AO41" i="6"/>
  <c r="AO118" i="6"/>
  <c r="AO174" i="6"/>
  <c r="AO286" i="6"/>
  <c r="AO162" i="6"/>
  <c r="AO186" i="6"/>
  <c r="AO234" i="6"/>
  <c r="AO171" i="6"/>
  <c r="AI274" i="6"/>
  <c r="AL274" i="6" s="1"/>
  <c r="AI381" i="6"/>
  <c r="AL381" i="6" s="1"/>
  <c r="AI349" i="6"/>
  <c r="AL349" i="6" s="1"/>
  <c r="AT4" i="6"/>
  <c r="AT3" i="6"/>
  <c r="AT2" i="6"/>
  <c r="AE2" i="1"/>
  <c r="AT24" i="6" l="1"/>
  <c r="AU23" i="6"/>
  <c r="AV23" i="6"/>
  <c r="AV22" i="6"/>
  <c r="AL2" i="6"/>
  <c r="AT22" i="6"/>
  <c r="AL3" i="6"/>
  <c r="AT23" i="6"/>
  <c r="AU22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D9DB7-89A9-4342-A451-8D1C5C655506}" name="E0" type="6" refreshedVersion="8" background="1" saveData="1">
    <textPr sourceFile="/Users/mathieu/Downloads/E0.csv" decimal="," thousands=" " comma="1">
      <textFields count="1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6C4A963-E2A3-7246-9A4D-595488F853A8}" name="E0-2" type="6" refreshedVersion="8" background="1" saveData="1">
    <textPr sourceFile="/Users/mathieu/Downloads/E0-2.csv" decimal="," thousands=" " comma="1">
      <textFields count="1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FCDA87D-BF7C-CE42-AAEF-EE35DB4DEBE9}" name="E0-3" type="6" refreshedVersion="8" background="1" saveData="1">
    <textPr sourceFile="/Users/mathieu/Downloads/E0-3.csv" decimal="," thousands=" " comma="1">
      <textFields count="1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A49F9A2-AC02-334D-91EF-4C039844B339}" name="E01" type="6" refreshedVersion="8" background="1" saveData="1">
    <textPr sourceFile="/Users/mathieu/Downloads/E0.csv" decimal="," thousands=" " comma="1">
      <textFields count="1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A7813486-1899-D743-B3EC-AB66CC4DBA6C}" name="Prédiction" type="6" refreshedVersion="8" background="1" saveData="1">
    <textPr sourceFile="/Users/mathieu/Downloads/Prédiction.csv" decimal="," thousands=" " comma="1">
      <textFields count="6">
        <textField/>
        <textField/>
        <textField/>
        <textField/>
        <textField/>
        <textField/>
      </textFields>
    </textPr>
  </connection>
  <connection id="6" xr16:uid="{1DC3B373-28EC-8445-8227-C099BB0C56E3}" name="Prédiction1" type="6" refreshedVersion="8" background="1" saveData="1">
    <textPr sourceFile="/Users/mathieu/Documents/IMT M2/Projet P5 - Foot Predictor/Prédiction.csv" decimal="," thousands=" " comma="1">
      <textFields count="6">
        <textField/>
        <textField/>
        <textField/>
        <textField/>
        <textField/>
        <textField/>
      </textFields>
    </textPr>
  </connection>
  <connection id="7" xr16:uid="{F16B67EB-E081-E54C-BF5E-F0C3AB31CB4A}" name="Prédiction2" type="6" refreshedVersion="8" background="1" saveData="1">
    <textPr sourceFile="/Users/mathieu/Documents/IMT M2/Projet P5 - Foot Predictor/Prédiction2.csv" decimal="," thousands=" " comma="1">
      <textFields count="6">
        <textField/>
        <textField/>
        <textField/>
        <textField/>
        <textField/>
        <textField/>
      </textFields>
    </textPr>
  </connection>
  <connection id="8" xr16:uid="{97DE1E74-2593-B74C-ADA9-7B041B332F90}" name="Prédiction3" type="6" refreshedVersion="8" background="1" saveData="1">
    <textPr sourceFile="/Users/mathieu/Documents/IMT M2/Projet P5 - Foot Predictor/Prédiction3.csv" decimal="," thousands=" " comma="1">
      <textFields count="6">
        <textField/>
        <textField/>
        <textField/>
        <textField/>
        <textField/>
        <textField/>
      </textFields>
    </textPr>
  </connection>
  <connection id="9" xr16:uid="{73F30EBC-6668-F44F-9868-8439CD3B03C6}" name="Prédiction5" type="6" refreshedVersion="8" background="1" saveData="1">
    <textPr codePage="10000" sourceFile="/Users/mathieu/Documents/IMT M2/Projet P5 - Foot Predictor/Prédiction5.csv" decimal="," thousands=" 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<sst xmlns="http://schemas.openxmlformats.org/spreadsheetml/2006/main" count="10321" uniqueCount="473">
  <si>
    <t>Div</t>
  </si>
  <si>
    <t>Date</t>
  </si>
  <si>
    <t>Time</t>
  </si>
  <si>
    <t>HomeTeam</t>
  </si>
  <si>
    <t>AwayTeam</t>
  </si>
  <si>
    <t>FTHG</t>
  </si>
  <si>
    <t>FTAG</t>
  </si>
  <si>
    <t>FTR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</si>
  <si>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</si>
  <si>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</si>
  <si>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</si>
  <si>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</si>
  <si>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</si>
  <si>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</si>
  <si>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</si>
  <si>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</si>
  <si>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</si>
  <si>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E0</t>
  </si>
  <si>
    <t>Crystal Palace</t>
  </si>
  <si>
    <t>Arsenal</t>
  </si>
  <si>
    <t>A</t>
  </si>
  <si>
    <t>Fulham</t>
  </si>
  <si>
    <t>Liverpool</t>
  </si>
  <si>
    <t>D</t>
  </si>
  <si>
    <t>H</t>
  </si>
  <si>
    <t>Bournemouth</t>
  </si>
  <si>
    <t>Aston Villa</t>
  </si>
  <si>
    <t>Leeds</t>
  </si>
  <si>
    <t>Wolves</t>
  </si>
  <si>
    <t>Newcastle</t>
  </si>
  <si>
    <t>Nott'm Forest</t>
  </si>
  <si>
    <t>Tottenham</t>
  </si>
  <si>
    <t>Southampton</t>
  </si>
  <si>
    <t>Everton</t>
  </si>
  <si>
    <t>Chelsea</t>
  </si>
  <si>
    <t>Leicester</t>
  </si>
  <si>
    <t>Brentford</t>
  </si>
  <si>
    <t>Man United</t>
  </si>
  <si>
    <t>Brighton</t>
  </si>
  <si>
    <t>West Ham</t>
  </si>
  <si>
    <t>Man City</t>
  </si>
  <si>
    <t>Burnley</t>
  </si>
  <si>
    <t>Watford</t>
  </si>
  <si>
    <t>Norwich</t>
  </si>
  <si>
    <t>West Brom</t>
  </si>
  <si>
    <t>Sheffield United</t>
  </si>
  <si>
    <t>Prédic B365</t>
  </si>
  <si>
    <t>Prédic BW</t>
  </si>
  <si>
    <t>Prédic IW</t>
  </si>
  <si>
    <t>Précision B365</t>
  </si>
  <si>
    <t>Précision BW</t>
  </si>
  <si>
    <t>Précision IW</t>
  </si>
  <si>
    <t>Home_Team</t>
  </si>
  <si>
    <t>Away_Team</t>
  </si>
  <si>
    <t>C√¥te domicile</t>
  </si>
  <si>
    <t>C√¥te nul</t>
  </si>
  <si>
    <t>C√¥te ext√©rieur</t>
  </si>
  <si>
    <t>H XGBoost</t>
  </si>
  <si>
    <t>D XGBoost</t>
  </si>
  <si>
    <t>A XGBoost</t>
  </si>
  <si>
    <t>Prédic XGBoost</t>
  </si>
  <si>
    <t>Résult B365</t>
  </si>
  <si>
    <t>Résult BW</t>
  </si>
  <si>
    <t>Résult IW</t>
  </si>
  <si>
    <t>Résult XGBoost</t>
  </si>
  <si>
    <t>Précision</t>
  </si>
  <si>
    <t>Site de paris :</t>
  </si>
  <si>
    <t>Précision :</t>
  </si>
  <si>
    <t>B365</t>
  </si>
  <si>
    <t>BW</t>
  </si>
  <si>
    <t>IW</t>
  </si>
  <si>
    <t>Modèle</t>
  </si>
  <si>
    <t>Taux de réponse similaire à IW</t>
  </si>
  <si>
    <t>Différence de côtes</t>
  </si>
  <si>
    <t>XGBoost</t>
  </si>
  <si>
    <t>Taux XGBoost / IW</t>
  </si>
  <si>
    <t>Diff XGBoost/IW</t>
  </si>
  <si>
    <t>A Conv1</t>
  </si>
  <si>
    <t>D Conv1</t>
  </si>
  <si>
    <t>Prédic Conv1</t>
  </si>
  <si>
    <t>Résult Conv1</t>
  </si>
  <si>
    <t>Conv sur entrainé</t>
  </si>
  <si>
    <t>Taux Conv1/IW</t>
  </si>
  <si>
    <t>Diff Conv1/IW</t>
  </si>
  <si>
    <t>Crystal Palace Arsenal</t>
  </si>
  <si>
    <t>Fulham Liverpool</t>
  </si>
  <si>
    <t>Everton Chelsea</t>
  </si>
  <si>
    <t>Bournemouth Aston Villa</t>
  </si>
  <si>
    <t>Tottenham Southampton</t>
  </si>
  <si>
    <t>Leeds Wolves</t>
  </si>
  <si>
    <t>Newcastle Nott'm Forest</t>
  </si>
  <si>
    <t>Man United Brighton</t>
  </si>
  <si>
    <t>West Ham Man City</t>
  </si>
  <si>
    <t>Leicester Brentford</t>
  </si>
  <si>
    <t>Aston Villa Everton</t>
  </si>
  <si>
    <t>Wolves Fulham</t>
  </si>
  <si>
    <t>Arsenal Leicester</t>
  </si>
  <si>
    <t>Brentford Man United</t>
  </si>
  <si>
    <t>Man City Bournemouth</t>
  </si>
  <si>
    <t>Brighton Newcastle</t>
  </si>
  <si>
    <t>Southampton Leeds</t>
  </si>
  <si>
    <t>Nott'm Forest West Ham</t>
  </si>
  <si>
    <t>Chelsea Tottenham</t>
  </si>
  <si>
    <t>Liverpool Crystal Palace</t>
  </si>
  <si>
    <t>Everton Nott'm Forest</t>
  </si>
  <si>
    <t>Crystal Palace Aston Villa</t>
  </si>
  <si>
    <t>Tottenham Wolves</t>
  </si>
  <si>
    <t>Leicester Southampton</t>
  </si>
  <si>
    <t>Bournemouth Arsenal</t>
  </si>
  <si>
    <t>Fulham Brentford</t>
  </si>
  <si>
    <t>West Ham Brighton</t>
  </si>
  <si>
    <t>Newcastle Man City</t>
  </si>
  <si>
    <t>Leeds Chelsea</t>
  </si>
  <si>
    <t>Man United Liverpool</t>
  </si>
  <si>
    <t>Chelsea Leicester</t>
  </si>
  <si>
    <t>Brentford Everton</t>
  </si>
  <si>
    <t>Man City Crystal Palace</t>
  </si>
  <si>
    <t>Brighton Leeds</t>
  </si>
  <si>
    <t>Arsenal Fulham</t>
  </si>
  <si>
    <t>Liverpool Bournemouth</t>
  </si>
  <si>
    <t>Southampton Man United</t>
  </si>
  <si>
    <t>Nott'm Forest Tottenham</t>
  </si>
  <si>
    <t>Wolves Newcastle</t>
  </si>
  <si>
    <t>Aston Villa West Ham</t>
  </si>
  <si>
    <t>Leeds Everton</t>
  </si>
  <si>
    <t>Fulham Brighton</t>
  </si>
  <si>
    <t>Southampton Chelsea</t>
  </si>
  <si>
    <t>Crystal Palace Brentford</t>
  </si>
  <si>
    <t>Man City Nott'm Forest</t>
  </si>
  <si>
    <t>Arsenal Aston Villa</t>
  </si>
  <si>
    <t>Bournemouth Wolves</t>
  </si>
  <si>
    <t>West Ham Tottenham</t>
  </si>
  <si>
    <t>Liverpool Newcastle</t>
  </si>
  <si>
    <t>Leicester Man United</t>
  </si>
  <si>
    <t>Everton Liverpool</t>
  </si>
  <si>
    <t>Wolves Southampton</t>
  </si>
  <si>
    <t>Newcastle Crystal Palace</t>
  </si>
  <si>
    <t>Tottenham Fulham</t>
  </si>
  <si>
    <t>Chelsea West Ham</t>
  </si>
  <si>
    <t>Aston Villa Man City</t>
  </si>
  <si>
    <t>Nott'm Forest Bournemouth</t>
  </si>
  <si>
    <t>Brentford Leeds</t>
  </si>
  <si>
    <t>Man United Arsenal</t>
  </si>
  <si>
    <t>Brighton Leicester</t>
  </si>
  <si>
    <t>Aston Villa Southampton</t>
  </si>
  <si>
    <t>Nott'm Forest Fulham</t>
  </si>
  <si>
    <t>Tottenham Leicester</t>
  </si>
  <si>
    <t>Wolves Man City</t>
  </si>
  <si>
    <t>Newcastle Bournemouth</t>
  </si>
  <si>
    <t>Brentford Arsenal</t>
  </si>
  <si>
    <t>Everton West Ham</t>
  </si>
  <si>
    <t>Liverpool Brighton</t>
  </si>
  <si>
    <t>Crystal Palace Chelsea</t>
  </si>
  <si>
    <t>Fulham Newcastle</t>
  </si>
  <si>
    <t>Southampton Everton</t>
  </si>
  <si>
    <t>West Ham Wolves</t>
  </si>
  <si>
    <t>Arsenal Tottenham</t>
  </si>
  <si>
    <t>Bournemouth Brentford</t>
  </si>
  <si>
    <t>Leeds Aston Villa</t>
  </si>
  <si>
    <t>Man City Man United</t>
  </si>
  <si>
    <t>Leicester Nott'm Forest</t>
  </si>
  <si>
    <t>Chelsea Wolves</t>
  </si>
  <si>
    <t>Newcastle Brentford</t>
  </si>
  <si>
    <t>Brighton Tottenham</t>
  </si>
  <si>
    <t>Bournemouth Leicester</t>
  </si>
  <si>
    <t>Man City Southampton</t>
  </si>
  <si>
    <t>Crystal Palace Leeds</t>
  </si>
  <si>
    <t>West Ham Fulham</t>
  </si>
  <si>
    <t>Arsenal Liverpool</t>
  </si>
  <si>
    <t>Everton Man United</t>
  </si>
  <si>
    <t>Nott'm Forest Aston Villa</t>
  </si>
  <si>
    <t>Brentford Brighton</t>
  </si>
  <si>
    <t>Tottenham Everton</t>
  </si>
  <si>
    <t>Leicester Crystal Palace</t>
  </si>
  <si>
    <t>Fulham Bournemouth</t>
  </si>
  <si>
    <t>Wolves Nott'm Forest</t>
  </si>
  <si>
    <t>Man United Newcastle</t>
  </si>
  <si>
    <t>Leeds Arsenal</t>
  </si>
  <si>
    <t>Aston Villa Chelsea</t>
  </si>
  <si>
    <t>Southampton West Ham</t>
  </si>
  <si>
    <t>Liverpool Man City</t>
  </si>
  <si>
    <t>Brighton Nott'm Forest</t>
  </si>
  <si>
    <t>Crystal Palace Wolves</t>
  </si>
  <si>
    <t>Man United Tottenham</t>
  </si>
  <si>
    <t>Brentford Chelsea</t>
  </si>
  <si>
    <t>Liverpool West Ham</t>
  </si>
  <si>
    <t>Newcastle Everton</t>
  </si>
  <si>
    <t>Bournemouth Southampton</t>
  </si>
  <si>
    <t>Fulham Aston Villa</t>
  </si>
  <si>
    <t>Leicester Leeds</t>
  </si>
  <si>
    <t>Chelsea Man United</t>
  </si>
  <si>
    <t>Man City Brighton</t>
  </si>
  <si>
    <t>Nott'm Forest Liverpool</t>
  </si>
  <si>
    <t>Everton Crystal Palace</t>
  </si>
  <si>
    <t>Tottenham Newcastle</t>
  </si>
  <si>
    <t>Aston Villa Brentford</t>
  </si>
  <si>
    <t>Southampton Arsenal</t>
  </si>
  <si>
    <t>Wolves Leicester</t>
  </si>
  <si>
    <t>Leeds Fulham</t>
  </si>
  <si>
    <t>West Ham Bournemouth</t>
  </si>
  <si>
    <t>Crystal Palace Southampton</t>
  </si>
  <si>
    <t>Bournemouth Tottenham</t>
  </si>
  <si>
    <t>Fulham Everton</t>
  </si>
  <si>
    <t>Brentford Wolves</t>
  </si>
  <si>
    <t>Leicester Man City</t>
  </si>
  <si>
    <t>Newcastle Aston Villa</t>
  </si>
  <si>
    <t>Liverpool Leeds</t>
  </si>
  <si>
    <t>Brighton Chelsea</t>
  </si>
  <si>
    <t>Arsenal Nott'm Forest</t>
  </si>
  <si>
    <t>Man United West Ham</t>
  </si>
  <si>
    <t>Wolves Brighton</t>
  </si>
  <si>
    <t>Leeds Bournemouth</t>
  </si>
  <si>
    <t>Everton Leicester</t>
  </si>
  <si>
    <t>Nott'm Forest Brentford</t>
  </si>
  <si>
    <t>Man City Fulham</t>
  </si>
  <si>
    <t>Tottenham Liverpool</t>
  </si>
  <si>
    <t>Aston Villa Man United</t>
  </si>
  <si>
    <t>Chelsea Arsenal</t>
  </si>
  <si>
    <t>West Ham Crystal Palace</t>
  </si>
  <si>
    <t>Southampton Newcastle</t>
  </si>
  <si>
    <t>Bournemouth Everton</t>
  </si>
  <si>
    <t>Wolves Arsenal</t>
  </si>
  <si>
    <t>West Ham Leicester</t>
  </si>
  <si>
    <t>Man City Brentford</t>
  </si>
  <si>
    <t>Tottenham Leeds</t>
  </si>
  <si>
    <t>Newcastle Chelsea</t>
  </si>
  <si>
    <t>Nott'm Forest Crystal Palace</t>
  </si>
  <si>
    <t>Liverpool Southampton</t>
  </si>
  <si>
    <t>Brighton Aston Villa</t>
  </si>
  <si>
    <t>Fulham Man United</t>
  </si>
  <si>
    <t>Aston Villa Liverpool</t>
  </si>
  <si>
    <t>Crystal Palace Fulham</t>
  </si>
  <si>
    <t>Everton Wolves</t>
  </si>
  <si>
    <t>Arsenal West Ham</t>
  </si>
  <si>
    <t>Brentford Tottenham</t>
  </si>
  <si>
    <t>Leicester Newcastle</t>
  </si>
  <si>
    <t>Southampton Brighton</t>
  </si>
  <si>
    <t>Chelsea Bournemouth</t>
  </si>
  <si>
    <t>Man United Nott'm Forest</t>
  </si>
  <si>
    <t>Leeds Man City</t>
  </si>
  <si>
    <t>Liverpool Leicester</t>
  </si>
  <si>
    <t>West Ham Brentford</t>
  </si>
  <si>
    <t>Newcastle Leeds</t>
  </si>
  <si>
    <t>Bournemouth Crystal Palace</t>
  </si>
  <si>
    <t>Brighton Arsenal</t>
  </si>
  <si>
    <t>Fulham Southampton</t>
  </si>
  <si>
    <t>Wolves Man United</t>
  </si>
  <si>
    <t>Man City Everton</t>
  </si>
  <si>
    <t>Tottenham Aston Villa</t>
  </si>
  <si>
    <t>Nott'm Forest Chelsea</t>
  </si>
  <si>
    <t>Brentford Liverpool</t>
  </si>
  <si>
    <t>Leicester Fulham</t>
  </si>
  <si>
    <t>Arsenal Newcastle</t>
  </si>
  <si>
    <t>Everton Brighton</t>
  </si>
  <si>
    <t>Man United Bournemouth</t>
  </si>
  <si>
    <t>Leeds West Ham</t>
  </si>
  <si>
    <t>Aston Villa Wolves</t>
  </si>
  <si>
    <t>Crystal Palace Tottenham</t>
  </si>
  <si>
    <t>Southampton Nott'm Forest</t>
  </si>
  <si>
    <t>Chelsea Man City</t>
  </si>
  <si>
    <t>Fulham Chelsea</t>
  </si>
  <si>
    <t>Aston Villa Leeds</t>
  </si>
  <si>
    <t>Wolves West Ham</t>
  </si>
  <si>
    <t>Nott'm Forest Leicester</t>
  </si>
  <si>
    <t>Everton Southampton</t>
  </si>
  <si>
    <t>Brighton Liverpool</t>
  </si>
  <si>
    <t>Man United Man City</t>
  </si>
  <si>
    <t>Brentford Bournemouth</t>
  </si>
  <si>
    <t>Newcastle Fulham</t>
  </si>
  <si>
    <t>Chelsea Crystal Palace</t>
  </si>
  <si>
    <t>Tottenham Arsenal</t>
  </si>
  <si>
    <t>Crystal Palace Man United</t>
  </si>
  <si>
    <t>Man City Tottenham</t>
  </si>
  <si>
    <t>Southampton Aston Villa</t>
  </si>
  <si>
    <t>West Ham Everton</t>
  </si>
  <si>
    <t>Liverpool Chelsea</t>
  </si>
  <si>
    <t>Crystal Palace Newcastle</t>
  </si>
  <si>
    <t>Bournemouth Nott'm Forest</t>
  </si>
  <si>
    <t>Leicester Brighton</t>
  </si>
  <si>
    <t>Man City Wolves</t>
  </si>
  <si>
    <t>Leeds Brentford</t>
  </si>
  <si>
    <t>Arsenal Man United</t>
  </si>
  <si>
    <t>Fulham Tottenham</t>
  </si>
  <si>
    <t>Chelsea Fulham</t>
  </si>
  <si>
    <t>Brighton Bournemouth</t>
  </si>
  <si>
    <t>Man United Crystal Palace</t>
  </si>
  <si>
    <t>Aston Villa Leicester</t>
  </si>
  <si>
    <t>Wolves Liverpool</t>
  </si>
  <si>
    <t>Brentford Southampton</t>
  </si>
  <si>
    <t>Everton Arsenal</t>
  </si>
  <si>
    <t>Newcastle West Ham</t>
  </si>
  <si>
    <t>Nott'm Forest Leeds</t>
  </si>
  <si>
    <t>Tottenham Man City</t>
  </si>
  <si>
    <t>Man United Leeds</t>
  </si>
  <si>
    <t>Arsenal Brentford</t>
  </si>
  <si>
    <t>Crystal Palace Brighton</t>
  </si>
  <si>
    <t>West Ham Chelsea</t>
  </si>
  <si>
    <t>Leicester Tottenham</t>
  </si>
  <si>
    <t>Fulham Nott'm Forest</t>
  </si>
  <si>
    <t>Bournemouth Newcastle</t>
  </si>
  <si>
    <t>Southampton Wolves</t>
  </si>
  <si>
    <t>Man City Aston Villa</t>
  </si>
  <si>
    <t>Leeds Man United</t>
  </si>
  <si>
    <t>Liverpool Everton</t>
  </si>
  <si>
    <t>Arsenal Man City</t>
  </si>
  <si>
    <t>Wolves Bournemouth</t>
  </si>
  <si>
    <t>Chelsea Southampton</t>
  </si>
  <si>
    <t>Brentford Crystal Palace</t>
  </si>
  <si>
    <t>Aston Villa Arsenal</t>
  </si>
  <si>
    <t>Everton Leeds</t>
  </si>
  <si>
    <t>Newcastle Liverpool</t>
  </si>
  <si>
    <t>Brighton Fulham</t>
  </si>
  <si>
    <t>Nott'm Forest Man City</t>
  </si>
  <si>
    <t>Man United Leicester</t>
  </si>
  <si>
    <t>Tottenham West Ham</t>
  </si>
  <si>
    <t>Fulham Wolves</t>
  </si>
  <si>
    <t>Leeds Southampton</t>
  </si>
  <si>
    <t>Everton Aston Villa</t>
  </si>
  <si>
    <t>Leicester Arsenal</t>
  </si>
  <si>
    <t>West Ham Nott'm Forest</t>
  </si>
  <si>
    <t>Bournemouth Man City</t>
  </si>
  <si>
    <t>Crystal Palace Liverpool</t>
  </si>
  <si>
    <t>Tottenham Chelsea</t>
  </si>
  <si>
    <t>Arsenal Everton</t>
  </si>
  <si>
    <t>Liverpool Wolves</t>
  </si>
  <si>
    <t>Man City Newcastle</t>
  </si>
  <si>
    <t>Chelsea Leeds</t>
  </si>
  <si>
    <t>Arsenal Bournemouth</t>
  </si>
  <si>
    <t>Brighton West Ham</t>
  </si>
  <si>
    <t>Aston Villa Crystal Palace</t>
  </si>
  <si>
    <t>Wolves Tottenham</t>
  </si>
  <si>
    <t>Southampton Leicester</t>
  </si>
  <si>
    <t>Liverpool Man United</t>
  </si>
  <si>
    <t>Nott'm Forest Everton</t>
  </si>
  <si>
    <t>Brentford Fulham</t>
  </si>
  <si>
    <t>Leeds Brighton</t>
  </si>
  <si>
    <t>Bournemouth Liverpool</t>
  </si>
  <si>
    <t>Leicester Chelsea</t>
  </si>
  <si>
    <t>Crystal Palace Man City</t>
  </si>
  <si>
    <t>Tottenham Nott'm Forest</t>
  </si>
  <si>
    <t>Everton Brentford</t>
  </si>
  <si>
    <t>Fulham Arsenal</t>
  </si>
  <si>
    <t>West Ham Aston Villa</t>
  </si>
  <si>
    <t>Man United Southampton</t>
  </si>
  <si>
    <t>Newcastle Wolves</t>
  </si>
  <si>
    <t>Southampton Brentford</t>
  </si>
  <si>
    <t>Brighton Crystal Palace</t>
  </si>
  <si>
    <t>Nott'm Forest Newcastle</t>
  </si>
  <si>
    <t>Southampton Tottenham</t>
  </si>
  <si>
    <t>Wolves Leeds</t>
  </si>
  <si>
    <t>Chelsea Everton</t>
  </si>
  <si>
    <t>Brentford Leicester</t>
  </si>
  <si>
    <t>Aston Villa Bournemouth</t>
  </si>
  <si>
    <t>Arsenal Crystal Palace</t>
  </si>
  <si>
    <t>Crystal Palace Leicester</t>
  </si>
  <si>
    <t>Arsenal Leeds</t>
  </si>
  <si>
    <t>Nott'm Forest Wolves</t>
  </si>
  <si>
    <t>Man City Liverpool</t>
  </si>
  <si>
    <t>Bournemouth Fulham</t>
  </si>
  <si>
    <t>Brighton Brentford</t>
  </si>
  <si>
    <t>Chelsea Aston Villa</t>
  </si>
  <si>
    <t>Newcastle Man United</t>
  </si>
  <si>
    <t>West Ham Southampton</t>
  </si>
  <si>
    <t>Everton Tottenham</t>
  </si>
  <si>
    <t>Leicester Aston Villa</t>
  </si>
  <si>
    <t>Bournemouth Brighton</t>
  </si>
  <si>
    <t>Leeds Nott'm Forest</t>
  </si>
  <si>
    <t>Chelsea Liverpool</t>
  </si>
  <si>
    <t>West Ham Newcastle</t>
  </si>
  <si>
    <t>Man United Brentford</t>
  </si>
  <si>
    <t>Wolves Chelsea</t>
  </si>
  <si>
    <t>Fulham West Ham</t>
  </si>
  <si>
    <t>Aston Villa Nott'm Forest</t>
  </si>
  <si>
    <t>Tottenham Brighton</t>
  </si>
  <si>
    <t>Brentford Newcastle</t>
  </si>
  <si>
    <t>Leicester Bournemouth</t>
  </si>
  <si>
    <t>Man United Everton</t>
  </si>
  <si>
    <t>Southampton Man City</t>
  </si>
  <si>
    <t>Leeds Crystal Palace</t>
  </si>
  <si>
    <t>Liverpool Arsenal</t>
  </si>
  <si>
    <t>Tottenham Bournemouth</t>
  </si>
  <si>
    <t>Southampton Crystal Palace</t>
  </si>
  <si>
    <t>Aston Villa Newcastle</t>
  </si>
  <si>
    <t>Man City Leicester</t>
  </si>
  <si>
    <t>Everton Fulham</t>
  </si>
  <si>
    <t>Chelsea Brighton</t>
  </si>
  <si>
    <t>Wolves Brentford</t>
  </si>
  <si>
    <t>Nott'm Forest Man United</t>
  </si>
  <si>
    <t>West Ham Arsenal</t>
  </si>
  <si>
    <t>Leeds Liverpool</t>
  </si>
  <si>
    <t>Arsenal Southampton</t>
  </si>
  <si>
    <t>Leicester Wolves</t>
  </si>
  <si>
    <t>Liverpool Nott'm Forest</t>
  </si>
  <si>
    <t>Brentford Aston Villa</t>
  </si>
  <si>
    <t>Crystal Palace Everton</t>
  </si>
  <si>
    <t>Fulham Leeds</t>
  </si>
  <si>
    <t>Bournemouth West Ham</t>
  </si>
  <si>
    <t>Newcastle Tottenham</t>
  </si>
  <si>
    <t>Leeds Leicester</t>
  </si>
  <si>
    <t>Wolves Crystal Palace</t>
  </si>
  <si>
    <t>Aston Villa Fulham</t>
  </si>
  <si>
    <t>Man City Arsenal</t>
  </si>
  <si>
    <t>Nott'm Forest Brighton</t>
  </si>
  <si>
    <t>Chelsea Brentford</t>
  </si>
  <si>
    <t>West Ham Liverpool</t>
  </si>
  <si>
    <t>Southampton Bournemouth</t>
  </si>
  <si>
    <t>Tottenham Man United</t>
  </si>
  <si>
    <t>Everton Newcastle</t>
  </si>
  <si>
    <t>Brentford Nott'm Forest</t>
  </si>
  <si>
    <t>Crystal Palace West Ham</t>
  </si>
  <si>
    <t>Brighton Wolves</t>
  </si>
  <si>
    <t>Liverpool Tottenham</t>
  </si>
  <si>
    <t>Fulham Man City</t>
  </si>
  <si>
    <t>Bournemouth Leeds</t>
  </si>
  <si>
    <t>Man United Aston Villa</t>
  </si>
  <si>
    <t>Newcastle Southampton</t>
  </si>
  <si>
    <t>Leicester Everton</t>
  </si>
  <si>
    <t>Arsenal Chelsea</t>
  </si>
  <si>
    <t>Man City West Ham</t>
  </si>
  <si>
    <t>Liverpool Fulham</t>
  </si>
  <si>
    <t>Brighton Man United</t>
  </si>
  <si>
    <t>Wolves Aston Villa</t>
  </si>
  <si>
    <t>Bournemouth Chelsea</t>
  </si>
  <si>
    <t>Man City Leeds</t>
  </si>
  <si>
    <t>Liverpool Brentford</t>
  </si>
  <si>
    <t>Tottenham Crystal Palace</t>
  </si>
  <si>
    <t>West Ham Man United</t>
  </si>
  <si>
    <t>Newcastle Arsenal</t>
  </si>
  <si>
    <t>Nott'm Forest Southampton</t>
  </si>
  <si>
    <t>Brighton Everton</t>
  </si>
  <si>
    <t>Fulham Leicester</t>
  </si>
  <si>
    <t>Chelsea Nott'm Forest</t>
  </si>
  <si>
    <t>Aston Villa Tottenham</t>
  </si>
  <si>
    <t>Man United Wolves</t>
  </si>
  <si>
    <t>Crystal Palace Bournemouth</t>
  </si>
  <si>
    <t>Southampton Fulham</t>
  </si>
  <si>
    <t>Leeds Newcastle</t>
  </si>
  <si>
    <t>Arsenal Brighton</t>
  </si>
  <si>
    <t>Everton Man City</t>
  </si>
  <si>
    <t>Brentford West Ham</t>
  </si>
  <si>
    <t>Leicester Liverpool</t>
  </si>
  <si>
    <t>Newcastle Brighton</t>
  </si>
  <si>
    <t>Tottenham Brentford</t>
  </si>
  <si>
    <t>Nott'm Forest Arsenal</t>
  </si>
  <si>
    <t>Fulham Crystal Palace</t>
  </si>
  <si>
    <t>Liverpool Aston Villa</t>
  </si>
  <si>
    <t>Wolves Everton</t>
  </si>
  <si>
    <t>Bournemouth Man United</t>
  </si>
  <si>
    <t>West Ham Leeds</t>
  </si>
  <si>
    <t>Brighton Southampton</t>
  </si>
  <si>
    <t>Man City Chelsea</t>
  </si>
  <si>
    <t>Newcastle Leicester</t>
  </si>
  <si>
    <t>Brighton Man City</t>
  </si>
  <si>
    <t>Man United Chelsea</t>
  </si>
  <si>
    <t>Arsenal Wolves</t>
  </si>
  <si>
    <t>Leeds Tottenham</t>
  </si>
  <si>
    <t>Chelsea Newcastle</t>
  </si>
  <si>
    <t>Brentford Man City</t>
  </si>
  <si>
    <t>Everton Bournemouth</t>
  </si>
  <si>
    <t>Aston Villa Brighton</t>
  </si>
  <si>
    <t>Leicester West Ham</t>
  </si>
  <si>
    <t>Southampton Liverpool</t>
  </si>
  <si>
    <t>Crystal Palace Nott'm Forest</t>
  </si>
  <si>
    <t>Man United Fulham</t>
  </si>
  <si>
    <t>H Conv1</t>
  </si>
  <si>
    <t>H Conv2</t>
  </si>
  <si>
    <t>D Conv2</t>
  </si>
  <si>
    <t>A Conv2</t>
  </si>
  <si>
    <t>Prédic Conv2</t>
  </si>
  <si>
    <t>Result Conv2</t>
  </si>
  <si>
    <t>Conv 2</t>
  </si>
  <si>
    <t>Taux Conv2/IW</t>
  </si>
  <si>
    <t>Diff Conv2/IW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</si>
</sst>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10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2" borderId="0" xfId="0" applyFont="1" applyFill="1"/>
    <xf numFmtId="49" fontId="0" fillId="3" borderId="1" xfId="0" applyNumberFormat="1" applyFill="1" applyBorder="1"/>
    <xf numFmtId="49" fontId="0" fillId="3" borderId="2" xfId="0" applyNumberFormat="1" applyFill="1" applyBorder="1"/>
    <xf numFmtId="0" fontId="0" fillId="3" borderId="2" xfId="0" applyFill="1" applyBorder="1"/>
    <xf numFmtId="2" fontId="0" fillId="3" borderId="2" xfId="0" applyNumberFormat="1" applyFill="1" applyBorder="1"/>
    <xf numFmtId="1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2" fontId="0" fillId="3" borderId="5" xfId="0" applyNumberFormat="1" applyFill="1" applyBorder="1"/>
    <xf numFmtId="1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2" fontId="0" fillId="3" borderId="8" xfId="0" applyNumberFormat="1" applyFill="1" applyBorder="1"/>
    <xf numFmtId="1" fontId="0" fillId="3" borderId="8" xfId="0" applyNumberFormat="1" applyFill="1" applyBorder="1"/>
    <xf numFmtId="0" fontId="0" fillId="3" borderId="9" xfId="0" applyFill="1" applyBorder="1"/>
  </cellXfs>
  <cellStyles count="1">
    <cellStyle name="Normal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0-3" connectionId="3" xr16:uid="{F4F3A22E-0BC9-4C4F-957D-F14920F42C1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0-2" connectionId="2" xr16:uid="{1BE2C700-7933-0844-BCB5-47AD8C39D29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0" connectionId="1" xr16:uid="{86D43EC3-8031-6940-B1C9-F6CEC77BA37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0" connectionId="4" xr16:uid="{F74BB6F3-B294-9247-8647-F4A453791CD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édiction5" connectionId="9" xr16:uid="{EEBD2684-BC6E-0B48-920F-96BF32081AE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édiction" connectionId="5" xr16:uid="{FDC5ADF7-2F39-B441-87C0-91C476609A3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édiction" connectionId="6" xr16:uid="{2DC15DA5-4525-484C-B754-E96ED398E2F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édiction2" connectionId="7" xr16:uid="{3A6891C3-2DCE-244A-AE9F-74C5720F0D1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édiction3" connectionId="8" xr16:uid="{522589D8-1B02-6245-B430-5970CFF89A2B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FED96-02B4-C541-9467-DD5D8460ACDE}" name="Tableau2" displayName="Tableau2" ref="AS1:AT4" totalsRowShown="0">
  <autoFilter ref="AS1:AT4" xr:uid="{080FED96-02B4-C541-9467-DD5D8460ACDE}"/>
  <tableColumns count="2">
    <tableColumn id="1" xr3:uid="{2934220B-2FF2-AE4A-9E11-58F9599830FE}" name="Site de paris :"/>
    <tableColumn id="2" xr3:uid="{E4C04937-D0E5-0244-A3BD-A87A33B70C55}" name="Précision :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ABCA38-C0BB-DE4D-BD00-563A8064E981}" name="Tableau4" displayName="Tableau4" ref="AS21:AV24" totalsRowShown="0">
  <autoFilter ref="AS21:AV24" xr:uid="{AEABCA38-C0BB-DE4D-BD00-563A8064E981}"/>
  <tableColumns count="4">
    <tableColumn id="1" xr3:uid="{4A609C6A-770A-2646-AEA2-159AC68706E5}" name="Modèle"/>
    <tableColumn id="2" xr3:uid="{A5608FC6-3F6D-7E44-A9C2-35BF222CE1D0}" name="Précision" dataDxfId="1"/>
    <tableColumn id="3" xr3:uid="{821B2CD3-4E0B-DE43-9321-2C59B46B7433}" name="Taux de réponse similaire à IW" dataDxfId="0"/>
    <tableColumn id="4" xr3:uid="{1EC54BB0-776C-3242-8F68-1FF45C106F1F}" name="Différence de cô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50DC-5F59-4F41-9D79-330885647647}">
  <dimension ref="A1:AG1131"/>
  <sheetViews>
    <sheetView workbookViewId="0">
      <selection activeCell="I2" sqref="I2"/>
    </sheetView>
  </sheetViews>
  <sheetFormatPr baseColWidth="10" defaultRowHeight="16" x14ac:dyDescent="0.2"/>
  <cols>
    <col min="1" max="1" width="3.6640625" bestFit="1" customWidth="1"/>
    <col min="3" max="3" width="5.6640625" bestFit="1" customWidth="1"/>
    <col min="4" max="5" width="14.5" bestFit="1" customWidth="1"/>
    <col min="6" max="7" width="5.6640625" bestFit="1" customWidth="1"/>
    <col min="8" max="8" width="4.33203125" bestFit="1" customWidth="1"/>
    <col min="9" max="9" width="4.33203125" customWidth="1"/>
    <col min="10" max="12" width="6.5" bestFit="1" customWidth="1"/>
    <col min="13" max="15" width="5.33203125" bestFit="1" customWidth="1"/>
    <col min="16" max="18" width="5.1640625" bestFit="1" customWidth="1"/>
    <col min="28" max="28" width="14.5" customWidth="1"/>
    <col min="29" max="30" width="11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V1" t="s">
        <v>46</v>
      </c>
      <c r="W1" t="s">
        <v>47</v>
      </c>
      <c r="X1" t="s">
        <v>48</v>
      </c>
      <c r="AB1" t="s">
        <v>49</v>
      </c>
      <c r="AC1" t="s">
        <v>50</v>
      </c>
      <c r="AD1" t="s">
        <v>51</v>
      </c>
    </row>
    <row r="2" spans="1:33" x14ac:dyDescent="0.2">
      <c r="A2" t="s">
        <v>17</v>
      </c>
      <c r="B2" s="1">
        <v>44778</v>
      </c>
      <c r="C2" s="2">
        <v>0.83333333333333337</v>
      </c>
      <c r="D2" t="s">
        <v>18</v>
      </c>
      <c r="E2" t="s">
        <v>19</v>
      </c>
      <c r="F2">
        <v>0</v>
      </c>
      <c r="G2">
        <v>2</v>
      </c>
      <c r="H2" t="s">
        <v>20</v>
      </c>
      <c r="I2">
        <f>IF(H2="H",1,0)+IF(H2="A",-1,0)</f>
        <v>-1</v>
      </c>
      <c r="J2">
        <v>4.2</v>
      </c>
      <c r="K2">
        <v>3.6</v>
      </c>
      <c r="L2">
        <v>1.85</v>
      </c>
      <c r="M2">
        <v>4.33</v>
      </c>
      <c r="N2">
        <v>3.5</v>
      </c>
      <c r="O2">
        <v>1.87</v>
      </c>
      <c r="P2">
        <v>4.3</v>
      </c>
      <c r="Q2">
        <v>3.55</v>
      </c>
      <c r="R2">
        <v>1.85</v>
      </c>
      <c r="S2">
        <f>MIN(J2:L2)</f>
        <v>1.85</v>
      </c>
      <c r="T2">
        <f>MIN(M2:O2)</f>
        <v>1.87</v>
      </c>
      <c r="U2">
        <f>MIN(P2:R2)</f>
        <v>1.85</v>
      </c>
      <c r="V2">
        <f>-1 + 2*IF(S2=J2,1,0)</f>
        <v>-1</v>
      </c>
      <c r="W2">
        <f>-1 + 2*IF(T2=M2,1,0)</f>
        <v>-1</v>
      </c>
      <c r="X2">
        <f>-1 + 2*IF(U2=P2,1,0)</f>
        <v>-1</v>
      </c>
      <c r="Y2">
        <f>IF(V2=I2,1,0)</f>
        <v>1</v>
      </c>
      <c r="Z2">
        <f>IF(W2=I2,1,0)</f>
        <v>1</v>
      </c>
      <c r="AA2">
        <f>IF(X2=I2,1,0)</f>
        <v>1</v>
      </c>
      <c r="AB2" s="4">
        <f>AVERAGE(Y2:Y1131)</f>
        <v>0.55486725663716818</v>
      </c>
      <c r="AC2" s="4">
        <f>AVERAGE(Z2:Z1131)</f>
        <v>0.5539823008849557</v>
      </c>
      <c r="AD2" s="4">
        <f>AVERAGE(AA2:AA1131)</f>
        <v>0.55309734513274333</v>
      </c>
      <c r="AE2" s="4">
        <f>AVERAGE(AB2:AD2)</f>
        <v>0.5539823008849557</v>
      </c>
      <c r="AF2" t="str" cm="1">
        <f t="array" ref="AF2:AG2">VLOOKUP(Feuil1!D2:E2,XGBoost1!$A$2:$D$381,3)</f>
        <v>Arsenal Nott'm Forest</v>
      </c>
      <c r="AG2" t="e">
        <v>#N/A</v>
      </c>
    </row>
    <row r="3" spans="1:33" x14ac:dyDescent="0.2">
      <c r="A3" t="s">
        <v>17</v>
      </c>
      <c r="B3" s="1">
        <v>44779</v>
      </c>
      <c r="C3" s="2">
        <v>0.52083333333333337</v>
      </c>
      <c r="D3" t="s">
        <v>21</v>
      </c>
      <c r="E3" t="s">
        <v>22</v>
      </c>
      <c r="F3">
        <v>2</v>
      </c>
      <c r="G3">
        <v>2</v>
      </c>
      <c r="H3" t="s">
        <v>23</v>
      </c>
      <c r="I3">
        <f t="shared" ref="I3:I66" si="0">IF(H3="H",1,0)+IF(H3="A",-1,0)</f>
        <v>0</v>
      </c>
      <c r="J3">
        <v>11</v>
      </c>
      <c r="K3">
        <v>6</v>
      </c>
      <c r="L3">
        <v>1.25</v>
      </c>
      <c r="M3">
        <v>10</v>
      </c>
      <c r="N3">
        <v>5.75</v>
      </c>
      <c r="O3">
        <v>1.28</v>
      </c>
      <c r="P3">
        <v>12</v>
      </c>
      <c r="Q3">
        <v>5.75</v>
      </c>
      <c r="R3">
        <v>1.27</v>
      </c>
      <c r="S3">
        <f t="shared" ref="S3:S65" si="1">MIN(J3:L3)</f>
        <v>1.25</v>
      </c>
      <c r="T3">
        <f t="shared" ref="T3:T65" si="2">MIN(M3:O3)</f>
        <v>1.28</v>
      </c>
      <c r="U3">
        <f t="shared" ref="U3:U65" si="3">MIN(P3:R3)</f>
        <v>1.27</v>
      </c>
      <c r="V3">
        <f t="shared" ref="V3:V66" si="4">-1 + 2*IF(S3=J3,1,0)</f>
        <v>-1</v>
      </c>
      <c r="W3">
        <f t="shared" ref="W3:W66" si="5">-1 + 2*IF(T3=M3,1,0)</f>
        <v>-1</v>
      </c>
      <c r="X3">
        <f t="shared" ref="X3:X66" si="6">-1 + 2*IF(U3=P3,1,0)</f>
        <v>-1</v>
      </c>
      <c r="Y3">
        <f t="shared" ref="Y3:Y66" si="7">IF(V3=I3,1,0)</f>
        <v>0</v>
      </c>
      <c r="Z3">
        <f t="shared" ref="Z3:Z66" si="8">IF(W3=I3,1,0)</f>
        <v>0</v>
      </c>
      <c r="AA3">
        <f t="shared" ref="AA3:AA66" si="9">IF(X3=I3,1,0)</f>
        <v>0</v>
      </c>
    </row>
    <row r="4" spans="1:33" x14ac:dyDescent="0.2">
      <c r="A4" t="s">
        <v>17</v>
      </c>
      <c r="B4" s="1">
        <v>44779</v>
      </c>
      <c r="C4" s="2">
        <v>0.625</v>
      </c>
      <c r="D4" t="s">
        <v>25</v>
      </c>
      <c r="E4" t="s">
        <v>26</v>
      </c>
      <c r="F4">
        <v>2</v>
      </c>
      <c r="G4">
        <v>0</v>
      </c>
      <c r="H4" t="s">
        <v>24</v>
      </c>
      <c r="I4">
        <f t="shared" si="0"/>
        <v>1</v>
      </c>
      <c r="J4">
        <v>3.75</v>
      </c>
      <c r="K4">
        <v>3.5</v>
      </c>
      <c r="L4">
        <v>2</v>
      </c>
      <c r="M4">
        <v>3.75</v>
      </c>
      <c r="N4">
        <v>3.4</v>
      </c>
      <c r="O4">
        <v>2</v>
      </c>
      <c r="P4">
        <v>3.65</v>
      </c>
      <c r="Q4">
        <v>3.45</v>
      </c>
      <c r="R4">
        <v>2.0499999999999998</v>
      </c>
      <c r="S4">
        <f t="shared" si="1"/>
        <v>2</v>
      </c>
      <c r="T4">
        <f t="shared" si="2"/>
        <v>2</v>
      </c>
      <c r="U4">
        <f t="shared" si="3"/>
        <v>2.0499999999999998</v>
      </c>
      <c r="V4">
        <f t="shared" si="4"/>
        <v>-1</v>
      </c>
      <c r="W4">
        <f t="shared" si="5"/>
        <v>-1</v>
      </c>
      <c r="X4">
        <f t="shared" si="6"/>
        <v>-1</v>
      </c>
      <c r="Y4">
        <f t="shared" si="7"/>
        <v>0</v>
      </c>
      <c r="Z4">
        <f t="shared" si="8"/>
        <v>0</v>
      </c>
      <c r="AA4">
        <f t="shared" si="9"/>
        <v>0</v>
      </c>
    </row>
    <row r="5" spans="1:33" x14ac:dyDescent="0.2">
      <c r="A5" t="s">
        <v>17</v>
      </c>
      <c r="B5" s="1">
        <v>44779</v>
      </c>
      <c r="C5" s="2">
        <v>0.625</v>
      </c>
      <c r="D5" t="s">
        <v>27</v>
      </c>
      <c r="E5" t="s">
        <v>28</v>
      </c>
      <c r="F5">
        <v>2</v>
      </c>
      <c r="G5">
        <v>1</v>
      </c>
      <c r="H5" t="s">
        <v>24</v>
      </c>
      <c r="I5">
        <f t="shared" si="0"/>
        <v>1</v>
      </c>
      <c r="J5">
        <v>2.25</v>
      </c>
      <c r="K5">
        <v>3.4</v>
      </c>
      <c r="L5">
        <v>3.2</v>
      </c>
      <c r="M5">
        <v>2.2999999999999998</v>
      </c>
      <c r="N5">
        <v>3.3</v>
      </c>
      <c r="O5">
        <v>2.95</v>
      </c>
      <c r="P5">
        <v>2.2999999999999998</v>
      </c>
      <c r="Q5">
        <v>3.3</v>
      </c>
      <c r="R5">
        <v>3.15</v>
      </c>
      <c r="S5">
        <f t="shared" si="1"/>
        <v>2.25</v>
      </c>
      <c r="T5">
        <f t="shared" si="2"/>
        <v>2.2999999999999998</v>
      </c>
      <c r="U5">
        <f t="shared" si="3"/>
        <v>2.2999999999999998</v>
      </c>
      <c r="V5">
        <f t="shared" si="4"/>
        <v>1</v>
      </c>
      <c r="W5">
        <f t="shared" si="5"/>
        <v>1</v>
      </c>
      <c r="X5">
        <f t="shared" si="6"/>
        <v>1</v>
      </c>
      <c r="Y5">
        <f t="shared" si="7"/>
        <v>1</v>
      </c>
      <c r="Z5">
        <f t="shared" si="8"/>
        <v>1</v>
      </c>
      <c r="AA5">
        <f t="shared" si="9"/>
        <v>1</v>
      </c>
    </row>
    <row r="6" spans="1:33" x14ac:dyDescent="0.2">
      <c r="A6" t="s">
        <v>17</v>
      </c>
      <c r="B6" s="1">
        <v>44779</v>
      </c>
      <c r="C6" s="2">
        <v>0.625</v>
      </c>
      <c r="D6" t="s">
        <v>29</v>
      </c>
      <c r="E6" t="s">
        <v>30</v>
      </c>
      <c r="F6">
        <v>2</v>
      </c>
      <c r="G6">
        <v>0</v>
      </c>
      <c r="H6" t="s">
        <v>24</v>
      </c>
      <c r="I6">
        <f t="shared" si="0"/>
        <v>1</v>
      </c>
      <c r="J6">
        <v>1.66</v>
      </c>
      <c r="K6">
        <v>3.8</v>
      </c>
      <c r="L6">
        <v>5.25</v>
      </c>
      <c r="M6">
        <v>1.65</v>
      </c>
      <c r="N6">
        <v>3.8</v>
      </c>
      <c r="O6">
        <v>5.5</v>
      </c>
      <c r="P6">
        <v>1.65</v>
      </c>
      <c r="Q6">
        <v>3.8</v>
      </c>
      <c r="R6">
        <v>5.5</v>
      </c>
      <c r="S6">
        <f t="shared" si="1"/>
        <v>1.66</v>
      </c>
      <c r="T6">
        <f t="shared" si="2"/>
        <v>1.65</v>
      </c>
      <c r="U6">
        <f t="shared" si="3"/>
        <v>1.65</v>
      </c>
      <c r="V6">
        <f t="shared" si="4"/>
        <v>1</v>
      </c>
      <c r="W6">
        <f t="shared" si="5"/>
        <v>1</v>
      </c>
      <c r="X6">
        <f t="shared" si="6"/>
        <v>1</v>
      </c>
      <c r="Y6">
        <f t="shared" si="7"/>
        <v>1</v>
      </c>
      <c r="Z6">
        <f t="shared" si="8"/>
        <v>1</v>
      </c>
      <c r="AA6">
        <f t="shared" si="9"/>
        <v>1</v>
      </c>
    </row>
    <row r="7" spans="1:33" x14ac:dyDescent="0.2">
      <c r="A7" t="s">
        <v>17</v>
      </c>
      <c r="B7" s="1">
        <v>44779</v>
      </c>
      <c r="C7" s="2">
        <v>0.625</v>
      </c>
      <c r="D7" t="s">
        <v>31</v>
      </c>
      <c r="E7" t="s">
        <v>32</v>
      </c>
      <c r="F7">
        <v>4</v>
      </c>
      <c r="G7">
        <v>1</v>
      </c>
      <c r="H7" t="s">
        <v>24</v>
      </c>
      <c r="I7">
        <f t="shared" si="0"/>
        <v>1</v>
      </c>
      <c r="J7">
        <v>1.33</v>
      </c>
      <c r="K7">
        <v>5.5</v>
      </c>
      <c r="L7">
        <v>8.5</v>
      </c>
      <c r="M7">
        <v>1.35</v>
      </c>
      <c r="N7">
        <v>5.25</v>
      </c>
      <c r="O7">
        <v>8.25</v>
      </c>
      <c r="P7">
        <v>1.37</v>
      </c>
      <c r="Q7">
        <v>5.25</v>
      </c>
      <c r="R7">
        <v>7.75</v>
      </c>
      <c r="S7">
        <f t="shared" si="1"/>
        <v>1.33</v>
      </c>
      <c r="T7">
        <f t="shared" si="2"/>
        <v>1.35</v>
      </c>
      <c r="U7">
        <f t="shared" si="3"/>
        <v>1.37</v>
      </c>
      <c r="V7">
        <f t="shared" si="4"/>
        <v>1</v>
      </c>
      <c r="W7">
        <f t="shared" si="5"/>
        <v>1</v>
      </c>
      <c r="X7">
        <f t="shared" si="6"/>
        <v>1</v>
      </c>
      <c r="Y7">
        <f t="shared" si="7"/>
        <v>1</v>
      </c>
      <c r="Z7">
        <f t="shared" si="8"/>
        <v>1</v>
      </c>
      <c r="AA7">
        <f t="shared" si="9"/>
        <v>1</v>
      </c>
    </row>
    <row r="8" spans="1:33" x14ac:dyDescent="0.2">
      <c r="A8" t="s">
        <v>17</v>
      </c>
      <c r="B8" s="1">
        <v>44779</v>
      </c>
      <c r="C8" s="2">
        <v>0.72916666666666663</v>
      </c>
      <c r="D8" t="s">
        <v>33</v>
      </c>
      <c r="E8" t="s">
        <v>34</v>
      </c>
      <c r="F8">
        <v>0</v>
      </c>
      <c r="G8">
        <v>1</v>
      </c>
      <c r="H8" t="s">
        <v>20</v>
      </c>
      <c r="I8">
        <f t="shared" si="0"/>
        <v>-1</v>
      </c>
      <c r="J8">
        <v>5.5</v>
      </c>
      <c r="K8">
        <v>4</v>
      </c>
      <c r="L8">
        <v>1.61</v>
      </c>
      <c r="M8">
        <v>5.5</v>
      </c>
      <c r="N8">
        <v>3.8</v>
      </c>
      <c r="O8">
        <v>1.58</v>
      </c>
      <c r="P8">
        <v>5.5</v>
      </c>
      <c r="Q8">
        <v>3.9</v>
      </c>
      <c r="R8">
        <v>1.63</v>
      </c>
      <c r="S8">
        <f t="shared" si="1"/>
        <v>1.61</v>
      </c>
      <c r="T8">
        <f t="shared" si="2"/>
        <v>1.58</v>
      </c>
      <c r="U8">
        <f t="shared" si="3"/>
        <v>1.63</v>
      </c>
      <c r="V8">
        <f t="shared" si="4"/>
        <v>-1</v>
      </c>
      <c r="W8">
        <f t="shared" si="5"/>
        <v>-1</v>
      </c>
      <c r="X8">
        <f t="shared" si="6"/>
        <v>-1</v>
      </c>
      <c r="Y8">
        <f t="shared" si="7"/>
        <v>1</v>
      </c>
      <c r="Z8">
        <f t="shared" si="8"/>
        <v>1</v>
      </c>
      <c r="AA8">
        <f t="shared" si="9"/>
        <v>1</v>
      </c>
    </row>
    <row r="9" spans="1:33" x14ac:dyDescent="0.2">
      <c r="A9" t="s">
        <v>17</v>
      </c>
      <c r="B9" s="1">
        <v>44780</v>
      </c>
      <c r="C9" s="2">
        <v>0.58333333333333337</v>
      </c>
      <c r="D9" t="s">
        <v>35</v>
      </c>
      <c r="E9" t="s">
        <v>36</v>
      </c>
      <c r="F9">
        <v>2</v>
      </c>
      <c r="G9">
        <v>2</v>
      </c>
      <c r="H9" t="s">
        <v>23</v>
      </c>
      <c r="I9">
        <f t="shared" si="0"/>
        <v>0</v>
      </c>
      <c r="J9">
        <v>2</v>
      </c>
      <c r="K9">
        <v>3.75</v>
      </c>
      <c r="L9">
        <v>3.5</v>
      </c>
      <c r="M9">
        <v>2</v>
      </c>
      <c r="N9">
        <v>3.6</v>
      </c>
      <c r="O9">
        <v>3.6</v>
      </c>
      <c r="P9">
        <v>2.0499999999999998</v>
      </c>
      <c r="Q9">
        <v>3.65</v>
      </c>
      <c r="R9">
        <v>3.55</v>
      </c>
      <c r="S9">
        <f t="shared" si="1"/>
        <v>2</v>
      </c>
      <c r="T9">
        <f t="shared" si="2"/>
        <v>2</v>
      </c>
      <c r="U9">
        <f t="shared" si="3"/>
        <v>2.0499999999999998</v>
      </c>
      <c r="V9">
        <f t="shared" si="4"/>
        <v>1</v>
      </c>
      <c r="W9">
        <f t="shared" si="5"/>
        <v>1</v>
      </c>
      <c r="X9">
        <f t="shared" si="6"/>
        <v>1</v>
      </c>
      <c r="Y9">
        <f t="shared" si="7"/>
        <v>0</v>
      </c>
      <c r="Z9">
        <f t="shared" si="8"/>
        <v>0</v>
      </c>
      <c r="AA9">
        <f t="shared" si="9"/>
        <v>0</v>
      </c>
    </row>
    <row r="10" spans="1:33" x14ac:dyDescent="0.2">
      <c r="A10" t="s">
        <v>17</v>
      </c>
      <c r="B10" s="1">
        <v>44780</v>
      </c>
      <c r="C10" s="2">
        <v>0.58333333333333337</v>
      </c>
      <c r="D10" t="s">
        <v>37</v>
      </c>
      <c r="E10" t="s">
        <v>38</v>
      </c>
      <c r="F10">
        <v>1</v>
      </c>
      <c r="G10">
        <v>2</v>
      </c>
      <c r="H10" t="s">
        <v>20</v>
      </c>
      <c r="I10">
        <f t="shared" si="0"/>
        <v>-1</v>
      </c>
      <c r="J10">
        <v>1.6</v>
      </c>
      <c r="K10">
        <v>4.2</v>
      </c>
      <c r="L10">
        <v>5.25</v>
      </c>
      <c r="M10">
        <v>1.62</v>
      </c>
      <c r="N10">
        <v>3.9</v>
      </c>
      <c r="O10">
        <v>5.5</v>
      </c>
      <c r="P10">
        <v>1.6</v>
      </c>
      <c r="Q10">
        <v>4</v>
      </c>
      <c r="R10">
        <v>5.75</v>
      </c>
      <c r="S10">
        <f t="shared" si="1"/>
        <v>1.6</v>
      </c>
      <c r="T10">
        <f t="shared" si="2"/>
        <v>1.62</v>
      </c>
      <c r="U10">
        <f t="shared" si="3"/>
        <v>1.6</v>
      </c>
      <c r="V10">
        <f t="shared" si="4"/>
        <v>1</v>
      </c>
      <c r="W10">
        <f t="shared" si="5"/>
        <v>1</v>
      </c>
      <c r="X10">
        <f t="shared" si="6"/>
        <v>1</v>
      </c>
      <c r="Y10">
        <f t="shared" si="7"/>
        <v>0</v>
      </c>
      <c r="Z10">
        <f t="shared" si="8"/>
        <v>0</v>
      </c>
      <c r="AA10">
        <f t="shared" si="9"/>
        <v>0</v>
      </c>
    </row>
    <row r="11" spans="1:33" x14ac:dyDescent="0.2">
      <c r="A11" t="s">
        <v>17</v>
      </c>
      <c r="B11" s="1">
        <v>44780</v>
      </c>
      <c r="C11" s="2">
        <v>0.6875</v>
      </c>
      <c r="D11" t="s">
        <v>39</v>
      </c>
      <c r="E11" t="s">
        <v>40</v>
      </c>
      <c r="F11">
        <v>0</v>
      </c>
      <c r="G11">
        <v>2</v>
      </c>
      <c r="H11" t="s">
        <v>20</v>
      </c>
      <c r="I11">
        <f t="shared" si="0"/>
        <v>-1</v>
      </c>
      <c r="J11">
        <v>8</v>
      </c>
      <c r="K11">
        <v>5</v>
      </c>
      <c r="L11">
        <v>1.36</v>
      </c>
      <c r="M11">
        <v>7.75</v>
      </c>
      <c r="N11">
        <v>5</v>
      </c>
      <c r="O11">
        <v>1.38</v>
      </c>
      <c r="P11">
        <v>7.5</v>
      </c>
      <c r="Q11">
        <v>5.25</v>
      </c>
      <c r="R11">
        <v>1.37</v>
      </c>
      <c r="S11">
        <f t="shared" si="1"/>
        <v>1.36</v>
      </c>
      <c r="T11">
        <f t="shared" si="2"/>
        <v>1.38</v>
      </c>
      <c r="U11">
        <f t="shared" si="3"/>
        <v>1.37</v>
      </c>
      <c r="V11">
        <f t="shared" si="4"/>
        <v>-1</v>
      </c>
      <c r="W11">
        <f t="shared" si="5"/>
        <v>-1</v>
      </c>
      <c r="X11">
        <f t="shared" si="6"/>
        <v>-1</v>
      </c>
      <c r="Y11">
        <f t="shared" si="7"/>
        <v>1</v>
      </c>
      <c r="Z11">
        <f t="shared" si="8"/>
        <v>1</v>
      </c>
      <c r="AA11">
        <f t="shared" si="9"/>
        <v>1</v>
      </c>
    </row>
    <row r="12" spans="1:33" x14ac:dyDescent="0.2">
      <c r="A12" t="s">
        <v>17</v>
      </c>
      <c r="B12" s="1">
        <v>44786</v>
      </c>
      <c r="C12" s="2">
        <v>0.52083333333333337</v>
      </c>
      <c r="D12" t="s">
        <v>26</v>
      </c>
      <c r="E12" t="s">
        <v>33</v>
      </c>
      <c r="F12">
        <v>2</v>
      </c>
      <c r="G12">
        <v>1</v>
      </c>
      <c r="H12" t="s">
        <v>24</v>
      </c>
      <c r="I12">
        <f t="shared" si="0"/>
        <v>1</v>
      </c>
      <c r="J12">
        <v>1.8</v>
      </c>
      <c r="K12">
        <v>3.5</v>
      </c>
      <c r="L12">
        <v>4.75</v>
      </c>
      <c r="M12">
        <v>1.8</v>
      </c>
      <c r="N12">
        <v>3.5</v>
      </c>
      <c r="O12">
        <v>4.75</v>
      </c>
      <c r="P12">
        <v>1.8</v>
      </c>
      <c r="Q12">
        <v>3.55</v>
      </c>
      <c r="R12">
        <v>4.5999999999999996</v>
      </c>
      <c r="S12">
        <f t="shared" si="1"/>
        <v>1.8</v>
      </c>
      <c r="T12">
        <f t="shared" si="2"/>
        <v>1.8</v>
      </c>
      <c r="U12">
        <f t="shared" si="3"/>
        <v>1.8</v>
      </c>
      <c r="V12">
        <f t="shared" si="4"/>
        <v>1</v>
      </c>
      <c r="W12">
        <f t="shared" si="5"/>
        <v>1</v>
      </c>
      <c r="X12">
        <f t="shared" si="6"/>
        <v>1</v>
      </c>
      <c r="Y12">
        <f t="shared" si="7"/>
        <v>1</v>
      </c>
      <c r="Z12">
        <f t="shared" si="8"/>
        <v>1</v>
      </c>
      <c r="AA12">
        <f t="shared" si="9"/>
        <v>1</v>
      </c>
    </row>
    <row r="13" spans="1:33" x14ac:dyDescent="0.2">
      <c r="A13" t="s">
        <v>17</v>
      </c>
      <c r="B13" s="1">
        <v>44786</v>
      </c>
      <c r="C13" s="2">
        <v>0.625</v>
      </c>
      <c r="D13" t="s">
        <v>19</v>
      </c>
      <c r="E13" t="s">
        <v>35</v>
      </c>
      <c r="F13">
        <v>4</v>
      </c>
      <c r="G13">
        <v>2</v>
      </c>
      <c r="H13" t="s">
        <v>24</v>
      </c>
      <c r="I13">
        <f t="shared" si="0"/>
        <v>1</v>
      </c>
      <c r="J13">
        <v>1.53</v>
      </c>
      <c r="K13">
        <v>4.33</v>
      </c>
      <c r="L13">
        <v>5.75</v>
      </c>
      <c r="M13">
        <v>1.52</v>
      </c>
      <c r="N13">
        <v>4.4000000000000004</v>
      </c>
      <c r="O13">
        <v>6</v>
      </c>
      <c r="P13">
        <v>1.53</v>
      </c>
      <c r="Q13">
        <v>4.4000000000000004</v>
      </c>
      <c r="R13">
        <v>5.75</v>
      </c>
      <c r="S13">
        <f t="shared" si="1"/>
        <v>1.53</v>
      </c>
      <c r="T13">
        <f t="shared" si="2"/>
        <v>1.52</v>
      </c>
      <c r="U13">
        <f t="shared" si="3"/>
        <v>1.53</v>
      </c>
      <c r="V13">
        <f t="shared" si="4"/>
        <v>1</v>
      </c>
      <c r="W13">
        <f t="shared" si="5"/>
        <v>1</v>
      </c>
      <c r="X13">
        <f t="shared" si="6"/>
        <v>1</v>
      </c>
      <c r="Y13">
        <f t="shared" si="7"/>
        <v>1</v>
      </c>
      <c r="Z13">
        <f t="shared" si="8"/>
        <v>1</v>
      </c>
      <c r="AA13">
        <f t="shared" si="9"/>
        <v>1</v>
      </c>
    </row>
    <row r="14" spans="1:33" x14ac:dyDescent="0.2">
      <c r="A14" t="s">
        <v>17</v>
      </c>
      <c r="B14" s="1">
        <v>44786</v>
      </c>
      <c r="C14" s="2">
        <v>0.625</v>
      </c>
      <c r="D14" t="s">
        <v>38</v>
      </c>
      <c r="E14" t="s">
        <v>29</v>
      </c>
      <c r="F14">
        <v>0</v>
      </c>
      <c r="G14">
        <v>0</v>
      </c>
      <c r="H14" t="s">
        <v>23</v>
      </c>
      <c r="I14">
        <f t="shared" si="0"/>
        <v>0</v>
      </c>
      <c r="J14">
        <v>2.4500000000000002</v>
      </c>
      <c r="K14">
        <v>3.2</v>
      </c>
      <c r="L14">
        <v>3</v>
      </c>
      <c r="M14">
        <v>2.35</v>
      </c>
      <c r="N14">
        <v>3.25</v>
      </c>
      <c r="O14">
        <v>3.1</v>
      </c>
      <c r="P14">
        <v>2.4500000000000002</v>
      </c>
      <c r="Q14">
        <v>3.2</v>
      </c>
      <c r="R14">
        <v>3.05</v>
      </c>
      <c r="S14">
        <f t="shared" si="1"/>
        <v>2.4500000000000002</v>
      </c>
      <c r="T14">
        <f t="shared" si="2"/>
        <v>2.35</v>
      </c>
      <c r="U14">
        <f t="shared" si="3"/>
        <v>2.4500000000000002</v>
      </c>
      <c r="V14">
        <f t="shared" si="4"/>
        <v>1</v>
      </c>
      <c r="W14">
        <f t="shared" si="5"/>
        <v>1</v>
      </c>
      <c r="X14">
        <f t="shared" si="6"/>
        <v>1</v>
      </c>
      <c r="Y14">
        <f t="shared" si="7"/>
        <v>0</v>
      </c>
      <c r="Z14">
        <f t="shared" si="8"/>
        <v>0</v>
      </c>
      <c r="AA14">
        <f t="shared" si="9"/>
        <v>0</v>
      </c>
    </row>
    <row r="15" spans="1:33" x14ac:dyDescent="0.2">
      <c r="A15" t="s">
        <v>17</v>
      </c>
      <c r="B15" s="1">
        <v>44786</v>
      </c>
      <c r="C15" s="2">
        <v>0.625</v>
      </c>
      <c r="D15" t="s">
        <v>40</v>
      </c>
      <c r="E15" t="s">
        <v>25</v>
      </c>
      <c r="F15">
        <v>4</v>
      </c>
      <c r="G15">
        <v>0</v>
      </c>
      <c r="H15" t="s">
        <v>24</v>
      </c>
      <c r="I15">
        <f t="shared" si="0"/>
        <v>1</v>
      </c>
      <c r="J15">
        <v>1.06</v>
      </c>
      <c r="K15">
        <v>13</v>
      </c>
      <c r="L15">
        <v>29</v>
      </c>
      <c r="M15">
        <v>1.07</v>
      </c>
      <c r="N15">
        <v>12.5</v>
      </c>
      <c r="O15">
        <v>41</v>
      </c>
      <c r="P15">
        <v>1.08</v>
      </c>
      <c r="Q15">
        <v>12</v>
      </c>
      <c r="R15">
        <v>27</v>
      </c>
      <c r="S15">
        <f t="shared" si="1"/>
        <v>1.06</v>
      </c>
      <c r="T15">
        <f t="shared" si="2"/>
        <v>1.07</v>
      </c>
      <c r="U15">
        <f t="shared" si="3"/>
        <v>1.08</v>
      </c>
      <c r="V15">
        <f t="shared" si="4"/>
        <v>1</v>
      </c>
      <c r="W15">
        <f t="shared" si="5"/>
        <v>1</v>
      </c>
      <c r="X15">
        <f t="shared" si="6"/>
        <v>1</v>
      </c>
      <c r="Y15">
        <f t="shared" si="7"/>
        <v>1</v>
      </c>
      <c r="Z15">
        <f t="shared" si="8"/>
        <v>1</v>
      </c>
      <c r="AA15">
        <f t="shared" si="9"/>
        <v>1</v>
      </c>
    </row>
    <row r="16" spans="1:33" x14ac:dyDescent="0.2">
      <c r="A16" t="s">
        <v>17</v>
      </c>
      <c r="B16" s="1">
        <v>44786</v>
      </c>
      <c r="C16" s="2">
        <v>0.625</v>
      </c>
      <c r="D16" t="s">
        <v>32</v>
      </c>
      <c r="E16" t="s">
        <v>27</v>
      </c>
      <c r="F16">
        <v>2</v>
      </c>
      <c r="G16">
        <v>2</v>
      </c>
      <c r="H16" t="s">
        <v>23</v>
      </c>
      <c r="I16">
        <f t="shared" si="0"/>
        <v>0</v>
      </c>
      <c r="J16">
        <v>2.25</v>
      </c>
      <c r="K16">
        <v>3.5</v>
      </c>
      <c r="L16">
        <v>3.1</v>
      </c>
      <c r="M16">
        <v>2.25</v>
      </c>
      <c r="N16">
        <v>3.4</v>
      </c>
      <c r="O16">
        <v>3.1</v>
      </c>
      <c r="P16">
        <v>2.2999999999999998</v>
      </c>
      <c r="Q16">
        <v>3.45</v>
      </c>
      <c r="R16">
        <v>3.1</v>
      </c>
      <c r="S16">
        <f t="shared" si="1"/>
        <v>2.25</v>
      </c>
      <c r="T16">
        <f t="shared" si="2"/>
        <v>2.25</v>
      </c>
      <c r="U16">
        <f t="shared" si="3"/>
        <v>2.2999999999999998</v>
      </c>
      <c r="V16">
        <f t="shared" si="4"/>
        <v>1</v>
      </c>
      <c r="W16">
        <f t="shared" si="5"/>
        <v>1</v>
      </c>
      <c r="X16">
        <f t="shared" si="6"/>
        <v>1</v>
      </c>
      <c r="Y16">
        <f t="shared" si="7"/>
        <v>0</v>
      </c>
      <c r="Z16">
        <f t="shared" si="8"/>
        <v>0</v>
      </c>
      <c r="AA16">
        <f t="shared" si="9"/>
        <v>0</v>
      </c>
    </row>
    <row r="17" spans="1:27" x14ac:dyDescent="0.2">
      <c r="A17" t="s">
        <v>17</v>
      </c>
      <c r="B17" s="1">
        <v>44786</v>
      </c>
      <c r="C17" s="2">
        <v>0.625</v>
      </c>
      <c r="D17" t="s">
        <v>28</v>
      </c>
      <c r="E17" t="s">
        <v>21</v>
      </c>
      <c r="F17">
        <v>0</v>
      </c>
      <c r="G17">
        <v>0</v>
      </c>
      <c r="H17" t="s">
        <v>23</v>
      </c>
      <c r="I17">
        <f t="shared" si="0"/>
        <v>0</v>
      </c>
      <c r="J17">
        <v>2.2999999999999998</v>
      </c>
      <c r="K17">
        <v>3.3</v>
      </c>
      <c r="L17">
        <v>3.2</v>
      </c>
      <c r="M17">
        <v>2.35</v>
      </c>
      <c r="N17">
        <v>3.25</v>
      </c>
      <c r="O17">
        <v>3.1</v>
      </c>
      <c r="P17">
        <v>2.4</v>
      </c>
      <c r="Q17">
        <v>3.25</v>
      </c>
      <c r="R17">
        <v>3.1</v>
      </c>
      <c r="S17">
        <f t="shared" si="1"/>
        <v>2.2999999999999998</v>
      </c>
      <c r="T17">
        <f t="shared" si="2"/>
        <v>2.35</v>
      </c>
      <c r="U17">
        <f t="shared" si="3"/>
        <v>2.4</v>
      </c>
      <c r="V17">
        <f t="shared" si="4"/>
        <v>1</v>
      </c>
      <c r="W17">
        <f t="shared" si="5"/>
        <v>1</v>
      </c>
      <c r="X17">
        <f t="shared" si="6"/>
        <v>1</v>
      </c>
      <c r="Y17">
        <f t="shared" si="7"/>
        <v>0</v>
      </c>
      <c r="Z17">
        <f t="shared" si="8"/>
        <v>0</v>
      </c>
      <c r="AA17">
        <f t="shared" si="9"/>
        <v>0</v>
      </c>
    </row>
    <row r="18" spans="1:27" x14ac:dyDescent="0.2">
      <c r="A18" t="s">
        <v>17</v>
      </c>
      <c r="B18" s="1">
        <v>44786</v>
      </c>
      <c r="C18" s="2">
        <v>0.72916666666666663</v>
      </c>
      <c r="D18" t="s">
        <v>36</v>
      </c>
      <c r="E18" t="s">
        <v>37</v>
      </c>
      <c r="F18">
        <v>4</v>
      </c>
      <c r="G18">
        <v>0</v>
      </c>
      <c r="H18" t="s">
        <v>24</v>
      </c>
      <c r="I18">
        <f t="shared" si="0"/>
        <v>1</v>
      </c>
      <c r="J18">
        <v>3.75</v>
      </c>
      <c r="K18">
        <v>3.5</v>
      </c>
      <c r="L18">
        <v>2</v>
      </c>
      <c r="M18">
        <v>3.7</v>
      </c>
      <c r="N18">
        <v>3.5</v>
      </c>
      <c r="O18">
        <v>2</v>
      </c>
      <c r="P18">
        <v>3.65</v>
      </c>
      <c r="Q18">
        <v>3.55</v>
      </c>
      <c r="R18">
        <v>2</v>
      </c>
      <c r="S18">
        <f t="shared" si="1"/>
        <v>2</v>
      </c>
      <c r="T18">
        <f t="shared" si="2"/>
        <v>2</v>
      </c>
      <c r="U18">
        <f t="shared" si="3"/>
        <v>2</v>
      </c>
      <c r="V18">
        <f t="shared" si="4"/>
        <v>-1</v>
      </c>
      <c r="W18">
        <f t="shared" si="5"/>
        <v>-1</v>
      </c>
      <c r="X18">
        <f t="shared" si="6"/>
        <v>-1</v>
      </c>
      <c r="Y18">
        <f t="shared" si="7"/>
        <v>0</v>
      </c>
      <c r="Z18">
        <f t="shared" si="8"/>
        <v>0</v>
      </c>
      <c r="AA18">
        <f t="shared" si="9"/>
        <v>0</v>
      </c>
    </row>
    <row r="19" spans="1:27" x14ac:dyDescent="0.2">
      <c r="A19" t="s">
        <v>17</v>
      </c>
      <c r="B19" s="1">
        <v>44787</v>
      </c>
      <c r="C19" s="2">
        <v>0.58333333333333337</v>
      </c>
      <c r="D19" t="s">
        <v>30</v>
      </c>
      <c r="E19" t="s">
        <v>39</v>
      </c>
      <c r="F19">
        <v>1</v>
      </c>
      <c r="G19">
        <v>0</v>
      </c>
      <c r="H19" t="s">
        <v>24</v>
      </c>
      <c r="I19">
        <f t="shared" si="0"/>
        <v>1</v>
      </c>
      <c r="J19">
        <v>4.2</v>
      </c>
      <c r="K19">
        <v>3.6</v>
      </c>
      <c r="L19">
        <v>1.85</v>
      </c>
      <c r="M19">
        <v>4.0999999999999996</v>
      </c>
      <c r="N19">
        <v>3.6</v>
      </c>
      <c r="O19">
        <v>1.87</v>
      </c>
      <c r="P19">
        <v>4.0999999999999996</v>
      </c>
      <c r="Q19">
        <v>3.6</v>
      </c>
      <c r="R19">
        <v>1.9</v>
      </c>
      <c r="S19">
        <f t="shared" si="1"/>
        <v>1.85</v>
      </c>
      <c r="T19">
        <f t="shared" si="2"/>
        <v>1.87</v>
      </c>
      <c r="U19">
        <f t="shared" si="3"/>
        <v>1.9</v>
      </c>
      <c r="V19">
        <f t="shared" si="4"/>
        <v>-1</v>
      </c>
      <c r="W19">
        <f t="shared" si="5"/>
        <v>-1</v>
      </c>
      <c r="X19">
        <f t="shared" si="6"/>
        <v>-1</v>
      </c>
      <c r="Y19">
        <f t="shared" si="7"/>
        <v>0</v>
      </c>
      <c r="Z19">
        <f t="shared" si="8"/>
        <v>0</v>
      </c>
      <c r="AA19">
        <f t="shared" si="9"/>
        <v>0</v>
      </c>
    </row>
    <row r="20" spans="1:27" x14ac:dyDescent="0.2">
      <c r="A20" t="s">
        <v>17</v>
      </c>
      <c r="B20" s="1">
        <v>44787</v>
      </c>
      <c r="C20" s="2">
        <v>0.6875</v>
      </c>
      <c r="D20" t="s">
        <v>34</v>
      </c>
      <c r="E20" t="s">
        <v>31</v>
      </c>
      <c r="F20">
        <v>2</v>
      </c>
      <c r="G20">
        <v>2</v>
      </c>
      <c r="H20" t="s">
        <v>23</v>
      </c>
      <c r="I20">
        <f t="shared" si="0"/>
        <v>0</v>
      </c>
      <c r="J20">
        <v>2.25</v>
      </c>
      <c r="K20">
        <v>3.4</v>
      </c>
      <c r="L20">
        <v>3.2</v>
      </c>
      <c r="M20">
        <v>2.25</v>
      </c>
      <c r="N20">
        <v>3.4</v>
      </c>
      <c r="O20">
        <v>3.1</v>
      </c>
      <c r="P20">
        <v>2.2999999999999998</v>
      </c>
      <c r="Q20">
        <v>3.35</v>
      </c>
      <c r="R20">
        <v>3.15</v>
      </c>
      <c r="S20">
        <f t="shared" si="1"/>
        <v>2.25</v>
      </c>
      <c r="T20">
        <f t="shared" si="2"/>
        <v>2.25</v>
      </c>
      <c r="U20">
        <f t="shared" si="3"/>
        <v>2.2999999999999998</v>
      </c>
      <c r="V20">
        <f t="shared" si="4"/>
        <v>1</v>
      </c>
      <c r="W20">
        <f t="shared" si="5"/>
        <v>1</v>
      </c>
      <c r="X20">
        <f t="shared" si="6"/>
        <v>1</v>
      </c>
      <c r="Y20">
        <f t="shared" si="7"/>
        <v>0</v>
      </c>
      <c r="Z20">
        <f t="shared" si="8"/>
        <v>0</v>
      </c>
      <c r="AA20">
        <f t="shared" si="9"/>
        <v>0</v>
      </c>
    </row>
    <row r="21" spans="1:27" x14ac:dyDescent="0.2">
      <c r="A21" t="s">
        <v>17</v>
      </c>
      <c r="B21" s="1">
        <v>44788</v>
      </c>
      <c r="C21" s="2">
        <v>0.83333333333333337</v>
      </c>
      <c r="D21" t="s">
        <v>22</v>
      </c>
      <c r="E21" t="s">
        <v>18</v>
      </c>
      <c r="F21">
        <v>1</v>
      </c>
      <c r="G21">
        <v>1</v>
      </c>
      <c r="H21" t="s">
        <v>23</v>
      </c>
      <c r="I21">
        <f t="shared" si="0"/>
        <v>0</v>
      </c>
      <c r="J21">
        <v>1.18</v>
      </c>
      <c r="K21">
        <v>6.75</v>
      </c>
      <c r="L21">
        <v>16</v>
      </c>
      <c r="M21">
        <v>1.2</v>
      </c>
      <c r="N21">
        <v>6.75</v>
      </c>
      <c r="O21">
        <v>15</v>
      </c>
      <c r="P21">
        <v>1.2</v>
      </c>
      <c r="Q21">
        <v>6.75</v>
      </c>
      <c r="R21">
        <v>15</v>
      </c>
      <c r="S21">
        <f t="shared" si="1"/>
        <v>1.18</v>
      </c>
      <c r="T21">
        <f t="shared" si="2"/>
        <v>1.2</v>
      </c>
      <c r="U21">
        <f t="shared" si="3"/>
        <v>1.2</v>
      </c>
      <c r="V21">
        <f t="shared" si="4"/>
        <v>1</v>
      </c>
      <c r="W21">
        <f t="shared" si="5"/>
        <v>1</v>
      </c>
      <c r="X21">
        <f t="shared" si="6"/>
        <v>1</v>
      </c>
      <c r="Y21">
        <f t="shared" si="7"/>
        <v>0</v>
      </c>
      <c r="Z21">
        <f t="shared" si="8"/>
        <v>0</v>
      </c>
      <c r="AA21">
        <f t="shared" si="9"/>
        <v>0</v>
      </c>
    </row>
    <row r="22" spans="1:27" x14ac:dyDescent="0.2">
      <c r="A22" t="s">
        <v>17</v>
      </c>
      <c r="B22" s="1">
        <v>44793</v>
      </c>
      <c r="C22" s="2">
        <v>0.52083333333333337</v>
      </c>
      <c r="D22" t="s">
        <v>31</v>
      </c>
      <c r="E22" t="s">
        <v>28</v>
      </c>
      <c r="F22">
        <v>1</v>
      </c>
      <c r="G22">
        <v>0</v>
      </c>
      <c r="H22" t="s">
        <v>24</v>
      </c>
      <c r="I22">
        <f t="shared" si="0"/>
        <v>1</v>
      </c>
      <c r="J22">
        <v>1.4</v>
      </c>
      <c r="K22">
        <v>4.75</v>
      </c>
      <c r="L22">
        <v>7.5</v>
      </c>
      <c r="M22">
        <v>1.39</v>
      </c>
      <c r="N22">
        <v>4.8</v>
      </c>
      <c r="O22">
        <v>7.75</v>
      </c>
      <c r="P22">
        <v>1.4</v>
      </c>
      <c r="Q22">
        <v>4.8</v>
      </c>
      <c r="R22">
        <v>7.5</v>
      </c>
      <c r="S22">
        <f t="shared" si="1"/>
        <v>1.4</v>
      </c>
      <c r="T22">
        <f t="shared" si="2"/>
        <v>1.39</v>
      </c>
      <c r="U22">
        <f t="shared" si="3"/>
        <v>1.4</v>
      </c>
      <c r="V22">
        <f t="shared" si="4"/>
        <v>1</v>
      </c>
      <c r="W22">
        <f t="shared" si="5"/>
        <v>1</v>
      </c>
      <c r="X22">
        <f t="shared" si="6"/>
        <v>1</v>
      </c>
      <c r="Y22">
        <f t="shared" si="7"/>
        <v>1</v>
      </c>
      <c r="Z22">
        <f t="shared" si="8"/>
        <v>1</v>
      </c>
      <c r="AA22">
        <f t="shared" si="9"/>
        <v>1</v>
      </c>
    </row>
    <row r="23" spans="1:27" x14ac:dyDescent="0.2">
      <c r="A23" t="s">
        <v>17</v>
      </c>
      <c r="B23" s="1">
        <v>44793</v>
      </c>
      <c r="C23" s="2">
        <v>0.625</v>
      </c>
      <c r="D23" t="s">
        <v>18</v>
      </c>
      <c r="E23" t="s">
        <v>26</v>
      </c>
      <c r="F23">
        <v>3</v>
      </c>
      <c r="G23">
        <v>1</v>
      </c>
      <c r="H23" t="s">
        <v>24</v>
      </c>
      <c r="I23">
        <f t="shared" si="0"/>
        <v>1</v>
      </c>
      <c r="J23">
        <v>2.5</v>
      </c>
      <c r="K23">
        <v>3.25</v>
      </c>
      <c r="L23">
        <v>2.9</v>
      </c>
      <c r="M23">
        <v>2.5</v>
      </c>
      <c r="N23">
        <v>3.2</v>
      </c>
      <c r="O23">
        <v>2.87</v>
      </c>
      <c r="P23">
        <v>2.5</v>
      </c>
      <c r="Q23">
        <v>3.2</v>
      </c>
      <c r="R23">
        <v>2.95</v>
      </c>
      <c r="S23">
        <f t="shared" si="1"/>
        <v>2.5</v>
      </c>
      <c r="T23">
        <f t="shared" si="2"/>
        <v>2.5</v>
      </c>
      <c r="U23">
        <f t="shared" si="3"/>
        <v>2.5</v>
      </c>
      <c r="V23">
        <f t="shared" si="4"/>
        <v>1</v>
      </c>
      <c r="W23">
        <f t="shared" si="5"/>
        <v>1</v>
      </c>
      <c r="X23">
        <f t="shared" si="6"/>
        <v>1</v>
      </c>
      <c r="Y23">
        <f t="shared" si="7"/>
        <v>1</v>
      </c>
      <c r="Z23">
        <f t="shared" si="8"/>
        <v>1</v>
      </c>
      <c r="AA23">
        <f t="shared" si="9"/>
        <v>1</v>
      </c>
    </row>
    <row r="24" spans="1:27" x14ac:dyDescent="0.2">
      <c r="A24" t="s">
        <v>17</v>
      </c>
      <c r="B24" s="1">
        <v>44793</v>
      </c>
      <c r="C24" s="2">
        <v>0.625</v>
      </c>
      <c r="D24" t="s">
        <v>33</v>
      </c>
      <c r="E24" t="s">
        <v>30</v>
      </c>
      <c r="F24">
        <v>1</v>
      </c>
      <c r="G24">
        <v>1</v>
      </c>
      <c r="H24" t="s">
        <v>23</v>
      </c>
      <c r="I24">
        <f t="shared" si="0"/>
        <v>0</v>
      </c>
      <c r="J24">
        <v>1.9</v>
      </c>
      <c r="K24">
        <v>3.6</v>
      </c>
      <c r="L24">
        <v>4</v>
      </c>
      <c r="M24">
        <v>1.9</v>
      </c>
      <c r="N24">
        <v>3.5</v>
      </c>
      <c r="O24">
        <v>4</v>
      </c>
      <c r="P24">
        <v>1.97</v>
      </c>
      <c r="Q24">
        <v>3.45</v>
      </c>
      <c r="R24">
        <v>3.85</v>
      </c>
      <c r="S24">
        <f t="shared" si="1"/>
        <v>1.9</v>
      </c>
      <c r="T24">
        <f t="shared" si="2"/>
        <v>1.9</v>
      </c>
      <c r="U24">
        <f t="shared" si="3"/>
        <v>1.97</v>
      </c>
      <c r="V24">
        <f t="shared" si="4"/>
        <v>1</v>
      </c>
      <c r="W24">
        <f t="shared" si="5"/>
        <v>1</v>
      </c>
      <c r="X24">
        <f t="shared" si="6"/>
        <v>1</v>
      </c>
      <c r="Y24">
        <f t="shared" si="7"/>
        <v>0</v>
      </c>
      <c r="Z24">
        <f t="shared" si="8"/>
        <v>0</v>
      </c>
      <c r="AA24">
        <f t="shared" si="9"/>
        <v>0</v>
      </c>
    </row>
    <row r="25" spans="1:27" x14ac:dyDescent="0.2">
      <c r="A25" t="s">
        <v>17</v>
      </c>
      <c r="B25" s="1">
        <v>44793</v>
      </c>
      <c r="C25" s="2">
        <v>0.625</v>
      </c>
      <c r="D25" t="s">
        <v>21</v>
      </c>
      <c r="E25" t="s">
        <v>36</v>
      </c>
      <c r="F25">
        <v>3</v>
      </c>
      <c r="G25">
        <v>2</v>
      </c>
      <c r="H25" t="s">
        <v>24</v>
      </c>
      <c r="I25">
        <f t="shared" si="0"/>
        <v>1</v>
      </c>
      <c r="J25">
        <v>2.4500000000000002</v>
      </c>
      <c r="K25">
        <v>3.4</v>
      </c>
      <c r="L25">
        <v>2.9</v>
      </c>
      <c r="M25">
        <v>2.37</v>
      </c>
      <c r="N25">
        <v>3.3</v>
      </c>
      <c r="O25">
        <v>2.95</v>
      </c>
      <c r="P25">
        <v>2.4500000000000002</v>
      </c>
      <c r="Q25">
        <v>3.4</v>
      </c>
      <c r="R25">
        <v>2.9</v>
      </c>
      <c r="S25">
        <f t="shared" si="1"/>
        <v>2.4500000000000002</v>
      </c>
      <c r="T25">
        <f t="shared" si="2"/>
        <v>2.37</v>
      </c>
      <c r="U25">
        <f t="shared" si="3"/>
        <v>2.4500000000000002</v>
      </c>
      <c r="V25">
        <f t="shared" si="4"/>
        <v>1</v>
      </c>
      <c r="W25">
        <f t="shared" si="5"/>
        <v>1</v>
      </c>
      <c r="X25">
        <f t="shared" si="6"/>
        <v>1</v>
      </c>
      <c r="Y25">
        <f t="shared" si="7"/>
        <v>1</v>
      </c>
      <c r="Z25">
        <f t="shared" si="8"/>
        <v>1</v>
      </c>
      <c r="AA25">
        <f t="shared" si="9"/>
        <v>1</v>
      </c>
    </row>
    <row r="26" spans="1:27" x14ac:dyDescent="0.2">
      <c r="A26" t="s">
        <v>17</v>
      </c>
      <c r="B26" s="1">
        <v>44793</v>
      </c>
      <c r="C26" s="2">
        <v>0.625</v>
      </c>
      <c r="D26" t="s">
        <v>35</v>
      </c>
      <c r="E26" t="s">
        <v>32</v>
      </c>
      <c r="F26">
        <v>1</v>
      </c>
      <c r="G26">
        <v>2</v>
      </c>
      <c r="H26" t="s">
        <v>20</v>
      </c>
      <c r="I26">
        <f t="shared" si="0"/>
        <v>-1</v>
      </c>
      <c r="J26">
        <v>1.83</v>
      </c>
      <c r="K26">
        <v>4</v>
      </c>
      <c r="L26">
        <v>4</v>
      </c>
      <c r="M26">
        <v>1.87</v>
      </c>
      <c r="N26">
        <v>3.8</v>
      </c>
      <c r="O26">
        <v>3.9</v>
      </c>
      <c r="P26">
        <v>1.83</v>
      </c>
      <c r="Q26">
        <v>3.9</v>
      </c>
      <c r="R26">
        <v>3.95</v>
      </c>
      <c r="S26">
        <f t="shared" si="1"/>
        <v>1.83</v>
      </c>
      <c r="T26">
        <f t="shared" si="2"/>
        <v>1.87</v>
      </c>
      <c r="U26">
        <f t="shared" si="3"/>
        <v>1.83</v>
      </c>
      <c r="V26">
        <f t="shared" si="4"/>
        <v>1</v>
      </c>
      <c r="W26">
        <f t="shared" si="5"/>
        <v>1</v>
      </c>
      <c r="X26">
        <f t="shared" si="6"/>
        <v>1</v>
      </c>
      <c r="Y26">
        <f t="shared" si="7"/>
        <v>0</v>
      </c>
      <c r="Z26">
        <f t="shared" si="8"/>
        <v>0</v>
      </c>
      <c r="AA26">
        <f t="shared" si="9"/>
        <v>0</v>
      </c>
    </row>
    <row r="27" spans="1:27" x14ac:dyDescent="0.2">
      <c r="A27" t="s">
        <v>17</v>
      </c>
      <c r="B27" s="1">
        <v>44793</v>
      </c>
      <c r="C27" s="2">
        <v>0.72916666666666663</v>
      </c>
      <c r="D27" t="s">
        <v>25</v>
      </c>
      <c r="E27" t="s">
        <v>19</v>
      </c>
      <c r="F27">
        <v>0</v>
      </c>
      <c r="G27">
        <v>3</v>
      </c>
      <c r="H27" t="s">
        <v>20</v>
      </c>
      <c r="I27">
        <f t="shared" si="0"/>
        <v>-1</v>
      </c>
      <c r="J27">
        <v>8</v>
      </c>
      <c r="K27">
        <v>4.75</v>
      </c>
      <c r="L27">
        <v>1.4</v>
      </c>
      <c r="M27">
        <v>7.25</v>
      </c>
      <c r="N27">
        <v>4.5999999999999996</v>
      </c>
      <c r="O27">
        <v>1.42</v>
      </c>
      <c r="P27">
        <v>7.25</v>
      </c>
      <c r="Q27">
        <v>4.7</v>
      </c>
      <c r="R27">
        <v>1.43</v>
      </c>
      <c r="S27">
        <f t="shared" si="1"/>
        <v>1.4</v>
      </c>
      <c r="T27">
        <f t="shared" si="2"/>
        <v>1.42</v>
      </c>
      <c r="U27">
        <f t="shared" si="3"/>
        <v>1.43</v>
      </c>
      <c r="V27">
        <f t="shared" si="4"/>
        <v>-1</v>
      </c>
      <c r="W27">
        <f t="shared" si="5"/>
        <v>-1</v>
      </c>
      <c r="X27">
        <f t="shared" si="6"/>
        <v>-1</v>
      </c>
      <c r="Y27">
        <f t="shared" si="7"/>
        <v>1</v>
      </c>
      <c r="Z27">
        <f t="shared" si="8"/>
        <v>1</v>
      </c>
      <c r="AA27">
        <f t="shared" si="9"/>
        <v>1</v>
      </c>
    </row>
    <row r="28" spans="1:27" x14ac:dyDescent="0.2">
      <c r="A28" t="s">
        <v>17</v>
      </c>
      <c r="B28" s="1">
        <v>44794</v>
      </c>
      <c r="C28" s="2">
        <v>0.58333333333333337</v>
      </c>
      <c r="D28" t="s">
        <v>27</v>
      </c>
      <c r="E28" t="s">
        <v>34</v>
      </c>
      <c r="F28">
        <v>3</v>
      </c>
      <c r="G28">
        <v>0</v>
      </c>
      <c r="H28" t="s">
        <v>24</v>
      </c>
      <c r="I28">
        <f t="shared" si="0"/>
        <v>1</v>
      </c>
      <c r="J28">
        <v>5.75</v>
      </c>
      <c r="K28">
        <v>4.5</v>
      </c>
      <c r="L28">
        <v>1.53</v>
      </c>
      <c r="M28">
        <v>5.75</v>
      </c>
      <c r="N28">
        <v>4.33</v>
      </c>
      <c r="O28">
        <v>1.55</v>
      </c>
      <c r="P28">
        <v>5.75</v>
      </c>
      <c r="Q28">
        <v>4.4000000000000004</v>
      </c>
      <c r="R28">
        <v>1.55</v>
      </c>
      <c r="S28">
        <f t="shared" si="1"/>
        <v>1.53</v>
      </c>
      <c r="T28">
        <f t="shared" si="2"/>
        <v>1.55</v>
      </c>
      <c r="U28">
        <f t="shared" si="3"/>
        <v>1.55</v>
      </c>
      <c r="V28">
        <f t="shared" si="4"/>
        <v>-1</v>
      </c>
      <c r="W28">
        <f t="shared" si="5"/>
        <v>-1</v>
      </c>
      <c r="X28">
        <f t="shared" si="6"/>
        <v>-1</v>
      </c>
      <c r="Y28">
        <f t="shared" si="7"/>
        <v>0</v>
      </c>
      <c r="Z28">
        <f t="shared" si="8"/>
        <v>0</v>
      </c>
      <c r="AA28">
        <f t="shared" si="9"/>
        <v>0</v>
      </c>
    </row>
    <row r="29" spans="1:27" x14ac:dyDescent="0.2">
      <c r="A29" t="s">
        <v>17</v>
      </c>
      <c r="B29" s="1">
        <v>44794</v>
      </c>
      <c r="C29" s="2">
        <v>0.58333333333333337</v>
      </c>
      <c r="D29" t="s">
        <v>39</v>
      </c>
      <c r="E29" t="s">
        <v>38</v>
      </c>
      <c r="F29">
        <v>0</v>
      </c>
      <c r="G29">
        <v>2</v>
      </c>
      <c r="H29" t="s">
        <v>20</v>
      </c>
      <c r="I29">
        <f t="shared" si="0"/>
        <v>-1</v>
      </c>
      <c r="J29">
        <v>2.2999999999999998</v>
      </c>
      <c r="K29">
        <v>3.4</v>
      </c>
      <c r="L29">
        <v>3.1</v>
      </c>
      <c r="M29">
        <v>2.25</v>
      </c>
      <c r="N29">
        <v>3.4</v>
      </c>
      <c r="O29">
        <v>3.1</v>
      </c>
      <c r="P29">
        <v>2.35</v>
      </c>
      <c r="Q29">
        <v>3.4</v>
      </c>
      <c r="R29">
        <v>3.05</v>
      </c>
      <c r="S29">
        <f t="shared" si="1"/>
        <v>2.2999999999999998</v>
      </c>
      <c r="T29">
        <f t="shared" si="2"/>
        <v>2.25</v>
      </c>
      <c r="U29">
        <f t="shared" si="3"/>
        <v>2.35</v>
      </c>
      <c r="V29">
        <f t="shared" si="4"/>
        <v>1</v>
      </c>
      <c r="W29">
        <f t="shared" si="5"/>
        <v>1</v>
      </c>
      <c r="X29">
        <f t="shared" si="6"/>
        <v>1</v>
      </c>
      <c r="Y29">
        <f t="shared" si="7"/>
        <v>0</v>
      </c>
      <c r="Z29">
        <f t="shared" si="8"/>
        <v>0</v>
      </c>
      <c r="AA29">
        <f t="shared" si="9"/>
        <v>0</v>
      </c>
    </row>
    <row r="30" spans="1:27" x14ac:dyDescent="0.2">
      <c r="A30" t="s">
        <v>17</v>
      </c>
      <c r="B30" s="1">
        <v>44794</v>
      </c>
      <c r="C30" s="2">
        <v>0.6875</v>
      </c>
      <c r="D30" t="s">
        <v>29</v>
      </c>
      <c r="E30" t="s">
        <v>40</v>
      </c>
      <c r="F30">
        <v>3</v>
      </c>
      <c r="G30">
        <v>3</v>
      </c>
      <c r="H30" t="s">
        <v>23</v>
      </c>
      <c r="I30">
        <f t="shared" si="0"/>
        <v>0</v>
      </c>
      <c r="J30">
        <v>7.5</v>
      </c>
      <c r="K30">
        <v>5</v>
      </c>
      <c r="L30">
        <v>1.36</v>
      </c>
      <c r="M30">
        <v>8</v>
      </c>
      <c r="N30">
        <v>5</v>
      </c>
      <c r="O30">
        <v>1.38</v>
      </c>
      <c r="P30">
        <v>8</v>
      </c>
      <c r="Q30">
        <v>5</v>
      </c>
      <c r="R30">
        <v>1.37</v>
      </c>
      <c r="S30">
        <f t="shared" si="1"/>
        <v>1.36</v>
      </c>
      <c r="T30">
        <f t="shared" si="2"/>
        <v>1.38</v>
      </c>
      <c r="U30">
        <f t="shared" si="3"/>
        <v>1.37</v>
      </c>
      <c r="V30">
        <f t="shared" si="4"/>
        <v>-1</v>
      </c>
      <c r="W30">
        <f t="shared" si="5"/>
        <v>-1</v>
      </c>
      <c r="X30">
        <f t="shared" si="6"/>
        <v>-1</v>
      </c>
      <c r="Y30">
        <f t="shared" si="7"/>
        <v>0</v>
      </c>
      <c r="Z30">
        <f t="shared" si="8"/>
        <v>0</v>
      </c>
      <c r="AA30">
        <f t="shared" si="9"/>
        <v>0</v>
      </c>
    </row>
    <row r="31" spans="1:27" x14ac:dyDescent="0.2">
      <c r="A31" t="s">
        <v>17</v>
      </c>
      <c r="B31" s="1">
        <v>44795</v>
      </c>
      <c r="C31" s="2">
        <v>0.83333333333333337</v>
      </c>
      <c r="D31" t="s">
        <v>37</v>
      </c>
      <c r="E31" t="s">
        <v>22</v>
      </c>
      <c r="F31">
        <v>2</v>
      </c>
      <c r="G31">
        <v>1</v>
      </c>
      <c r="H31" t="s">
        <v>24</v>
      </c>
      <c r="I31">
        <f t="shared" si="0"/>
        <v>1</v>
      </c>
      <c r="J31">
        <v>5.25</v>
      </c>
      <c r="K31">
        <v>4.33</v>
      </c>
      <c r="L31">
        <v>1.6</v>
      </c>
      <c r="M31">
        <v>4.8</v>
      </c>
      <c r="N31">
        <v>4.4000000000000004</v>
      </c>
      <c r="O31">
        <v>1.6</v>
      </c>
      <c r="P31">
        <v>4.9000000000000004</v>
      </c>
      <c r="Q31">
        <v>4.4000000000000004</v>
      </c>
      <c r="R31">
        <v>1.6</v>
      </c>
      <c r="S31">
        <f t="shared" si="1"/>
        <v>1.6</v>
      </c>
      <c r="T31">
        <f t="shared" si="2"/>
        <v>1.6</v>
      </c>
      <c r="U31">
        <f t="shared" si="3"/>
        <v>1.6</v>
      </c>
      <c r="V31">
        <f t="shared" si="4"/>
        <v>-1</v>
      </c>
      <c r="W31">
        <f t="shared" si="5"/>
        <v>-1</v>
      </c>
      <c r="X31">
        <f t="shared" si="6"/>
        <v>-1</v>
      </c>
      <c r="Y31">
        <f t="shared" si="7"/>
        <v>0</v>
      </c>
      <c r="Z31">
        <f t="shared" si="8"/>
        <v>0</v>
      </c>
      <c r="AA31">
        <f t="shared" si="9"/>
        <v>0</v>
      </c>
    </row>
    <row r="32" spans="1:27" x14ac:dyDescent="0.2">
      <c r="A32" t="s">
        <v>17</v>
      </c>
      <c r="B32" s="1">
        <v>44800</v>
      </c>
      <c r="C32" s="2">
        <v>0.52083333333333337</v>
      </c>
      <c r="D32" t="s">
        <v>32</v>
      </c>
      <c r="E32" t="s">
        <v>37</v>
      </c>
      <c r="F32">
        <v>0</v>
      </c>
      <c r="G32">
        <v>1</v>
      </c>
      <c r="H32" t="s">
        <v>20</v>
      </c>
      <c r="I32">
        <f t="shared" si="0"/>
        <v>-1</v>
      </c>
      <c r="J32">
        <v>4.2</v>
      </c>
      <c r="K32">
        <v>4</v>
      </c>
      <c r="L32">
        <v>1.8</v>
      </c>
      <c r="M32">
        <v>4.2</v>
      </c>
      <c r="N32">
        <v>3.9</v>
      </c>
      <c r="O32">
        <v>1.78</v>
      </c>
      <c r="P32">
        <v>4.2</v>
      </c>
      <c r="Q32">
        <v>4</v>
      </c>
      <c r="R32">
        <v>1.77</v>
      </c>
      <c r="S32">
        <f t="shared" si="1"/>
        <v>1.8</v>
      </c>
      <c r="T32">
        <f t="shared" si="2"/>
        <v>1.78</v>
      </c>
      <c r="U32">
        <f t="shared" si="3"/>
        <v>1.77</v>
      </c>
      <c r="V32">
        <f t="shared" si="4"/>
        <v>-1</v>
      </c>
      <c r="W32">
        <f t="shared" si="5"/>
        <v>-1</v>
      </c>
      <c r="X32">
        <f t="shared" si="6"/>
        <v>-1</v>
      </c>
      <c r="Y32">
        <f t="shared" si="7"/>
        <v>1</v>
      </c>
      <c r="Z32">
        <f t="shared" si="8"/>
        <v>1</v>
      </c>
      <c r="AA32">
        <f t="shared" si="9"/>
        <v>1</v>
      </c>
    </row>
    <row r="33" spans="1:27" x14ac:dyDescent="0.2">
      <c r="A33" t="s">
        <v>17</v>
      </c>
      <c r="B33" s="1">
        <v>44800</v>
      </c>
      <c r="C33" s="2">
        <v>0.625</v>
      </c>
      <c r="D33" t="s">
        <v>36</v>
      </c>
      <c r="E33" t="s">
        <v>33</v>
      </c>
      <c r="F33">
        <v>1</v>
      </c>
      <c r="G33">
        <v>1</v>
      </c>
      <c r="H33" t="s">
        <v>23</v>
      </c>
      <c r="I33">
        <f t="shared" si="0"/>
        <v>0</v>
      </c>
      <c r="J33">
        <v>2</v>
      </c>
      <c r="K33">
        <v>3.5</v>
      </c>
      <c r="L33">
        <v>3.75</v>
      </c>
      <c r="M33">
        <v>2</v>
      </c>
      <c r="N33">
        <v>3.4</v>
      </c>
      <c r="O33">
        <v>3.7</v>
      </c>
      <c r="P33">
        <v>2.0499999999999998</v>
      </c>
      <c r="Q33">
        <v>3.45</v>
      </c>
      <c r="R33">
        <v>3.7</v>
      </c>
      <c r="S33">
        <f t="shared" si="1"/>
        <v>2</v>
      </c>
      <c r="T33">
        <f t="shared" si="2"/>
        <v>2</v>
      </c>
      <c r="U33">
        <f t="shared" si="3"/>
        <v>2.0499999999999998</v>
      </c>
      <c r="V33">
        <f t="shared" si="4"/>
        <v>1</v>
      </c>
      <c r="W33">
        <f t="shared" si="5"/>
        <v>1</v>
      </c>
      <c r="X33">
        <f t="shared" si="6"/>
        <v>1</v>
      </c>
      <c r="Y33">
        <f t="shared" si="7"/>
        <v>0</v>
      </c>
      <c r="Z33">
        <f t="shared" si="8"/>
        <v>0</v>
      </c>
      <c r="AA33">
        <f t="shared" si="9"/>
        <v>0</v>
      </c>
    </row>
    <row r="34" spans="1:27" x14ac:dyDescent="0.2">
      <c r="A34" t="s">
        <v>17</v>
      </c>
      <c r="B34" s="1">
        <v>44800</v>
      </c>
      <c r="C34" s="2">
        <v>0.625</v>
      </c>
      <c r="D34" t="s">
        <v>38</v>
      </c>
      <c r="E34" t="s">
        <v>27</v>
      </c>
      <c r="F34">
        <v>1</v>
      </c>
      <c r="G34">
        <v>0</v>
      </c>
      <c r="H34" t="s">
        <v>24</v>
      </c>
      <c r="I34">
        <f t="shared" si="0"/>
        <v>1</v>
      </c>
      <c r="J34">
        <v>1.9</v>
      </c>
      <c r="K34">
        <v>3.8</v>
      </c>
      <c r="L34">
        <v>3.8</v>
      </c>
      <c r="M34">
        <v>1.88</v>
      </c>
      <c r="N34">
        <v>3.6</v>
      </c>
      <c r="O34">
        <v>3.5</v>
      </c>
      <c r="P34">
        <v>1.9</v>
      </c>
      <c r="Q34">
        <v>3.7</v>
      </c>
      <c r="R34">
        <v>3.9</v>
      </c>
      <c r="S34">
        <f t="shared" si="1"/>
        <v>1.9</v>
      </c>
      <c r="T34">
        <f t="shared" si="2"/>
        <v>1.88</v>
      </c>
      <c r="U34">
        <f t="shared" si="3"/>
        <v>1.9</v>
      </c>
      <c r="V34">
        <f t="shared" si="4"/>
        <v>1</v>
      </c>
      <c r="W34">
        <f t="shared" si="5"/>
        <v>1</v>
      </c>
      <c r="X34">
        <f t="shared" si="6"/>
        <v>1</v>
      </c>
      <c r="Y34">
        <f t="shared" si="7"/>
        <v>1</v>
      </c>
      <c r="Z34">
        <f t="shared" si="8"/>
        <v>1</v>
      </c>
      <c r="AA34">
        <f t="shared" si="9"/>
        <v>1</v>
      </c>
    </row>
    <row r="35" spans="1:27" x14ac:dyDescent="0.2">
      <c r="A35" t="s">
        <v>17</v>
      </c>
      <c r="B35" s="1">
        <v>44800</v>
      </c>
      <c r="C35" s="2">
        <v>0.625</v>
      </c>
      <c r="D35" t="s">
        <v>34</v>
      </c>
      <c r="E35" t="s">
        <v>35</v>
      </c>
      <c r="F35">
        <v>2</v>
      </c>
      <c r="G35">
        <v>1</v>
      </c>
      <c r="H35" t="s">
        <v>24</v>
      </c>
      <c r="I35">
        <f t="shared" si="0"/>
        <v>1</v>
      </c>
      <c r="J35">
        <v>1.4</v>
      </c>
      <c r="K35">
        <v>5</v>
      </c>
      <c r="L35">
        <v>7</v>
      </c>
      <c r="M35">
        <v>1.41</v>
      </c>
      <c r="N35">
        <v>4.75</v>
      </c>
      <c r="O35">
        <v>7.25</v>
      </c>
      <c r="P35">
        <v>1.43</v>
      </c>
      <c r="Q35">
        <v>4.9000000000000004</v>
      </c>
      <c r="R35">
        <v>7</v>
      </c>
      <c r="S35">
        <f t="shared" si="1"/>
        <v>1.4</v>
      </c>
      <c r="T35">
        <f t="shared" si="2"/>
        <v>1.41</v>
      </c>
      <c r="U35">
        <f t="shared" si="3"/>
        <v>1.43</v>
      </c>
      <c r="V35">
        <f t="shared" si="4"/>
        <v>1</v>
      </c>
      <c r="W35">
        <f t="shared" si="5"/>
        <v>1</v>
      </c>
      <c r="X35">
        <f t="shared" si="6"/>
        <v>1</v>
      </c>
      <c r="Y35">
        <f t="shared" si="7"/>
        <v>1</v>
      </c>
      <c r="Z35">
        <f t="shared" si="8"/>
        <v>1</v>
      </c>
      <c r="AA35">
        <f t="shared" si="9"/>
        <v>1</v>
      </c>
    </row>
    <row r="36" spans="1:27" x14ac:dyDescent="0.2">
      <c r="A36" t="s">
        <v>17</v>
      </c>
      <c r="B36" s="1">
        <v>44800</v>
      </c>
      <c r="C36" s="2">
        <v>0.625</v>
      </c>
      <c r="D36" t="s">
        <v>22</v>
      </c>
      <c r="E36" t="s">
        <v>25</v>
      </c>
      <c r="F36">
        <v>9</v>
      </c>
      <c r="G36">
        <v>0</v>
      </c>
      <c r="H36" t="s">
        <v>24</v>
      </c>
      <c r="I36">
        <f t="shared" si="0"/>
        <v>1</v>
      </c>
      <c r="J36">
        <v>1.1000000000000001</v>
      </c>
      <c r="K36">
        <v>10</v>
      </c>
      <c r="L36">
        <v>26</v>
      </c>
      <c r="M36">
        <v>1.1000000000000001</v>
      </c>
      <c r="N36">
        <v>10.5</v>
      </c>
      <c r="O36">
        <v>29</v>
      </c>
      <c r="P36">
        <v>1.1200000000000001</v>
      </c>
      <c r="Q36">
        <v>9.5</v>
      </c>
      <c r="R36">
        <v>22</v>
      </c>
      <c r="S36">
        <f t="shared" si="1"/>
        <v>1.1000000000000001</v>
      </c>
      <c r="T36">
        <f t="shared" si="2"/>
        <v>1.1000000000000001</v>
      </c>
      <c r="U36">
        <f t="shared" si="3"/>
        <v>1.1200000000000001</v>
      </c>
      <c r="V36">
        <f t="shared" si="4"/>
        <v>1</v>
      </c>
      <c r="W36">
        <f t="shared" si="5"/>
        <v>1</v>
      </c>
      <c r="X36">
        <f t="shared" si="6"/>
        <v>1</v>
      </c>
      <c r="Y36">
        <f t="shared" si="7"/>
        <v>1</v>
      </c>
      <c r="Z36">
        <f t="shared" si="8"/>
        <v>1</v>
      </c>
      <c r="AA36">
        <f t="shared" si="9"/>
        <v>1</v>
      </c>
    </row>
    <row r="37" spans="1:27" x14ac:dyDescent="0.2">
      <c r="A37" t="s">
        <v>17</v>
      </c>
      <c r="B37" s="1">
        <v>44800</v>
      </c>
      <c r="C37" s="2">
        <v>0.625</v>
      </c>
      <c r="D37" t="s">
        <v>40</v>
      </c>
      <c r="E37" t="s">
        <v>18</v>
      </c>
      <c r="F37">
        <v>4</v>
      </c>
      <c r="G37">
        <v>2</v>
      </c>
      <c r="H37" t="s">
        <v>24</v>
      </c>
      <c r="I37">
        <f t="shared" si="0"/>
        <v>1</v>
      </c>
      <c r="J37">
        <v>1.18</v>
      </c>
      <c r="K37">
        <v>7.5</v>
      </c>
      <c r="L37">
        <v>13</v>
      </c>
      <c r="M37">
        <v>1.19</v>
      </c>
      <c r="N37">
        <v>7.25</v>
      </c>
      <c r="O37">
        <v>12.5</v>
      </c>
      <c r="P37">
        <v>1.2</v>
      </c>
      <c r="Q37">
        <v>7.5</v>
      </c>
      <c r="R37">
        <v>13</v>
      </c>
      <c r="S37">
        <f t="shared" si="1"/>
        <v>1.18</v>
      </c>
      <c r="T37">
        <f t="shared" si="2"/>
        <v>1.19</v>
      </c>
      <c r="U37">
        <f t="shared" si="3"/>
        <v>1.2</v>
      </c>
      <c r="V37">
        <f t="shared" si="4"/>
        <v>1</v>
      </c>
      <c r="W37">
        <f t="shared" si="5"/>
        <v>1</v>
      </c>
      <c r="X37">
        <f t="shared" si="6"/>
        <v>1</v>
      </c>
      <c r="Y37">
        <f t="shared" si="7"/>
        <v>1</v>
      </c>
      <c r="Z37">
        <f t="shared" si="8"/>
        <v>1</v>
      </c>
      <c r="AA37">
        <f t="shared" si="9"/>
        <v>1</v>
      </c>
    </row>
    <row r="38" spans="1:27" x14ac:dyDescent="0.2">
      <c r="A38" t="s">
        <v>17</v>
      </c>
      <c r="B38" s="1">
        <v>44800</v>
      </c>
      <c r="C38" s="2">
        <v>0.72916666666666663</v>
      </c>
      <c r="D38" t="s">
        <v>19</v>
      </c>
      <c r="E38" t="s">
        <v>21</v>
      </c>
      <c r="F38">
        <v>2</v>
      </c>
      <c r="G38">
        <v>1</v>
      </c>
      <c r="H38" t="s">
        <v>24</v>
      </c>
      <c r="I38">
        <f t="shared" si="0"/>
        <v>1</v>
      </c>
      <c r="J38">
        <v>1.3</v>
      </c>
      <c r="K38">
        <v>5.75</v>
      </c>
      <c r="L38">
        <v>9</v>
      </c>
      <c r="M38">
        <v>1.3</v>
      </c>
      <c r="N38">
        <v>5.75</v>
      </c>
      <c r="O38">
        <v>9.25</v>
      </c>
      <c r="P38">
        <v>1.35</v>
      </c>
      <c r="Q38">
        <v>5.25</v>
      </c>
      <c r="R38">
        <v>8.25</v>
      </c>
      <c r="S38">
        <f t="shared" si="1"/>
        <v>1.3</v>
      </c>
      <c r="T38">
        <f t="shared" si="2"/>
        <v>1.3</v>
      </c>
      <c r="U38">
        <f t="shared" si="3"/>
        <v>1.35</v>
      </c>
      <c r="V38">
        <f t="shared" si="4"/>
        <v>1</v>
      </c>
      <c r="W38">
        <f t="shared" si="5"/>
        <v>1</v>
      </c>
      <c r="X38">
        <f t="shared" si="6"/>
        <v>1</v>
      </c>
      <c r="Y38">
        <f t="shared" si="7"/>
        <v>1</v>
      </c>
      <c r="Z38">
        <f t="shared" si="8"/>
        <v>1</v>
      </c>
      <c r="AA38">
        <f t="shared" si="9"/>
        <v>1</v>
      </c>
    </row>
    <row r="39" spans="1:27" x14ac:dyDescent="0.2">
      <c r="A39" t="s">
        <v>17</v>
      </c>
      <c r="B39" s="1">
        <v>44801</v>
      </c>
      <c r="C39" s="2">
        <v>0.58333333333333337</v>
      </c>
      <c r="D39" t="s">
        <v>26</v>
      </c>
      <c r="E39" t="s">
        <v>39</v>
      </c>
      <c r="F39">
        <v>0</v>
      </c>
      <c r="G39">
        <v>1</v>
      </c>
      <c r="H39" t="s">
        <v>20</v>
      </c>
      <c r="I39">
        <f t="shared" si="0"/>
        <v>-1</v>
      </c>
      <c r="J39">
        <v>2.2999999999999998</v>
      </c>
      <c r="K39">
        <v>3.4</v>
      </c>
      <c r="L39">
        <v>3.1</v>
      </c>
      <c r="M39">
        <v>2.2000000000000002</v>
      </c>
      <c r="N39">
        <v>3.4</v>
      </c>
      <c r="O39">
        <v>3.2</v>
      </c>
      <c r="P39">
        <v>2.2999999999999998</v>
      </c>
      <c r="Q39">
        <v>3.4</v>
      </c>
      <c r="R39">
        <v>3.15</v>
      </c>
      <c r="S39">
        <f t="shared" si="1"/>
        <v>2.2999999999999998</v>
      </c>
      <c r="T39">
        <f t="shared" si="2"/>
        <v>2.2000000000000002</v>
      </c>
      <c r="U39">
        <f t="shared" si="3"/>
        <v>2.2999999999999998</v>
      </c>
      <c r="V39">
        <f t="shared" si="4"/>
        <v>1</v>
      </c>
      <c r="W39">
        <f t="shared" si="5"/>
        <v>1</v>
      </c>
      <c r="X39">
        <f t="shared" si="6"/>
        <v>1</v>
      </c>
      <c r="Y39">
        <f t="shared" si="7"/>
        <v>0</v>
      </c>
      <c r="Z39">
        <f t="shared" si="8"/>
        <v>0</v>
      </c>
      <c r="AA39">
        <f t="shared" si="9"/>
        <v>0</v>
      </c>
    </row>
    <row r="40" spans="1:27" x14ac:dyDescent="0.2">
      <c r="A40" t="s">
        <v>17</v>
      </c>
      <c r="B40" s="1">
        <v>44801</v>
      </c>
      <c r="C40" s="2">
        <v>0.6875</v>
      </c>
      <c r="D40" t="s">
        <v>30</v>
      </c>
      <c r="E40" t="s">
        <v>31</v>
      </c>
      <c r="F40">
        <v>0</v>
      </c>
      <c r="G40">
        <v>2</v>
      </c>
      <c r="H40" t="s">
        <v>20</v>
      </c>
      <c r="I40">
        <f t="shared" si="0"/>
        <v>-1</v>
      </c>
      <c r="J40">
        <v>7</v>
      </c>
      <c r="K40">
        <v>4.5999999999999996</v>
      </c>
      <c r="L40">
        <v>1.44</v>
      </c>
      <c r="M40">
        <v>6.75</v>
      </c>
      <c r="N40">
        <v>4.5</v>
      </c>
      <c r="O40">
        <v>1.46</v>
      </c>
      <c r="P40">
        <v>6.75</v>
      </c>
      <c r="Q40">
        <v>4.5</v>
      </c>
      <c r="R40">
        <v>1.45</v>
      </c>
      <c r="S40">
        <f t="shared" si="1"/>
        <v>1.44</v>
      </c>
      <c r="T40">
        <f t="shared" si="2"/>
        <v>1.46</v>
      </c>
      <c r="U40">
        <f t="shared" si="3"/>
        <v>1.45</v>
      </c>
      <c r="V40">
        <f t="shared" si="4"/>
        <v>-1</v>
      </c>
      <c r="W40">
        <f t="shared" si="5"/>
        <v>-1</v>
      </c>
      <c r="X40">
        <f t="shared" si="6"/>
        <v>-1</v>
      </c>
      <c r="Y40">
        <f t="shared" si="7"/>
        <v>1</v>
      </c>
      <c r="Z40">
        <f t="shared" si="8"/>
        <v>1</v>
      </c>
      <c r="AA40">
        <f t="shared" si="9"/>
        <v>1</v>
      </c>
    </row>
    <row r="41" spans="1:27" x14ac:dyDescent="0.2">
      <c r="A41" t="s">
        <v>17</v>
      </c>
      <c r="B41" s="1">
        <v>44803</v>
      </c>
      <c r="C41" s="2">
        <v>0.8125</v>
      </c>
      <c r="D41" t="s">
        <v>18</v>
      </c>
      <c r="E41" t="s">
        <v>36</v>
      </c>
      <c r="F41">
        <v>1</v>
      </c>
      <c r="G41">
        <v>1</v>
      </c>
      <c r="H41" t="s">
        <v>23</v>
      </c>
      <c r="I41">
        <f t="shared" si="0"/>
        <v>0</v>
      </c>
      <c r="J41">
        <v>2.0499999999999998</v>
      </c>
      <c r="K41">
        <v>3.4</v>
      </c>
      <c r="L41">
        <v>3.6</v>
      </c>
      <c r="M41">
        <v>2.1</v>
      </c>
      <c r="N41">
        <v>3.3</v>
      </c>
      <c r="O41">
        <v>3.6</v>
      </c>
      <c r="P41">
        <v>2.1</v>
      </c>
      <c r="Q41">
        <v>3.35</v>
      </c>
      <c r="R41">
        <v>3.6</v>
      </c>
      <c r="S41">
        <f t="shared" si="1"/>
        <v>2.0499999999999998</v>
      </c>
      <c r="T41">
        <f t="shared" si="2"/>
        <v>2.1</v>
      </c>
      <c r="U41">
        <f t="shared" si="3"/>
        <v>2.1</v>
      </c>
      <c r="V41">
        <f t="shared" si="4"/>
        <v>1</v>
      </c>
      <c r="W41">
        <f t="shared" si="5"/>
        <v>1</v>
      </c>
      <c r="X41">
        <f t="shared" si="6"/>
        <v>1</v>
      </c>
      <c r="Y41">
        <f t="shared" si="7"/>
        <v>0</v>
      </c>
      <c r="Z41">
        <f t="shared" si="8"/>
        <v>0</v>
      </c>
      <c r="AA41">
        <f t="shared" si="9"/>
        <v>0</v>
      </c>
    </row>
    <row r="42" spans="1:27" x14ac:dyDescent="0.2">
      <c r="A42" t="s">
        <v>17</v>
      </c>
      <c r="B42" s="1">
        <v>44803</v>
      </c>
      <c r="C42" s="2">
        <v>0.8125</v>
      </c>
      <c r="D42" t="s">
        <v>21</v>
      </c>
      <c r="E42" t="s">
        <v>38</v>
      </c>
      <c r="F42">
        <v>2</v>
      </c>
      <c r="G42">
        <v>1</v>
      </c>
      <c r="H42" t="s">
        <v>24</v>
      </c>
      <c r="I42">
        <f t="shared" si="0"/>
        <v>1</v>
      </c>
      <c r="J42">
        <v>3.1</v>
      </c>
      <c r="K42">
        <v>3.3</v>
      </c>
      <c r="L42">
        <v>2.2999999999999998</v>
      </c>
      <c r="M42">
        <v>3.1</v>
      </c>
      <c r="N42">
        <v>3.3</v>
      </c>
      <c r="O42">
        <v>2.2999999999999998</v>
      </c>
      <c r="P42">
        <v>3.15</v>
      </c>
      <c r="Q42">
        <v>3.3</v>
      </c>
      <c r="R42">
        <v>2.2999999999999998</v>
      </c>
      <c r="S42">
        <f t="shared" si="1"/>
        <v>2.2999999999999998</v>
      </c>
      <c r="T42">
        <f t="shared" si="2"/>
        <v>2.2999999999999998</v>
      </c>
      <c r="U42">
        <f t="shared" si="3"/>
        <v>2.2999999999999998</v>
      </c>
      <c r="V42">
        <f t="shared" si="4"/>
        <v>-1</v>
      </c>
      <c r="W42">
        <f t="shared" si="5"/>
        <v>-1</v>
      </c>
      <c r="X42">
        <f t="shared" si="6"/>
        <v>-1</v>
      </c>
      <c r="Y42">
        <f t="shared" si="7"/>
        <v>0</v>
      </c>
      <c r="Z42">
        <f t="shared" si="8"/>
        <v>0</v>
      </c>
      <c r="AA42">
        <f t="shared" si="9"/>
        <v>0</v>
      </c>
    </row>
    <row r="43" spans="1:27" x14ac:dyDescent="0.2">
      <c r="A43" t="s">
        <v>17</v>
      </c>
      <c r="B43" s="1">
        <v>44803</v>
      </c>
      <c r="C43" s="2">
        <v>0.82291666666666663</v>
      </c>
      <c r="D43" t="s">
        <v>32</v>
      </c>
      <c r="E43" t="s">
        <v>34</v>
      </c>
      <c r="F43">
        <v>2</v>
      </c>
      <c r="G43">
        <v>1</v>
      </c>
      <c r="H43" t="s">
        <v>24</v>
      </c>
      <c r="I43">
        <f t="shared" si="0"/>
        <v>1</v>
      </c>
      <c r="J43">
        <v>5.25</v>
      </c>
      <c r="K43">
        <v>4</v>
      </c>
      <c r="L43">
        <v>1.61</v>
      </c>
      <c r="M43">
        <v>5</v>
      </c>
      <c r="N43">
        <v>4</v>
      </c>
      <c r="O43">
        <v>1.63</v>
      </c>
      <c r="P43">
        <v>5.5</v>
      </c>
      <c r="Q43">
        <v>3.95</v>
      </c>
      <c r="R43">
        <v>1.63</v>
      </c>
      <c r="S43">
        <f t="shared" si="1"/>
        <v>1.61</v>
      </c>
      <c r="T43">
        <f t="shared" si="2"/>
        <v>1.63</v>
      </c>
      <c r="U43">
        <f t="shared" si="3"/>
        <v>1.63</v>
      </c>
      <c r="V43">
        <f t="shared" si="4"/>
        <v>-1</v>
      </c>
      <c r="W43">
        <f t="shared" si="5"/>
        <v>-1</v>
      </c>
      <c r="X43">
        <f t="shared" si="6"/>
        <v>-1</v>
      </c>
      <c r="Y43">
        <f t="shared" si="7"/>
        <v>0</v>
      </c>
      <c r="Z43">
        <f t="shared" si="8"/>
        <v>0</v>
      </c>
      <c r="AA43">
        <f t="shared" si="9"/>
        <v>0</v>
      </c>
    </row>
    <row r="44" spans="1:27" x14ac:dyDescent="0.2">
      <c r="A44" t="s">
        <v>17</v>
      </c>
      <c r="B44" s="1">
        <v>44803</v>
      </c>
      <c r="C44" s="2">
        <v>0.83333333333333337</v>
      </c>
      <c r="D44" t="s">
        <v>27</v>
      </c>
      <c r="E44" t="s">
        <v>33</v>
      </c>
      <c r="F44">
        <v>1</v>
      </c>
      <c r="G44">
        <v>1</v>
      </c>
      <c r="H44" t="s">
        <v>23</v>
      </c>
      <c r="I44">
        <f t="shared" si="0"/>
        <v>0</v>
      </c>
      <c r="J44">
        <v>2.15</v>
      </c>
      <c r="K44">
        <v>3.5</v>
      </c>
      <c r="L44">
        <v>3.3</v>
      </c>
      <c r="M44">
        <v>2.1</v>
      </c>
      <c r="N44">
        <v>3.5</v>
      </c>
      <c r="O44">
        <v>3.3</v>
      </c>
      <c r="P44">
        <v>2.15</v>
      </c>
      <c r="Q44">
        <v>3.5</v>
      </c>
      <c r="R44">
        <v>3.35</v>
      </c>
      <c r="S44">
        <f t="shared" si="1"/>
        <v>2.15</v>
      </c>
      <c r="T44">
        <f t="shared" si="2"/>
        <v>2.1</v>
      </c>
      <c r="U44">
        <f t="shared" si="3"/>
        <v>2.15</v>
      </c>
      <c r="V44">
        <f t="shared" si="4"/>
        <v>1</v>
      </c>
      <c r="W44">
        <f t="shared" si="5"/>
        <v>1</v>
      </c>
      <c r="X44">
        <f t="shared" si="6"/>
        <v>1</v>
      </c>
      <c r="Y44">
        <f t="shared" si="7"/>
        <v>0</v>
      </c>
      <c r="Z44">
        <f t="shared" si="8"/>
        <v>0</v>
      </c>
      <c r="AA44">
        <f t="shared" si="9"/>
        <v>0</v>
      </c>
    </row>
    <row r="45" spans="1:27" x14ac:dyDescent="0.2">
      <c r="A45" t="s">
        <v>17</v>
      </c>
      <c r="B45" s="1">
        <v>44804</v>
      </c>
      <c r="C45" s="2">
        <v>0.8125</v>
      </c>
      <c r="D45" t="s">
        <v>19</v>
      </c>
      <c r="E45" t="s">
        <v>26</v>
      </c>
      <c r="F45">
        <v>2</v>
      </c>
      <c r="G45">
        <v>1</v>
      </c>
      <c r="H45" t="s">
        <v>24</v>
      </c>
      <c r="I45">
        <f t="shared" si="0"/>
        <v>1</v>
      </c>
      <c r="J45">
        <v>1.45</v>
      </c>
      <c r="K45">
        <v>4.5</v>
      </c>
      <c r="L45">
        <v>6</v>
      </c>
      <c r="M45">
        <v>1.46</v>
      </c>
      <c r="N45">
        <v>4.5</v>
      </c>
      <c r="O45">
        <v>7</v>
      </c>
      <c r="P45">
        <v>1.47</v>
      </c>
      <c r="Q45">
        <v>4.5999999999999996</v>
      </c>
      <c r="R45">
        <v>6.75</v>
      </c>
      <c r="S45">
        <f t="shared" si="1"/>
        <v>1.45</v>
      </c>
      <c r="T45">
        <f t="shared" si="2"/>
        <v>1.46</v>
      </c>
      <c r="U45">
        <f t="shared" si="3"/>
        <v>1.47</v>
      </c>
      <c r="V45">
        <f t="shared" si="4"/>
        <v>1</v>
      </c>
      <c r="W45">
        <f t="shared" si="5"/>
        <v>1</v>
      </c>
      <c r="X45">
        <f t="shared" si="6"/>
        <v>1</v>
      </c>
      <c r="Y45">
        <f t="shared" si="7"/>
        <v>1</v>
      </c>
      <c r="Z45">
        <f t="shared" si="8"/>
        <v>1</v>
      </c>
      <c r="AA45">
        <f t="shared" si="9"/>
        <v>1</v>
      </c>
    </row>
    <row r="46" spans="1:27" x14ac:dyDescent="0.2">
      <c r="A46" t="s">
        <v>17</v>
      </c>
      <c r="B46" s="1">
        <v>44804</v>
      </c>
      <c r="C46" s="2">
        <v>0.8125</v>
      </c>
      <c r="D46" t="s">
        <v>25</v>
      </c>
      <c r="E46" t="s">
        <v>28</v>
      </c>
      <c r="F46">
        <v>0</v>
      </c>
      <c r="G46">
        <v>0</v>
      </c>
      <c r="H46" t="s">
        <v>23</v>
      </c>
      <c r="I46">
        <f t="shared" si="0"/>
        <v>0</v>
      </c>
      <c r="J46">
        <v>3.5</v>
      </c>
      <c r="K46">
        <v>3.3</v>
      </c>
      <c r="L46">
        <v>2.15</v>
      </c>
      <c r="M46">
        <v>3.5</v>
      </c>
      <c r="N46">
        <v>3.3</v>
      </c>
      <c r="O46">
        <v>1.98</v>
      </c>
      <c r="P46">
        <v>3.5</v>
      </c>
      <c r="Q46">
        <v>3.35</v>
      </c>
      <c r="R46">
        <v>2.15</v>
      </c>
      <c r="S46">
        <f t="shared" si="1"/>
        <v>2.15</v>
      </c>
      <c r="T46">
        <f t="shared" si="2"/>
        <v>1.98</v>
      </c>
      <c r="U46">
        <f t="shared" si="3"/>
        <v>2.15</v>
      </c>
      <c r="V46">
        <f t="shared" si="4"/>
        <v>-1</v>
      </c>
      <c r="W46">
        <f t="shared" si="5"/>
        <v>-1</v>
      </c>
      <c r="X46">
        <f t="shared" si="6"/>
        <v>-1</v>
      </c>
      <c r="Y46">
        <f t="shared" si="7"/>
        <v>0</v>
      </c>
      <c r="Z46">
        <f t="shared" si="8"/>
        <v>0</v>
      </c>
      <c r="AA46">
        <f t="shared" si="9"/>
        <v>0</v>
      </c>
    </row>
    <row r="47" spans="1:27" x14ac:dyDescent="0.2">
      <c r="A47" t="s">
        <v>17</v>
      </c>
      <c r="B47" s="1">
        <v>44804</v>
      </c>
      <c r="C47" s="2">
        <v>0.8125</v>
      </c>
      <c r="D47" t="s">
        <v>40</v>
      </c>
      <c r="E47" t="s">
        <v>30</v>
      </c>
      <c r="F47">
        <v>6</v>
      </c>
      <c r="G47">
        <v>0</v>
      </c>
      <c r="H47" t="s">
        <v>24</v>
      </c>
      <c r="I47">
        <f t="shared" si="0"/>
        <v>1</v>
      </c>
      <c r="J47">
        <v>1.06</v>
      </c>
      <c r="K47">
        <v>13</v>
      </c>
      <c r="L47">
        <v>29</v>
      </c>
      <c r="M47">
        <v>1.08</v>
      </c>
      <c r="N47">
        <v>12.5</v>
      </c>
      <c r="O47">
        <v>34</v>
      </c>
      <c r="P47">
        <v>1.07</v>
      </c>
      <c r="Q47">
        <v>12</v>
      </c>
      <c r="R47">
        <v>28</v>
      </c>
      <c r="S47">
        <f t="shared" si="1"/>
        <v>1.06</v>
      </c>
      <c r="T47">
        <f t="shared" si="2"/>
        <v>1.08</v>
      </c>
      <c r="U47">
        <f t="shared" si="3"/>
        <v>1.07</v>
      </c>
      <c r="V47">
        <f t="shared" si="4"/>
        <v>1</v>
      </c>
      <c r="W47">
        <f t="shared" si="5"/>
        <v>1</v>
      </c>
      <c r="X47">
        <f t="shared" si="6"/>
        <v>1</v>
      </c>
      <c r="Y47">
        <f t="shared" si="7"/>
        <v>1</v>
      </c>
      <c r="Z47">
        <f t="shared" si="8"/>
        <v>1</v>
      </c>
      <c r="AA47">
        <f t="shared" si="9"/>
        <v>1</v>
      </c>
    </row>
    <row r="48" spans="1:27" x14ac:dyDescent="0.2">
      <c r="A48" t="s">
        <v>17</v>
      </c>
      <c r="B48" s="1">
        <v>44804</v>
      </c>
      <c r="C48" s="2">
        <v>0.82291666666666663</v>
      </c>
      <c r="D48" t="s">
        <v>39</v>
      </c>
      <c r="E48" t="s">
        <v>31</v>
      </c>
      <c r="F48">
        <v>1</v>
      </c>
      <c r="G48">
        <v>1</v>
      </c>
      <c r="H48" t="s">
        <v>23</v>
      </c>
      <c r="I48">
        <f t="shared" si="0"/>
        <v>0</v>
      </c>
      <c r="J48">
        <v>3.6</v>
      </c>
      <c r="K48">
        <v>3.8</v>
      </c>
      <c r="L48">
        <v>1.95</v>
      </c>
      <c r="M48">
        <v>3.4</v>
      </c>
      <c r="N48">
        <v>3.6</v>
      </c>
      <c r="O48">
        <v>1.95</v>
      </c>
      <c r="P48">
        <v>3.55</v>
      </c>
      <c r="Q48">
        <v>3.7</v>
      </c>
      <c r="R48">
        <v>2</v>
      </c>
      <c r="S48">
        <f t="shared" si="1"/>
        <v>1.95</v>
      </c>
      <c r="T48">
        <f t="shared" si="2"/>
        <v>1.95</v>
      </c>
      <c r="U48">
        <f t="shared" si="3"/>
        <v>2</v>
      </c>
      <c r="V48">
        <f t="shared" si="4"/>
        <v>-1</v>
      </c>
      <c r="W48">
        <f t="shared" si="5"/>
        <v>-1</v>
      </c>
      <c r="X48">
        <f t="shared" si="6"/>
        <v>-1</v>
      </c>
      <c r="Y48">
        <f t="shared" si="7"/>
        <v>0</v>
      </c>
      <c r="Z48">
        <f t="shared" si="8"/>
        <v>0</v>
      </c>
      <c r="AA48">
        <f t="shared" si="9"/>
        <v>0</v>
      </c>
    </row>
    <row r="49" spans="1:27" x14ac:dyDescent="0.2">
      <c r="A49" t="s">
        <v>17</v>
      </c>
      <c r="B49" s="1">
        <v>44804</v>
      </c>
      <c r="C49" s="2">
        <v>0.83333333333333337</v>
      </c>
      <c r="D49" t="s">
        <v>22</v>
      </c>
      <c r="E49" t="s">
        <v>29</v>
      </c>
      <c r="F49">
        <v>2</v>
      </c>
      <c r="G49">
        <v>1</v>
      </c>
      <c r="H49" t="s">
        <v>24</v>
      </c>
      <c r="I49">
        <f t="shared" si="0"/>
        <v>1</v>
      </c>
      <c r="J49">
        <v>1.33</v>
      </c>
      <c r="K49">
        <v>5.25</v>
      </c>
      <c r="L49">
        <v>9</v>
      </c>
      <c r="M49">
        <v>1.3</v>
      </c>
      <c r="N49">
        <v>5.75</v>
      </c>
      <c r="O49">
        <v>9.5</v>
      </c>
      <c r="P49">
        <v>1.3</v>
      </c>
      <c r="Q49">
        <v>5.75</v>
      </c>
      <c r="R49">
        <v>9</v>
      </c>
      <c r="S49">
        <f t="shared" si="1"/>
        <v>1.33</v>
      </c>
      <c r="T49">
        <f t="shared" si="2"/>
        <v>1.3</v>
      </c>
      <c r="U49">
        <f t="shared" si="3"/>
        <v>1.3</v>
      </c>
      <c r="V49">
        <f t="shared" si="4"/>
        <v>1</v>
      </c>
      <c r="W49">
        <f t="shared" si="5"/>
        <v>1</v>
      </c>
      <c r="X49">
        <f t="shared" si="6"/>
        <v>1</v>
      </c>
      <c r="Y49">
        <f t="shared" si="7"/>
        <v>1</v>
      </c>
      <c r="Z49">
        <f t="shared" si="8"/>
        <v>1</v>
      </c>
      <c r="AA49">
        <f t="shared" si="9"/>
        <v>1</v>
      </c>
    </row>
    <row r="50" spans="1:27" x14ac:dyDescent="0.2">
      <c r="A50" t="s">
        <v>17</v>
      </c>
      <c r="B50" s="1">
        <v>44805</v>
      </c>
      <c r="C50" s="2">
        <v>0.83333333333333337</v>
      </c>
      <c r="D50" t="s">
        <v>35</v>
      </c>
      <c r="E50" t="s">
        <v>37</v>
      </c>
      <c r="F50">
        <v>0</v>
      </c>
      <c r="G50">
        <v>1</v>
      </c>
      <c r="H50" t="s">
        <v>20</v>
      </c>
      <c r="I50">
        <f t="shared" si="0"/>
        <v>-1</v>
      </c>
      <c r="J50">
        <v>3.4</v>
      </c>
      <c r="K50">
        <v>3.75</v>
      </c>
      <c r="L50">
        <v>2.0499999999999998</v>
      </c>
      <c r="M50">
        <v>3.4</v>
      </c>
      <c r="N50">
        <v>3.75</v>
      </c>
      <c r="O50">
        <v>2</v>
      </c>
      <c r="P50">
        <v>3.3</v>
      </c>
      <c r="Q50">
        <v>3.75</v>
      </c>
      <c r="R50">
        <v>2.0499999999999998</v>
      </c>
      <c r="S50">
        <f t="shared" si="1"/>
        <v>2.0499999999999998</v>
      </c>
      <c r="T50">
        <f t="shared" si="2"/>
        <v>2</v>
      </c>
      <c r="U50">
        <f t="shared" si="3"/>
        <v>2.0499999999999998</v>
      </c>
      <c r="V50">
        <f t="shared" si="4"/>
        <v>-1</v>
      </c>
      <c r="W50">
        <f t="shared" si="5"/>
        <v>-1</v>
      </c>
      <c r="X50">
        <f t="shared" si="6"/>
        <v>-1</v>
      </c>
      <c r="Y50">
        <f t="shared" si="7"/>
        <v>1</v>
      </c>
      <c r="Z50">
        <f t="shared" si="8"/>
        <v>1</v>
      </c>
      <c r="AA50">
        <f t="shared" si="9"/>
        <v>1</v>
      </c>
    </row>
    <row r="51" spans="1:27" x14ac:dyDescent="0.2">
      <c r="A51" t="s">
        <v>17</v>
      </c>
      <c r="B51" s="1">
        <v>44807</v>
      </c>
      <c r="C51" s="2">
        <v>0.52083333333333337</v>
      </c>
      <c r="D51" t="s">
        <v>33</v>
      </c>
      <c r="E51" t="s">
        <v>22</v>
      </c>
      <c r="F51">
        <v>0</v>
      </c>
      <c r="G51">
        <v>0</v>
      </c>
      <c r="H51" t="s">
        <v>23</v>
      </c>
      <c r="I51">
        <f t="shared" si="0"/>
        <v>0</v>
      </c>
      <c r="J51">
        <v>7</v>
      </c>
      <c r="K51">
        <v>4.75</v>
      </c>
      <c r="L51">
        <v>1.4</v>
      </c>
      <c r="M51">
        <v>7.25</v>
      </c>
      <c r="N51">
        <v>5</v>
      </c>
      <c r="O51">
        <v>1.4</v>
      </c>
      <c r="P51">
        <v>7.25</v>
      </c>
      <c r="Q51">
        <v>5</v>
      </c>
      <c r="R51">
        <v>1.4</v>
      </c>
      <c r="S51">
        <f t="shared" si="1"/>
        <v>1.4</v>
      </c>
      <c r="T51">
        <f t="shared" si="2"/>
        <v>1.4</v>
      </c>
      <c r="U51">
        <f t="shared" si="3"/>
        <v>1.4</v>
      </c>
      <c r="V51">
        <f t="shared" si="4"/>
        <v>-1</v>
      </c>
      <c r="W51">
        <f t="shared" si="5"/>
        <v>-1</v>
      </c>
      <c r="X51">
        <f t="shared" si="6"/>
        <v>-1</v>
      </c>
      <c r="Y51">
        <f t="shared" si="7"/>
        <v>0</v>
      </c>
      <c r="Z51">
        <f t="shared" si="8"/>
        <v>0</v>
      </c>
      <c r="AA51">
        <f t="shared" si="9"/>
        <v>0</v>
      </c>
    </row>
    <row r="52" spans="1:27" x14ac:dyDescent="0.2">
      <c r="A52" t="s">
        <v>17</v>
      </c>
      <c r="B52" s="1">
        <v>44807</v>
      </c>
      <c r="C52" s="2">
        <v>0.625</v>
      </c>
      <c r="D52" t="s">
        <v>36</v>
      </c>
      <c r="E52" t="s">
        <v>27</v>
      </c>
      <c r="F52">
        <v>5</v>
      </c>
      <c r="G52">
        <v>2</v>
      </c>
      <c r="H52" t="s">
        <v>24</v>
      </c>
      <c r="I52">
        <f t="shared" si="0"/>
        <v>1</v>
      </c>
      <c r="J52">
        <v>2.1</v>
      </c>
      <c r="K52">
        <v>3.5</v>
      </c>
      <c r="L52">
        <v>3.4</v>
      </c>
      <c r="M52">
        <v>2.1</v>
      </c>
      <c r="N52">
        <v>3.6</v>
      </c>
      <c r="O52">
        <v>3.2</v>
      </c>
      <c r="P52">
        <v>2.15</v>
      </c>
      <c r="Q52">
        <v>3.55</v>
      </c>
      <c r="R52">
        <v>3.3</v>
      </c>
      <c r="S52">
        <f t="shared" si="1"/>
        <v>2.1</v>
      </c>
      <c r="T52">
        <f t="shared" si="2"/>
        <v>2.1</v>
      </c>
      <c r="U52">
        <f t="shared" si="3"/>
        <v>2.15</v>
      </c>
      <c r="V52">
        <f t="shared" si="4"/>
        <v>1</v>
      </c>
      <c r="W52">
        <f t="shared" si="5"/>
        <v>1</v>
      </c>
      <c r="X52">
        <f t="shared" si="6"/>
        <v>1</v>
      </c>
      <c r="Y52">
        <f t="shared" si="7"/>
        <v>1</v>
      </c>
      <c r="Z52">
        <f t="shared" si="8"/>
        <v>1</v>
      </c>
      <c r="AA52">
        <f t="shared" si="9"/>
        <v>1</v>
      </c>
    </row>
    <row r="53" spans="1:27" x14ac:dyDescent="0.2">
      <c r="A53" t="s">
        <v>17</v>
      </c>
      <c r="B53" s="1">
        <v>44807</v>
      </c>
      <c r="C53" s="2">
        <v>0.625</v>
      </c>
      <c r="D53" t="s">
        <v>34</v>
      </c>
      <c r="E53" t="s">
        <v>39</v>
      </c>
      <c r="F53">
        <v>2</v>
      </c>
      <c r="G53">
        <v>1</v>
      </c>
      <c r="H53" t="s">
        <v>24</v>
      </c>
      <c r="I53">
        <f t="shared" si="0"/>
        <v>1</v>
      </c>
      <c r="J53">
        <v>1.55</v>
      </c>
      <c r="K53">
        <v>4.5</v>
      </c>
      <c r="L53">
        <v>5.5</v>
      </c>
      <c r="M53">
        <v>1.51</v>
      </c>
      <c r="N53">
        <v>4.2</v>
      </c>
      <c r="O53">
        <v>6.25</v>
      </c>
      <c r="P53">
        <v>1.53</v>
      </c>
      <c r="Q53">
        <v>4.4000000000000004</v>
      </c>
      <c r="R53">
        <v>6</v>
      </c>
      <c r="S53">
        <f t="shared" si="1"/>
        <v>1.55</v>
      </c>
      <c r="T53">
        <f t="shared" si="2"/>
        <v>1.51</v>
      </c>
      <c r="U53">
        <f t="shared" si="3"/>
        <v>1.53</v>
      </c>
      <c r="V53">
        <f t="shared" si="4"/>
        <v>1</v>
      </c>
      <c r="W53">
        <f t="shared" si="5"/>
        <v>1</v>
      </c>
      <c r="X53">
        <f t="shared" si="6"/>
        <v>1</v>
      </c>
      <c r="Y53">
        <f t="shared" si="7"/>
        <v>1</v>
      </c>
      <c r="Z53">
        <f t="shared" si="8"/>
        <v>1</v>
      </c>
      <c r="AA53">
        <f t="shared" si="9"/>
        <v>1</v>
      </c>
    </row>
    <row r="54" spans="1:27" x14ac:dyDescent="0.2">
      <c r="A54" t="s">
        <v>17</v>
      </c>
      <c r="B54" s="1">
        <v>44807</v>
      </c>
      <c r="C54" s="2">
        <v>0.625</v>
      </c>
      <c r="D54" t="s">
        <v>29</v>
      </c>
      <c r="E54" t="s">
        <v>18</v>
      </c>
      <c r="F54">
        <v>0</v>
      </c>
      <c r="G54">
        <v>0</v>
      </c>
      <c r="H54" t="s">
        <v>23</v>
      </c>
      <c r="I54">
        <f t="shared" si="0"/>
        <v>0</v>
      </c>
      <c r="J54">
        <v>2</v>
      </c>
      <c r="K54">
        <v>3.5</v>
      </c>
      <c r="L54">
        <v>3.75</v>
      </c>
      <c r="M54">
        <v>2</v>
      </c>
      <c r="N54">
        <v>3.4</v>
      </c>
      <c r="O54">
        <v>3.75</v>
      </c>
      <c r="P54">
        <v>2.0499999999999998</v>
      </c>
      <c r="Q54">
        <v>3.45</v>
      </c>
      <c r="R54">
        <v>3.7</v>
      </c>
      <c r="S54">
        <f t="shared" si="1"/>
        <v>2</v>
      </c>
      <c r="T54">
        <f t="shared" si="2"/>
        <v>2</v>
      </c>
      <c r="U54">
        <f t="shared" si="3"/>
        <v>2.0499999999999998</v>
      </c>
      <c r="V54">
        <f t="shared" si="4"/>
        <v>1</v>
      </c>
      <c r="W54">
        <f t="shared" si="5"/>
        <v>1</v>
      </c>
      <c r="X54">
        <f t="shared" si="6"/>
        <v>1</v>
      </c>
      <c r="Y54">
        <f t="shared" si="7"/>
        <v>0</v>
      </c>
      <c r="Z54">
        <f t="shared" si="8"/>
        <v>0</v>
      </c>
      <c r="AA54">
        <f t="shared" si="9"/>
        <v>0</v>
      </c>
    </row>
    <row r="55" spans="1:27" x14ac:dyDescent="0.2">
      <c r="A55" t="s">
        <v>17</v>
      </c>
      <c r="B55" s="1">
        <v>44807</v>
      </c>
      <c r="C55" s="2">
        <v>0.625</v>
      </c>
      <c r="D55" t="s">
        <v>30</v>
      </c>
      <c r="E55" t="s">
        <v>25</v>
      </c>
      <c r="F55">
        <v>2</v>
      </c>
      <c r="G55">
        <v>3</v>
      </c>
      <c r="H55" t="s">
        <v>20</v>
      </c>
      <c r="I55">
        <f t="shared" si="0"/>
        <v>-1</v>
      </c>
      <c r="J55">
        <v>1.95</v>
      </c>
      <c r="K55">
        <v>3.5</v>
      </c>
      <c r="L55">
        <v>3.8</v>
      </c>
      <c r="M55">
        <v>2</v>
      </c>
      <c r="N55">
        <v>3.4</v>
      </c>
      <c r="O55">
        <v>3.8</v>
      </c>
      <c r="P55">
        <v>2</v>
      </c>
      <c r="Q55">
        <v>3.45</v>
      </c>
      <c r="R55">
        <v>3.8</v>
      </c>
      <c r="S55">
        <f t="shared" si="1"/>
        <v>1.95</v>
      </c>
      <c r="T55">
        <f t="shared" si="2"/>
        <v>2</v>
      </c>
      <c r="U55">
        <f t="shared" si="3"/>
        <v>2</v>
      </c>
      <c r="V55">
        <f t="shared" si="4"/>
        <v>1</v>
      </c>
      <c r="W55">
        <f t="shared" si="5"/>
        <v>1</v>
      </c>
      <c r="X55">
        <f t="shared" si="6"/>
        <v>1</v>
      </c>
      <c r="Y55">
        <f t="shared" si="7"/>
        <v>0</v>
      </c>
      <c r="Z55">
        <f t="shared" si="8"/>
        <v>0</v>
      </c>
      <c r="AA55">
        <f t="shared" si="9"/>
        <v>0</v>
      </c>
    </row>
    <row r="56" spans="1:27" x14ac:dyDescent="0.2">
      <c r="A56" t="s">
        <v>17</v>
      </c>
      <c r="B56" s="1">
        <v>44807</v>
      </c>
      <c r="C56" s="2">
        <v>0.625</v>
      </c>
      <c r="D56" t="s">
        <v>31</v>
      </c>
      <c r="E56" t="s">
        <v>21</v>
      </c>
      <c r="F56">
        <v>2</v>
      </c>
      <c r="G56">
        <v>1</v>
      </c>
      <c r="H56" t="s">
        <v>24</v>
      </c>
      <c r="I56">
        <f t="shared" si="0"/>
        <v>1</v>
      </c>
      <c r="J56">
        <v>1.5</v>
      </c>
      <c r="K56">
        <v>4.5</v>
      </c>
      <c r="L56">
        <v>6.5</v>
      </c>
      <c r="M56">
        <v>1.47</v>
      </c>
      <c r="N56">
        <v>4.5999999999999996</v>
      </c>
      <c r="O56">
        <v>6.25</v>
      </c>
      <c r="P56">
        <v>1.47</v>
      </c>
      <c r="Q56">
        <v>4.5999999999999996</v>
      </c>
      <c r="R56">
        <v>6.25</v>
      </c>
      <c r="S56">
        <f t="shared" si="1"/>
        <v>1.5</v>
      </c>
      <c r="T56">
        <f t="shared" si="2"/>
        <v>1.47</v>
      </c>
      <c r="U56">
        <f t="shared" si="3"/>
        <v>1.47</v>
      </c>
      <c r="V56">
        <f t="shared" si="4"/>
        <v>1</v>
      </c>
      <c r="W56">
        <f t="shared" si="5"/>
        <v>1</v>
      </c>
      <c r="X56">
        <f t="shared" si="6"/>
        <v>1</v>
      </c>
      <c r="Y56">
        <f t="shared" si="7"/>
        <v>1</v>
      </c>
      <c r="Z56">
        <f t="shared" si="8"/>
        <v>1</v>
      </c>
      <c r="AA56">
        <f t="shared" si="9"/>
        <v>1</v>
      </c>
    </row>
    <row r="57" spans="1:27" x14ac:dyDescent="0.2">
      <c r="A57" t="s">
        <v>17</v>
      </c>
      <c r="B57" s="1">
        <v>44807</v>
      </c>
      <c r="C57" s="2">
        <v>0.625</v>
      </c>
      <c r="D57" t="s">
        <v>28</v>
      </c>
      <c r="E57" t="s">
        <v>32</v>
      </c>
      <c r="F57">
        <v>1</v>
      </c>
      <c r="G57">
        <v>0</v>
      </c>
      <c r="H57" t="s">
        <v>24</v>
      </c>
      <c r="I57">
        <f t="shared" si="0"/>
        <v>1</v>
      </c>
      <c r="J57">
        <v>2.2000000000000002</v>
      </c>
      <c r="K57">
        <v>3.4</v>
      </c>
      <c r="L57">
        <v>3.25</v>
      </c>
      <c r="M57">
        <v>2.15</v>
      </c>
      <c r="N57">
        <v>3.4</v>
      </c>
      <c r="O57">
        <v>3.3</v>
      </c>
      <c r="P57">
        <v>2.25</v>
      </c>
      <c r="Q57">
        <v>3.35</v>
      </c>
      <c r="R57">
        <v>3.25</v>
      </c>
      <c r="S57">
        <f t="shared" si="1"/>
        <v>2.2000000000000002</v>
      </c>
      <c r="T57">
        <f t="shared" si="2"/>
        <v>2.15</v>
      </c>
      <c r="U57">
        <f t="shared" si="3"/>
        <v>2.25</v>
      </c>
      <c r="V57">
        <f t="shared" si="4"/>
        <v>1</v>
      </c>
      <c r="W57">
        <f t="shared" si="5"/>
        <v>1</v>
      </c>
      <c r="X57">
        <f t="shared" si="6"/>
        <v>1</v>
      </c>
      <c r="Y57">
        <f t="shared" si="7"/>
        <v>1</v>
      </c>
      <c r="Z57">
        <f t="shared" si="8"/>
        <v>1</v>
      </c>
      <c r="AA57">
        <f t="shared" si="9"/>
        <v>1</v>
      </c>
    </row>
    <row r="58" spans="1:27" x14ac:dyDescent="0.2">
      <c r="A58" t="s">
        <v>17</v>
      </c>
      <c r="B58" s="1">
        <v>44807</v>
      </c>
      <c r="C58" s="2">
        <v>0.72916666666666663</v>
      </c>
      <c r="D58" t="s">
        <v>26</v>
      </c>
      <c r="E58" t="s">
        <v>40</v>
      </c>
      <c r="F58">
        <v>1</v>
      </c>
      <c r="G58">
        <v>1</v>
      </c>
      <c r="H58" t="s">
        <v>23</v>
      </c>
      <c r="I58">
        <f t="shared" si="0"/>
        <v>0</v>
      </c>
      <c r="J58">
        <v>8</v>
      </c>
      <c r="K58">
        <v>5.5</v>
      </c>
      <c r="L58">
        <v>1.33</v>
      </c>
      <c r="M58">
        <v>8</v>
      </c>
      <c r="N58">
        <v>5.25</v>
      </c>
      <c r="O58">
        <v>1.35</v>
      </c>
      <c r="P58">
        <v>8.25</v>
      </c>
      <c r="Q58">
        <v>5.5</v>
      </c>
      <c r="R58">
        <v>1.33</v>
      </c>
      <c r="S58">
        <f t="shared" si="1"/>
        <v>1.33</v>
      </c>
      <c r="T58">
        <f t="shared" si="2"/>
        <v>1.35</v>
      </c>
      <c r="U58">
        <f t="shared" si="3"/>
        <v>1.33</v>
      </c>
      <c r="V58">
        <f t="shared" si="4"/>
        <v>-1</v>
      </c>
      <c r="W58">
        <f t="shared" si="5"/>
        <v>-1</v>
      </c>
      <c r="X58">
        <f t="shared" si="6"/>
        <v>-1</v>
      </c>
      <c r="Y58">
        <f t="shared" si="7"/>
        <v>0</v>
      </c>
      <c r="Z58">
        <f t="shared" si="8"/>
        <v>0</v>
      </c>
      <c r="AA58">
        <f t="shared" si="9"/>
        <v>0</v>
      </c>
    </row>
    <row r="59" spans="1:27" x14ac:dyDescent="0.2">
      <c r="A59" t="s">
        <v>17</v>
      </c>
      <c r="B59" s="1">
        <v>44808</v>
      </c>
      <c r="C59" s="2">
        <v>0.58333333333333337</v>
      </c>
      <c r="D59" t="s">
        <v>38</v>
      </c>
      <c r="E59" t="s">
        <v>35</v>
      </c>
      <c r="F59">
        <v>5</v>
      </c>
      <c r="G59">
        <v>2</v>
      </c>
      <c r="H59" t="s">
        <v>24</v>
      </c>
      <c r="I59">
        <f t="shared" si="0"/>
        <v>1</v>
      </c>
      <c r="J59">
        <v>1.83</v>
      </c>
      <c r="K59">
        <v>3.5</v>
      </c>
      <c r="L59">
        <v>4.5</v>
      </c>
      <c r="M59">
        <v>1.88</v>
      </c>
      <c r="N59">
        <v>3.6</v>
      </c>
      <c r="O59">
        <v>4</v>
      </c>
      <c r="P59">
        <v>1.9</v>
      </c>
      <c r="Q59">
        <v>3.6</v>
      </c>
      <c r="R59">
        <v>4.2</v>
      </c>
      <c r="S59">
        <f t="shared" si="1"/>
        <v>1.83</v>
      </c>
      <c r="T59">
        <f t="shared" si="2"/>
        <v>1.88</v>
      </c>
      <c r="U59">
        <f t="shared" si="3"/>
        <v>1.9</v>
      </c>
      <c r="V59">
        <f t="shared" si="4"/>
        <v>1</v>
      </c>
      <c r="W59">
        <f t="shared" si="5"/>
        <v>1</v>
      </c>
      <c r="X59">
        <f t="shared" si="6"/>
        <v>1</v>
      </c>
      <c r="Y59">
        <f t="shared" si="7"/>
        <v>1</v>
      </c>
      <c r="Z59">
        <f t="shared" si="8"/>
        <v>1</v>
      </c>
      <c r="AA59">
        <f t="shared" si="9"/>
        <v>1</v>
      </c>
    </row>
    <row r="60" spans="1:27" x14ac:dyDescent="0.2">
      <c r="A60" t="s">
        <v>17</v>
      </c>
      <c r="B60" s="1">
        <v>44808</v>
      </c>
      <c r="C60" s="2">
        <v>0.6875</v>
      </c>
      <c r="D60" t="s">
        <v>37</v>
      </c>
      <c r="E60" t="s">
        <v>19</v>
      </c>
      <c r="F60">
        <v>3</v>
      </c>
      <c r="G60">
        <v>1</v>
      </c>
      <c r="H60" t="s">
        <v>24</v>
      </c>
      <c r="I60">
        <f t="shared" si="0"/>
        <v>1</v>
      </c>
      <c r="J60">
        <v>2.5</v>
      </c>
      <c r="K60">
        <v>3.5</v>
      </c>
      <c r="L60">
        <v>2.7</v>
      </c>
      <c r="M60">
        <v>2.5499999999999998</v>
      </c>
      <c r="N60">
        <v>3.5</v>
      </c>
      <c r="O60">
        <v>2.5499999999999998</v>
      </c>
      <c r="P60">
        <v>2.5499999999999998</v>
      </c>
      <c r="Q60">
        <v>3.55</v>
      </c>
      <c r="R60">
        <v>2.65</v>
      </c>
      <c r="S60">
        <f t="shared" si="1"/>
        <v>2.5</v>
      </c>
      <c r="T60">
        <f t="shared" si="2"/>
        <v>2.5499999999999998</v>
      </c>
      <c r="U60">
        <f t="shared" si="3"/>
        <v>2.5499999999999998</v>
      </c>
      <c r="V60">
        <f t="shared" si="4"/>
        <v>1</v>
      </c>
      <c r="W60">
        <f t="shared" si="5"/>
        <v>1</v>
      </c>
      <c r="X60">
        <f t="shared" si="6"/>
        <v>1</v>
      </c>
      <c r="Y60">
        <f t="shared" si="7"/>
        <v>1</v>
      </c>
      <c r="Z60">
        <f t="shared" si="8"/>
        <v>1</v>
      </c>
      <c r="AA60">
        <f t="shared" si="9"/>
        <v>1</v>
      </c>
    </row>
    <row r="61" spans="1:27" x14ac:dyDescent="0.2">
      <c r="A61" t="s">
        <v>17</v>
      </c>
      <c r="B61" s="1">
        <v>44820</v>
      </c>
      <c r="C61" s="2">
        <v>0.83333333333333337</v>
      </c>
      <c r="D61" t="s">
        <v>26</v>
      </c>
      <c r="E61" t="s">
        <v>32</v>
      </c>
      <c r="F61">
        <v>1</v>
      </c>
      <c r="G61">
        <v>0</v>
      </c>
      <c r="H61" t="s">
        <v>24</v>
      </c>
      <c r="I61">
        <f t="shared" si="0"/>
        <v>1</v>
      </c>
      <c r="J61">
        <v>2.1</v>
      </c>
      <c r="K61">
        <v>3.5</v>
      </c>
      <c r="L61">
        <v>3.5</v>
      </c>
      <c r="M61">
        <v>2</v>
      </c>
      <c r="N61">
        <v>3.5</v>
      </c>
      <c r="O61">
        <v>3.6</v>
      </c>
      <c r="P61">
        <v>2.1</v>
      </c>
      <c r="Q61">
        <v>3.45</v>
      </c>
      <c r="R61">
        <v>3.5</v>
      </c>
      <c r="S61">
        <f t="shared" si="1"/>
        <v>2.1</v>
      </c>
      <c r="T61">
        <f t="shared" si="2"/>
        <v>2</v>
      </c>
      <c r="U61">
        <f t="shared" si="3"/>
        <v>2.1</v>
      </c>
      <c r="V61">
        <f t="shared" si="4"/>
        <v>1</v>
      </c>
      <c r="W61">
        <f t="shared" si="5"/>
        <v>1</v>
      </c>
      <c r="X61">
        <f t="shared" si="6"/>
        <v>1</v>
      </c>
      <c r="Y61">
        <f t="shared" si="7"/>
        <v>1</v>
      </c>
      <c r="Z61">
        <f t="shared" si="8"/>
        <v>1</v>
      </c>
      <c r="AA61">
        <f t="shared" si="9"/>
        <v>1</v>
      </c>
    </row>
    <row r="62" spans="1:27" x14ac:dyDescent="0.2">
      <c r="A62" t="s">
        <v>17</v>
      </c>
      <c r="B62" s="1">
        <v>44820</v>
      </c>
      <c r="C62" s="2">
        <v>0.83333333333333337</v>
      </c>
      <c r="D62" t="s">
        <v>30</v>
      </c>
      <c r="E62" t="s">
        <v>21</v>
      </c>
      <c r="F62">
        <v>2</v>
      </c>
      <c r="G62">
        <v>3</v>
      </c>
      <c r="H62" t="s">
        <v>20</v>
      </c>
      <c r="I62">
        <f t="shared" si="0"/>
        <v>-1</v>
      </c>
      <c r="J62">
        <v>2.75</v>
      </c>
      <c r="K62">
        <v>3.3</v>
      </c>
      <c r="L62">
        <v>2.62</v>
      </c>
      <c r="M62">
        <v>2.75</v>
      </c>
      <c r="N62">
        <v>3.4</v>
      </c>
      <c r="O62">
        <v>2.5</v>
      </c>
      <c r="P62">
        <v>2.75</v>
      </c>
      <c r="Q62">
        <v>3.35</v>
      </c>
      <c r="R62">
        <v>2.6</v>
      </c>
      <c r="S62">
        <f t="shared" si="1"/>
        <v>2.62</v>
      </c>
      <c r="T62">
        <f t="shared" si="2"/>
        <v>2.5</v>
      </c>
      <c r="U62">
        <f t="shared" si="3"/>
        <v>2.6</v>
      </c>
      <c r="V62">
        <f t="shared" si="4"/>
        <v>-1</v>
      </c>
      <c r="W62">
        <f t="shared" si="5"/>
        <v>-1</v>
      </c>
      <c r="X62">
        <f t="shared" si="6"/>
        <v>-1</v>
      </c>
      <c r="Y62">
        <f t="shared" si="7"/>
        <v>1</v>
      </c>
      <c r="Z62">
        <f t="shared" si="8"/>
        <v>1</v>
      </c>
      <c r="AA62">
        <f t="shared" si="9"/>
        <v>1</v>
      </c>
    </row>
    <row r="63" spans="1:27" x14ac:dyDescent="0.2">
      <c r="A63" t="s">
        <v>17</v>
      </c>
      <c r="B63" s="1">
        <v>44821</v>
      </c>
      <c r="C63" s="2">
        <v>0.52083333333333337</v>
      </c>
      <c r="D63" t="s">
        <v>28</v>
      </c>
      <c r="E63" t="s">
        <v>40</v>
      </c>
      <c r="F63">
        <v>0</v>
      </c>
      <c r="G63">
        <v>3</v>
      </c>
      <c r="H63" t="s">
        <v>20</v>
      </c>
      <c r="I63">
        <f t="shared" si="0"/>
        <v>-1</v>
      </c>
      <c r="J63">
        <v>9.5</v>
      </c>
      <c r="K63">
        <v>5</v>
      </c>
      <c r="L63">
        <v>1.33</v>
      </c>
      <c r="M63">
        <v>9</v>
      </c>
      <c r="N63">
        <v>5.5</v>
      </c>
      <c r="O63">
        <v>1.32</v>
      </c>
      <c r="P63">
        <v>8.5</v>
      </c>
      <c r="Q63">
        <v>5.5</v>
      </c>
      <c r="R63">
        <v>1.33</v>
      </c>
      <c r="S63">
        <f t="shared" si="1"/>
        <v>1.33</v>
      </c>
      <c r="T63">
        <f t="shared" si="2"/>
        <v>1.32</v>
      </c>
      <c r="U63">
        <f t="shared" si="3"/>
        <v>1.33</v>
      </c>
      <c r="V63">
        <f t="shared" si="4"/>
        <v>-1</v>
      </c>
      <c r="W63">
        <f t="shared" si="5"/>
        <v>-1</v>
      </c>
      <c r="X63">
        <f t="shared" si="6"/>
        <v>-1</v>
      </c>
      <c r="Y63">
        <f t="shared" si="7"/>
        <v>1</v>
      </c>
      <c r="Z63">
        <f t="shared" si="8"/>
        <v>1</v>
      </c>
      <c r="AA63">
        <f t="shared" si="9"/>
        <v>1</v>
      </c>
    </row>
    <row r="64" spans="1:27" x14ac:dyDescent="0.2">
      <c r="A64" t="s">
        <v>17</v>
      </c>
      <c r="B64" s="1">
        <v>44821</v>
      </c>
      <c r="C64" s="2">
        <v>0.625</v>
      </c>
      <c r="D64" t="s">
        <v>29</v>
      </c>
      <c r="E64" t="s">
        <v>25</v>
      </c>
      <c r="F64">
        <v>1</v>
      </c>
      <c r="G64">
        <v>1</v>
      </c>
      <c r="H64" t="s">
        <v>23</v>
      </c>
      <c r="I64">
        <f t="shared" si="0"/>
        <v>0</v>
      </c>
      <c r="J64">
        <v>1.44</v>
      </c>
      <c r="K64">
        <v>4.4000000000000004</v>
      </c>
      <c r="L64">
        <v>7.5</v>
      </c>
      <c r="M64">
        <v>1.46</v>
      </c>
      <c r="N64">
        <v>4.33</v>
      </c>
      <c r="O64">
        <v>7.25</v>
      </c>
      <c r="P64">
        <v>1.5</v>
      </c>
      <c r="Q64">
        <v>4.4000000000000004</v>
      </c>
      <c r="R64">
        <v>6.75</v>
      </c>
      <c r="S64">
        <f t="shared" si="1"/>
        <v>1.44</v>
      </c>
      <c r="T64">
        <f t="shared" si="2"/>
        <v>1.46</v>
      </c>
      <c r="U64">
        <f t="shared" si="3"/>
        <v>1.5</v>
      </c>
      <c r="V64">
        <f t="shared" si="4"/>
        <v>1</v>
      </c>
      <c r="W64">
        <f t="shared" si="5"/>
        <v>1</v>
      </c>
      <c r="X64">
        <f t="shared" si="6"/>
        <v>1</v>
      </c>
      <c r="Y64">
        <f t="shared" si="7"/>
        <v>0</v>
      </c>
      <c r="Z64">
        <f t="shared" si="8"/>
        <v>0</v>
      </c>
      <c r="AA64">
        <f t="shared" si="9"/>
        <v>0</v>
      </c>
    </row>
    <row r="65" spans="1:27" x14ac:dyDescent="0.2">
      <c r="A65" t="s">
        <v>17</v>
      </c>
      <c r="B65" s="1">
        <v>44821</v>
      </c>
      <c r="C65" s="2">
        <v>0.72916666666666663</v>
      </c>
      <c r="D65" t="s">
        <v>31</v>
      </c>
      <c r="E65" t="s">
        <v>35</v>
      </c>
      <c r="F65">
        <v>6</v>
      </c>
      <c r="G65">
        <v>2</v>
      </c>
      <c r="H65" t="s">
        <v>24</v>
      </c>
      <c r="I65">
        <f t="shared" si="0"/>
        <v>1</v>
      </c>
      <c r="J65">
        <v>1.45</v>
      </c>
      <c r="K65">
        <v>4.5</v>
      </c>
      <c r="L65">
        <v>7</v>
      </c>
      <c r="M65">
        <v>1.47</v>
      </c>
      <c r="N65">
        <v>4.5</v>
      </c>
      <c r="O65">
        <v>6.5</v>
      </c>
      <c r="P65">
        <v>1.5</v>
      </c>
      <c r="Q65">
        <v>4.7</v>
      </c>
      <c r="R65">
        <v>6</v>
      </c>
      <c r="S65">
        <f t="shared" si="1"/>
        <v>1.45</v>
      </c>
      <c r="T65">
        <f t="shared" si="2"/>
        <v>1.47</v>
      </c>
      <c r="U65">
        <f t="shared" si="3"/>
        <v>1.5</v>
      </c>
      <c r="V65">
        <f t="shared" si="4"/>
        <v>1</v>
      </c>
      <c r="W65">
        <f t="shared" si="5"/>
        <v>1</v>
      </c>
      <c r="X65">
        <f t="shared" si="6"/>
        <v>1</v>
      </c>
      <c r="Y65">
        <f t="shared" si="7"/>
        <v>1</v>
      </c>
      <c r="Z65">
        <f t="shared" si="8"/>
        <v>1</v>
      </c>
      <c r="AA65">
        <f t="shared" si="9"/>
        <v>1</v>
      </c>
    </row>
    <row r="66" spans="1:27" x14ac:dyDescent="0.2">
      <c r="A66" t="s">
        <v>17</v>
      </c>
      <c r="B66" s="1">
        <v>44822</v>
      </c>
      <c r="C66" s="2">
        <v>0.5</v>
      </c>
      <c r="D66" t="s">
        <v>36</v>
      </c>
      <c r="E66" t="s">
        <v>19</v>
      </c>
      <c r="F66">
        <v>0</v>
      </c>
      <c r="G66">
        <v>3</v>
      </c>
      <c r="H66" t="s">
        <v>20</v>
      </c>
      <c r="I66">
        <f t="shared" si="0"/>
        <v>-1</v>
      </c>
      <c r="J66">
        <v>4.2</v>
      </c>
      <c r="K66">
        <v>3.8</v>
      </c>
      <c r="L66">
        <v>1.8</v>
      </c>
      <c r="M66">
        <v>4.2</v>
      </c>
      <c r="N66">
        <v>3.75</v>
      </c>
      <c r="O66">
        <v>1.82</v>
      </c>
      <c r="P66">
        <v>4.2</v>
      </c>
      <c r="Q66">
        <v>3.85</v>
      </c>
      <c r="R66">
        <v>1.8</v>
      </c>
      <c r="S66">
        <f t="shared" ref="S66:S128" si="10">MIN(J66:L66)</f>
        <v>1.8</v>
      </c>
      <c r="T66">
        <f t="shared" ref="T66:T128" si="11">MIN(M66:O66)</f>
        <v>1.82</v>
      </c>
      <c r="U66">
        <f t="shared" ref="U66:U128" si="12">MIN(P66:R66)</f>
        <v>1.8</v>
      </c>
      <c r="V66">
        <f t="shared" si="4"/>
        <v>-1</v>
      </c>
      <c r="W66">
        <f t="shared" si="5"/>
        <v>-1</v>
      </c>
      <c r="X66">
        <f t="shared" si="6"/>
        <v>-1</v>
      </c>
      <c r="Y66">
        <f t="shared" si="7"/>
        <v>1</v>
      </c>
      <c r="Z66">
        <f t="shared" si="8"/>
        <v>1</v>
      </c>
      <c r="AA66">
        <f t="shared" si="9"/>
        <v>1</v>
      </c>
    </row>
    <row r="67" spans="1:27" x14ac:dyDescent="0.2">
      <c r="A67" t="s">
        <v>17</v>
      </c>
      <c r="B67" s="1">
        <v>44822</v>
      </c>
      <c r="C67" s="2">
        <v>0.59375</v>
      </c>
      <c r="D67" t="s">
        <v>33</v>
      </c>
      <c r="E67" t="s">
        <v>39</v>
      </c>
      <c r="F67">
        <v>1</v>
      </c>
      <c r="G67">
        <v>0</v>
      </c>
      <c r="H67" t="s">
        <v>24</v>
      </c>
      <c r="I67">
        <f t="shared" ref="I67:I130" si="13">IF(H67="H",1,0)+IF(H67="A",-1,0)</f>
        <v>1</v>
      </c>
      <c r="J67">
        <v>2.9</v>
      </c>
      <c r="K67">
        <v>3.25</v>
      </c>
      <c r="L67">
        <v>2.5</v>
      </c>
      <c r="M67">
        <v>3</v>
      </c>
      <c r="N67">
        <v>3.3</v>
      </c>
      <c r="O67">
        <v>2.37</v>
      </c>
      <c r="P67">
        <v>2.9</v>
      </c>
      <c r="Q67">
        <v>3.3</v>
      </c>
      <c r="R67">
        <v>2.5</v>
      </c>
      <c r="S67">
        <f t="shared" si="10"/>
        <v>2.5</v>
      </c>
      <c r="T67">
        <f t="shared" si="11"/>
        <v>2.37</v>
      </c>
      <c r="U67">
        <f t="shared" si="12"/>
        <v>2.5</v>
      </c>
      <c r="V67">
        <f t="shared" ref="V67:V130" si="14">-1 + 2*IF(S67=J67,1,0)</f>
        <v>-1</v>
      </c>
      <c r="W67">
        <f t="shared" ref="W67:W130" si="15">-1 + 2*IF(T67=M67,1,0)</f>
        <v>-1</v>
      </c>
      <c r="X67">
        <f t="shared" ref="X67:X130" si="16">-1 + 2*IF(U67=P67,1,0)</f>
        <v>-1</v>
      </c>
      <c r="Y67">
        <f t="shared" ref="Y67:Y130" si="17">IF(V67=I67,1,0)</f>
        <v>0</v>
      </c>
      <c r="Z67">
        <f t="shared" ref="Z67:Z130" si="18">IF(W67=I67,1,0)</f>
        <v>0</v>
      </c>
      <c r="AA67">
        <f t="shared" ref="AA67:AA130" si="19">IF(X67=I67,1,0)</f>
        <v>0</v>
      </c>
    </row>
    <row r="68" spans="1:27" x14ac:dyDescent="0.2">
      <c r="A68" t="s">
        <v>17</v>
      </c>
      <c r="B68" s="1">
        <v>44835</v>
      </c>
      <c r="C68" s="2">
        <v>0.52083333333333337</v>
      </c>
      <c r="D68" t="s">
        <v>19</v>
      </c>
      <c r="E68" t="s">
        <v>31</v>
      </c>
      <c r="F68">
        <v>3</v>
      </c>
      <c r="G68">
        <v>1</v>
      </c>
      <c r="H68" t="s">
        <v>24</v>
      </c>
      <c r="I68">
        <f t="shared" si="13"/>
        <v>1</v>
      </c>
      <c r="J68">
        <v>2.0499999999999998</v>
      </c>
      <c r="K68">
        <v>3.75</v>
      </c>
      <c r="L68">
        <v>3.3</v>
      </c>
      <c r="M68">
        <v>2.0499999999999998</v>
      </c>
      <c r="N68">
        <v>3.7</v>
      </c>
      <c r="O68">
        <v>3.4</v>
      </c>
      <c r="P68">
        <v>2.1</v>
      </c>
      <c r="Q68">
        <v>3.7</v>
      </c>
      <c r="R68">
        <v>3.3</v>
      </c>
      <c r="S68">
        <f t="shared" si="10"/>
        <v>2.0499999999999998</v>
      </c>
      <c r="T68">
        <f t="shared" si="11"/>
        <v>2.0499999999999998</v>
      </c>
      <c r="U68">
        <f t="shared" si="12"/>
        <v>2.1</v>
      </c>
      <c r="V68">
        <f t="shared" si="14"/>
        <v>1</v>
      </c>
      <c r="W68">
        <f t="shared" si="15"/>
        <v>1</v>
      </c>
      <c r="X68">
        <f t="shared" si="16"/>
        <v>1</v>
      </c>
      <c r="Y68">
        <f t="shared" si="17"/>
        <v>1</v>
      </c>
      <c r="Z68">
        <f t="shared" si="18"/>
        <v>1</v>
      </c>
      <c r="AA68">
        <f t="shared" si="19"/>
        <v>1</v>
      </c>
    </row>
    <row r="69" spans="1:27" x14ac:dyDescent="0.2">
      <c r="A69" t="s">
        <v>17</v>
      </c>
      <c r="B69" s="1">
        <v>44835</v>
      </c>
      <c r="C69" s="2">
        <v>0.625</v>
      </c>
      <c r="D69" t="s">
        <v>25</v>
      </c>
      <c r="E69" t="s">
        <v>36</v>
      </c>
      <c r="F69">
        <v>0</v>
      </c>
      <c r="G69">
        <v>0</v>
      </c>
      <c r="H69" t="s">
        <v>23</v>
      </c>
      <c r="I69">
        <f t="shared" si="13"/>
        <v>0</v>
      </c>
      <c r="J69">
        <v>3.3</v>
      </c>
      <c r="K69">
        <v>3.4</v>
      </c>
      <c r="L69">
        <v>2.2000000000000002</v>
      </c>
      <c r="M69">
        <v>3.3</v>
      </c>
      <c r="N69">
        <v>3.4</v>
      </c>
      <c r="O69">
        <v>2.15</v>
      </c>
      <c r="P69">
        <v>3.25</v>
      </c>
      <c r="Q69">
        <v>3.4</v>
      </c>
      <c r="R69">
        <v>2.2000000000000002</v>
      </c>
      <c r="S69">
        <f t="shared" si="10"/>
        <v>2.2000000000000002</v>
      </c>
      <c r="T69">
        <f t="shared" si="11"/>
        <v>2.15</v>
      </c>
      <c r="U69">
        <f t="shared" si="12"/>
        <v>2.2000000000000002</v>
      </c>
      <c r="V69">
        <f t="shared" si="14"/>
        <v>-1</v>
      </c>
      <c r="W69">
        <f t="shared" si="15"/>
        <v>-1</v>
      </c>
      <c r="X69">
        <f t="shared" si="16"/>
        <v>-1</v>
      </c>
      <c r="Y69">
        <f t="shared" si="17"/>
        <v>0</v>
      </c>
      <c r="Z69">
        <f t="shared" si="18"/>
        <v>0</v>
      </c>
      <c r="AA69">
        <f t="shared" si="19"/>
        <v>0</v>
      </c>
    </row>
    <row r="70" spans="1:27" x14ac:dyDescent="0.2">
      <c r="A70" t="s">
        <v>17</v>
      </c>
      <c r="B70" s="1">
        <v>44835</v>
      </c>
      <c r="C70" s="2">
        <v>0.625</v>
      </c>
      <c r="D70" t="s">
        <v>18</v>
      </c>
      <c r="E70" t="s">
        <v>34</v>
      </c>
      <c r="F70">
        <v>1</v>
      </c>
      <c r="G70">
        <v>2</v>
      </c>
      <c r="H70" t="s">
        <v>20</v>
      </c>
      <c r="I70">
        <f t="shared" si="13"/>
        <v>-1</v>
      </c>
      <c r="J70">
        <v>4.2</v>
      </c>
      <c r="K70">
        <v>3.6</v>
      </c>
      <c r="L70">
        <v>1.85</v>
      </c>
      <c r="M70">
        <v>4.2</v>
      </c>
      <c r="N70">
        <v>3.6</v>
      </c>
      <c r="O70">
        <v>1.83</v>
      </c>
      <c r="P70">
        <v>4.2</v>
      </c>
      <c r="Q70">
        <v>3.55</v>
      </c>
      <c r="R70">
        <v>1.9</v>
      </c>
      <c r="S70">
        <f t="shared" si="10"/>
        <v>1.85</v>
      </c>
      <c r="T70">
        <f t="shared" si="11"/>
        <v>1.83</v>
      </c>
      <c r="U70">
        <f t="shared" si="12"/>
        <v>1.9</v>
      </c>
      <c r="V70">
        <f t="shared" si="14"/>
        <v>-1</v>
      </c>
      <c r="W70">
        <f t="shared" si="15"/>
        <v>-1</v>
      </c>
      <c r="X70">
        <f t="shared" si="16"/>
        <v>-1</v>
      </c>
      <c r="Y70">
        <f t="shared" si="17"/>
        <v>1</v>
      </c>
      <c r="Z70">
        <f t="shared" si="18"/>
        <v>1</v>
      </c>
      <c r="AA70">
        <f t="shared" si="19"/>
        <v>1</v>
      </c>
    </row>
    <row r="71" spans="1:27" x14ac:dyDescent="0.2">
      <c r="A71" t="s">
        <v>17</v>
      </c>
      <c r="B71" s="1">
        <v>44835</v>
      </c>
      <c r="C71" s="2">
        <v>0.625</v>
      </c>
      <c r="D71" t="s">
        <v>21</v>
      </c>
      <c r="E71" t="s">
        <v>29</v>
      </c>
      <c r="F71">
        <v>1</v>
      </c>
      <c r="G71">
        <v>4</v>
      </c>
      <c r="H71" t="s">
        <v>20</v>
      </c>
      <c r="I71">
        <f t="shared" si="13"/>
        <v>-1</v>
      </c>
      <c r="J71">
        <v>3</v>
      </c>
      <c r="K71">
        <v>3.4</v>
      </c>
      <c r="L71">
        <v>2.37</v>
      </c>
      <c r="M71">
        <v>3</v>
      </c>
      <c r="N71">
        <v>3.4</v>
      </c>
      <c r="O71">
        <v>2.2999999999999998</v>
      </c>
      <c r="P71">
        <v>3</v>
      </c>
      <c r="Q71">
        <v>3.4</v>
      </c>
      <c r="R71">
        <v>2.35</v>
      </c>
      <c r="S71">
        <f t="shared" si="10"/>
        <v>2.37</v>
      </c>
      <c r="T71">
        <f t="shared" si="11"/>
        <v>2.2999999999999998</v>
      </c>
      <c r="U71">
        <f t="shared" si="12"/>
        <v>2.35</v>
      </c>
      <c r="V71">
        <f t="shared" si="14"/>
        <v>-1</v>
      </c>
      <c r="W71">
        <f t="shared" si="15"/>
        <v>-1</v>
      </c>
      <c r="X71">
        <f t="shared" si="16"/>
        <v>-1</v>
      </c>
      <c r="Y71">
        <f t="shared" si="17"/>
        <v>1</v>
      </c>
      <c r="Z71">
        <f t="shared" si="18"/>
        <v>1</v>
      </c>
      <c r="AA71">
        <f t="shared" si="19"/>
        <v>1</v>
      </c>
    </row>
    <row r="72" spans="1:27" x14ac:dyDescent="0.2">
      <c r="A72" t="s">
        <v>17</v>
      </c>
      <c r="B72" s="1">
        <v>44835</v>
      </c>
      <c r="C72" s="2">
        <v>0.625</v>
      </c>
      <c r="D72" t="s">
        <v>22</v>
      </c>
      <c r="E72" t="s">
        <v>38</v>
      </c>
      <c r="F72">
        <v>3</v>
      </c>
      <c r="G72">
        <v>3</v>
      </c>
      <c r="H72" t="s">
        <v>23</v>
      </c>
      <c r="I72">
        <f t="shared" si="13"/>
        <v>0</v>
      </c>
      <c r="J72">
        <v>1.33</v>
      </c>
      <c r="K72">
        <v>5.25</v>
      </c>
      <c r="L72">
        <v>8.5</v>
      </c>
      <c r="M72">
        <v>1.35</v>
      </c>
      <c r="N72">
        <v>5.25</v>
      </c>
      <c r="O72">
        <v>8</v>
      </c>
      <c r="P72">
        <v>1.35</v>
      </c>
      <c r="Q72">
        <v>5.25</v>
      </c>
      <c r="R72">
        <v>8.25</v>
      </c>
      <c r="S72">
        <f t="shared" si="10"/>
        <v>1.33</v>
      </c>
      <c r="T72">
        <f t="shared" si="11"/>
        <v>1.35</v>
      </c>
      <c r="U72">
        <f t="shared" si="12"/>
        <v>1.35</v>
      </c>
      <c r="V72">
        <f t="shared" si="14"/>
        <v>1</v>
      </c>
      <c r="W72">
        <f t="shared" si="15"/>
        <v>1</v>
      </c>
      <c r="X72">
        <f t="shared" si="16"/>
        <v>1</v>
      </c>
      <c r="Y72">
        <f t="shared" si="17"/>
        <v>0</v>
      </c>
      <c r="Z72">
        <f t="shared" si="18"/>
        <v>0</v>
      </c>
      <c r="AA72">
        <f t="shared" si="19"/>
        <v>0</v>
      </c>
    </row>
    <row r="73" spans="1:27" x14ac:dyDescent="0.2">
      <c r="A73" t="s">
        <v>17</v>
      </c>
      <c r="B73" s="1">
        <v>44835</v>
      </c>
      <c r="C73" s="2">
        <v>0.625</v>
      </c>
      <c r="D73" t="s">
        <v>32</v>
      </c>
      <c r="E73" t="s">
        <v>33</v>
      </c>
      <c r="F73">
        <v>1</v>
      </c>
      <c r="G73">
        <v>2</v>
      </c>
      <c r="H73" t="s">
        <v>20</v>
      </c>
      <c r="I73">
        <f t="shared" si="13"/>
        <v>-1</v>
      </c>
      <c r="J73">
        <v>2.15</v>
      </c>
      <c r="K73">
        <v>3.4</v>
      </c>
      <c r="L73">
        <v>3.4</v>
      </c>
      <c r="M73">
        <v>2.15</v>
      </c>
      <c r="N73">
        <v>3.3</v>
      </c>
      <c r="O73">
        <v>3.3</v>
      </c>
      <c r="P73">
        <v>2.2000000000000002</v>
      </c>
      <c r="Q73">
        <v>3.35</v>
      </c>
      <c r="R73">
        <v>3.4</v>
      </c>
      <c r="S73">
        <f t="shared" si="10"/>
        <v>2.15</v>
      </c>
      <c r="T73">
        <f t="shared" si="11"/>
        <v>2.15</v>
      </c>
      <c r="U73">
        <f t="shared" si="12"/>
        <v>2.2000000000000002</v>
      </c>
      <c r="V73">
        <f t="shared" si="14"/>
        <v>1</v>
      </c>
      <c r="W73">
        <f t="shared" si="15"/>
        <v>1</v>
      </c>
      <c r="X73">
        <f t="shared" si="16"/>
        <v>1</v>
      </c>
      <c r="Y73">
        <f t="shared" si="17"/>
        <v>0</v>
      </c>
      <c r="Z73">
        <f t="shared" si="18"/>
        <v>0</v>
      </c>
      <c r="AA73">
        <f t="shared" si="19"/>
        <v>0</v>
      </c>
    </row>
    <row r="74" spans="1:27" x14ac:dyDescent="0.2">
      <c r="A74" t="s">
        <v>17</v>
      </c>
      <c r="B74" s="1">
        <v>44835</v>
      </c>
      <c r="C74" s="2">
        <v>0.72916666666666663</v>
      </c>
      <c r="D74" t="s">
        <v>39</v>
      </c>
      <c r="E74" t="s">
        <v>28</v>
      </c>
      <c r="F74">
        <v>2</v>
      </c>
      <c r="G74">
        <v>0</v>
      </c>
      <c r="H74" t="s">
        <v>24</v>
      </c>
      <c r="I74">
        <f t="shared" si="13"/>
        <v>1</v>
      </c>
      <c r="J74">
        <v>1.95</v>
      </c>
      <c r="K74">
        <v>3.5</v>
      </c>
      <c r="L74">
        <v>4.2</v>
      </c>
      <c r="M74">
        <v>1.93</v>
      </c>
      <c r="N74">
        <v>3.5</v>
      </c>
      <c r="O74">
        <v>4</v>
      </c>
      <c r="P74">
        <v>1.95</v>
      </c>
      <c r="Q74">
        <v>3.45</v>
      </c>
      <c r="R74">
        <v>4</v>
      </c>
      <c r="S74">
        <f t="shared" si="10"/>
        <v>1.95</v>
      </c>
      <c r="T74">
        <f t="shared" si="11"/>
        <v>1.93</v>
      </c>
      <c r="U74">
        <f t="shared" si="12"/>
        <v>1.95</v>
      </c>
      <c r="V74">
        <f t="shared" si="14"/>
        <v>1</v>
      </c>
      <c r="W74">
        <f t="shared" si="15"/>
        <v>1</v>
      </c>
      <c r="X74">
        <f t="shared" si="16"/>
        <v>1</v>
      </c>
      <c r="Y74">
        <f t="shared" si="17"/>
        <v>1</v>
      </c>
      <c r="Z74">
        <f t="shared" si="18"/>
        <v>1</v>
      </c>
      <c r="AA74">
        <f t="shared" si="19"/>
        <v>1</v>
      </c>
    </row>
    <row r="75" spans="1:27" x14ac:dyDescent="0.2">
      <c r="A75" t="s">
        <v>17</v>
      </c>
      <c r="B75" s="1">
        <v>44836</v>
      </c>
      <c r="C75" s="2">
        <v>0.58333333333333337</v>
      </c>
      <c r="D75" t="s">
        <v>40</v>
      </c>
      <c r="E75" t="s">
        <v>37</v>
      </c>
      <c r="F75">
        <v>6</v>
      </c>
      <c r="G75">
        <v>3</v>
      </c>
      <c r="H75" t="s">
        <v>24</v>
      </c>
      <c r="I75">
        <f t="shared" si="13"/>
        <v>1</v>
      </c>
      <c r="J75">
        <v>1.33</v>
      </c>
      <c r="K75">
        <v>5.75</v>
      </c>
      <c r="L75">
        <v>7.5</v>
      </c>
      <c r="M75">
        <v>1.34</v>
      </c>
      <c r="N75">
        <v>5.5</v>
      </c>
      <c r="O75">
        <v>7.75</v>
      </c>
      <c r="P75">
        <v>1.35</v>
      </c>
      <c r="Q75">
        <v>5.75</v>
      </c>
      <c r="R75">
        <v>7.75</v>
      </c>
      <c r="S75">
        <f t="shared" si="10"/>
        <v>1.33</v>
      </c>
      <c r="T75">
        <f t="shared" si="11"/>
        <v>1.34</v>
      </c>
      <c r="U75">
        <f t="shared" si="12"/>
        <v>1.35</v>
      </c>
      <c r="V75">
        <f t="shared" si="14"/>
        <v>1</v>
      </c>
      <c r="W75">
        <f t="shared" si="15"/>
        <v>1</v>
      </c>
      <c r="X75">
        <f t="shared" si="16"/>
        <v>1</v>
      </c>
      <c r="Y75">
        <f t="shared" si="17"/>
        <v>1</v>
      </c>
      <c r="Z75">
        <f t="shared" si="18"/>
        <v>1</v>
      </c>
      <c r="AA75">
        <f t="shared" si="19"/>
        <v>1</v>
      </c>
    </row>
    <row r="76" spans="1:27" x14ac:dyDescent="0.2">
      <c r="A76" t="s">
        <v>17</v>
      </c>
      <c r="B76" s="1">
        <v>44836</v>
      </c>
      <c r="C76" s="2">
        <v>0.6875</v>
      </c>
      <c r="D76" t="s">
        <v>27</v>
      </c>
      <c r="E76" t="s">
        <v>26</v>
      </c>
      <c r="F76">
        <v>0</v>
      </c>
      <c r="G76">
        <v>0</v>
      </c>
      <c r="H76" t="s">
        <v>23</v>
      </c>
      <c r="I76">
        <f t="shared" si="13"/>
        <v>0</v>
      </c>
      <c r="J76">
        <v>2.35</v>
      </c>
      <c r="K76">
        <v>3.4</v>
      </c>
      <c r="L76">
        <v>3</v>
      </c>
      <c r="M76">
        <v>2.37</v>
      </c>
      <c r="N76">
        <v>3.4</v>
      </c>
      <c r="O76">
        <v>2.87</v>
      </c>
      <c r="P76">
        <v>2.35</v>
      </c>
      <c r="Q76">
        <v>3.45</v>
      </c>
      <c r="R76">
        <v>2.95</v>
      </c>
      <c r="S76">
        <f t="shared" si="10"/>
        <v>2.35</v>
      </c>
      <c r="T76">
        <f t="shared" si="11"/>
        <v>2.37</v>
      </c>
      <c r="U76">
        <f t="shared" si="12"/>
        <v>2.35</v>
      </c>
      <c r="V76">
        <f t="shared" si="14"/>
        <v>1</v>
      </c>
      <c r="W76">
        <f t="shared" si="15"/>
        <v>1</v>
      </c>
      <c r="X76">
        <f t="shared" si="16"/>
        <v>1</v>
      </c>
      <c r="Y76">
        <f t="shared" si="17"/>
        <v>0</v>
      </c>
      <c r="Z76">
        <f t="shared" si="18"/>
        <v>0</v>
      </c>
      <c r="AA76">
        <f t="shared" si="19"/>
        <v>0</v>
      </c>
    </row>
    <row r="77" spans="1:27" x14ac:dyDescent="0.2">
      <c r="A77" t="s">
        <v>17</v>
      </c>
      <c r="B77" s="1">
        <v>44837</v>
      </c>
      <c r="C77" s="2">
        <v>0.83333333333333337</v>
      </c>
      <c r="D77" t="s">
        <v>35</v>
      </c>
      <c r="E77" t="s">
        <v>30</v>
      </c>
      <c r="F77">
        <v>4</v>
      </c>
      <c r="G77">
        <v>0</v>
      </c>
      <c r="H77" t="s">
        <v>24</v>
      </c>
      <c r="I77">
        <f t="shared" si="13"/>
        <v>1</v>
      </c>
      <c r="J77">
        <v>1.75</v>
      </c>
      <c r="K77">
        <v>4</v>
      </c>
      <c r="L77">
        <v>4.33</v>
      </c>
      <c r="M77">
        <v>1.73</v>
      </c>
      <c r="N77">
        <v>3.9</v>
      </c>
      <c r="O77">
        <v>4.5</v>
      </c>
      <c r="P77">
        <v>1.75</v>
      </c>
      <c r="Q77">
        <v>4</v>
      </c>
      <c r="R77">
        <v>4.3</v>
      </c>
      <c r="S77">
        <f t="shared" si="10"/>
        <v>1.75</v>
      </c>
      <c r="T77">
        <f t="shared" si="11"/>
        <v>1.73</v>
      </c>
      <c r="U77">
        <f t="shared" si="12"/>
        <v>1.75</v>
      </c>
      <c r="V77">
        <f t="shared" si="14"/>
        <v>1</v>
      </c>
      <c r="W77">
        <f t="shared" si="15"/>
        <v>1</v>
      </c>
      <c r="X77">
        <f t="shared" si="16"/>
        <v>1</v>
      </c>
      <c r="Y77">
        <f t="shared" si="17"/>
        <v>1</v>
      </c>
      <c r="Z77">
        <f t="shared" si="18"/>
        <v>1</v>
      </c>
      <c r="AA77">
        <f t="shared" si="19"/>
        <v>1</v>
      </c>
    </row>
    <row r="78" spans="1:27" x14ac:dyDescent="0.2">
      <c r="A78" t="s">
        <v>17</v>
      </c>
      <c r="B78" s="1">
        <v>44842</v>
      </c>
      <c r="C78" s="2">
        <v>0.625</v>
      </c>
      <c r="D78" t="s">
        <v>25</v>
      </c>
      <c r="E78" t="s">
        <v>35</v>
      </c>
      <c r="F78">
        <v>2</v>
      </c>
      <c r="G78">
        <v>1</v>
      </c>
      <c r="H78" t="s">
        <v>24</v>
      </c>
      <c r="I78">
        <f t="shared" si="13"/>
        <v>1</v>
      </c>
      <c r="J78">
        <v>3.6</v>
      </c>
      <c r="K78">
        <v>3.4</v>
      </c>
      <c r="L78">
        <v>2.0499999999999998</v>
      </c>
      <c r="M78">
        <v>3.3</v>
      </c>
      <c r="N78">
        <v>3.6</v>
      </c>
      <c r="O78">
        <v>2.0499999999999998</v>
      </c>
      <c r="P78">
        <v>3.4</v>
      </c>
      <c r="Q78">
        <v>3.55</v>
      </c>
      <c r="R78">
        <v>2.1</v>
      </c>
      <c r="S78">
        <f t="shared" si="10"/>
        <v>2.0499999999999998</v>
      </c>
      <c r="T78">
        <f t="shared" si="11"/>
        <v>2.0499999999999998</v>
      </c>
      <c r="U78">
        <f t="shared" si="12"/>
        <v>2.1</v>
      </c>
      <c r="V78">
        <f t="shared" si="14"/>
        <v>-1</v>
      </c>
      <c r="W78">
        <f t="shared" si="15"/>
        <v>-1</v>
      </c>
      <c r="X78">
        <f t="shared" si="16"/>
        <v>-1</v>
      </c>
      <c r="Y78">
        <f t="shared" si="17"/>
        <v>0</v>
      </c>
      <c r="Z78">
        <f t="shared" si="18"/>
        <v>0</v>
      </c>
      <c r="AA78">
        <f t="shared" si="19"/>
        <v>0</v>
      </c>
    </row>
    <row r="79" spans="1:27" x14ac:dyDescent="0.2">
      <c r="A79" t="s">
        <v>17</v>
      </c>
      <c r="B79" s="1">
        <v>44842</v>
      </c>
      <c r="C79" s="2">
        <v>0.625</v>
      </c>
      <c r="D79" t="s">
        <v>34</v>
      </c>
      <c r="E79" t="s">
        <v>28</v>
      </c>
      <c r="F79">
        <v>3</v>
      </c>
      <c r="G79">
        <v>0</v>
      </c>
      <c r="H79" t="s">
        <v>24</v>
      </c>
      <c r="I79">
        <f t="shared" si="13"/>
        <v>1</v>
      </c>
      <c r="J79">
        <v>1.4</v>
      </c>
      <c r="K79">
        <v>4.5</v>
      </c>
      <c r="L79">
        <v>8</v>
      </c>
      <c r="M79">
        <v>1.39</v>
      </c>
      <c r="N79">
        <v>4.75</v>
      </c>
      <c r="O79">
        <v>8.25</v>
      </c>
      <c r="P79">
        <v>1.4</v>
      </c>
      <c r="Q79">
        <v>4.8</v>
      </c>
      <c r="R79">
        <v>8</v>
      </c>
      <c r="S79">
        <f t="shared" si="10"/>
        <v>1.4</v>
      </c>
      <c r="T79">
        <f t="shared" si="11"/>
        <v>1.39</v>
      </c>
      <c r="U79">
        <f t="shared" si="12"/>
        <v>1.4</v>
      </c>
      <c r="V79">
        <f t="shared" si="14"/>
        <v>1</v>
      </c>
      <c r="W79">
        <f t="shared" si="15"/>
        <v>1</v>
      </c>
      <c r="X79">
        <f t="shared" si="16"/>
        <v>1</v>
      </c>
      <c r="Y79">
        <f t="shared" si="17"/>
        <v>1</v>
      </c>
      <c r="Z79">
        <f t="shared" si="18"/>
        <v>1</v>
      </c>
      <c r="AA79">
        <f t="shared" si="19"/>
        <v>1</v>
      </c>
    </row>
    <row r="80" spans="1:27" x14ac:dyDescent="0.2">
      <c r="A80" t="s">
        <v>17</v>
      </c>
      <c r="B80" s="1">
        <v>44842</v>
      </c>
      <c r="C80" s="2">
        <v>0.625</v>
      </c>
      <c r="D80" t="s">
        <v>40</v>
      </c>
      <c r="E80" t="s">
        <v>32</v>
      </c>
      <c r="F80">
        <v>4</v>
      </c>
      <c r="G80">
        <v>0</v>
      </c>
      <c r="H80" t="s">
        <v>24</v>
      </c>
      <c r="I80">
        <f t="shared" si="13"/>
        <v>1</v>
      </c>
      <c r="J80">
        <v>1.1100000000000001</v>
      </c>
      <c r="K80">
        <v>10</v>
      </c>
      <c r="L80">
        <v>17</v>
      </c>
      <c r="M80">
        <v>1.1200000000000001</v>
      </c>
      <c r="N80">
        <v>10.5</v>
      </c>
      <c r="O80">
        <v>20</v>
      </c>
      <c r="P80">
        <v>1.1200000000000001</v>
      </c>
      <c r="Q80">
        <v>10</v>
      </c>
      <c r="R80">
        <v>19</v>
      </c>
      <c r="S80">
        <f t="shared" si="10"/>
        <v>1.1100000000000001</v>
      </c>
      <c r="T80">
        <f t="shared" si="11"/>
        <v>1.1200000000000001</v>
      </c>
      <c r="U80">
        <f t="shared" si="12"/>
        <v>1.1200000000000001</v>
      </c>
      <c r="V80">
        <f t="shared" si="14"/>
        <v>1</v>
      </c>
      <c r="W80">
        <f t="shared" si="15"/>
        <v>1</v>
      </c>
      <c r="X80">
        <f t="shared" si="16"/>
        <v>1</v>
      </c>
      <c r="Y80">
        <f t="shared" si="17"/>
        <v>1</v>
      </c>
      <c r="Z80">
        <f t="shared" si="18"/>
        <v>1</v>
      </c>
      <c r="AA80">
        <f t="shared" si="19"/>
        <v>1</v>
      </c>
    </row>
    <row r="81" spans="1:27" x14ac:dyDescent="0.2">
      <c r="A81" t="s">
        <v>17</v>
      </c>
      <c r="B81" s="1">
        <v>44842</v>
      </c>
      <c r="C81" s="2">
        <v>0.625</v>
      </c>
      <c r="D81" t="s">
        <v>29</v>
      </c>
      <c r="E81" t="s">
        <v>36</v>
      </c>
      <c r="F81">
        <v>5</v>
      </c>
      <c r="G81">
        <v>1</v>
      </c>
      <c r="H81" t="s">
        <v>24</v>
      </c>
      <c r="I81">
        <f t="shared" si="13"/>
        <v>1</v>
      </c>
      <c r="J81">
        <v>1.83</v>
      </c>
      <c r="K81">
        <v>3.8</v>
      </c>
      <c r="L81">
        <v>4.2</v>
      </c>
      <c r="M81">
        <v>1.8</v>
      </c>
      <c r="N81">
        <v>3.8</v>
      </c>
      <c r="O81">
        <v>4.0999999999999996</v>
      </c>
      <c r="P81">
        <v>1.8</v>
      </c>
      <c r="Q81">
        <v>3.85</v>
      </c>
      <c r="R81">
        <v>4.3</v>
      </c>
      <c r="S81">
        <f t="shared" si="10"/>
        <v>1.83</v>
      </c>
      <c r="T81">
        <f t="shared" si="11"/>
        <v>1.8</v>
      </c>
      <c r="U81">
        <f t="shared" si="12"/>
        <v>1.8</v>
      </c>
      <c r="V81">
        <f t="shared" si="14"/>
        <v>1</v>
      </c>
      <c r="W81">
        <f t="shared" si="15"/>
        <v>1</v>
      </c>
      <c r="X81">
        <f t="shared" si="16"/>
        <v>1</v>
      </c>
      <c r="Y81">
        <f t="shared" si="17"/>
        <v>1</v>
      </c>
      <c r="Z81">
        <f t="shared" si="18"/>
        <v>1</v>
      </c>
      <c r="AA81">
        <f t="shared" si="19"/>
        <v>1</v>
      </c>
    </row>
    <row r="82" spans="1:27" x14ac:dyDescent="0.2">
      <c r="A82" t="s">
        <v>17</v>
      </c>
      <c r="B82" s="1">
        <v>44842</v>
      </c>
      <c r="C82" s="2">
        <v>0.72916666666666663</v>
      </c>
      <c r="D82" t="s">
        <v>38</v>
      </c>
      <c r="E82" t="s">
        <v>31</v>
      </c>
      <c r="F82">
        <v>0</v>
      </c>
      <c r="G82">
        <v>1</v>
      </c>
      <c r="H82" t="s">
        <v>20</v>
      </c>
      <c r="I82">
        <f t="shared" si="13"/>
        <v>-1</v>
      </c>
      <c r="J82">
        <v>2.8</v>
      </c>
      <c r="K82">
        <v>3.4</v>
      </c>
      <c r="L82">
        <v>2.5</v>
      </c>
      <c r="M82">
        <v>2.65</v>
      </c>
      <c r="N82">
        <v>3.5</v>
      </c>
      <c r="O82">
        <v>2.5</v>
      </c>
      <c r="P82">
        <v>2.75</v>
      </c>
      <c r="Q82">
        <v>3.45</v>
      </c>
      <c r="R82">
        <v>2.5499999999999998</v>
      </c>
      <c r="S82">
        <f t="shared" si="10"/>
        <v>2.5</v>
      </c>
      <c r="T82">
        <f t="shared" si="11"/>
        <v>2.5</v>
      </c>
      <c r="U82">
        <f t="shared" si="12"/>
        <v>2.5499999999999998</v>
      </c>
      <c r="V82">
        <f t="shared" si="14"/>
        <v>-1</v>
      </c>
      <c r="W82">
        <f t="shared" si="15"/>
        <v>-1</v>
      </c>
      <c r="X82">
        <f t="shared" si="16"/>
        <v>-1</v>
      </c>
      <c r="Y82">
        <f t="shared" si="17"/>
        <v>1</v>
      </c>
      <c r="Z82">
        <f t="shared" si="18"/>
        <v>1</v>
      </c>
      <c r="AA82">
        <f t="shared" si="19"/>
        <v>1</v>
      </c>
    </row>
    <row r="83" spans="1:27" x14ac:dyDescent="0.2">
      <c r="A83" t="s">
        <v>17</v>
      </c>
      <c r="B83" s="1">
        <v>44843</v>
      </c>
      <c r="C83" s="2">
        <v>0.58333333333333337</v>
      </c>
      <c r="D83" t="s">
        <v>18</v>
      </c>
      <c r="E83" t="s">
        <v>27</v>
      </c>
      <c r="F83">
        <v>2</v>
      </c>
      <c r="G83">
        <v>1</v>
      </c>
      <c r="H83" t="s">
        <v>24</v>
      </c>
      <c r="I83">
        <f t="shared" si="13"/>
        <v>1</v>
      </c>
      <c r="J83">
        <v>2.0499999999999998</v>
      </c>
      <c r="K83">
        <v>3.5</v>
      </c>
      <c r="L83">
        <v>3.6</v>
      </c>
      <c r="M83">
        <v>2.0499999999999998</v>
      </c>
      <c r="N83">
        <v>3.6</v>
      </c>
      <c r="O83">
        <v>3.4</v>
      </c>
      <c r="P83">
        <v>2.1</v>
      </c>
      <c r="Q83">
        <v>3.55</v>
      </c>
      <c r="R83">
        <v>3.45</v>
      </c>
      <c r="S83">
        <f t="shared" si="10"/>
        <v>2.0499999999999998</v>
      </c>
      <c r="T83">
        <f t="shared" si="11"/>
        <v>2.0499999999999998</v>
      </c>
      <c r="U83">
        <f t="shared" si="12"/>
        <v>2.1</v>
      </c>
      <c r="V83">
        <f t="shared" si="14"/>
        <v>1</v>
      </c>
      <c r="W83">
        <f t="shared" si="15"/>
        <v>1</v>
      </c>
      <c r="X83">
        <f t="shared" si="16"/>
        <v>1</v>
      </c>
      <c r="Y83">
        <f t="shared" si="17"/>
        <v>1</v>
      </c>
      <c r="Z83">
        <f t="shared" si="18"/>
        <v>1</v>
      </c>
      <c r="AA83">
        <f t="shared" si="19"/>
        <v>1</v>
      </c>
    </row>
    <row r="84" spans="1:27" x14ac:dyDescent="0.2">
      <c r="A84" t="s">
        <v>17</v>
      </c>
      <c r="B84" s="1">
        <v>44843</v>
      </c>
      <c r="C84" s="2">
        <v>0.58333333333333337</v>
      </c>
      <c r="D84" t="s">
        <v>39</v>
      </c>
      <c r="E84" t="s">
        <v>21</v>
      </c>
      <c r="F84">
        <v>3</v>
      </c>
      <c r="G84">
        <v>1</v>
      </c>
      <c r="H84" t="s">
        <v>24</v>
      </c>
      <c r="I84">
        <f t="shared" si="13"/>
        <v>1</v>
      </c>
      <c r="J84">
        <v>1.72</v>
      </c>
      <c r="K84">
        <v>3.8</v>
      </c>
      <c r="L84">
        <v>4.75</v>
      </c>
      <c r="M84">
        <v>1.75</v>
      </c>
      <c r="N84">
        <v>3.8</v>
      </c>
      <c r="O84">
        <v>4.4000000000000004</v>
      </c>
      <c r="P84">
        <v>1.77</v>
      </c>
      <c r="Q84">
        <v>3.85</v>
      </c>
      <c r="R84">
        <v>4.4000000000000004</v>
      </c>
      <c r="S84">
        <f t="shared" si="10"/>
        <v>1.72</v>
      </c>
      <c r="T84">
        <f t="shared" si="11"/>
        <v>1.75</v>
      </c>
      <c r="U84">
        <f t="shared" si="12"/>
        <v>1.77</v>
      </c>
      <c r="V84">
        <f t="shared" si="14"/>
        <v>1</v>
      </c>
      <c r="W84">
        <f t="shared" si="15"/>
        <v>1</v>
      </c>
      <c r="X84">
        <f t="shared" si="16"/>
        <v>1</v>
      </c>
      <c r="Y84">
        <f t="shared" si="17"/>
        <v>1</v>
      </c>
      <c r="Z84">
        <f t="shared" si="18"/>
        <v>1</v>
      </c>
      <c r="AA84">
        <f t="shared" si="19"/>
        <v>1</v>
      </c>
    </row>
    <row r="85" spans="1:27" x14ac:dyDescent="0.2">
      <c r="A85" t="s">
        <v>17</v>
      </c>
      <c r="B85" s="1">
        <v>44843</v>
      </c>
      <c r="C85" s="2">
        <v>0.6875</v>
      </c>
      <c r="D85" t="s">
        <v>19</v>
      </c>
      <c r="E85" t="s">
        <v>22</v>
      </c>
      <c r="F85">
        <v>3</v>
      </c>
      <c r="G85">
        <v>2</v>
      </c>
      <c r="H85" t="s">
        <v>24</v>
      </c>
      <c r="I85">
        <f t="shared" si="13"/>
        <v>1</v>
      </c>
      <c r="J85">
        <v>2.5</v>
      </c>
      <c r="K85">
        <v>3.6</v>
      </c>
      <c r="L85">
        <v>2.62</v>
      </c>
      <c r="M85">
        <v>2.5</v>
      </c>
      <c r="N85">
        <v>3.7</v>
      </c>
      <c r="O85">
        <v>2.5499999999999998</v>
      </c>
      <c r="P85">
        <v>2.5</v>
      </c>
      <c r="Q85">
        <v>3.65</v>
      </c>
      <c r="R85">
        <v>2.6</v>
      </c>
      <c r="S85">
        <f t="shared" si="10"/>
        <v>2.5</v>
      </c>
      <c r="T85">
        <f t="shared" si="11"/>
        <v>2.5</v>
      </c>
      <c r="U85">
        <f t="shared" si="12"/>
        <v>2.5</v>
      </c>
      <c r="V85">
        <f t="shared" si="14"/>
        <v>1</v>
      </c>
      <c r="W85">
        <f t="shared" si="15"/>
        <v>1</v>
      </c>
      <c r="X85">
        <f t="shared" si="16"/>
        <v>1</v>
      </c>
      <c r="Y85">
        <f t="shared" si="17"/>
        <v>1</v>
      </c>
      <c r="Z85">
        <f t="shared" si="18"/>
        <v>1</v>
      </c>
      <c r="AA85">
        <f t="shared" si="19"/>
        <v>1</v>
      </c>
    </row>
    <row r="86" spans="1:27" x14ac:dyDescent="0.2">
      <c r="A86" t="s">
        <v>17</v>
      </c>
      <c r="B86" s="1">
        <v>44843</v>
      </c>
      <c r="C86" s="2">
        <v>0.79166666666666663</v>
      </c>
      <c r="D86" t="s">
        <v>33</v>
      </c>
      <c r="E86" t="s">
        <v>37</v>
      </c>
      <c r="F86">
        <v>1</v>
      </c>
      <c r="G86">
        <v>2</v>
      </c>
      <c r="H86" t="s">
        <v>20</v>
      </c>
      <c r="I86">
        <f t="shared" si="13"/>
        <v>-1</v>
      </c>
      <c r="J86">
        <v>3.6</v>
      </c>
      <c r="K86">
        <v>3.5</v>
      </c>
      <c r="L86">
        <v>2.0499999999999998</v>
      </c>
      <c r="M86">
        <v>3.5</v>
      </c>
      <c r="N86">
        <v>3.5</v>
      </c>
      <c r="O86">
        <v>2.0499999999999998</v>
      </c>
      <c r="P86">
        <v>3.45</v>
      </c>
      <c r="Q86">
        <v>3.5</v>
      </c>
      <c r="R86">
        <v>2.1</v>
      </c>
      <c r="S86">
        <f t="shared" si="10"/>
        <v>2.0499999999999998</v>
      </c>
      <c r="T86">
        <f t="shared" si="11"/>
        <v>2.0499999999999998</v>
      </c>
      <c r="U86">
        <f t="shared" si="12"/>
        <v>2.1</v>
      </c>
      <c r="V86">
        <f t="shared" si="14"/>
        <v>-1</v>
      </c>
      <c r="W86">
        <f t="shared" si="15"/>
        <v>-1</v>
      </c>
      <c r="X86">
        <f t="shared" si="16"/>
        <v>-1</v>
      </c>
      <c r="Y86">
        <f t="shared" si="17"/>
        <v>1</v>
      </c>
      <c r="Z86">
        <f t="shared" si="18"/>
        <v>1</v>
      </c>
      <c r="AA86">
        <f t="shared" si="19"/>
        <v>1</v>
      </c>
    </row>
    <row r="87" spans="1:27" x14ac:dyDescent="0.2">
      <c r="A87" t="s">
        <v>17</v>
      </c>
      <c r="B87" s="1">
        <v>44844</v>
      </c>
      <c r="C87" s="2">
        <v>0.83333333333333337</v>
      </c>
      <c r="D87" t="s">
        <v>30</v>
      </c>
      <c r="E87" t="s">
        <v>26</v>
      </c>
      <c r="F87">
        <v>1</v>
      </c>
      <c r="G87">
        <v>1</v>
      </c>
      <c r="H87" t="s">
        <v>23</v>
      </c>
      <c r="I87">
        <f t="shared" si="13"/>
        <v>0</v>
      </c>
      <c r="J87">
        <v>3.3</v>
      </c>
      <c r="K87">
        <v>3.4</v>
      </c>
      <c r="L87">
        <v>2.2000000000000002</v>
      </c>
      <c r="M87">
        <v>3.25</v>
      </c>
      <c r="N87">
        <v>3.4</v>
      </c>
      <c r="O87">
        <v>2.2000000000000002</v>
      </c>
      <c r="P87">
        <v>3.3</v>
      </c>
      <c r="Q87">
        <v>3.4</v>
      </c>
      <c r="R87">
        <v>2.2000000000000002</v>
      </c>
      <c r="S87">
        <f t="shared" si="10"/>
        <v>2.2000000000000002</v>
      </c>
      <c r="T87">
        <f t="shared" si="11"/>
        <v>2.2000000000000002</v>
      </c>
      <c r="U87">
        <f t="shared" si="12"/>
        <v>2.2000000000000002</v>
      </c>
      <c r="V87">
        <f t="shared" si="14"/>
        <v>-1</v>
      </c>
      <c r="W87">
        <f t="shared" si="15"/>
        <v>-1</v>
      </c>
      <c r="X87">
        <f t="shared" si="16"/>
        <v>-1</v>
      </c>
      <c r="Y87">
        <f t="shared" si="17"/>
        <v>0</v>
      </c>
      <c r="Z87">
        <f t="shared" si="18"/>
        <v>0</v>
      </c>
      <c r="AA87">
        <f t="shared" si="19"/>
        <v>0</v>
      </c>
    </row>
    <row r="88" spans="1:27" x14ac:dyDescent="0.2">
      <c r="A88" t="s">
        <v>17</v>
      </c>
      <c r="B88" s="1">
        <v>44848</v>
      </c>
      <c r="C88" s="2">
        <v>0.83333333333333337</v>
      </c>
      <c r="D88" t="s">
        <v>36</v>
      </c>
      <c r="E88" t="s">
        <v>38</v>
      </c>
      <c r="F88">
        <v>2</v>
      </c>
      <c r="G88">
        <v>0</v>
      </c>
      <c r="H88" t="s">
        <v>24</v>
      </c>
      <c r="I88">
        <f t="shared" si="13"/>
        <v>1</v>
      </c>
      <c r="J88">
        <v>3.1</v>
      </c>
      <c r="K88">
        <v>3.4</v>
      </c>
      <c r="L88">
        <v>2.2999999999999998</v>
      </c>
      <c r="M88">
        <v>3</v>
      </c>
      <c r="N88">
        <v>3.4</v>
      </c>
      <c r="O88">
        <v>2.2999999999999998</v>
      </c>
      <c r="P88">
        <v>3.15</v>
      </c>
      <c r="Q88">
        <v>3.4</v>
      </c>
      <c r="R88">
        <v>2.2999999999999998</v>
      </c>
      <c r="S88">
        <f t="shared" si="10"/>
        <v>2.2999999999999998</v>
      </c>
      <c r="T88">
        <f t="shared" si="11"/>
        <v>2.2999999999999998</v>
      </c>
      <c r="U88">
        <f t="shared" si="12"/>
        <v>2.2999999999999998</v>
      </c>
      <c r="V88">
        <f t="shared" si="14"/>
        <v>-1</v>
      </c>
      <c r="W88">
        <f t="shared" si="15"/>
        <v>-1</v>
      </c>
      <c r="X88">
        <f t="shared" si="16"/>
        <v>-1</v>
      </c>
      <c r="Y88">
        <f t="shared" si="17"/>
        <v>0</v>
      </c>
      <c r="Z88">
        <f t="shared" si="18"/>
        <v>0</v>
      </c>
      <c r="AA88">
        <f t="shared" si="19"/>
        <v>0</v>
      </c>
    </row>
    <row r="89" spans="1:27" x14ac:dyDescent="0.2">
      <c r="A89" t="s">
        <v>17</v>
      </c>
      <c r="B89" s="1">
        <v>44849</v>
      </c>
      <c r="C89" s="2">
        <v>0.52083333333333337</v>
      </c>
      <c r="D89" t="s">
        <v>35</v>
      </c>
      <c r="E89" t="s">
        <v>18</v>
      </c>
      <c r="F89">
        <v>0</v>
      </c>
      <c r="G89">
        <v>0</v>
      </c>
      <c r="H89" t="s">
        <v>23</v>
      </c>
      <c r="I89">
        <f t="shared" si="13"/>
        <v>0</v>
      </c>
      <c r="J89">
        <v>2.2999999999999998</v>
      </c>
      <c r="K89">
        <v>3.4</v>
      </c>
      <c r="L89">
        <v>3.1</v>
      </c>
      <c r="M89">
        <v>2.25</v>
      </c>
      <c r="N89">
        <v>3.5</v>
      </c>
      <c r="O89">
        <v>3.1</v>
      </c>
      <c r="P89">
        <v>2.2999999999999998</v>
      </c>
      <c r="Q89">
        <v>3.45</v>
      </c>
      <c r="R89">
        <v>3.1</v>
      </c>
      <c r="S89">
        <f t="shared" si="10"/>
        <v>2.2999999999999998</v>
      </c>
      <c r="T89">
        <f t="shared" si="11"/>
        <v>2.25</v>
      </c>
      <c r="U89">
        <f t="shared" si="12"/>
        <v>2.2999999999999998</v>
      </c>
      <c r="V89">
        <f t="shared" si="14"/>
        <v>1</v>
      </c>
      <c r="W89">
        <f t="shared" si="15"/>
        <v>1</v>
      </c>
      <c r="X89">
        <f t="shared" si="16"/>
        <v>1</v>
      </c>
      <c r="Y89">
        <f t="shared" si="17"/>
        <v>0</v>
      </c>
      <c r="Z89">
        <f t="shared" si="18"/>
        <v>0</v>
      </c>
      <c r="AA89">
        <f t="shared" si="19"/>
        <v>0</v>
      </c>
    </row>
    <row r="90" spans="1:27" x14ac:dyDescent="0.2">
      <c r="A90" t="s">
        <v>17</v>
      </c>
      <c r="B90" s="1">
        <v>44849</v>
      </c>
      <c r="C90" s="2">
        <v>0.625</v>
      </c>
      <c r="D90" t="s">
        <v>21</v>
      </c>
      <c r="E90" t="s">
        <v>25</v>
      </c>
      <c r="F90">
        <v>2</v>
      </c>
      <c r="G90">
        <v>2</v>
      </c>
      <c r="H90" t="s">
        <v>23</v>
      </c>
      <c r="I90">
        <f t="shared" si="13"/>
        <v>0</v>
      </c>
      <c r="J90">
        <v>1.85</v>
      </c>
      <c r="K90">
        <v>3.75</v>
      </c>
      <c r="L90">
        <v>4</v>
      </c>
      <c r="M90">
        <v>1.87</v>
      </c>
      <c r="N90">
        <v>3.7</v>
      </c>
      <c r="O90">
        <v>4</v>
      </c>
      <c r="P90">
        <v>1.9</v>
      </c>
      <c r="Q90">
        <v>3.65</v>
      </c>
      <c r="R90">
        <v>4</v>
      </c>
      <c r="S90">
        <f t="shared" si="10"/>
        <v>1.85</v>
      </c>
      <c r="T90">
        <f t="shared" si="11"/>
        <v>1.87</v>
      </c>
      <c r="U90">
        <f t="shared" si="12"/>
        <v>1.9</v>
      </c>
      <c r="V90">
        <f t="shared" si="14"/>
        <v>1</v>
      </c>
      <c r="W90">
        <f t="shared" si="15"/>
        <v>1</v>
      </c>
      <c r="X90">
        <f t="shared" si="16"/>
        <v>1</v>
      </c>
      <c r="Y90">
        <f t="shared" si="17"/>
        <v>0</v>
      </c>
      <c r="Z90">
        <f t="shared" si="18"/>
        <v>0</v>
      </c>
      <c r="AA90">
        <f t="shared" si="19"/>
        <v>0</v>
      </c>
    </row>
    <row r="91" spans="1:27" x14ac:dyDescent="0.2">
      <c r="A91" t="s">
        <v>17</v>
      </c>
      <c r="B91" s="1">
        <v>44849</v>
      </c>
      <c r="C91" s="2">
        <v>0.625</v>
      </c>
      <c r="D91" t="s">
        <v>28</v>
      </c>
      <c r="E91" t="s">
        <v>30</v>
      </c>
      <c r="F91">
        <v>1</v>
      </c>
      <c r="G91">
        <v>0</v>
      </c>
      <c r="H91" t="s">
        <v>24</v>
      </c>
      <c r="I91">
        <f t="shared" si="13"/>
        <v>1</v>
      </c>
      <c r="J91">
        <v>1.7</v>
      </c>
      <c r="K91">
        <v>3.75</v>
      </c>
      <c r="L91">
        <v>5</v>
      </c>
      <c r="M91">
        <v>1.68</v>
      </c>
      <c r="N91">
        <v>3.8</v>
      </c>
      <c r="O91">
        <v>5</v>
      </c>
      <c r="P91">
        <v>1.73</v>
      </c>
      <c r="Q91">
        <v>3.75</v>
      </c>
      <c r="R91">
        <v>4.9000000000000004</v>
      </c>
      <c r="S91">
        <f t="shared" si="10"/>
        <v>1.7</v>
      </c>
      <c r="T91">
        <f t="shared" si="11"/>
        <v>1.68</v>
      </c>
      <c r="U91">
        <f t="shared" si="12"/>
        <v>1.73</v>
      </c>
      <c r="V91">
        <f t="shared" si="14"/>
        <v>1</v>
      </c>
      <c r="W91">
        <f t="shared" si="15"/>
        <v>1</v>
      </c>
      <c r="X91">
        <f t="shared" si="16"/>
        <v>1</v>
      </c>
      <c r="Y91">
        <f t="shared" si="17"/>
        <v>1</v>
      </c>
      <c r="Z91">
        <f t="shared" si="18"/>
        <v>1</v>
      </c>
      <c r="AA91">
        <f t="shared" si="19"/>
        <v>1</v>
      </c>
    </row>
    <row r="92" spans="1:27" x14ac:dyDescent="0.2">
      <c r="A92" t="s">
        <v>17</v>
      </c>
      <c r="B92" s="1">
        <v>44849</v>
      </c>
      <c r="C92" s="2">
        <v>0.72916666666666663</v>
      </c>
      <c r="D92" t="s">
        <v>31</v>
      </c>
      <c r="E92" t="s">
        <v>33</v>
      </c>
      <c r="F92">
        <v>2</v>
      </c>
      <c r="G92">
        <v>0</v>
      </c>
      <c r="H92" t="s">
        <v>24</v>
      </c>
      <c r="I92">
        <f t="shared" si="13"/>
        <v>1</v>
      </c>
      <c r="J92">
        <v>1.5</v>
      </c>
      <c r="K92">
        <v>4.5</v>
      </c>
      <c r="L92">
        <v>6.5</v>
      </c>
      <c r="M92">
        <v>1.49</v>
      </c>
      <c r="N92">
        <v>4.4000000000000004</v>
      </c>
      <c r="O92">
        <v>6.25</v>
      </c>
      <c r="P92">
        <v>1.5</v>
      </c>
      <c r="Q92">
        <v>4.5</v>
      </c>
      <c r="R92">
        <v>6.5</v>
      </c>
      <c r="S92">
        <f t="shared" si="10"/>
        <v>1.5</v>
      </c>
      <c r="T92">
        <f t="shared" si="11"/>
        <v>1.49</v>
      </c>
      <c r="U92">
        <f t="shared" si="12"/>
        <v>1.5</v>
      </c>
      <c r="V92">
        <f t="shared" si="14"/>
        <v>1</v>
      </c>
      <c r="W92">
        <f t="shared" si="15"/>
        <v>1</v>
      </c>
      <c r="X92">
        <f t="shared" si="16"/>
        <v>1</v>
      </c>
      <c r="Y92">
        <f t="shared" si="17"/>
        <v>1</v>
      </c>
      <c r="Z92">
        <f t="shared" si="18"/>
        <v>1</v>
      </c>
      <c r="AA92">
        <f t="shared" si="19"/>
        <v>1</v>
      </c>
    </row>
    <row r="93" spans="1:27" x14ac:dyDescent="0.2">
      <c r="A93" t="s">
        <v>17</v>
      </c>
      <c r="B93" s="1">
        <v>44850</v>
      </c>
      <c r="C93" s="2">
        <v>0.58333333333333337</v>
      </c>
      <c r="D93" t="s">
        <v>26</v>
      </c>
      <c r="E93" t="s">
        <v>34</v>
      </c>
      <c r="F93">
        <v>0</v>
      </c>
      <c r="G93">
        <v>2</v>
      </c>
      <c r="H93" t="s">
        <v>20</v>
      </c>
      <c r="I93">
        <f t="shared" si="13"/>
        <v>-1</v>
      </c>
      <c r="J93">
        <v>4.33</v>
      </c>
      <c r="K93">
        <v>3.75</v>
      </c>
      <c r="L93">
        <v>1.8</v>
      </c>
      <c r="M93">
        <v>4.33</v>
      </c>
      <c r="N93">
        <v>3.7</v>
      </c>
      <c r="O93">
        <v>1.8</v>
      </c>
      <c r="P93">
        <v>4.4000000000000004</v>
      </c>
      <c r="Q93">
        <v>3.7</v>
      </c>
      <c r="R93">
        <v>1.8</v>
      </c>
      <c r="S93">
        <f t="shared" si="10"/>
        <v>1.8</v>
      </c>
      <c r="T93">
        <f t="shared" si="11"/>
        <v>1.8</v>
      </c>
      <c r="U93">
        <f t="shared" si="12"/>
        <v>1.8</v>
      </c>
      <c r="V93">
        <f t="shared" si="14"/>
        <v>-1</v>
      </c>
      <c r="W93">
        <f t="shared" si="15"/>
        <v>-1</v>
      </c>
      <c r="X93">
        <f t="shared" si="16"/>
        <v>-1</v>
      </c>
      <c r="Y93">
        <f t="shared" si="17"/>
        <v>1</v>
      </c>
      <c r="Z93">
        <f t="shared" si="18"/>
        <v>1</v>
      </c>
      <c r="AA93">
        <f t="shared" si="19"/>
        <v>1</v>
      </c>
    </row>
    <row r="94" spans="1:27" x14ac:dyDescent="0.2">
      <c r="A94" t="s">
        <v>17</v>
      </c>
      <c r="B94" s="1">
        <v>44850</v>
      </c>
      <c r="C94" s="2">
        <v>0.58333333333333337</v>
      </c>
      <c r="D94" t="s">
        <v>27</v>
      </c>
      <c r="E94" t="s">
        <v>19</v>
      </c>
      <c r="F94">
        <v>0</v>
      </c>
      <c r="G94">
        <v>1</v>
      </c>
      <c r="H94" t="s">
        <v>20</v>
      </c>
      <c r="I94">
        <f t="shared" si="13"/>
        <v>-1</v>
      </c>
      <c r="J94">
        <v>6</v>
      </c>
      <c r="K94">
        <v>4.2</v>
      </c>
      <c r="L94">
        <v>1.55</v>
      </c>
      <c r="M94">
        <v>5.5</v>
      </c>
      <c r="N94">
        <v>4.4000000000000004</v>
      </c>
      <c r="O94">
        <v>1.55</v>
      </c>
      <c r="P94">
        <v>5.75</v>
      </c>
      <c r="Q94">
        <v>4.4000000000000004</v>
      </c>
      <c r="R94">
        <v>1.55</v>
      </c>
      <c r="S94">
        <f t="shared" si="10"/>
        <v>1.55</v>
      </c>
      <c r="T94">
        <f t="shared" si="11"/>
        <v>1.55</v>
      </c>
      <c r="U94">
        <f t="shared" si="12"/>
        <v>1.55</v>
      </c>
      <c r="V94">
        <f t="shared" si="14"/>
        <v>-1</v>
      </c>
      <c r="W94">
        <f t="shared" si="15"/>
        <v>-1</v>
      </c>
      <c r="X94">
        <f t="shared" si="16"/>
        <v>-1</v>
      </c>
      <c r="Y94">
        <f t="shared" si="17"/>
        <v>1</v>
      </c>
      <c r="Z94">
        <f t="shared" si="18"/>
        <v>1</v>
      </c>
      <c r="AA94">
        <f t="shared" si="19"/>
        <v>1</v>
      </c>
    </row>
    <row r="95" spans="1:27" x14ac:dyDescent="0.2">
      <c r="A95" t="s">
        <v>17</v>
      </c>
      <c r="B95" s="1">
        <v>44850</v>
      </c>
      <c r="C95" s="2">
        <v>0.58333333333333337</v>
      </c>
      <c r="D95" t="s">
        <v>37</v>
      </c>
      <c r="E95" t="s">
        <v>29</v>
      </c>
      <c r="F95">
        <v>0</v>
      </c>
      <c r="G95">
        <v>0</v>
      </c>
      <c r="H95" t="s">
        <v>23</v>
      </c>
      <c r="I95">
        <f t="shared" si="13"/>
        <v>0</v>
      </c>
      <c r="J95">
        <v>1.95</v>
      </c>
      <c r="K95">
        <v>3.8</v>
      </c>
      <c r="L95">
        <v>3.5</v>
      </c>
      <c r="M95">
        <v>2</v>
      </c>
      <c r="N95">
        <v>3.7</v>
      </c>
      <c r="O95">
        <v>3.5</v>
      </c>
      <c r="P95">
        <v>2</v>
      </c>
      <c r="Q95">
        <v>3.75</v>
      </c>
      <c r="R95">
        <v>3.55</v>
      </c>
      <c r="S95">
        <f t="shared" si="10"/>
        <v>1.95</v>
      </c>
      <c r="T95">
        <f t="shared" si="11"/>
        <v>2</v>
      </c>
      <c r="U95">
        <f t="shared" si="12"/>
        <v>2</v>
      </c>
      <c r="V95">
        <f t="shared" si="14"/>
        <v>1</v>
      </c>
      <c r="W95">
        <f t="shared" si="15"/>
        <v>1</v>
      </c>
      <c r="X95">
        <f t="shared" si="16"/>
        <v>1</v>
      </c>
      <c r="Y95">
        <f t="shared" si="17"/>
        <v>0</v>
      </c>
      <c r="Z95">
        <f t="shared" si="18"/>
        <v>0</v>
      </c>
      <c r="AA95">
        <f t="shared" si="19"/>
        <v>0</v>
      </c>
    </row>
    <row r="96" spans="1:27" x14ac:dyDescent="0.2">
      <c r="A96" t="s">
        <v>17</v>
      </c>
      <c r="B96" s="1">
        <v>44850</v>
      </c>
      <c r="C96" s="2">
        <v>0.58333333333333337</v>
      </c>
      <c r="D96" t="s">
        <v>32</v>
      </c>
      <c r="E96" t="s">
        <v>39</v>
      </c>
      <c r="F96">
        <v>1</v>
      </c>
      <c r="G96">
        <v>1</v>
      </c>
      <c r="H96" t="s">
        <v>23</v>
      </c>
      <c r="I96">
        <f t="shared" si="13"/>
        <v>0</v>
      </c>
      <c r="J96">
        <v>2.9</v>
      </c>
      <c r="K96">
        <v>3.4</v>
      </c>
      <c r="L96">
        <v>2.4</v>
      </c>
      <c r="M96">
        <v>2.9</v>
      </c>
      <c r="N96">
        <v>3.3</v>
      </c>
      <c r="O96">
        <v>2.4</v>
      </c>
      <c r="P96">
        <v>2.9</v>
      </c>
      <c r="Q96">
        <v>3.4</v>
      </c>
      <c r="R96">
        <v>2.4500000000000002</v>
      </c>
      <c r="S96">
        <f t="shared" si="10"/>
        <v>2.4</v>
      </c>
      <c r="T96">
        <f t="shared" si="11"/>
        <v>2.4</v>
      </c>
      <c r="U96">
        <f t="shared" si="12"/>
        <v>2.4500000000000002</v>
      </c>
      <c r="V96">
        <f t="shared" si="14"/>
        <v>-1</v>
      </c>
      <c r="W96">
        <f t="shared" si="15"/>
        <v>-1</v>
      </c>
      <c r="X96">
        <f t="shared" si="16"/>
        <v>-1</v>
      </c>
      <c r="Y96">
        <f t="shared" si="17"/>
        <v>0</v>
      </c>
      <c r="Z96">
        <f t="shared" si="18"/>
        <v>0</v>
      </c>
      <c r="AA96">
        <f t="shared" si="19"/>
        <v>0</v>
      </c>
    </row>
    <row r="97" spans="1:27" x14ac:dyDescent="0.2">
      <c r="A97" t="s">
        <v>17</v>
      </c>
      <c r="B97" s="1">
        <v>44850</v>
      </c>
      <c r="C97" s="2">
        <v>0.6875</v>
      </c>
      <c r="D97" t="s">
        <v>22</v>
      </c>
      <c r="E97" t="s">
        <v>40</v>
      </c>
      <c r="F97">
        <v>1</v>
      </c>
      <c r="G97">
        <v>0</v>
      </c>
      <c r="H97" t="s">
        <v>24</v>
      </c>
      <c r="I97">
        <f t="shared" si="13"/>
        <v>1</v>
      </c>
      <c r="J97">
        <v>3.6</v>
      </c>
      <c r="K97">
        <v>4</v>
      </c>
      <c r="L97">
        <v>1.9</v>
      </c>
      <c r="M97">
        <v>3.5</v>
      </c>
      <c r="N97">
        <v>4</v>
      </c>
      <c r="O97">
        <v>1.9</v>
      </c>
      <c r="P97">
        <v>3.6</v>
      </c>
      <c r="Q97">
        <v>4.0999999999999996</v>
      </c>
      <c r="R97">
        <v>1.9</v>
      </c>
      <c r="S97">
        <f t="shared" si="10"/>
        <v>1.9</v>
      </c>
      <c r="T97">
        <f t="shared" si="11"/>
        <v>1.9</v>
      </c>
      <c r="U97">
        <f t="shared" si="12"/>
        <v>1.9</v>
      </c>
      <c r="V97">
        <f t="shared" si="14"/>
        <v>-1</v>
      </c>
      <c r="W97">
        <f t="shared" si="15"/>
        <v>-1</v>
      </c>
      <c r="X97">
        <f t="shared" si="16"/>
        <v>-1</v>
      </c>
      <c r="Y97">
        <f t="shared" si="17"/>
        <v>0</v>
      </c>
      <c r="Z97">
        <f t="shared" si="18"/>
        <v>0</v>
      </c>
      <c r="AA97">
        <f t="shared" si="19"/>
        <v>0</v>
      </c>
    </row>
    <row r="98" spans="1:27" x14ac:dyDescent="0.2">
      <c r="A98" t="s">
        <v>17</v>
      </c>
      <c r="B98" s="1">
        <v>44852</v>
      </c>
      <c r="C98" s="2">
        <v>0.8125</v>
      </c>
      <c r="D98" t="s">
        <v>38</v>
      </c>
      <c r="E98" t="s">
        <v>30</v>
      </c>
      <c r="F98">
        <v>0</v>
      </c>
      <c r="G98">
        <v>0</v>
      </c>
      <c r="H98" t="s">
        <v>23</v>
      </c>
      <c r="I98">
        <f t="shared" si="13"/>
        <v>0</v>
      </c>
      <c r="J98">
        <v>1.4</v>
      </c>
      <c r="K98">
        <v>4.75</v>
      </c>
      <c r="L98">
        <v>7</v>
      </c>
      <c r="M98">
        <v>1.41</v>
      </c>
      <c r="N98">
        <v>4.75</v>
      </c>
      <c r="O98">
        <v>7.5</v>
      </c>
      <c r="P98">
        <v>1.45</v>
      </c>
      <c r="Q98">
        <v>4.7</v>
      </c>
      <c r="R98">
        <v>6.75</v>
      </c>
      <c r="S98">
        <f t="shared" si="10"/>
        <v>1.4</v>
      </c>
      <c r="T98">
        <f t="shared" si="11"/>
        <v>1.41</v>
      </c>
      <c r="U98">
        <f t="shared" si="12"/>
        <v>1.45</v>
      </c>
      <c r="V98">
        <f t="shared" si="14"/>
        <v>1</v>
      </c>
      <c r="W98">
        <f t="shared" si="15"/>
        <v>1</v>
      </c>
      <c r="X98">
        <f t="shared" si="16"/>
        <v>1</v>
      </c>
      <c r="Y98">
        <f t="shared" si="17"/>
        <v>0</v>
      </c>
      <c r="Z98">
        <f t="shared" si="18"/>
        <v>0</v>
      </c>
      <c r="AA98">
        <f t="shared" si="19"/>
        <v>0</v>
      </c>
    </row>
    <row r="99" spans="1:27" x14ac:dyDescent="0.2">
      <c r="A99" t="s">
        <v>17</v>
      </c>
      <c r="B99" s="1">
        <v>44852</v>
      </c>
      <c r="C99" s="2">
        <v>0.84375</v>
      </c>
      <c r="D99" t="s">
        <v>18</v>
      </c>
      <c r="E99" t="s">
        <v>28</v>
      </c>
      <c r="F99">
        <v>2</v>
      </c>
      <c r="G99">
        <v>1</v>
      </c>
      <c r="H99" t="s">
        <v>24</v>
      </c>
      <c r="I99">
        <f t="shared" si="13"/>
        <v>1</v>
      </c>
      <c r="J99">
        <v>2.25</v>
      </c>
      <c r="K99">
        <v>3.1</v>
      </c>
      <c r="L99">
        <v>3.4</v>
      </c>
      <c r="M99">
        <v>2.25</v>
      </c>
      <c r="N99">
        <v>3.1</v>
      </c>
      <c r="O99">
        <v>3.4</v>
      </c>
      <c r="P99">
        <v>2.2999999999999998</v>
      </c>
      <c r="Q99">
        <v>3.15</v>
      </c>
      <c r="R99">
        <v>3.4</v>
      </c>
      <c r="S99">
        <f t="shared" si="10"/>
        <v>2.25</v>
      </c>
      <c r="T99">
        <f t="shared" si="11"/>
        <v>2.25</v>
      </c>
      <c r="U99">
        <f t="shared" si="12"/>
        <v>2.2999999999999998</v>
      </c>
      <c r="V99">
        <f t="shared" si="14"/>
        <v>1</v>
      </c>
      <c r="W99">
        <f t="shared" si="15"/>
        <v>1</v>
      </c>
      <c r="X99">
        <f t="shared" si="16"/>
        <v>1</v>
      </c>
      <c r="Y99">
        <f t="shared" si="17"/>
        <v>1</v>
      </c>
      <c r="Z99">
        <f t="shared" si="18"/>
        <v>1</v>
      </c>
      <c r="AA99">
        <f t="shared" si="19"/>
        <v>1</v>
      </c>
    </row>
    <row r="100" spans="1:27" x14ac:dyDescent="0.2">
      <c r="A100" t="s">
        <v>17</v>
      </c>
      <c r="B100" s="1">
        <v>44853</v>
      </c>
      <c r="C100" s="2">
        <v>0.8125</v>
      </c>
      <c r="D100" t="s">
        <v>36</v>
      </c>
      <c r="E100" t="s">
        <v>34</v>
      </c>
      <c r="F100">
        <v>0</v>
      </c>
      <c r="G100">
        <v>0</v>
      </c>
      <c r="H100" t="s">
        <v>23</v>
      </c>
      <c r="I100">
        <f t="shared" si="13"/>
        <v>0</v>
      </c>
      <c r="J100">
        <v>4.75</v>
      </c>
      <c r="K100">
        <v>3.8</v>
      </c>
      <c r="L100">
        <v>1.72</v>
      </c>
      <c r="M100">
        <v>4.75</v>
      </c>
      <c r="N100">
        <v>3.8</v>
      </c>
      <c r="O100">
        <v>1.71</v>
      </c>
      <c r="P100">
        <v>4.7</v>
      </c>
      <c r="Q100">
        <v>3.85</v>
      </c>
      <c r="R100">
        <v>1.73</v>
      </c>
      <c r="S100">
        <f t="shared" si="10"/>
        <v>1.72</v>
      </c>
      <c r="T100">
        <f t="shared" si="11"/>
        <v>1.71</v>
      </c>
      <c r="U100">
        <f t="shared" si="12"/>
        <v>1.73</v>
      </c>
      <c r="V100">
        <f t="shared" si="14"/>
        <v>-1</v>
      </c>
      <c r="W100">
        <f t="shared" si="15"/>
        <v>-1</v>
      </c>
      <c r="X100">
        <f t="shared" si="16"/>
        <v>-1</v>
      </c>
      <c r="Y100">
        <f t="shared" si="17"/>
        <v>0</v>
      </c>
      <c r="Z100">
        <f t="shared" si="18"/>
        <v>0</v>
      </c>
      <c r="AA100">
        <f t="shared" si="19"/>
        <v>0</v>
      </c>
    </row>
    <row r="101" spans="1:27" x14ac:dyDescent="0.2">
      <c r="A101" t="s">
        <v>17</v>
      </c>
      <c r="B101" s="1">
        <v>44853</v>
      </c>
      <c r="C101" s="2">
        <v>0.8125</v>
      </c>
      <c r="D101" t="s">
        <v>22</v>
      </c>
      <c r="E101" t="s">
        <v>39</v>
      </c>
      <c r="F101">
        <v>1</v>
      </c>
      <c r="G101">
        <v>0</v>
      </c>
      <c r="H101" t="s">
        <v>24</v>
      </c>
      <c r="I101">
        <f t="shared" si="13"/>
        <v>1</v>
      </c>
      <c r="J101">
        <v>1.4</v>
      </c>
      <c r="K101">
        <v>5</v>
      </c>
      <c r="L101">
        <v>7</v>
      </c>
      <c r="M101">
        <v>1.44</v>
      </c>
      <c r="N101">
        <v>4.8</v>
      </c>
      <c r="O101">
        <v>6.5</v>
      </c>
      <c r="P101">
        <v>1.45</v>
      </c>
      <c r="Q101">
        <v>4.9000000000000004</v>
      </c>
      <c r="R101">
        <v>6.5</v>
      </c>
      <c r="S101">
        <f t="shared" si="10"/>
        <v>1.4</v>
      </c>
      <c r="T101">
        <f t="shared" si="11"/>
        <v>1.44</v>
      </c>
      <c r="U101">
        <f t="shared" si="12"/>
        <v>1.45</v>
      </c>
      <c r="V101">
        <f t="shared" si="14"/>
        <v>1</v>
      </c>
      <c r="W101">
        <f t="shared" si="15"/>
        <v>1</v>
      </c>
      <c r="X101">
        <f t="shared" si="16"/>
        <v>1</v>
      </c>
      <c r="Y101">
        <f t="shared" si="17"/>
        <v>1</v>
      </c>
      <c r="Z101">
        <f t="shared" si="18"/>
        <v>1</v>
      </c>
      <c r="AA101">
        <f t="shared" si="19"/>
        <v>1</v>
      </c>
    </row>
    <row r="102" spans="1:27" x14ac:dyDescent="0.2">
      <c r="A102" t="s">
        <v>17</v>
      </c>
      <c r="B102" s="1">
        <v>44853</v>
      </c>
      <c r="C102" s="2">
        <v>0.8125</v>
      </c>
      <c r="D102" t="s">
        <v>29</v>
      </c>
      <c r="E102" t="s">
        <v>33</v>
      </c>
      <c r="F102">
        <v>1</v>
      </c>
      <c r="G102">
        <v>0</v>
      </c>
      <c r="H102" t="s">
        <v>24</v>
      </c>
      <c r="I102">
        <f t="shared" si="13"/>
        <v>1</v>
      </c>
      <c r="J102">
        <v>1.6</v>
      </c>
      <c r="K102">
        <v>3.8</v>
      </c>
      <c r="L102">
        <v>5.75</v>
      </c>
      <c r="M102">
        <v>1.65</v>
      </c>
      <c r="N102">
        <v>3.9</v>
      </c>
      <c r="O102">
        <v>5</v>
      </c>
      <c r="P102">
        <v>1.63</v>
      </c>
      <c r="Q102">
        <v>3.95</v>
      </c>
      <c r="R102">
        <v>5.5</v>
      </c>
      <c r="S102">
        <f t="shared" si="10"/>
        <v>1.6</v>
      </c>
      <c r="T102">
        <f t="shared" si="11"/>
        <v>1.65</v>
      </c>
      <c r="U102">
        <f t="shared" si="12"/>
        <v>1.63</v>
      </c>
      <c r="V102">
        <f t="shared" si="14"/>
        <v>1</v>
      </c>
      <c r="W102">
        <f t="shared" si="15"/>
        <v>1</v>
      </c>
      <c r="X102">
        <f t="shared" si="16"/>
        <v>1</v>
      </c>
      <c r="Y102">
        <f t="shared" si="17"/>
        <v>1</v>
      </c>
      <c r="Z102">
        <f t="shared" si="18"/>
        <v>1</v>
      </c>
      <c r="AA102">
        <f t="shared" si="19"/>
        <v>1</v>
      </c>
    </row>
    <row r="103" spans="1:27" x14ac:dyDescent="0.2">
      <c r="A103" t="s">
        <v>17</v>
      </c>
      <c r="B103" s="1">
        <v>44853</v>
      </c>
      <c r="C103" s="2">
        <v>0.84375</v>
      </c>
      <c r="D103" t="s">
        <v>37</v>
      </c>
      <c r="E103" t="s">
        <v>31</v>
      </c>
      <c r="F103">
        <v>2</v>
      </c>
      <c r="G103">
        <v>0</v>
      </c>
      <c r="H103" t="s">
        <v>24</v>
      </c>
      <c r="I103">
        <f t="shared" si="13"/>
        <v>1</v>
      </c>
      <c r="J103">
        <v>2.4500000000000002</v>
      </c>
      <c r="K103">
        <v>3.5</v>
      </c>
      <c r="L103">
        <v>2.75</v>
      </c>
      <c r="M103">
        <v>2.37</v>
      </c>
      <c r="N103">
        <v>3.6</v>
      </c>
      <c r="O103">
        <v>2.75</v>
      </c>
      <c r="P103">
        <v>2.4500000000000002</v>
      </c>
      <c r="Q103">
        <v>3.55</v>
      </c>
      <c r="R103">
        <v>2.8</v>
      </c>
      <c r="S103">
        <f t="shared" si="10"/>
        <v>2.4500000000000002</v>
      </c>
      <c r="T103">
        <f t="shared" si="11"/>
        <v>2.37</v>
      </c>
      <c r="U103">
        <f t="shared" si="12"/>
        <v>2.4500000000000002</v>
      </c>
      <c r="V103">
        <f t="shared" si="14"/>
        <v>1</v>
      </c>
      <c r="W103">
        <f t="shared" si="15"/>
        <v>1</v>
      </c>
      <c r="X103">
        <f t="shared" si="16"/>
        <v>1</v>
      </c>
      <c r="Y103">
        <f t="shared" si="17"/>
        <v>1</v>
      </c>
      <c r="Z103">
        <f t="shared" si="18"/>
        <v>1</v>
      </c>
      <c r="AA103">
        <f t="shared" si="19"/>
        <v>1</v>
      </c>
    </row>
    <row r="104" spans="1:27" x14ac:dyDescent="0.2">
      <c r="A104" t="s">
        <v>17</v>
      </c>
      <c r="B104" s="1">
        <v>44854</v>
      </c>
      <c r="C104" s="2">
        <v>0.8125</v>
      </c>
      <c r="D104" t="s">
        <v>21</v>
      </c>
      <c r="E104" t="s">
        <v>26</v>
      </c>
      <c r="F104">
        <v>3</v>
      </c>
      <c r="G104">
        <v>0</v>
      </c>
      <c r="H104" t="s">
        <v>24</v>
      </c>
      <c r="I104">
        <f t="shared" si="13"/>
        <v>1</v>
      </c>
      <c r="J104">
        <v>2.9</v>
      </c>
      <c r="K104">
        <v>3.3</v>
      </c>
      <c r="L104">
        <v>2.5</v>
      </c>
      <c r="M104">
        <v>2.85</v>
      </c>
      <c r="N104">
        <v>3.4</v>
      </c>
      <c r="O104">
        <v>2.4500000000000002</v>
      </c>
      <c r="P104">
        <v>2.85</v>
      </c>
      <c r="Q104">
        <v>3.3</v>
      </c>
      <c r="R104">
        <v>2.5</v>
      </c>
      <c r="S104">
        <f t="shared" si="10"/>
        <v>2.5</v>
      </c>
      <c r="T104">
        <f t="shared" si="11"/>
        <v>2.4500000000000002</v>
      </c>
      <c r="U104">
        <f t="shared" si="12"/>
        <v>2.5</v>
      </c>
      <c r="V104">
        <f t="shared" si="14"/>
        <v>-1</v>
      </c>
      <c r="W104">
        <f t="shared" si="15"/>
        <v>-1</v>
      </c>
      <c r="X104">
        <f t="shared" si="16"/>
        <v>-1</v>
      </c>
      <c r="Y104">
        <f t="shared" si="17"/>
        <v>0</v>
      </c>
      <c r="Z104">
        <f t="shared" si="18"/>
        <v>0</v>
      </c>
      <c r="AA104">
        <f t="shared" si="19"/>
        <v>0</v>
      </c>
    </row>
    <row r="105" spans="1:27" x14ac:dyDescent="0.2">
      <c r="A105" t="s">
        <v>17</v>
      </c>
      <c r="B105" s="1">
        <v>44854</v>
      </c>
      <c r="C105" s="2">
        <v>0.84375</v>
      </c>
      <c r="D105" t="s">
        <v>35</v>
      </c>
      <c r="E105" t="s">
        <v>27</v>
      </c>
      <c r="F105">
        <v>2</v>
      </c>
      <c r="G105">
        <v>0</v>
      </c>
      <c r="H105" t="s">
        <v>24</v>
      </c>
      <c r="I105">
        <f t="shared" si="13"/>
        <v>1</v>
      </c>
      <c r="J105">
        <v>2.25</v>
      </c>
      <c r="K105">
        <v>3.6</v>
      </c>
      <c r="L105">
        <v>3</v>
      </c>
      <c r="M105">
        <v>2.25</v>
      </c>
      <c r="N105">
        <v>3.6</v>
      </c>
      <c r="O105">
        <v>2.95</v>
      </c>
      <c r="P105">
        <v>2.2999999999999998</v>
      </c>
      <c r="Q105">
        <v>3.55</v>
      </c>
      <c r="R105">
        <v>3.05</v>
      </c>
      <c r="S105">
        <f t="shared" si="10"/>
        <v>2.25</v>
      </c>
      <c r="T105">
        <f t="shared" si="11"/>
        <v>2.25</v>
      </c>
      <c r="U105">
        <f t="shared" si="12"/>
        <v>2.2999999999999998</v>
      </c>
      <c r="V105">
        <f t="shared" si="14"/>
        <v>1</v>
      </c>
      <c r="W105">
        <f t="shared" si="15"/>
        <v>1</v>
      </c>
      <c r="X105">
        <f t="shared" si="16"/>
        <v>1</v>
      </c>
      <c r="Y105">
        <f t="shared" si="17"/>
        <v>1</v>
      </c>
      <c r="Z105">
        <f t="shared" si="18"/>
        <v>1</v>
      </c>
      <c r="AA105">
        <f t="shared" si="19"/>
        <v>1</v>
      </c>
    </row>
    <row r="106" spans="1:27" x14ac:dyDescent="0.2">
      <c r="A106" t="s">
        <v>17</v>
      </c>
      <c r="B106" s="1">
        <v>44856</v>
      </c>
      <c r="C106" s="2">
        <v>0.52083333333333337</v>
      </c>
      <c r="D106" t="s">
        <v>30</v>
      </c>
      <c r="E106" t="s">
        <v>22</v>
      </c>
      <c r="F106">
        <v>1</v>
      </c>
      <c r="G106">
        <v>0</v>
      </c>
      <c r="H106" t="s">
        <v>24</v>
      </c>
      <c r="I106">
        <f t="shared" si="13"/>
        <v>1</v>
      </c>
      <c r="J106">
        <v>11</v>
      </c>
      <c r="K106">
        <v>6</v>
      </c>
      <c r="L106">
        <v>1.25</v>
      </c>
      <c r="M106">
        <v>11</v>
      </c>
      <c r="N106">
        <v>6.25</v>
      </c>
      <c r="O106">
        <v>1.26</v>
      </c>
      <c r="P106">
        <v>11</v>
      </c>
      <c r="Q106">
        <v>6.25</v>
      </c>
      <c r="R106">
        <v>1.27</v>
      </c>
      <c r="S106">
        <f t="shared" si="10"/>
        <v>1.25</v>
      </c>
      <c r="T106">
        <f t="shared" si="11"/>
        <v>1.26</v>
      </c>
      <c r="U106">
        <f t="shared" si="12"/>
        <v>1.27</v>
      </c>
      <c r="V106">
        <f t="shared" si="14"/>
        <v>-1</v>
      </c>
      <c r="W106">
        <f t="shared" si="15"/>
        <v>-1</v>
      </c>
      <c r="X106">
        <f t="shared" si="16"/>
        <v>-1</v>
      </c>
      <c r="Y106">
        <f t="shared" si="17"/>
        <v>0</v>
      </c>
      <c r="Z106">
        <f t="shared" si="18"/>
        <v>0</v>
      </c>
      <c r="AA106">
        <f t="shared" si="19"/>
        <v>0</v>
      </c>
    </row>
    <row r="107" spans="1:27" x14ac:dyDescent="0.2">
      <c r="A107" t="s">
        <v>17</v>
      </c>
      <c r="B107" s="1">
        <v>44856</v>
      </c>
      <c r="C107" s="2">
        <v>0.625</v>
      </c>
      <c r="D107" t="s">
        <v>33</v>
      </c>
      <c r="E107" t="s">
        <v>18</v>
      </c>
      <c r="F107">
        <v>3</v>
      </c>
      <c r="G107">
        <v>0</v>
      </c>
      <c r="H107" t="s">
        <v>24</v>
      </c>
      <c r="I107">
        <f t="shared" si="13"/>
        <v>1</v>
      </c>
      <c r="J107">
        <v>2.6</v>
      </c>
      <c r="K107">
        <v>3.2</v>
      </c>
      <c r="L107">
        <v>2.87</v>
      </c>
      <c r="M107">
        <v>2.4500000000000002</v>
      </c>
      <c r="N107">
        <v>3.2</v>
      </c>
      <c r="O107">
        <v>2.95</v>
      </c>
      <c r="P107">
        <v>2.5499999999999998</v>
      </c>
      <c r="Q107">
        <v>3.15</v>
      </c>
      <c r="R107">
        <v>2.9</v>
      </c>
      <c r="S107">
        <f t="shared" si="10"/>
        <v>2.6</v>
      </c>
      <c r="T107">
        <f t="shared" si="11"/>
        <v>2.4500000000000002</v>
      </c>
      <c r="U107">
        <f t="shared" si="12"/>
        <v>2.5499999999999998</v>
      </c>
      <c r="V107">
        <f t="shared" si="14"/>
        <v>1</v>
      </c>
      <c r="W107">
        <f t="shared" si="15"/>
        <v>1</v>
      </c>
      <c r="X107">
        <f t="shared" si="16"/>
        <v>1</v>
      </c>
      <c r="Y107">
        <f t="shared" si="17"/>
        <v>1</v>
      </c>
      <c r="Z107">
        <f t="shared" si="18"/>
        <v>1</v>
      </c>
      <c r="AA107">
        <f t="shared" si="19"/>
        <v>1</v>
      </c>
    </row>
    <row r="108" spans="1:27" x14ac:dyDescent="0.2">
      <c r="A108" t="s">
        <v>17</v>
      </c>
      <c r="B108" s="1">
        <v>44856</v>
      </c>
      <c r="C108" s="2">
        <v>0.625</v>
      </c>
      <c r="D108" t="s">
        <v>40</v>
      </c>
      <c r="E108" t="s">
        <v>38</v>
      </c>
      <c r="F108">
        <v>3</v>
      </c>
      <c r="G108">
        <v>1</v>
      </c>
      <c r="H108" t="s">
        <v>24</v>
      </c>
      <c r="I108">
        <f t="shared" si="13"/>
        <v>1</v>
      </c>
      <c r="J108">
        <v>1.2</v>
      </c>
      <c r="K108">
        <v>7</v>
      </c>
      <c r="L108">
        <v>13</v>
      </c>
      <c r="M108">
        <v>1.2</v>
      </c>
      <c r="N108">
        <v>7.25</v>
      </c>
      <c r="O108">
        <v>13</v>
      </c>
      <c r="P108">
        <v>1.22</v>
      </c>
      <c r="Q108">
        <v>6.75</v>
      </c>
      <c r="R108">
        <v>13</v>
      </c>
      <c r="S108">
        <f t="shared" si="10"/>
        <v>1.2</v>
      </c>
      <c r="T108">
        <f t="shared" si="11"/>
        <v>1.2</v>
      </c>
      <c r="U108">
        <f t="shared" si="12"/>
        <v>1.22</v>
      </c>
      <c r="V108">
        <f t="shared" si="14"/>
        <v>1</v>
      </c>
      <c r="W108">
        <f t="shared" si="15"/>
        <v>1</v>
      </c>
      <c r="X108">
        <f t="shared" si="16"/>
        <v>1</v>
      </c>
      <c r="Y108">
        <f t="shared" si="17"/>
        <v>1</v>
      </c>
      <c r="Z108">
        <f t="shared" si="18"/>
        <v>1</v>
      </c>
      <c r="AA108">
        <f t="shared" si="19"/>
        <v>1</v>
      </c>
    </row>
    <row r="109" spans="1:27" x14ac:dyDescent="0.2">
      <c r="A109" t="s">
        <v>17</v>
      </c>
      <c r="B109" s="1">
        <v>44856</v>
      </c>
      <c r="C109" s="2">
        <v>0.72916666666666663</v>
      </c>
      <c r="D109" t="s">
        <v>34</v>
      </c>
      <c r="E109" t="s">
        <v>37</v>
      </c>
      <c r="F109">
        <v>1</v>
      </c>
      <c r="G109">
        <v>1</v>
      </c>
      <c r="H109" t="s">
        <v>23</v>
      </c>
      <c r="I109">
        <f t="shared" si="13"/>
        <v>0</v>
      </c>
      <c r="J109">
        <v>2.0499999999999998</v>
      </c>
      <c r="K109">
        <v>3.5</v>
      </c>
      <c r="L109">
        <v>3.5</v>
      </c>
      <c r="M109">
        <v>2.1</v>
      </c>
      <c r="N109">
        <v>3.5</v>
      </c>
      <c r="O109">
        <v>3.4</v>
      </c>
      <c r="P109">
        <v>2.15</v>
      </c>
      <c r="Q109">
        <v>3.5</v>
      </c>
      <c r="R109">
        <v>3.4</v>
      </c>
      <c r="S109">
        <f t="shared" si="10"/>
        <v>2.0499999999999998</v>
      </c>
      <c r="T109">
        <f t="shared" si="11"/>
        <v>2.1</v>
      </c>
      <c r="U109">
        <f t="shared" si="12"/>
        <v>2.15</v>
      </c>
      <c r="V109">
        <f t="shared" si="14"/>
        <v>1</v>
      </c>
      <c r="W109">
        <f t="shared" si="15"/>
        <v>1</v>
      </c>
      <c r="X109">
        <f t="shared" si="16"/>
        <v>1</v>
      </c>
      <c r="Y109">
        <f t="shared" si="17"/>
        <v>0</v>
      </c>
      <c r="Z109">
        <f t="shared" si="18"/>
        <v>0</v>
      </c>
      <c r="AA109">
        <f t="shared" si="19"/>
        <v>0</v>
      </c>
    </row>
    <row r="110" spans="1:27" x14ac:dyDescent="0.2">
      <c r="A110" t="s">
        <v>17</v>
      </c>
      <c r="B110" s="1">
        <v>44857</v>
      </c>
      <c r="C110" s="2">
        <v>0.58333333333333337</v>
      </c>
      <c r="D110" t="s">
        <v>26</v>
      </c>
      <c r="E110" t="s">
        <v>36</v>
      </c>
      <c r="F110">
        <v>4</v>
      </c>
      <c r="G110">
        <v>0</v>
      </c>
      <c r="H110" t="s">
        <v>24</v>
      </c>
      <c r="I110">
        <f t="shared" si="13"/>
        <v>1</v>
      </c>
      <c r="J110">
        <v>2.1</v>
      </c>
      <c r="K110">
        <v>3.5</v>
      </c>
      <c r="L110">
        <v>3.5</v>
      </c>
      <c r="M110">
        <v>2.0499999999999998</v>
      </c>
      <c r="N110">
        <v>3.5</v>
      </c>
      <c r="O110">
        <v>3.5</v>
      </c>
      <c r="P110">
        <v>2.15</v>
      </c>
      <c r="Q110">
        <v>3.45</v>
      </c>
      <c r="R110">
        <v>3.45</v>
      </c>
      <c r="S110">
        <f t="shared" si="10"/>
        <v>2.1</v>
      </c>
      <c r="T110">
        <f t="shared" si="11"/>
        <v>2.0499999999999998</v>
      </c>
      <c r="U110">
        <f t="shared" si="12"/>
        <v>2.15</v>
      </c>
      <c r="V110">
        <f t="shared" si="14"/>
        <v>1</v>
      </c>
      <c r="W110">
        <f t="shared" si="15"/>
        <v>1</v>
      </c>
      <c r="X110">
        <f t="shared" si="16"/>
        <v>1</v>
      </c>
      <c r="Y110">
        <f t="shared" si="17"/>
        <v>1</v>
      </c>
      <c r="Z110">
        <f t="shared" si="18"/>
        <v>1</v>
      </c>
      <c r="AA110">
        <f t="shared" si="19"/>
        <v>1</v>
      </c>
    </row>
    <row r="111" spans="1:27" x14ac:dyDescent="0.2">
      <c r="A111" t="s">
        <v>17</v>
      </c>
      <c r="B111" s="1">
        <v>44857</v>
      </c>
      <c r="C111" s="2">
        <v>0.58333333333333337</v>
      </c>
      <c r="D111" t="s">
        <v>27</v>
      </c>
      <c r="E111" t="s">
        <v>21</v>
      </c>
      <c r="F111">
        <v>2</v>
      </c>
      <c r="G111">
        <v>3</v>
      </c>
      <c r="H111" t="s">
        <v>20</v>
      </c>
      <c r="I111">
        <f t="shared" si="13"/>
        <v>-1</v>
      </c>
      <c r="J111">
        <v>2.0499999999999998</v>
      </c>
      <c r="K111">
        <v>3.5</v>
      </c>
      <c r="L111">
        <v>3.6</v>
      </c>
      <c r="M111">
        <v>2.0499999999999998</v>
      </c>
      <c r="N111">
        <v>3.6</v>
      </c>
      <c r="O111">
        <v>3.4</v>
      </c>
      <c r="P111">
        <v>2.0499999999999998</v>
      </c>
      <c r="Q111">
        <v>3.55</v>
      </c>
      <c r="R111">
        <v>3.5</v>
      </c>
      <c r="S111">
        <f t="shared" si="10"/>
        <v>2.0499999999999998</v>
      </c>
      <c r="T111">
        <f t="shared" si="11"/>
        <v>2.0499999999999998</v>
      </c>
      <c r="U111">
        <f t="shared" si="12"/>
        <v>2.0499999999999998</v>
      </c>
      <c r="V111">
        <f t="shared" si="14"/>
        <v>1</v>
      </c>
      <c r="W111">
        <f t="shared" si="15"/>
        <v>1</v>
      </c>
      <c r="X111">
        <f t="shared" si="16"/>
        <v>1</v>
      </c>
      <c r="Y111">
        <f t="shared" si="17"/>
        <v>0</v>
      </c>
      <c r="Z111">
        <f t="shared" si="18"/>
        <v>0</v>
      </c>
      <c r="AA111">
        <f t="shared" si="19"/>
        <v>0</v>
      </c>
    </row>
    <row r="112" spans="1:27" x14ac:dyDescent="0.2">
      <c r="A112" t="s">
        <v>17</v>
      </c>
      <c r="B112" s="1">
        <v>44857</v>
      </c>
      <c r="C112" s="2">
        <v>0.58333333333333337</v>
      </c>
      <c r="D112" t="s">
        <v>32</v>
      </c>
      <c r="E112" t="s">
        <v>19</v>
      </c>
      <c r="F112">
        <v>1</v>
      </c>
      <c r="G112">
        <v>1</v>
      </c>
      <c r="H112" t="s">
        <v>23</v>
      </c>
      <c r="I112">
        <f t="shared" si="13"/>
        <v>0</v>
      </c>
      <c r="J112">
        <v>6</v>
      </c>
      <c r="K112">
        <v>4</v>
      </c>
      <c r="L112">
        <v>1.57</v>
      </c>
      <c r="M112">
        <v>5.25</v>
      </c>
      <c r="N112">
        <v>4.2</v>
      </c>
      <c r="O112">
        <v>1.58</v>
      </c>
      <c r="P112">
        <v>5.5</v>
      </c>
      <c r="Q112">
        <v>4.3</v>
      </c>
      <c r="R112">
        <v>1.57</v>
      </c>
      <c r="S112">
        <f t="shared" si="10"/>
        <v>1.57</v>
      </c>
      <c r="T112">
        <f t="shared" si="11"/>
        <v>1.58</v>
      </c>
      <c r="U112">
        <f t="shared" si="12"/>
        <v>1.57</v>
      </c>
      <c r="V112">
        <f t="shared" si="14"/>
        <v>-1</v>
      </c>
      <c r="W112">
        <f t="shared" si="15"/>
        <v>-1</v>
      </c>
      <c r="X112">
        <f t="shared" si="16"/>
        <v>-1</v>
      </c>
      <c r="Y112">
        <f t="shared" si="17"/>
        <v>0</v>
      </c>
      <c r="Z112">
        <f t="shared" si="18"/>
        <v>0</v>
      </c>
      <c r="AA112">
        <f t="shared" si="19"/>
        <v>0</v>
      </c>
    </row>
    <row r="113" spans="1:27" x14ac:dyDescent="0.2">
      <c r="A113" t="s">
        <v>17</v>
      </c>
      <c r="B113" s="1">
        <v>44857</v>
      </c>
      <c r="C113" s="2">
        <v>0.58333333333333337</v>
      </c>
      <c r="D113" t="s">
        <v>28</v>
      </c>
      <c r="E113" t="s">
        <v>35</v>
      </c>
      <c r="F113">
        <v>0</v>
      </c>
      <c r="G113">
        <v>4</v>
      </c>
      <c r="H113" t="s">
        <v>20</v>
      </c>
      <c r="I113">
        <f t="shared" si="13"/>
        <v>-1</v>
      </c>
      <c r="J113">
        <v>2.25</v>
      </c>
      <c r="K113">
        <v>3.25</v>
      </c>
      <c r="L113">
        <v>3.25</v>
      </c>
      <c r="M113">
        <v>2.25</v>
      </c>
      <c r="N113">
        <v>3.4</v>
      </c>
      <c r="O113">
        <v>3.2</v>
      </c>
      <c r="P113">
        <v>2.2999999999999998</v>
      </c>
      <c r="Q113">
        <v>3.35</v>
      </c>
      <c r="R113">
        <v>3.15</v>
      </c>
      <c r="S113">
        <f t="shared" si="10"/>
        <v>2.25</v>
      </c>
      <c r="T113">
        <f t="shared" si="11"/>
        <v>2.25</v>
      </c>
      <c r="U113">
        <f t="shared" si="12"/>
        <v>2.2999999999999998</v>
      </c>
      <c r="V113">
        <f t="shared" si="14"/>
        <v>1</v>
      </c>
      <c r="W113">
        <f t="shared" si="15"/>
        <v>1</v>
      </c>
      <c r="X113">
        <f t="shared" si="16"/>
        <v>1</v>
      </c>
      <c r="Y113">
        <f t="shared" si="17"/>
        <v>0</v>
      </c>
      <c r="Z113">
        <f t="shared" si="18"/>
        <v>0</v>
      </c>
      <c r="AA113">
        <f t="shared" si="19"/>
        <v>0</v>
      </c>
    </row>
    <row r="114" spans="1:27" x14ac:dyDescent="0.2">
      <c r="A114" t="s">
        <v>17</v>
      </c>
      <c r="B114" s="1">
        <v>44857</v>
      </c>
      <c r="C114" s="2">
        <v>0.6875</v>
      </c>
      <c r="D114" t="s">
        <v>31</v>
      </c>
      <c r="E114" t="s">
        <v>29</v>
      </c>
      <c r="F114">
        <v>1</v>
      </c>
      <c r="G114">
        <v>2</v>
      </c>
      <c r="H114" t="s">
        <v>20</v>
      </c>
      <c r="I114">
        <f t="shared" si="13"/>
        <v>-1</v>
      </c>
      <c r="J114">
        <v>2.0499999999999998</v>
      </c>
      <c r="K114">
        <v>3.5</v>
      </c>
      <c r="L114">
        <v>3.5</v>
      </c>
      <c r="M114">
        <v>2.0499999999999998</v>
      </c>
      <c r="N114">
        <v>3.6</v>
      </c>
      <c r="O114">
        <v>3.4</v>
      </c>
      <c r="P114">
        <v>2.1</v>
      </c>
      <c r="Q114">
        <v>3.55</v>
      </c>
      <c r="R114">
        <v>3.45</v>
      </c>
      <c r="S114">
        <f t="shared" si="10"/>
        <v>2.0499999999999998</v>
      </c>
      <c r="T114">
        <f t="shared" si="11"/>
        <v>2.0499999999999998</v>
      </c>
      <c r="U114">
        <f t="shared" si="12"/>
        <v>2.1</v>
      </c>
      <c r="V114">
        <f t="shared" si="14"/>
        <v>1</v>
      </c>
      <c r="W114">
        <f t="shared" si="15"/>
        <v>1</v>
      </c>
      <c r="X114">
        <f t="shared" si="16"/>
        <v>1</v>
      </c>
      <c r="Y114">
        <f t="shared" si="17"/>
        <v>0</v>
      </c>
      <c r="Z114">
        <f t="shared" si="18"/>
        <v>0</v>
      </c>
      <c r="AA114">
        <f t="shared" si="19"/>
        <v>0</v>
      </c>
    </row>
    <row r="115" spans="1:27" x14ac:dyDescent="0.2">
      <c r="A115" t="s">
        <v>17</v>
      </c>
      <c r="B115" s="1">
        <v>44858</v>
      </c>
      <c r="C115" s="2">
        <v>0.83333333333333337</v>
      </c>
      <c r="D115" t="s">
        <v>39</v>
      </c>
      <c r="E115" t="s">
        <v>25</v>
      </c>
      <c r="F115">
        <v>2</v>
      </c>
      <c r="G115">
        <v>0</v>
      </c>
      <c r="H115" t="s">
        <v>24</v>
      </c>
      <c r="I115">
        <f t="shared" si="13"/>
        <v>1</v>
      </c>
      <c r="J115">
        <v>1.55</v>
      </c>
      <c r="K115">
        <v>4</v>
      </c>
      <c r="L115">
        <v>6</v>
      </c>
      <c r="M115">
        <v>1.55</v>
      </c>
      <c r="N115">
        <v>4.2</v>
      </c>
      <c r="O115">
        <v>5.75</v>
      </c>
      <c r="P115">
        <v>1.55</v>
      </c>
      <c r="Q115">
        <v>4.0999999999999996</v>
      </c>
      <c r="R115">
        <v>6</v>
      </c>
      <c r="S115">
        <f t="shared" si="10"/>
        <v>1.55</v>
      </c>
      <c r="T115">
        <f t="shared" si="11"/>
        <v>1.55</v>
      </c>
      <c r="U115">
        <f t="shared" si="12"/>
        <v>1.55</v>
      </c>
      <c r="V115">
        <f t="shared" si="14"/>
        <v>1</v>
      </c>
      <c r="W115">
        <f t="shared" si="15"/>
        <v>1</v>
      </c>
      <c r="X115">
        <f t="shared" si="16"/>
        <v>1</v>
      </c>
      <c r="Y115">
        <f t="shared" si="17"/>
        <v>1</v>
      </c>
      <c r="Z115">
        <f t="shared" si="18"/>
        <v>1</v>
      </c>
      <c r="AA115">
        <f t="shared" si="19"/>
        <v>1</v>
      </c>
    </row>
    <row r="116" spans="1:27" x14ac:dyDescent="0.2">
      <c r="A116" t="s">
        <v>17</v>
      </c>
      <c r="B116" s="1">
        <v>44863</v>
      </c>
      <c r="C116" s="2">
        <v>0.52083333333333337</v>
      </c>
      <c r="D116" t="s">
        <v>35</v>
      </c>
      <c r="E116" t="s">
        <v>40</v>
      </c>
      <c r="F116">
        <v>0</v>
      </c>
      <c r="G116">
        <v>1</v>
      </c>
      <c r="H116" t="s">
        <v>20</v>
      </c>
      <c r="I116">
        <f t="shared" si="13"/>
        <v>-1</v>
      </c>
      <c r="J116">
        <v>10</v>
      </c>
      <c r="K116">
        <v>6.5</v>
      </c>
      <c r="L116">
        <v>1.25</v>
      </c>
      <c r="M116">
        <v>9.25</v>
      </c>
      <c r="N116">
        <v>6.25</v>
      </c>
      <c r="O116">
        <v>1.28</v>
      </c>
      <c r="P116">
        <v>9</v>
      </c>
      <c r="Q116">
        <v>6</v>
      </c>
      <c r="R116">
        <v>1.3</v>
      </c>
      <c r="S116">
        <f t="shared" si="10"/>
        <v>1.25</v>
      </c>
      <c r="T116">
        <f t="shared" si="11"/>
        <v>1.28</v>
      </c>
      <c r="U116">
        <f t="shared" si="12"/>
        <v>1.3</v>
      </c>
      <c r="V116">
        <f t="shared" si="14"/>
        <v>-1</v>
      </c>
      <c r="W116">
        <f t="shared" si="15"/>
        <v>-1</v>
      </c>
      <c r="X116">
        <f t="shared" si="16"/>
        <v>-1</v>
      </c>
      <c r="Y116">
        <f t="shared" si="17"/>
        <v>1</v>
      </c>
      <c r="Z116">
        <f t="shared" si="18"/>
        <v>1</v>
      </c>
      <c r="AA116">
        <f t="shared" si="19"/>
        <v>1</v>
      </c>
    </row>
    <row r="117" spans="1:27" x14ac:dyDescent="0.2">
      <c r="A117" t="s">
        <v>17</v>
      </c>
      <c r="B117" s="1">
        <v>44863</v>
      </c>
      <c r="C117" s="2">
        <v>0.625</v>
      </c>
      <c r="D117" t="s">
        <v>25</v>
      </c>
      <c r="E117" t="s">
        <v>31</v>
      </c>
      <c r="F117">
        <v>2</v>
      </c>
      <c r="G117">
        <v>3</v>
      </c>
      <c r="H117" t="s">
        <v>20</v>
      </c>
      <c r="I117">
        <f t="shared" si="13"/>
        <v>-1</v>
      </c>
      <c r="J117">
        <v>5</v>
      </c>
      <c r="K117">
        <v>3.8</v>
      </c>
      <c r="L117">
        <v>1.7</v>
      </c>
      <c r="M117">
        <v>5</v>
      </c>
      <c r="N117">
        <v>4</v>
      </c>
      <c r="O117">
        <v>1.65</v>
      </c>
      <c r="P117">
        <v>4.7</v>
      </c>
      <c r="Q117">
        <v>3.7</v>
      </c>
      <c r="R117">
        <v>1.75</v>
      </c>
      <c r="S117">
        <f t="shared" si="10"/>
        <v>1.7</v>
      </c>
      <c r="T117">
        <f t="shared" si="11"/>
        <v>1.65</v>
      </c>
      <c r="U117">
        <f t="shared" si="12"/>
        <v>1.75</v>
      </c>
      <c r="V117">
        <f t="shared" si="14"/>
        <v>-1</v>
      </c>
      <c r="W117">
        <f t="shared" si="15"/>
        <v>-1</v>
      </c>
      <c r="X117">
        <f t="shared" si="16"/>
        <v>-1</v>
      </c>
      <c r="Y117">
        <f t="shared" si="17"/>
        <v>1</v>
      </c>
      <c r="Z117">
        <f t="shared" si="18"/>
        <v>1</v>
      </c>
      <c r="AA117">
        <f t="shared" si="19"/>
        <v>1</v>
      </c>
    </row>
    <row r="118" spans="1:27" x14ac:dyDescent="0.2">
      <c r="A118" t="s">
        <v>17</v>
      </c>
      <c r="B118" s="1">
        <v>44863</v>
      </c>
      <c r="C118" s="2">
        <v>0.625</v>
      </c>
      <c r="D118" t="s">
        <v>36</v>
      </c>
      <c r="E118" t="s">
        <v>28</v>
      </c>
      <c r="F118">
        <v>1</v>
      </c>
      <c r="G118">
        <v>1</v>
      </c>
      <c r="H118" t="s">
        <v>23</v>
      </c>
      <c r="I118">
        <f t="shared" si="13"/>
        <v>0</v>
      </c>
      <c r="J118">
        <v>2.2000000000000002</v>
      </c>
      <c r="K118">
        <v>3.4</v>
      </c>
      <c r="L118">
        <v>3.3</v>
      </c>
      <c r="M118">
        <v>2.15</v>
      </c>
      <c r="N118">
        <v>3.5</v>
      </c>
      <c r="O118">
        <v>3.25</v>
      </c>
      <c r="P118">
        <v>2.2000000000000002</v>
      </c>
      <c r="Q118">
        <v>3.45</v>
      </c>
      <c r="R118">
        <v>3.25</v>
      </c>
      <c r="S118">
        <f t="shared" si="10"/>
        <v>2.2000000000000002</v>
      </c>
      <c r="T118">
        <f t="shared" si="11"/>
        <v>2.15</v>
      </c>
      <c r="U118">
        <f t="shared" si="12"/>
        <v>2.2000000000000002</v>
      </c>
      <c r="V118">
        <f t="shared" si="14"/>
        <v>1</v>
      </c>
      <c r="W118">
        <f t="shared" si="15"/>
        <v>1</v>
      </c>
      <c r="X118">
        <f t="shared" si="16"/>
        <v>1</v>
      </c>
      <c r="Y118">
        <f t="shared" si="17"/>
        <v>0</v>
      </c>
      <c r="Z118">
        <f t="shared" si="18"/>
        <v>0</v>
      </c>
      <c r="AA118">
        <f t="shared" si="19"/>
        <v>0</v>
      </c>
    </row>
    <row r="119" spans="1:27" x14ac:dyDescent="0.2">
      <c r="A119" t="s">
        <v>17</v>
      </c>
      <c r="B119" s="1">
        <v>44863</v>
      </c>
      <c r="C119" s="2">
        <v>0.625</v>
      </c>
      <c r="D119" t="s">
        <v>38</v>
      </c>
      <c r="E119" t="s">
        <v>34</v>
      </c>
      <c r="F119">
        <v>4</v>
      </c>
      <c r="G119">
        <v>1</v>
      </c>
      <c r="H119" t="s">
        <v>24</v>
      </c>
      <c r="I119">
        <f t="shared" si="13"/>
        <v>1</v>
      </c>
      <c r="J119">
        <v>3</v>
      </c>
      <c r="K119">
        <v>3.3</v>
      </c>
      <c r="L119">
        <v>2.4</v>
      </c>
      <c r="M119">
        <v>2.95</v>
      </c>
      <c r="N119">
        <v>3.3</v>
      </c>
      <c r="O119">
        <v>2.37</v>
      </c>
      <c r="P119">
        <v>2.95</v>
      </c>
      <c r="Q119">
        <v>3.3</v>
      </c>
      <c r="R119">
        <v>2.4500000000000002</v>
      </c>
      <c r="S119">
        <f t="shared" si="10"/>
        <v>2.4</v>
      </c>
      <c r="T119">
        <f t="shared" si="11"/>
        <v>2.37</v>
      </c>
      <c r="U119">
        <f t="shared" si="12"/>
        <v>2.4500000000000002</v>
      </c>
      <c r="V119">
        <f t="shared" si="14"/>
        <v>-1</v>
      </c>
      <c r="W119">
        <f t="shared" si="15"/>
        <v>-1</v>
      </c>
      <c r="X119">
        <f t="shared" si="16"/>
        <v>-1</v>
      </c>
      <c r="Y119">
        <f t="shared" si="17"/>
        <v>0</v>
      </c>
      <c r="Z119">
        <f t="shared" si="18"/>
        <v>0</v>
      </c>
      <c r="AA119">
        <f t="shared" si="19"/>
        <v>0</v>
      </c>
    </row>
    <row r="120" spans="1:27" x14ac:dyDescent="0.2">
      <c r="A120" t="s">
        <v>17</v>
      </c>
      <c r="B120" s="1">
        <v>44863</v>
      </c>
      <c r="C120" s="2">
        <v>0.625</v>
      </c>
      <c r="D120" t="s">
        <v>18</v>
      </c>
      <c r="E120" t="s">
        <v>32</v>
      </c>
      <c r="F120">
        <v>1</v>
      </c>
      <c r="G120">
        <v>0</v>
      </c>
      <c r="H120" t="s">
        <v>24</v>
      </c>
      <c r="I120">
        <f t="shared" si="13"/>
        <v>1</v>
      </c>
      <c r="J120">
        <v>1.9</v>
      </c>
      <c r="K120">
        <v>3.6</v>
      </c>
      <c r="L120">
        <v>4</v>
      </c>
      <c r="M120">
        <v>1.9</v>
      </c>
      <c r="N120">
        <v>3.6</v>
      </c>
      <c r="O120">
        <v>4</v>
      </c>
      <c r="P120">
        <v>1.95</v>
      </c>
      <c r="Q120">
        <v>3.55</v>
      </c>
      <c r="R120">
        <v>3.95</v>
      </c>
      <c r="S120">
        <f t="shared" si="10"/>
        <v>1.9</v>
      </c>
      <c r="T120">
        <f t="shared" si="11"/>
        <v>1.9</v>
      </c>
      <c r="U120">
        <f t="shared" si="12"/>
        <v>1.95</v>
      </c>
      <c r="V120">
        <f t="shared" si="14"/>
        <v>1</v>
      </c>
      <c r="W120">
        <f t="shared" si="15"/>
        <v>1</v>
      </c>
      <c r="X120">
        <f t="shared" si="16"/>
        <v>1</v>
      </c>
      <c r="Y120">
        <f t="shared" si="17"/>
        <v>1</v>
      </c>
      <c r="Z120">
        <f t="shared" si="18"/>
        <v>1</v>
      </c>
      <c r="AA120">
        <f t="shared" si="19"/>
        <v>1</v>
      </c>
    </row>
    <row r="121" spans="1:27" x14ac:dyDescent="0.2">
      <c r="A121" t="s">
        <v>17</v>
      </c>
      <c r="B121" s="1">
        <v>44863</v>
      </c>
      <c r="C121" s="2">
        <v>0.625</v>
      </c>
      <c r="D121" t="s">
        <v>29</v>
      </c>
      <c r="E121" t="s">
        <v>26</v>
      </c>
      <c r="F121">
        <v>4</v>
      </c>
      <c r="G121">
        <v>0</v>
      </c>
      <c r="H121" t="s">
        <v>24</v>
      </c>
      <c r="I121">
        <f t="shared" si="13"/>
        <v>1</v>
      </c>
      <c r="J121">
        <v>1.8</v>
      </c>
      <c r="K121">
        <v>3.75</v>
      </c>
      <c r="L121">
        <v>4.5</v>
      </c>
      <c r="M121">
        <v>1.83</v>
      </c>
      <c r="N121">
        <v>3.7</v>
      </c>
      <c r="O121">
        <v>4.0999999999999996</v>
      </c>
      <c r="P121">
        <v>1.8</v>
      </c>
      <c r="Q121">
        <v>3.7</v>
      </c>
      <c r="R121">
        <v>4.3</v>
      </c>
      <c r="S121">
        <f t="shared" si="10"/>
        <v>1.8</v>
      </c>
      <c r="T121">
        <f t="shared" si="11"/>
        <v>1.83</v>
      </c>
      <c r="U121">
        <f t="shared" si="12"/>
        <v>1.8</v>
      </c>
      <c r="V121">
        <f t="shared" si="14"/>
        <v>1</v>
      </c>
      <c r="W121">
        <f t="shared" si="15"/>
        <v>1</v>
      </c>
      <c r="X121">
        <f t="shared" si="16"/>
        <v>1</v>
      </c>
      <c r="Y121">
        <f t="shared" si="17"/>
        <v>1</v>
      </c>
      <c r="Z121">
        <f t="shared" si="18"/>
        <v>1</v>
      </c>
      <c r="AA121">
        <f t="shared" si="19"/>
        <v>1</v>
      </c>
    </row>
    <row r="122" spans="1:27" x14ac:dyDescent="0.2">
      <c r="A122" t="s">
        <v>17</v>
      </c>
      <c r="B122" s="1">
        <v>44863</v>
      </c>
      <c r="C122" s="2">
        <v>0.72916666666666663</v>
      </c>
      <c r="D122" t="s">
        <v>21</v>
      </c>
      <c r="E122" t="s">
        <v>33</v>
      </c>
      <c r="F122">
        <v>0</v>
      </c>
      <c r="G122">
        <v>0</v>
      </c>
      <c r="H122" t="s">
        <v>23</v>
      </c>
      <c r="I122">
        <f t="shared" si="13"/>
        <v>0</v>
      </c>
      <c r="J122">
        <v>2.37</v>
      </c>
      <c r="K122">
        <v>3.4</v>
      </c>
      <c r="L122">
        <v>3</v>
      </c>
      <c r="M122">
        <v>2.35</v>
      </c>
      <c r="N122">
        <v>3.4</v>
      </c>
      <c r="O122">
        <v>3</v>
      </c>
      <c r="P122">
        <v>2.35</v>
      </c>
      <c r="Q122">
        <v>3.4</v>
      </c>
      <c r="R122">
        <v>3</v>
      </c>
      <c r="S122">
        <f t="shared" si="10"/>
        <v>2.37</v>
      </c>
      <c r="T122">
        <f t="shared" si="11"/>
        <v>2.35</v>
      </c>
      <c r="U122">
        <f t="shared" si="12"/>
        <v>2.35</v>
      </c>
      <c r="V122">
        <f t="shared" si="14"/>
        <v>1</v>
      </c>
      <c r="W122">
        <f t="shared" si="15"/>
        <v>1</v>
      </c>
      <c r="X122">
        <f t="shared" si="16"/>
        <v>1</v>
      </c>
      <c r="Y122">
        <f t="shared" si="17"/>
        <v>0</v>
      </c>
      <c r="Z122">
        <f t="shared" si="18"/>
        <v>0</v>
      </c>
      <c r="AA122">
        <f t="shared" si="19"/>
        <v>0</v>
      </c>
    </row>
    <row r="123" spans="1:27" x14ac:dyDescent="0.2">
      <c r="A123" t="s">
        <v>17</v>
      </c>
      <c r="B123" s="1">
        <v>44863</v>
      </c>
      <c r="C123" s="2">
        <v>0.82291666666666663</v>
      </c>
      <c r="D123" t="s">
        <v>22</v>
      </c>
      <c r="E123" t="s">
        <v>27</v>
      </c>
      <c r="F123">
        <v>1</v>
      </c>
      <c r="G123">
        <v>2</v>
      </c>
      <c r="H123" t="s">
        <v>20</v>
      </c>
      <c r="I123">
        <f t="shared" si="13"/>
        <v>-1</v>
      </c>
      <c r="J123">
        <v>1.3</v>
      </c>
      <c r="K123">
        <v>6</v>
      </c>
      <c r="L123">
        <v>9</v>
      </c>
      <c r="M123">
        <v>1.3</v>
      </c>
      <c r="N123">
        <v>6</v>
      </c>
      <c r="O123">
        <v>9</v>
      </c>
      <c r="P123">
        <v>1.3</v>
      </c>
      <c r="Q123">
        <v>6.25</v>
      </c>
      <c r="R123">
        <v>8.75</v>
      </c>
      <c r="S123">
        <f t="shared" si="10"/>
        <v>1.3</v>
      </c>
      <c r="T123">
        <f t="shared" si="11"/>
        <v>1.3</v>
      </c>
      <c r="U123">
        <f t="shared" si="12"/>
        <v>1.3</v>
      </c>
      <c r="V123">
        <f t="shared" si="14"/>
        <v>1</v>
      </c>
      <c r="W123">
        <f t="shared" si="15"/>
        <v>1</v>
      </c>
      <c r="X123">
        <f t="shared" si="16"/>
        <v>1</v>
      </c>
      <c r="Y123">
        <f t="shared" si="17"/>
        <v>0</v>
      </c>
      <c r="Z123">
        <f t="shared" si="18"/>
        <v>0</v>
      </c>
      <c r="AA123">
        <f t="shared" si="19"/>
        <v>0</v>
      </c>
    </row>
    <row r="124" spans="1:27" x14ac:dyDescent="0.2">
      <c r="A124" t="s">
        <v>17</v>
      </c>
      <c r="B124" s="1">
        <v>44864</v>
      </c>
      <c r="C124" s="2">
        <v>0.58333333333333337</v>
      </c>
      <c r="D124" t="s">
        <v>19</v>
      </c>
      <c r="E124" t="s">
        <v>30</v>
      </c>
      <c r="F124">
        <v>5</v>
      </c>
      <c r="G124">
        <v>0</v>
      </c>
      <c r="H124" t="s">
        <v>24</v>
      </c>
      <c r="I124">
        <f t="shared" si="13"/>
        <v>1</v>
      </c>
      <c r="J124">
        <v>1.2</v>
      </c>
      <c r="K124">
        <v>7</v>
      </c>
      <c r="L124">
        <v>12</v>
      </c>
      <c r="M124">
        <v>1.2</v>
      </c>
      <c r="N124">
        <v>6.75</v>
      </c>
      <c r="O124">
        <v>14.5</v>
      </c>
      <c r="P124">
        <v>1.2</v>
      </c>
      <c r="Q124">
        <v>6.75</v>
      </c>
      <c r="R124">
        <v>13</v>
      </c>
      <c r="S124">
        <f t="shared" si="10"/>
        <v>1.2</v>
      </c>
      <c r="T124">
        <f t="shared" si="11"/>
        <v>1.2</v>
      </c>
      <c r="U124">
        <f t="shared" si="12"/>
        <v>1.2</v>
      </c>
      <c r="V124">
        <f t="shared" si="14"/>
        <v>1</v>
      </c>
      <c r="W124">
        <f t="shared" si="15"/>
        <v>1</v>
      </c>
      <c r="X124">
        <f t="shared" si="16"/>
        <v>1</v>
      </c>
      <c r="Y124">
        <f t="shared" si="17"/>
        <v>1</v>
      </c>
      <c r="Z124">
        <f t="shared" si="18"/>
        <v>1</v>
      </c>
      <c r="AA124">
        <f t="shared" si="19"/>
        <v>1</v>
      </c>
    </row>
    <row r="125" spans="1:27" x14ac:dyDescent="0.2">
      <c r="A125" t="s">
        <v>17</v>
      </c>
      <c r="B125" s="1">
        <v>44864</v>
      </c>
      <c r="C125" s="2">
        <v>0.67708333333333337</v>
      </c>
      <c r="D125" t="s">
        <v>37</v>
      </c>
      <c r="E125" t="s">
        <v>39</v>
      </c>
      <c r="F125">
        <v>1</v>
      </c>
      <c r="G125">
        <v>0</v>
      </c>
      <c r="H125" t="s">
        <v>24</v>
      </c>
      <c r="I125">
        <f t="shared" si="13"/>
        <v>1</v>
      </c>
      <c r="J125">
        <v>1.66</v>
      </c>
      <c r="K125">
        <v>4</v>
      </c>
      <c r="L125">
        <v>4.8</v>
      </c>
      <c r="M125">
        <v>1.68</v>
      </c>
      <c r="N125">
        <v>4</v>
      </c>
      <c r="O125">
        <v>4.5999999999999996</v>
      </c>
      <c r="P125">
        <v>1.7</v>
      </c>
      <c r="Q125">
        <v>4</v>
      </c>
      <c r="R125">
        <v>4.7</v>
      </c>
      <c r="S125">
        <f t="shared" si="10"/>
        <v>1.66</v>
      </c>
      <c r="T125">
        <f t="shared" si="11"/>
        <v>1.68</v>
      </c>
      <c r="U125">
        <f t="shared" si="12"/>
        <v>1.7</v>
      </c>
      <c r="V125">
        <f t="shared" si="14"/>
        <v>1</v>
      </c>
      <c r="W125">
        <f t="shared" si="15"/>
        <v>1</v>
      </c>
      <c r="X125">
        <f t="shared" si="16"/>
        <v>1</v>
      </c>
      <c r="Y125">
        <f t="shared" si="17"/>
        <v>1</v>
      </c>
      <c r="Z125">
        <f t="shared" si="18"/>
        <v>1</v>
      </c>
      <c r="AA125">
        <f t="shared" si="19"/>
        <v>1</v>
      </c>
    </row>
    <row r="126" spans="1:27" x14ac:dyDescent="0.2">
      <c r="A126" t="s">
        <v>17</v>
      </c>
      <c r="B126" s="1">
        <v>44870</v>
      </c>
      <c r="C126" s="2">
        <v>0.625</v>
      </c>
      <c r="D126" t="s">
        <v>27</v>
      </c>
      <c r="E126" t="s">
        <v>25</v>
      </c>
      <c r="F126">
        <v>4</v>
      </c>
      <c r="G126">
        <v>3</v>
      </c>
      <c r="H126" t="s">
        <v>24</v>
      </c>
      <c r="I126">
        <f t="shared" si="13"/>
        <v>1</v>
      </c>
      <c r="J126">
        <v>1.72</v>
      </c>
      <c r="K126">
        <v>3.8</v>
      </c>
      <c r="L126">
        <v>4.75</v>
      </c>
      <c r="M126">
        <v>1.75</v>
      </c>
      <c r="N126">
        <v>3.8</v>
      </c>
      <c r="O126">
        <v>4.33</v>
      </c>
      <c r="P126">
        <v>1.73</v>
      </c>
      <c r="Q126">
        <v>3.9</v>
      </c>
      <c r="R126">
        <v>4.5</v>
      </c>
      <c r="S126">
        <f t="shared" si="10"/>
        <v>1.72</v>
      </c>
      <c r="T126">
        <f t="shared" si="11"/>
        <v>1.75</v>
      </c>
      <c r="U126">
        <f t="shared" si="12"/>
        <v>1.73</v>
      </c>
      <c r="V126">
        <f t="shared" si="14"/>
        <v>1</v>
      </c>
      <c r="W126">
        <f t="shared" si="15"/>
        <v>1</v>
      </c>
      <c r="X126">
        <f t="shared" si="16"/>
        <v>1</v>
      </c>
      <c r="Y126">
        <f t="shared" si="17"/>
        <v>1</v>
      </c>
      <c r="Z126">
        <f t="shared" si="18"/>
        <v>1</v>
      </c>
      <c r="AA126">
        <f t="shared" si="19"/>
        <v>1</v>
      </c>
    </row>
    <row r="127" spans="1:27" x14ac:dyDescent="0.2">
      <c r="A127" t="s">
        <v>17</v>
      </c>
      <c r="B127" s="1">
        <v>44870</v>
      </c>
      <c r="C127" s="2">
        <v>0.625</v>
      </c>
      <c r="D127" t="s">
        <v>40</v>
      </c>
      <c r="E127" t="s">
        <v>21</v>
      </c>
      <c r="F127">
        <v>2</v>
      </c>
      <c r="G127">
        <v>1</v>
      </c>
      <c r="H127" t="s">
        <v>24</v>
      </c>
      <c r="I127">
        <f t="shared" si="13"/>
        <v>1</v>
      </c>
      <c r="J127">
        <v>1.1100000000000001</v>
      </c>
      <c r="K127">
        <v>9.5</v>
      </c>
      <c r="L127">
        <v>19</v>
      </c>
      <c r="M127">
        <v>1.1299999999999999</v>
      </c>
      <c r="N127">
        <v>9.75</v>
      </c>
      <c r="O127">
        <v>19</v>
      </c>
      <c r="P127">
        <v>1.1499999999999999</v>
      </c>
      <c r="Q127">
        <v>9.5</v>
      </c>
      <c r="R127">
        <v>16</v>
      </c>
      <c r="S127">
        <f t="shared" si="10"/>
        <v>1.1100000000000001</v>
      </c>
      <c r="T127">
        <f t="shared" si="11"/>
        <v>1.1299999999999999</v>
      </c>
      <c r="U127">
        <f t="shared" si="12"/>
        <v>1.1499999999999999</v>
      </c>
      <c r="V127">
        <f t="shared" si="14"/>
        <v>1</v>
      </c>
      <c r="W127">
        <f t="shared" si="15"/>
        <v>1</v>
      </c>
      <c r="X127">
        <f t="shared" si="16"/>
        <v>1</v>
      </c>
      <c r="Y127">
        <f t="shared" si="17"/>
        <v>1</v>
      </c>
      <c r="Z127">
        <f t="shared" si="18"/>
        <v>1</v>
      </c>
      <c r="AA127">
        <f t="shared" si="19"/>
        <v>1</v>
      </c>
    </row>
    <row r="128" spans="1:27" x14ac:dyDescent="0.2">
      <c r="A128" t="s">
        <v>17</v>
      </c>
      <c r="B128" s="1">
        <v>44870</v>
      </c>
      <c r="C128" s="2">
        <v>0.625</v>
      </c>
      <c r="D128" t="s">
        <v>30</v>
      </c>
      <c r="E128" t="s">
        <v>36</v>
      </c>
      <c r="F128">
        <v>2</v>
      </c>
      <c r="G128">
        <v>2</v>
      </c>
      <c r="H128" t="s">
        <v>23</v>
      </c>
      <c r="I128">
        <f t="shared" si="13"/>
        <v>0</v>
      </c>
      <c r="J128">
        <v>2.75</v>
      </c>
      <c r="K128">
        <v>3.3</v>
      </c>
      <c r="L128">
        <v>2.6</v>
      </c>
      <c r="M128">
        <v>2.75</v>
      </c>
      <c r="N128">
        <v>3.4</v>
      </c>
      <c r="O128">
        <v>2.5</v>
      </c>
      <c r="P128">
        <v>2.75</v>
      </c>
      <c r="Q128">
        <v>3.35</v>
      </c>
      <c r="R128">
        <v>2.6</v>
      </c>
      <c r="S128">
        <f t="shared" si="10"/>
        <v>2.6</v>
      </c>
      <c r="T128">
        <f t="shared" si="11"/>
        <v>2.5</v>
      </c>
      <c r="U128">
        <f t="shared" si="12"/>
        <v>2.6</v>
      </c>
      <c r="V128">
        <f t="shared" si="14"/>
        <v>-1</v>
      </c>
      <c r="W128">
        <f t="shared" si="15"/>
        <v>-1</v>
      </c>
      <c r="X128">
        <f t="shared" si="16"/>
        <v>-1</v>
      </c>
      <c r="Y128">
        <f t="shared" si="17"/>
        <v>0</v>
      </c>
      <c r="Z128">
        <f t="shared" si="18"/>
        <v>0</v>
      </c>
      <c r="AA128">
        <f t="shared" si="19"/>
        <v>0</v>
      </c>
    </row>
    <row r="129" spans="1:27" x14ac:dyDescent="0.2">
      <c r="A129" t="s">
        <v>17</v>
      </c>
      <c r="B129" s="1">
        <v>44870</v>
      </c>
      <c r="C129" s="2">
        <v>0.625</v>
      </c>
      <c r="D129" t="s">
        <v>28</v>
      </c>
      <c r="E129" t="s">
        <v>38</v>
      </c>
      <c r="F129">
        <v>2</v>
      </c>
      <c r="G129">
        <v>3</v>
      </c>
      <c r="H129" t="s">
        <v>20</v>
      </c>
      <c r="I129">
        <f t="shared" si="13"/>
        <v>-1</v>
      </c>
      <c r="J129">
        <v>3.3</v>
      </c>
      <c r="K129">
        <v>3.3</v>
      </c>
      <c r="L129">
        <v>2.25</v>
      </c>
      <c r="M129">
        <v>3.25</v>
      </c>
      <c r="N129">
        <v>3.3</v>
      </c>
      <c r="O129">
        <v>2.2000000000000002</v>
      </c>
      <c r="P129">
        <v>3.3</v>
      </c>
      <c r="Q129">
        <v>3.3</v>
      </c>
      <c r="R129">
        <v>2.25</v>
      </c>
      <c r="S129">
        <f t="shared" ref="S129:S190" si="20">MIN(J129:L129)</f>
        <v>2.25</v>
      </c>
      <c r="T129">
        <f t="shared" ref="T129:T190" si="21">MIN(M129:O129)</f>
        <v>2.2000000000000002</v>
      </c>
      <c r="U129">
        <f t="shared" ref="U129:U190" si="22">MIN(P129:R129)</f>
        <v>2.25</v>
      </c>
      <c r="V129">
        <f t="shared" si="14"/>
        <v>-1</v>
      </c>
      <c r="W129">
        <f t="shared" si="15"/>
        <v>-1</v>
      </c>
      <c r="X129">
        <f t="shared" si="16"/>
        <v>-1</v>
      </c>
      <c r="Y129">
        <f t="shared" si="17"/>
        <v>1</v>
      </c>
      <c r="Z129">
        <f t="shared" si="18"/>
        <v>1</v>
      </c>
      <c r="AA129">
        <f t="shared" si="19"/>
        <v>1</v>
      </c>
    </row>
    <row r="130" spans="1:27" x14ac:dyDescent="0.2">
      <c r="A130" t="s">
        <v>17</v>
      </c>
      <c r="B130" s="1">
        <v>44870</v>
      </c>
      <c r="C130" s="2">
        <v>0.72916666666666663</v>
      </c>
      <c r="D130" t="s">
        <v>33</v>
      </c>
      <c r="E130" t="s">
        <v>35</v>
      </c>
      <c r="F130">
        <v>0</v>
      </c>
      <c r="G130">
        <v>2</v>
      </c>
      <c r="H130" t="s">
        <v>20</v>
      </c>
      <c r="I130">
        <f t="shared" si="13"/>
        <v>-1</v>
      </c>
      <c r="J130">
        <v>2.4</v>
      </c>
      <c r="K130">
        <v>3.3</v>
      </c>
      <c r="L130">
        <v>3</v>
      </c>
      <c r="M130">
        <v>2.4</v>
      </c>
      <c r="N130">
        <v>3.3</v>
      </c>
      <c r="O130">
        <v>2.95</v>
      </c>
      <c r="P130">
        <v>2.4</v>
      </c>
      <c r="Q130">
        <v>3.3</v>
      </c>
      <c r="R130">
        <v>3</v>
      </c>
      <c r="S130">
        <f t="shared" si="20"/>
        <v>2.4</v>
      </c>
      <c r="T130">
        <f t="shared" si="21"/>
        <v>2.4</v>
      </c>
      <c r="U130">
        <f t="shared" si="22"/>
        <v>2.4</v>
      </c>
      <c r="V130">
        <f t="shared" si="14"/>
        <v>1</v>
      </c>
      <c r="W130">
        <f t="shared" si="15"/>
        <v>1</v>
      </c>
      <c r="X130">
        <f t="shared" si="16"/>
        <v>1</v>
      </c>
      <c r="Y130">
        <f t="shared" si="17"/>
        <v>0</v>
      </c>
      <c r="Z130">
        <f t="shared" si="18"/>
        <v>0</v>
      </c>
      <c r="AA130">
        <f t="shared" si="19"/>
        <v>0</v>
      </c>
    </row>
    <row r="131" spans="1:27" x14ac:dyDescent="0.2">
      <c r="A131" t="s">
        <v>17</v>
      </c>
      <c r="B131" s="1">
        <v>44871</v>
      </c>
      <c r="C131" s="2">
        <v>0.5</v>
      </c>
      <c r="D131" t="s">
        <v>34</v>
      </c>
      <c r="E131" t="s">
        <v>19</v>
      </c>
      <c r="F131">
        <v>0</v>
      </c>
      <c r="G131">
        <v>1</v>
      </c>
      <c r="H131" t="s">
        <v>20</v>
      </c>
      <c r="I131">
        <f t="shared" ref="I131:I194" si="23">IF(H131="H",1,0)+IF(H131="A",-1,0)</f>
        <v>-1</v>
      </c>
      <c r="J131">
        <v>2.5499999999999998</v>
      </c>
      <c r="K131">
        <v>3.4</v>
      </c>
      <c r="L131">
        <v>2.7</v>
      </c>
      <c r="M131">
        <v>2.5499999999999998</v>
      </c>
      <c r="N131">
        <v>3.4</v>
      </c>
      <c r="O131">
        <v>2.7</v>
      </c>
      <c r="P131">
        <v>2.65</v>
      </c>
      <c r="Q131">
        <v>3.45</v>
      </c>
      <c r="R131">
        <v>2.6</v>
      </c>
      <c r="S131">
        <f t="shared" si="20"/>
        <v>2.5499999999999998</v>
      </c>
      <c r="T131">
        <f t="shared" si="21"/>
        <v>2.5499999999999998</v>
      </c>
      <c r="U131">
        <f t="shared" si="22"/>
        <v>2.6</v>
      </c>
      <c r="V131">
        <f t="shared" ref="V131:V194" si="24">-1 + 2*IF(S131=J131,1,0)</f>
        <v>1</v>
      </c>
      <c r="W131">
        <f t="shared" ref="W131:W194" si="25">-1 + 2*IF(T131=M131,1,0)</f>
        <v>1</v>
      </c>
      <c r="X131">
        <f t="shared" ref="X131:X194" si="26">-1 + 2*IF(U131=P131,1,0)</f>
        <v>-1</v>
      </c>
      <c r="Y131">
        <f t="shared" ref="Y131:Y194" si="27">IF(V131=I131,1,0)</f>
        <v>0</v>
      </c>
      <c r="Z131">
        <f t="shared" ref="Z131:Z194" si="28">IF(W131=I131,1,0)</f>
        <v>0</v>
      </c>
      <c r="AA131">
        <f t="shared" ref="AA131:AA194" si="29">IF(X131=I131,1,0)</f>
        <v>1</v>
      </c>
    </row>
    <row r="132" spans="1:27" x14ac:dyDescent="0.2">
      <c r="A132" t="s">
        <v>17</v>
      </c>
      <c r="B132" s="1">
        <v>44871</v>
      </c>
      <c r="C132" s="2">
        <v>0.58333333333333337</v>
      </c>
      <c r="D132" t="s">
        <v>26</v>
      </c>
      <c r="E132" t="s">
        <v>37</v>
      </c>
      <c r="F132">
        <v>3</v>
      </c>
      <c r="G132">
        <v>1</v>
      </c>
      <c r="H132" t="s">
        <v>24</v>
      </c>
      <c r="I132">
        <f t="shared" si="23"/>
        <v>1</v>
      </c>
      <c r="J132">
        <v>3.3</v>
      </c>
      <c r="K132">
        <v>3.8</v>
      </c>
      <c r="L132">
        <v>2.1</v>
      </c>
      <c r="M132">
        <v>3.4</v>
      </c>
      <c r="N132">
        <v>3.4</v>
      </c>
      <c r="O132">
        <v>2.1</v>
      </c>
      <c r="P132">
        <v>3.4</v>
      </c>
      <c r="Q132">
        <v>3.5</v>
      </c>
      <c r="R132">
        <v>2.15</v>
      </c>
      <c r="S132">
        <f t="shared" si="20"/>
        <v>2.1</v>
      </c>
      <c r="T132">
        <f t="shared" si="21"/>
        <v>2.1</v>
      </c>
      <c r="U132">
        <f t="shared" si="22"/>
        <v>2.15</v>
      </c>
      <c r="V132">
        <f t="shared" si="24"/>
        <v>-1</v>
      </c>
      <c r="W132">
        <f t="shared" si="25"/>
        <v>-1</v>
      </c>
      <c r="X132">
        <f t="shared" si="26"/>
        <v>-1</v>
      </c>
      <c r="Y132">
        <f t="shared" si="27"/>
        <v>0</v>
      </c>
      <c r="Z132">
        <f t="shared" si="28"/>
        <v>0</v>
      </c>
      <c r="AA132">
        <f t="shared" si="29"/>
        <v>0</v>
      </c>
    </row>
    <row r="133" spans="1:27" x14ac:dyDescent="0.2">
      <c r="A133" t="s">
        <v>17</v>
      </c>
      <c r="B133" s="1">
        <v>44871</v>
      </c>
      <c r="C133" s="2">
        <v>0.58333333333333337</v>
      </c>
      <c r="D133" t="s">
        <v>32</v>
      </c>
      <c r="E133" t="s">
        <v>29</v>
      </c>
      <c r="F133">
        <v>1</v>
      </c>
      <c r="G133">
        <v>4</v>
      </c>
      <c r="H133" t="s">
        <v>20</v>
      </c>
      <c r="I133">
        <f t="shared" si="23"/>
        <v>-1</v>
      </c>
      <c r="J133">
        <v>4</v>
      </c>
      <c r="K133">
        <v>3.6</v>
      </c>
      <c r="L133">
        <v>1.9</v>
      </c>
      <c r="M133">
        <v>3.9</v>
      </c>
      <c r="N133">
        <v>3.6</v>
      </c>
      <c r="O133">
        <v>1.9</v>
      </c>
      <c r="P133">
        <v>3.9</v>
      </c>
      <c r="Q133">
        <v>3.6</v>
      </c>
      <c r="R133">
        <v>1.95</v>
      </c>
      <c r="S133">
        <f t="shared" si="20"/>
        <v>1.9</v>
      </c>
      <c r="T133">
        <f t="shared" si="21"/>
        <v>1.9</v>
      </c>
      <c r="U133">
        <f t="shared" si="22"/>
        <v>1.95</v>
      </c>
      <c r="V133">
        <f t="shared" si="24"/>
        <v>-1</v>
      </c>
      <c r="W133">
        <f t="shared" si="25"/>
        <v>-1</v>
      </c>
      <c r="X133">
        <f t="shared" si="26"/>
        <v>-1</v>
      </c>
      <c r="Y133">
        <f t="shared" si="27"/>
        <v>1</v>
      </c>
      <c r="Z133">
        <f t="shared" si="28"/>
        <v>1</v>
      </c>
      <c r="AA133">
        <f t="shared" si="29"/>
        <v>1</v>
      </c>
    </row>
    <row r="134" spans="1:27" x14ac:dyDescent="0.2">
      <c r="A134" t="s">
        <v>17</v>
      </c>
      <c r="B134" s="1">
        <v>44871</v>
      </c>
      <c r="C134" s="2">
        <v>0.58333333333333337</v>
      </c>
      <c r="D134" t="s">
        <v>39</v>
      </c>
      <c r="E134" t="s">
        <v>18</v>
      </c>
      <c r="F134">
        <v>1</v>
      </c>
      <c r="G134">
        <v>2</v>
      </c>
      <c r="H134" t="s">
        <v>20</v>
      </c>
      <c r="I134">
        <f t="shared" si="23"/>
        <v>-1</v>
      </c>
      <c r="J134">
        <v>1.9</v>
      </c>
      <c r="K134">
        <v>3.4</v>
      </c>
      <c r="L134">
        <v>4.2</v>
      </c>
      <c r="M134">
        <v>1.9</v>
      </c>
      <c r="N134">
        <v>3.5</v>
      </c>
      <c r="O134">
        <v>4</v>
      </c>
      <c r="P134">
        <v>1.95</v>
      </c>
      <c r="Q134">
        <v>3.5</v>
      </c>
      <c r="R134">
        <v>4.0999999999999996</v>
      </c>
      <c r="S134">
        <f t="shared" si="20"/>
        <v>1.9</v>
      </c>
      <c r="T134">
        <f t="shared" si="21"/>
        <v>1.9</v>
      </c>
      <c r="U134">
        <f t="shared" si="22"/>
        <v>1.95</v>
      </c>
      <c r="V134">
        <f t="shared" si="24"/>
        <v>1</v>
      </c>
      <c r="W134">
        <f t="shared" si="25"/>
        <v>1</v>
      </c>
      <c r="X134">
        <f t="shared" si="26"/>
        <v>1</v>
      </c>
      <c r="Y134">
        <f t="shared" si="27"/>
        <v>0</v>
      </c>
      <c r="Z134">
        <f t="shared" si="28"/>
        <v>0</v>
      </c>
      <c r="AA134">
        <f t="shared" si="29"/>
        <v>0</v>
      </c>
    </row>
    <row r="135" spans="1:27" x14ac:dyDescent="0.2">
      <c r="A135" t="s">
        <v>17</v>
      </c>
      <c r="B135" s="1">
        <v>44871</v>
      </c>
      <c r="C135" s="2">
        <v>0.6875</v>
      </c>
      <c r="D135" t="s">
        <v>31</v>
      </c>
      <c r="E135" t="s">
        <v>22</v>
      </c>
      <c r="F135">
        <v>1</v>
      </c>
      <c r="G135">
        <v>2</v>
      </c>
      <c r="H135" t="s">
        <v>20</v>
      </c>
      <c r="I135">
        <f t="shared" si="23"/>
        <v>-1</v>
      </c>
      <c r="J135">
        <v>3.3</v>
      </c>
      <c r="K135">
        <v>3.6</v>
      </c>
      <c r="L135">
        <v>2.1</v>
      </c>
      <c r="M135">
        <v>3.2</v>
      </c>
      <c r="N135">
        <v>3.6</v>
      </c>
      <c r="O135">
        <v>2.15</v>
      </c>
      <c r="P135">
        <v>3.25</v>
      </c>
      <c r="Q135">
        <v>3.6</v>
      </c>
      <c r="R135">
        <v>2.15</v>
      </c>
      <c r="S135">
        <f t="shared" si="20"/>
        <v>2.1</v>
      </c>
      <c r="T135">
        <f t="shared" si="21"/>
        <v>2.15</v>
      </c>
      <c r="U135">
        <f t="shared" si="22"/>
        <v>2.15</v>
      </c>
      <c r="V135">
        <f t="shared" si="24"/>
        <v>-1</v>
      </c>
      <c r="W135">
        <f t="shared" si="25"/>
        <v>-1</v>
      </c>
      <c r="X135">
        <f t="shared" si="26"/>
        <v>-1</v>
      </c>
      <c r="Y135">
        <f t="shared" si="27"/>
        <v>1</v>
      </c>
      <c r="Z135">
        <f t="shared" si="28"/>
        <v>1</v>
      </c>
      <c r="AA135">
        <f t="shared" si="29"/>
        <v>1</v>
      </c>
    </row>
    <row r="136" spans="1:27" x14ac:dyDescent="0.2">
      <c r="A136" t="s">
        <v>17</v>
      </c>
      <c r="B136" s="1">
        <v>44877</v>
      </c>
      <c r="C136" s="2">
        <v>0.52083333333333337</v>
      </c>
      <c r="D136" t="s">
        <v>40</v>
      </c>
      <c r="E136" t="s">
        <v>36</v>
      </c>
      <c r="F136">
        <v>1</v>
      </c>
      <c r="G136">
        <v>2</v>
      </c>
      <c r="H136" t="s">
        <v>20</v>
      </c>
      <c r="I136">
        <f t="shared" si="23"/>
        <v>-1</v>
      </c>
      <c r="J136">
        <v>1.1399999999999999</v>
      </c>
      <c r="K136">
        <v>8</v>
      </c>
      <c r="L136">
        <v>17</v>
      </c>
      <c r="M136">
        <v>1.1399999999999999</v>
      </c>
      <c r="N136">
        <v>9</v>
      </c>
      <c r="O136">
        <v>18</v>
      </c>
      <c r="P136">
        <v>1.1499999999999999</v>
      </c>
      <c r="Q136">
        <v>8.5</v>
      </c>
      <c r="R136">
        <v>18</v>
      </c>
      <c r="S136">
        <f t="shared" si="20"/>
        <v>1.1399999999999999</v>
      </c>
      <c r="T136">
        <f t="shared" si="21"/>
        <v>1.1399999999999999</v>
      </c>
      <c r="U136">
        <f t="shared" si="22"/>
        <v>1.1499999999999999</v>
      </c>
      <c r="V136">
        <f t="shared" si="24"/>
        <v>1</v>
      </c>
      <c r="W136">
        <f t="shared" si="25"/>
        <v>1</v>
      </c>
      <c r="X136">
        <f t="shared" si="26"/>
        <v>1</v>
      </c>
      <c r="Y136">
        <f t="shared" si="27"/>
        <v>0</v>
      </c>
      <c r="Z136">
        <f t="shared" si="28"/>
        <v>0</v>
      </c>
      <c r="AA136">
        <f t="shared" si="29"/>
        <v>0</v>
      </c>
    </row>
    <row r="137" spans="1:27" x14ac:dyDescent="0.2">
      <c r="A137" t="s">
        <v>17</v>
      </c>
      <c r="B137" s="1">
        <v>44877</v>
      </c>
      <c r="C137" s="2">
        <v>0.625</v>
      </c>
      <c r="D137" t="s">
        <v>25</v>
      </c>
      <c r="E137" t="s">
        <v>33</v>
      </c>
      <c r="F137">
        <v>3</v>
      </c>
      <c r="G137">
        <v>0</v>
      </c>
      <c r="H137" t="s">
        <v>24</v>
      </c>
      <c r="I137">
        <f t="shared" si="23"/>
        <v>1</v>
      </c>
      <c r="J137">
        <v>2.8</v>
      </c>
      <c r="K137">
        <v>3.25</v>
      </c>
      <c r="L137">
        <v>2.6</v>
      </c>
      <c r="M137">
        <v>2.85</v>
      </c>
      <c r="N137">
        <v>3.2</v>
      </c>
      <c r="O137">
        <v>2.5499999999999998</v>
      </c>
      <c r="P137">
        <v>2.85</v>
      </c>
      <c r="Q137">
        <v>3.2</v>
      </c>
      <c r="R137">
        <v>2.6</v>
      </c>
      <c r="S137">
        <f t="shared" si="20"/>
        <v>2.6</v>
      </c>
      <c r="T137">
        <f t="shared" si="21"/>
        <v>2.5499999999999998</v>
      </c>
      <c r="U137">
        <f t="shared" si="22"/>
        <v>2.6</v>
      </c>
      <c r="V137">
        <f t="shared" si="24"/>
        <v>-1</v>
      </c>
      <c r="W137">
        <f t="shared" si="25"/>
        <v>-1</v>
      </c>
      <c r="X137">
        <f t="shared" si="26"/>
        <v>-1</v>
      </c>
      <c r="Y137">
        <f t="shared" si="27"/>
        <v>0</v>
      </c>
      <c r="Z137">
        <f t="shared" si="28"/>
        <v>0</v>
      </c>
      <c r="AA137">
        <f t="shared" si="29"/>
        <v>0</v>
      </c>
    </row>
    <row r="138" spans="1:27" x14ac:dyDescent="0.2">
      <c r="A138" t="s">
        <v>17</v>
      </c>
      <c r="B138" s="1">
        <v>44877</v>
      </c>
      <c r="C138" s="2">
        <v>0.625</v>
      </c>
      <c r="D138" t="s">
        <v>22</v>
      </c>
      <c r="E138" t="s">
        <v>32</v>
      </c>
      <c r="F138">
        <v>3</v>
      </c>
      <c r="G138">
        <v>1</v>
      </c>
      <c r="H138" t="s">
        <v>24</v>
      </c>
      <c r="I138">
        <f t="shared" si="23"/>
        <v>1</v>
      </c>
      <c r="J138">
        <v>1.25</v>
      </c>
      <c r="K138">
        <v>6.5</v>
      </c>
      <c r="L138">
        <v>11</v>
      </c>
      <c r="M138">
        <v>1.24</v>
      </c>
      <c r="N138">
        <v>6.5</v>
      </c>
      <c r="O138">
        <v>11</v>
      </c>
      <c r="P138">
        <v>1.25</v>
      </c>
      <c r="Q138">
        <v>6.5</v>
      </c>
      <c r="R138">
        <v>11</v>
      </c>
      <c r="S138">
        <f t="shared" si="20"/>
        <v>1.25</v>
      </c>
      <c r="T138">
        <f t="shared" si="21"/>
        <v>1.24</v>
      </c>
      <c r="U138">
        <f t="shared" si="22"/>
        <v>1.25</v>
      </c>
      <c r="V138">
        <f t="shared" si="24"/>
        <v>1</v>
      </c>
      <c r="W138">
        <f t="shared" si="25"/>
        <v>1</v>
      </c>
      <c r="X138">
        <f t="shared" si="26"/>
        <v>1</v>
      </c>
      <c r="Y138">
        <f t="shared" si="27"/>
        <v>1</v>
      </c>
      <c r="Z138">
        <f t="shared" si="28"/>
        <v>1</v>
      </c>
      <c r="AA138">
        <f t="shared" si="29"/>
        <v>1</v>
      </c>
    </row>
    <row r="139" spans="1:27" x14ac:dyDescent="0.2">
      <c r="A139" t="s">
        <v>17</v>
      </c>
      <c r="B139" s="1">
        <v>44877</v>
      </c>
      <c r="C139" s="2">
        <v>0.625</v>
      </c>
      <c r="D139" t="s">
        <v>30</v>
      </c>
      <c r="E139" t="s">
        <v>18</v>
      </c>
      <c r="F139">
        <v>1</v>
      </c>
      <c r="G139">
        <v>0</v>
      </c>
      <c r="H139" t="s">
        <v>24</v>
      </c>
      <c r="I139">
        <f t="shared" si="23"/>
        <v>1</v>
      </c>
      <c r="J139">
        <v>3.1</v>
      </c>
      <c r="K139">
        <v>3.1</v>
      </c>
      <c r="L139">
        <v>2.4500000000000002</v>
      </c>
      <c r="M139">
        <v>3</v>
      </c>
      <c r="N139">
        <v>3.2</v>
      </c>
      <c r="O139">
        <v>2.4</v>
      </c>
      <c r="P139">
        <v>3.05</v>
      </c>
      <c r="Q139">
        <v>3.15</v>
      </c>
      <c r="R139">
        <v>2.4500000000000002</v>
      </c>
      <c r="S139">
        <f t="shared" si="20"/>
        <v>2.4500000000000002</v>
      </c>
      <c r="T139">
        <f t="shared" si="21"/>
        <v>2.4</v>
      </c>
      <c r="U139">
        <f t="shared" si="22"/>
        <v>2.4500000000000002</v>
      </c>
      <c r="V139">
        <f t="shared" si="24"/>
        <v>-1</v>
      </c>
      <c r="W139">
        <f t="shared" si="25"/>
        <v>-1</v>
      </c>
      <c r="X139">
        <f t="shared" si="26"/>
        <v>-1</v>
      </c>
      <c r="Y139">
        <f t="shared" si="27"/>
        <v>0</v>
      </c>
      <c r="Z139">
        <f t="shared" si="28"/>
        <v>0</v>
      </c>
      <c r="AA139">
        <f t="shared" si="29"/>
        <v>0</v>
      </c>
    </row>
    <row r="140" spans="1:27" x14ac:dyDescent="0.2">
      <c r="A140" t="s">
        <v>17</v>
      </c>
      <c r="B140" s="1">
        <v>44877</v>
      </c>
      <c r="C140" s="2">
        <v>0.625</v>
      </c>
      <c r="D140" t="s">
        <v>31</v>
      </c>
      <c r="E140" t="s">
        <v>27</v>
      </c>
      <c r="F140">
        <v>4</v>
      </c>
      <c r="G140">
        <v>3</v>
      </c>
      <c r="H140" t="s">
        <v>24</v>
      </c>
      <c r="I140">
        <f t="shared" si="23"/>
        <v>1</v>
      </c>
      <c r="J140">
        <v>1.65</v>
      </c>
      <c r="K140">
        <v>4.2</v>
      </c>
      <c r="L140">
        <v>4.75</v>
      </c>
      <c r="M140">
        <v>1.61</v>
      </c>
      <c r="N140">
        <v>4.2</v>
      </c>
      <c r="O140">
        <v>5</v>
      </c>
      <c r="P140">
        <v>1.63</v>
      </c>
      <c r="Q140">
        <v>4.2</v>
      </c>
      <c r="R140">
        <v>4.9000000000000004</v>
      </c>
      <c r="S140">
        <f t="shared" si="20"/>
        <v>1.65</v>
      </c>
      <c r="T140">
        <f t="shared" si="21"/>
        <v>1.61</v>
      </c>
      <c r="U140">
        <f t="shared" si="22"/>
        <v>1.63</v>
      </c>
      <c r="V140">
        <f t="shared" si="24"/>
        <v>1</v>
      </c>
      <c r="W140">
        <f t="shared" si="25"/>
        <v>1</v>
      </c>
      <c r="X140">
        <f t="shared" si="26"/>
        <v>1</v>
      </c>
      <c r="Y140">
        <f t="shared" si="27"/>
        <v>1</v>
      </c>
      <c r="Z140">
        <f t="shared" si="28"/>
        <v>1</v>
      </c>
      <c r="AA140">
        <f t="shared" si="29"/>
        <v>1</v>
      </c>
    </row>
    <row r="141" spans="1:27" x14ac:dyDescent="0.2">
      <c r="A141" t="s">
        <v>17</v>
      </c>
      <c r="B141" s="1">
        <v>44877</v>
      </c>
      <c r="C141" s="2">
        <v>0.625</v>
      </c>
      <c r="D141" t="s">
        <v>39</v>
      </c>
      <c r="E141" t="s">
        <v>35</v>
      </c>
      <c r="F141">
        <v>0</v>
      </c>
      <c r="G141">
        <v>2</v>
      </c>
      <c r="H141" t="s">
        <v>20</v>
      </c>
      <c r="I141">
        <f t="shared" si="23"/>
        <v>-1</v>
      </c>
      <c r="J141">
        <v>2.0499999999999998</v>
      </c>
      <c r="K141">
        <v>3.4</v>
      </c>
      <c r="L141">
        <v>3.75</v>
      </c>
      <c r="M141">
        <v>2</v>
      </c>
      <c r="N141">
        <v>3.5</v>
      </c>
      <c r="O141">
        <v>3.6</v>
      </c>
      <c r="P141">
        <v>2.1</v>
      </c>
      <c r="Q141">
        <v>3.4</v>
      </c>
      <c r="R141">
        <v>3.6</v>
      </c>
      <c r="S141">
        <f t="shared" si="20"/>
        <v>2.0499999999999998</v>
      </c>
      <c r="T141">
        <f t="shared" si="21"/>
        <v>2</v>
      </c>
      <c r="U141">
        <f t="shared" si="22"/>
        <v>2.1</v>
      </c>
      <c r="V141">
        <f t="shared" si="24"/>
        <v>1</v>
      </c>
      <c r="W141">
        <f t="shared" si="25"/>
        <v>1</v>
      </c>
      <c r="X141">
        <f t="shared" si="26"/>
        <v>1</v>
      </c>
      <c r="Y141">
        <f t="shared" si="27"/>
        <v>0</v>
      </c>
      <c r="Z141">
        <f t="shared" si="28"/>
        <v>0</v>
      </c>
      <c r="AA141">
        <f t="shared" si="29"/>
        <v>0</v>
      </c>
    </row>
    <row r="142" spans="1:27" x14ac:dyDescent="0.2">
      <c r="A142" t="s">
        <v>17</v>
      </c>
      <c r="B142" s="1">
        <v>44877</v>
      </c>
      <c r="C142" s="2">
        <v>0.72916666666666663</v>
      </c>
      <c r="D142" t="s">
        <v>29</v>
      </c>
      <c r="E142" t="s">
        <v>34</v>
      </c>
      <c r="F142">
        <v>1</v>
      </c>
      <c r="G142">
        <v>0</v>
      </c>
      <c r="H142" t="s">
        <v>24</v>
      </c>
      <c r="I142">
        <f t="shared" si="23"/>
        <v>1</v>
      </c>
      <c r="J142">
        <v>2.35</v>
      </c>
      <c r="K142">
        <v>3.4</v>
      </c>
      <c r="L142">
        <v>3</v>
      </c>
      <c r="M142">
        <v>2.2999999999999998</v>
      </c>
      <c r="N142">
        <v>3.4</v>
      </c>
      <c r="O142">
        <v>3</v>
      </c>
      <c r="P142">
        <v>2.35</v>
      </c>
      <c r="Q142">
        <v>3.35</v>
      </c>
      <c r="R142">
        <v>3.1</v>
      </c>
      <c r="S142">
        <f t="shared" si="20"/>
        <v>2.35</v>
      </c>
      <c r="T142">
        <f t="shared" si="21"/>
        <v>2.2999999999999998</v>
      </c>
      <c r="U142">
        <f t="shared" si="22"/>
        <v>2.35</v>
      </c>
      <c r="V142">
        <f t="shared" si="24"/>
        <v>1</v>
      </c>
      <c r="W142">
        <f t="shared" si="25"/>
        <v>1</v>
      </c>
      <c r="X142">
        <f t="shared" si="26"/>
        <v>1</v>
      </c>
      <c r="Y142">
        <f t="shared" si="27"/>
        <v>1</v>
      </c>
      <c r="Z142">
        <f t="shared" si="28"/>
        <v>1</v>
      </c>
      <c r="AA142">
        <f t="shared" si="29"/>
        <v>1</v>
      </c>
    </row>
    <row r="143" spans="1:27" x14ac:dyDescent="0.2">
      <c r="A143" t="s">
        <v>17</v>
      </c>
      <c r="B143" s="1">
        <v>44877</v>
      </c>
      <c r="C143" s="2">
        <v>0.82291666666666663</v>
      </c>
      <c r="D143" t="s">
        <v>28</v>
      </c>
      <c r="E143" t="s">
        <v>19</v>
      </c>
      <c r="F143">
        <v>0</v>
      </c>
      <c r="G143">
        <v>2</v>
      </c>
      <c r="H143" t="s">
        <v>20</v>
      </c>
      <c r="I143">
        <f t="shared" si="23"/>
        <v>-1</v>
      </c>
      <c r="J143">
        <v>6</v>
      </c>
      <c r="K143">
        <v>4.2</v>
      </c>
      <c r="L143">
        <v>1.55</v>
      </c>
      <c r="M143">
        <v>5.75</v>
      </c>
      <c r="N143">
        <v>4.2</v>
      </c>
      <c r="O143">
        <v>1.55</v>
      </c>
      <c r="P143">
        <v>6</v>
      </c>
      <c r="Q143">
        <v>4.3</v>
      </c>
      <c r="R143">
        <v>1.55</v>
      </c>
      <c r="S143">
        <f t="shared" si="20"/>
        <v>1.55</v>
      </c>
      <c r="T143">
        <f t="shared" si="21"/>
        <v>1.55</v>
      </c>
      <c r="U143">
        <f t="shared" si="22"/>
        <v>1.55</v>
      </c>
      <c r="V143">
        <f t="shared" si="24"/>
        <v>-1</v>
      </c>
      <c r="W143">
        <f t="shared" si="25"/>
        <v>-1</v>
      </c>
      <c r="X143">
        <f t="shared" si="26"/>
        <v>-1</v>
      </c>
      <c r="Y143">
        <f t="shared" si="27"/>
        <v>1</v>
      </c>
      <c r="Z143">
        <f t="shared" si="28"/>
        <v>1</v>
      </c>
      <c r="AA143">
        <f t="shared" si="29"/>
        <v>1</v>
      </c>
    </row>
    <row r="144" spans="1:27" x14ac:dyDescent="0.2">
      <c r="A144" t="s">
        <v>17</v>
      </c>
      <c r="B144" s="1">
        <v>44878</v>
      </c>
      <c r="C144" s="2">
        <v>0.58333333333333337</v>
      </c>
      <c r="D144" t="s">
        <v>38</v>
      </c>
      <c r="E144" t="s">
        <v>26</v>
      </c>
      <c r="F144">
        <v>1</v>
      </c>
      <c r="G144">
        <v>2</v>
      </c>
      <c r="H144" t="s">
        <v>20</v>
      </c>
      <c r="I144">
        <f t="shared" si="23"/>
        <v>-1</v>
      </c>
      <c r="J144">
        <v>1.83</v>
      </c>
      <c r="K144">
        <v>3.75</v>
      </c>
      <c r="L144">
        <v>4.2</v>
      </c>
      <c r="M144">
        <v>1.85</v>
      </c>
      <c r="N144">
        <v>3.5</v>
      </c>
      <c r="O144">
        <v>4.2</v>
      </c>
      <c r="P144">
        <v>1.85</v>
      </c>
      <c r="Q144">
        <v>3.65</v>
      </c>
      <c r="R144">
        <v>4.2</v>
      </c>
      <c r="S144">
        <f t="shared" si="20"/>
        <v>1.83</v>
      </c>
      <c r="T144">
        <f t="shared" si="21"/>
        <v>1.85</v>
      </c>
      <c r="U144">
        <f t="shared" si="22"/>
        <v>1.85</v>
      </c>
      <c r="V144">
        <f t="shared" si="24"/>
        <v>1</v>
      </c>
      <c r="W144">
        <f t="shared" si="25"/>
        <v>1</v>
      </c>
      <c r="X144">
        <f t="shared" si="26"/>
        <v>1</v>
      </c>
      <c r="Y144">
        <f t="shared" si="27"/>
        <v>0</v>
      </c>
      <c r="Z144">
        <f t="shared" si="28"/>
        <v>0</v>
      </c>
      <c r="AA144">
        <f t="shared" si="29"/>
        <v>0</v>
      </c>
    </row>
    <row r="145" spans="1:27" x14ac:dyDescent="0.2">
      <c r="A145" t="s">
        <v>17</v>
      </c>
      <c r="B145" s="1">
        <v>44878</v>
      </c>
      <c r="C145" s="2">
        <v>0.6875</v>
      </c>
      <c r="D145" t="s">
        <v>21</v>
      </c>
      <c r="E145" t="s">
        <v>37</v>
      </c>
      <c r="F145">
        <v>1</v>
      </c>
      <c r="G145">
        <v>2</v>
      </c>
      <c r="H145" t="s">
        <v>20</v>
      </c>
      <c r="I145">
        <f t="shared" si="23"/>
        <v>-1</v>
      </c>
      <c r="J145">
        <v>3.8</v>
      </c>
      <c r="K145">
        <v>3.8</v>
      </c>
      <c r="L145">
        <v>1.9</v>
      </c>
      <c r="M145">
        <v>4</v>
      </c>
      <c r="N145">
        <v>3.8</v>
      </c>
      <c r="O145">
        <v>1.82</v>
      </c>
      <c r="P145">
        <v>3.8</v>
      </c>
      <c r="Q145">
        <v>3.85</v>
      </c>
      <c r="R145">
        <v>1.9</v>
      </c>
      <c r="S145">
        <f t="shared" si="20"/>
        <v>1.9</v>
      </c>
      <c r="T145">
        <f t="shared" si="21"/>
        <v>1.82</v>
      </c>
      <c r="U145">
        <f t="shared" si="22"/>
        <v>1.9</v>
      </c>
      <c r="V145">
        <f t="shared" si="24"/>
        <v>-1</v>
      </c>
      <c r="W145">
        <f t="shared" si="25"/>
        <v>-1</v>
      </c>
      <c r="X145">
        <f t="shared" si="26"/>
        <v>-1</v>
      </c>
      <c r="Y145">
        <f t="shared" si="27"/>
        <v>1</v>
      </c>
      <c r="Z145">
        <f t="shared" si="28"/>
        <v>1</v>
      </c>
      <c r="AA145">
        <f t="shared" si="29"/>
        <v>1</v>
      </c>
    </row>
    <row r="146" spans="1:27" x14ac:dyDescent="0.2">
      <c r="A146" t="s">
        <v>17</v>
      </c>
      <c r="B146" s="1">
        <v>44921</v>
      </c>
      <c r="C146" s="2">
        <v>0.52083333333333337</v>
      </c>
      <c r="D146" t="s">
        <v>36</v>
      </c>
      <c r="E146" t="s">
        <v>31</v>
      </c>
      <c r="F146">
        <v>2</v>
      </c>
      <c r="G146">
        <v>2</v>
      </c>
      <c r="H146" t="s">
        <v>23</v>
      </c>
      <c r="I146">
        <f t="shared" si="23"/>
        <v>0</v>
      </c>
      <c r="J146">
        <v>4</v>
      </c>
      <c r="K146">
        <v>3.6</v>
      </c>
      <c r="L146">
        <v>1.91</v>
      </c>
      <c r="M146">
        <v>3.7</v>
      </c>
      <c r="N146">
        <v>3.7</v>
      </c>
      <c r="O146">
        <v>1.95</v>
      </c>
      <c r="P146">
        <v>3.85</v>
      </c>
      <c r="Q146">
        <v>3.65</v>
      </c>
      <c r="R146">
        <v>1.95</v>
      </c>
      <c r="S146">
        <f t="shared" si="20"/>
        <v>1.91</v>
      </c>
      <c r="T146">
        <f t="shared" si="21"/>
        <v>1.95</v>
      </c>
      <c r="U146">
        <f t="shared" si="22"/>
        <v>1.95</v>
      </c>
      <c r="V146">
        <f t="shared" si="24"/>
        <v>-1</v>
      </c>
      <c r="W146">
        <f t="shared" si="25"/>
        <v>-1</v>
      </c>
      <c r="X146">
        <f t="shared" si="26"/>
        <v>-1</v>
      </c>
      <c r="Y146">
        <f t="shared" si="27"/>
        <v>0</v>
      </c>
      <c r="Z146">
        <f t="shared" si="28"/>
        <v>0</v>
      </c>
      <c r="AA146">
        <f t="shared" si="29"/>
        <v>0</v>
      </c>
    </row>
    <row r="147" spans="1:27" x14ac:dyDescent="0.2">
      <c r="A147" t="s">
        <v>17</v>
      </c>
      <c r="B147" s="1">
        <v>44921</v>
      </c>
      <c r="C147" s="2">
        <v>0.625</v>
      </c>
      <c r="D147" t="s">
        <v>18</v>
      </c>
      <c r="E147" t="s">
        <v>21</v>
      </c>
      <c r="F147">
        <v>0</v>
      </c>
      <c r="G147">
        <v>3</v>
      </c>
      <c r="H147" t="s">
        <v>20</v>
      </c>
      <c r="I147">
        <f t="shared" si="23"/>
        <v>-1</v>
      </c>
      <c r="J147">
        <v>2.0499999999999998</v>
      </c>
      <c r="K147">
        <v>3.6</v>
      </c>
      <c r="L147">
        <v>3.5</v>
      </c>
      <c r="M147">
        <v>2.0499999999999998</v>
      </c>
      <c r="N147">
        <v>3.4</v>
      </c>
      <c r="O147">
        <v>3.5</v>
      </c>
      <c r="P147">
        <v>2.1</v>
      </c>
      <c r="Q147">
        <v>3.5</v>
      </c>
      <c r="R147">
        <v>3.5</v>
      </c>
      <c r="S147">
        <f t="shared" si="20"/>
        <v>2.0499999999999998</v>
      </c>
      <c r="T147">
        <f t="shared" si="21"/>
        <v>2.0499999999999998</v>
      </c>
      <c r="U147">
        <f t="shared" si="22"/>
        <v>2.1</v>
      </c>
      <c r="V147">
        <f t="shared" si="24"/>
        <v>1</v>
      </c>
      <c r="W147">
        <f t="shared" si="25"/>
        <v>1</v>
      </c>
      <c r="X147">
        <f t="shared" si="26"/>
        <v>1</v>
      </c>
      <c r="Y147">
        <f t="shared" si="27"/>
        <v>0</v>
      </c>
      <c r="Z147">
        <f t="shared" si="28"/>
        <v>0</v>
      </c>
      <c r="AA147">
        <f t="shared" si="29"/>
        <v>0</v>
      </c>
    </row>
    <row r="148" spans="1:27" x14ac:dyDescent="0.2">
      <c r="A148" t="s">
        <v>17</v>
      </c>
      <c r="B148" s="1">
        <v>44921</v>
      </c>
      <c r="C148" s="2">
        <v>0.625</v>
      </c>
      <c r="D148" t="s">
        <v>33</v>
      </c>
      <c r="E148" t="s">
        <v>28</v>
      </c>
      <c r="F148">
        <v>1</v>
      </c>
      <c r="G148">
        <v>2</v>
      </c>
      <c r="H148" t="s">
        <v>20</v>
      </c>
      <c r="I148">
        <f t="shared" si="23"/>
        <v>-1</v>
      </c>
      <c r="J148">
        <v>2.2999999999999998</v>
      </c>
      <c r="K148">
        <v>3.25</v>
      </c>
      <c r="L148">
        <v>3.2</v>
      </c>
      <c r="M148">
        <v>2.2999999999999998</v>
      </c>
      <c r="N148">
        <v>3.25</v>
      </c>
      <c r="O148">
        <v>3.1</v>
      </c>
      <c r="P148">
        <v>2.35</v>
      </c>
      <c r="Q148">
        <v>3.25</v>
      </c>
      <c r="R148">
        <v>3.2</v>
      </c>
      <c r="S148">
        <f t="shared" si="20"/>
        <v>2.2999999999999998</v>
      </c>
      <c r="T148">
        <f t="shared" si="21"/>
        <v>2.2999999999999998</v>
      </c>
      <c r="U148">
        <f t="shared" si="22"/>
        <v>2.35</v>
      </c>
      <c r="V148">
        <f t="shared" si="24"/>
        <v>1</v>
      </c>
      <c r="W148">
        <f t="shared" si="25"/>
        <v>1</v>
      </c>
      <c r="X148">
        <f t="shared" si="26"/>
        <v>1</v>
      </c>
      <c r="Y148">
        <f t="shared" si="27"/>
        <v>0</v>
      </c>
      <c r="Z148">
        <f t="shared" si="28"/>
        <v>0</v>
      </c>
      <c r="AA148">
        <f t="shared" si="29"/>
        <v>0</v>
      </c>
    </row>
    <row r="149" spans="1:27" x14ac:dyDescent="0.2">
      <c r="A149" t="s">
        <v>17</v>
      </c>
      <c r="B149" s="1">
        <v>44921</v>
      </c>
      <c r="C149" s="2">
        <v>0.625</v>
      </c>
      <c r="D149" t="s">
        <v>35</v>
      </c>
      <c r="E149" t="s">
        <v>29</v>
      </c>
      <c r="F149">
        <v>0</v>
      </c>
      <c r="G149">
        <v>3</v>
      </c>
      <c r="H149" t="s">
        <v>20</v>
      </c>
      <c r="I149">
        <f t="shared" si="23"/>
        <v>-1</v>
      </c>
      <c r="J149">
        <v>3.25</v>
      </c>
      <c r="K149">
        <v>3.5</v>
      </c>
      <c r="L149">
        <v>2.2000000000000002</v>
      </c>
      <c r="M149">
        <v>3.2</v>
      </c>
      <c r="N149">
        <v>3.5</v>
      </c>
      <c r="O149">
        <v>2.15</v>
      </c>
      <c r="P149">
        <v>3.2</v>
      </c>
      <c r="Q149">
        <v>3.5</v>
      </c>
      <c r="R149">
        <v>2.2000000000000002</v>
      </c>
      <c r="S149">
        <f t="shared" si="20"/>
        <v>2.2000000000000002</v>
      </c>
      <c r="T149">
        <f t="shared" si="21"/>
        <v>2.15</v>
      </c>
      <c r="U149">
        <f t="shared" si="22"/>
        <v>2.2000000000000002</v>
      </c>
      <c r="V149">
        <f t="shared" si="24"/>
        <v>-1</v>
      </c>
      <c r="W149">
        <f t="shared" si="25"/>
        <v>-1</v>
      </c>
      <c r="X149">
        <f t="shared" si="26"/>
        <v>-1</v>
      </c>
      <c r="Y149">
        <f t="shared" si="27"/>
        <v>1</v>
      </c>
      <c r="Z149">
        <f t="shared" si="28"/>
        <v>1</v>
      </c>
      <c r="AA149">
        <f t="shared" si="29"/>
        <v>1</v>
      </c>
    </row>
    <row r="150" spans="1:27" x14ac:dyDescent="0.2">
      <c r="A150" t="s">
        <v>17</v>
      </c>
      <c r="B150" s="1">
        <v>44921</v>
      </c>
      <c r="C150" s="2">
        <v>0.625</v>
      </c>
      <c r="D150" t="s">
        <v>32</v>
      </c>
      <c r="E150" t="s">
        <v>38</v>
      </c>
      <c r="F150">
        <v>1</v>
      </c>
      <c r="G150">
        <v>3</v>
      </c>
      <c r="H150" t="s">
        <v>20</v>
      </c>
      <c r="I150">
        <f t="shared" si="23"/>
        <v>-1</v>
      </c>
      <c r="J150">
        <v>3.3</v>
      </c>
      <c r="K150">
        <v>3.5</v>
      </c>
      <c r="L150">
        <v>2.15</v>
      </c>
      <c r="M150">
        <v>3.4</v>
      </c>
      <c r="N150">
        <v>3.4</v>
      </c>
      <c r="O150">
        <v>2.1</v>
      </c>
      <c r="P150">
        <v>3.3</v>
      </c>
      <c r="Q150">
        <v>3.5</v>
      </c>
      <c r="R150">
        <v>2.15</v>
      </c>
      <c r="S150">
        <f t="shared" si="20"/>
        <v>2.15</v>
      </c>
      <c r="T150">
        <f t="shared" si="21"/>
        <v>2.1</v>
      </c>
      <c r="U150">
        <f t="shared" si="22"/>
        <v>2.15</v>
      </c>
      <c r="V150">
        <f t="shared" si="24"/>
        <v>-1</v>
      </c>
      <c r="W150">
        <f t="shared" si="25"/>
        <v>-1</v>
      </c>
      <c r="X150">
        <f t="shared" si="26"/>
        <v>-1</v>
      </c>
      <c r="Y150">
        <f t="shared" si="27"/>
        <v>1</v>
      </c>
      <c r="Z150">
        <f t="shared" si="28"/>
        <v>1</v>
      </c>
      <c r="AA150">
        <f t="shared" si="29"/>
        <v>1</v>
      </c>
    </row>
    <row r="151" spans="1:27" x14ac:dyDescent="0.2">
      <c r="A151" t="s">
        <v>17</v>
      </c>
      <c r="B151" s="1">
        <v>44921</v>
      </c>
      <c r="C151" s="2">
        <v>0.72916666666666663</v>
      </c>
      <c r="D151" t="s">
        <v>26</v>
      </c>
      <c r="E151" t="s">
        <v>22</v>
      </c>
      <c r="F151">
        <v>1</v>
      </c>
      <c r="G151">
        <v>3</v>
      </c>
      <c r="H151" t="s">
        <v>20</v>
      </c>
      <c r="I151">
        <f t="shared" si="23"/>
        <v>-1</v>
      </c>
      <c r="J151">
        <v>4.75</v>
      </c>
      <c r="K151">
        <v>4</v>
      </c>
      <c r="L151">
        <v>1.7</v>
      </c>
      <c r="M151">
        <v>4.5</v>
      </c>
      <c r="N151">
        <v>4.0999999999999996</v>
      </c>
      <c r="O151">
        <v>1.7</v>
      </c>
      <c r="P151">
        <v>4.5</v>
      </c>
      <c r="Q151">
        <v>3.85</v>
      </c>
      <c r="R151">
        <v>1.75</v>
      </c>
      <c r="S151">
        <f t="shared" si="20"/>
        <v>1.7</v>
      </c>
      <c r="T151">
        <f t="shared" si="21"/>
        <v>1.7</v>
      </c>
      <c r="U151">
        <f t="shared" si="22"/>
        <v>1.75</v>
      </c>
      <c r="V151">
        <f t="shared" si="24"/>
        <v>-1</v>
      </c>
      <c r="W151">
        <f t="shared" si="25"/>
        <v>-1</v>
      </c>
      <c r="X151">
        <f t="shared" si="26"/>
        <v>-1</v>
      </c>
      <c r="Y151">
        <f t="shared" si="27"/>
        <v>1</v>
      </c>
      <c r="Z151">
        <f t="shared" si="28"/>
        <v>1</v>
      </c>
      <c r="AA151">
        <f t="shared" si="29"/>
        <v>1</v>
      </c>
    </row>
    <row r="152" spans="1:27" x14ac:dyDescent="0.2">
      <c r="A152" t="s">
        <v>17</v>
      </c>
      <c r="B152" s="1">
        <v>44921</v>
      </c>
      <c r="C152" s="2">
        <v>0.83333333333333337</v>
      </c>
      <c r="D152" t="s">
        <v>19</v>
      </c>
      <c r="E152" t="s">
        <v>39</v>
      </c>
      <c r="F152">
        <v>3</v>
      </c>
      <c r="G152">
        <v>1</v>
      </c>
      <c r="H152" t="s">
        <v>24</v>
      </c>
      <c r="I152">
        <f t="shared" si="23"/>
        <v>1</v>
      </c>
      <c r="J152">
        <v>1.5</v>
      </c>
      <c r="K152">
        <v>4.33</v>
      </c>
      <c r="L152">
        <v>6.5</v>
      </c>
      <c r="M152">
        <v>1.5</v>
      </c>
      <c r="N152">
        <v>4.33</v>
      </c>
      <c r="O152">
        <v>6.25</v>
      </c>
      <c r="P152">
        <v>1.53</v>
      </c>
      <c r="Q152">
        <v>4.4000000000000004</v>
      </c>
      <c r="R152">
        <v>6</v>
      </c>
      <c r="S152">
        <f t="shared" si="20"/>
        <v>1.5</v>
      </c>
      <c r="T152">
        <f t="shared" si="21"/>
        <v>1.5</v>
      </c>
      <c r="U152">
        <f t="shared" si="22"/>
        <v>1.53</v>
      </c>
      <c r="V152">
        <f t="shared" si="24"/>
        <v>1</v>
      </c>
      <c r="W152">
        <f t="shared" si="25"/>
        <v>1</v>
      </c>
      <c r="X152">
        <f t="shared" si="26"/>
        <v>1</v>
      </c>
      <c r="Y152">
        <f t="shared" si="27"/>
        <v>1</v>
      </c>
      <c r="Z152">
        <f t="shared" si="28"/>
        <v>1</v>
      </c>
      <c r="AA152">
        <f t="shared" si="29"/>
        <v>1</v>
      </c>
    </row>
    <row r="153" spans="1:27" x14ac:dyDescent="0.2">
      <c r="A153" t="s">
        <v>17</v>
      </c>
      <c r="B153" s="1">
        <v>44922</v>
      </c>
      <c r="C153" s="2">
        <v>0.72916666666666663</v>
      </c>
      <c r="D153" t="s">
        <v>34</v>
      </c>
      <c r="E153" t="s">
        <v>25</v>
      </c>
      <c r="F153">
        <v>2</v>
      </c>
      <c r="G153">
        <v>0</v>
      </c>
      <c r="H153" t="s">
        <v>24</v>
      </c>
      <c r="I153">
        <f t="shared" si="23"/>
        <v>1</v>
      </c>
      <c r="J153">
        <v>1.3</v>
      </c>
      <c r="K153">
        <v>5.5</v>
      </c>
      <c r="L153">
        <v>10</v>
      </c>
      <c r="M153">
        <v>1.32</v>
      </c>
      <c r="N153">
        <v>5.5</v>
      </c>
      <c r="O153">
        <v>9</v>
      </c>
      <c r="P153">
        <v>1.33</v>
      </c>
      <c r="Q153">
        <v>5.5</v>
      </c>
      <c r="R153">
        <v>9</v>
      </c>
      <c r="S153">
        <f t="shared" si="20"/>
        <v>1.3</v>
      </c>
      <c r="T153">
        <f t="shared" si="21"/>
        <v>1.32</v>
      </c>
      <c r="U153">
        <f t="shared" si="22"/>
        <v>1.33</v>
      </c>
      <c r="V153">
        <f t="shared" si="24"/>
        <v>1</v>
      </c>
      <c r="W153">
        <f t="shared" si="25"/>
        <v>1</v>
      </c>
      <c r="X153">
        <f t="shared" si="26"/>
        <v>1</v>
      </c>
      <c r="Y153">
        <f t="shared" si="27"/>
        <v>1</v>
      </c>
      <c r="Z153">
        <f t="shared" si="28"/>
        <v>1</v>
      </c>
      <c r="AA153">
        <f t="shared" si="29"/>
        <v>1</v>
      </c>
    </row>
    <row r="154" spans="1:27" x14ac:dyDescent="0.2">
      <c r="A154" t="s">
        <v>17</v>
      </c>
      <c r="B154" s="1">
        <v>44922</v>
      </c>
      <c r="C154" s="2">
        <v>0.83333333333333337</v>
      </c>
      <c r="D154" t="s">
        <v>37</v>
      </c>
      <c r="E154" t="s">
        <v>30</v>
      </c>
      <c r="F154">
        <v>3</v>
      </c>
      <c r="G154">
        <v>0</v>
      </c>
      <c r="H154" t="s">
        <v>24</v>
      </c>
      <c r="I154">
        <f t="shared" si="23"/>
        <v>1</v>
      </c>
      <c r="J154">
        <v>1.29</v>
      </c>
      <c r="K154">
        <v>5.5</v>
      </c>
      <c r="L154">
        <v>11</v>
      </c>
      <c r="M154">
        <v>1.31</v>
      </c>
      <c r="N154">
        <v>5.5</v>
      </c>
      <c r="O154">
        <v>9.5</v>
      </c>
      <c r="P154">
        <v>1.3</v>
      </c>
      <c r="Q154">
        <v>5.5</v>
      </c>
      <c r="R154">
        <v>11</v>
      </c>
      <c r="S154">
        <f t="shared" si="20"/>
        <v>1.29</v>
      </c>
      <c r="T154">
        <f t="shared" si="21"/>
        <v>1.31</v>
      </c>
      <c r="U154">
        <f t="shared" si="22"/>
        <v>1.3</v>
      </c>
      <c r="V154">
        <f t="shared" si="24"/>
        <v>1</v>
      </c>
      <c r="W154">
        <f t="shared" si="25"/>
        <v>1</v>
      </c>
      <c r="X154">
        <f t="shared" si="26"/>
        <v>1</v>
      </c>
      <c r="Y154">
        <f t="shared" si="27"/>
        <v>1</v>
      </c>
      <c r="Z154">
        <f t="shared" si="28"/>
        <v>1</v>
      </c>
      <c r="AA154">
        <f t="shared" si="29"/>
        <v>1</v>
      </c>
    </row>
    <row r="155" spans="1:27" x14ac:dyDescent="0.2">
      <c r="A155" t="s">
        <v>17</v>
      </c>
      <c r="B155" s="1">
        <v>44923</v>
      </c>
      <c r="C155" s="2">
        <v>0.83333333333333337</v>
      </c>
      <c r="D155" t="s">
        <v>27</v>
      </c>
      <c r="E155" t="s">
        <v>40</v>
      </c>
      <c r="F155">
        <v>1</v>
      </c>
      <c r="G155">
        <v>3</v>
      </c>
      <c r="H155" t="s">
        <v>20</v>
      </c>
      <c r="I155">
        <f t="shared" si="23"/>
        <v>-1</v>
      </c>
      <c r="J155">
        <v>9.5</v>
      </c>
      <c r="K155">
        <v>6</v>
      </c>
      <c r="L155">
        <v>1.29</v>
      </c>
      <c r="M155">
        <v>9</v>
      </c>
      <c r="N155">
        <v>6</v>
      </c>
      <c r="O155">
        <v>1.3</v>
      </c>
      <c r="P155">
        <v>8.75</v>
      </c>
      <c r="Q155">
        <v>6</v>
      </c>
      <c r="R155">
        <v>1.3</v>
      </c>
      <c r="S155">
        <f t="shared" si="20"/>
        <v>1.29</v>
      </c>
      <c r="T155">
        <f t="shared" si="21"/>
        <v>1.3</v>
      </c>
      <c r="U155">
        <f t="shared" si="22"/>
        <v>1.3</v>
      </c>
      <c r="V155">
        <f t="shared" si="24"/>
        <v>-1</v>
      </c>
      <c r="W155">
        <f t="shared" si="25"/>
        <v>-1</v>
      </c>
      <c r="X155">
        <f t="shared" si="26"/>
        <v>-1</v>
      </c>
      <c r="Y155">
        <f t="shared" si="27"/>
        <v>1</v>
      </c>
      <c r="Z155">
        <f t="shared" si="28"/>
        <v>1</v>
      </c>
      <c r="AA155">
        <f t="shared" si="29"/>
        <v>1</v>
      </c>
    </row>
    <row r="156" spans="1:27" x14ac:dyDescent="0.2">
      <c r="A156" t="s">
        <v>17</v>
      </c>
      <c r="B156" s="1">
        <v>44925</v>
      </c>
      <c r="C156" s="2">
        <v>0.82291666666666663</v>
      </c>
      <c r="D156" t="s">
        <v>39</v>
      </c>
      <c r="E156" t="s">
        <v>36</v>
      </c>
      <c r="F156">
        <v>0</v>
      </c>
      <c r="G156">
        <v>2</v>
      </c>
      <c r="H156" t="s">
        <v>20</v>
      </c>
      <c r="I156">
        <f t="shared" si="23"/>
        <v>-1</v>
      </c>
      <c r="J156">
        <v>2</v>
      </c>
      <c r="K156">
        <v>3.6</v>
      </c>
      <c r="L156">
        <v>3.6</v>
      </c>
      <c r="M156">
        <v>2.0499999999999998</v>
      </c>
      <c r="N156">
        <v>3.5</v>
      </c>
      <c r="O156">
        <v>3.5</v>
      </c>
      <c r="P156">
        <v>2.0499999999999998</v>
      </c>
      <c r="Q156">
        <v>3.55</v>
      </c>
      <c r="R156">
        <v>3.6</v>
      </c>
      <c r="S156">
        <f t="shared" si="20"/>
        <v>2</v>
      </c>
      <c r="T156">
        <f t="shared" si="21"/>
        <v>2.0499999999999998</v>
      </c>
      <c r="U156">
        <f t="shared" si="22"/>
        <v>2.0499999999999998</v>
      </c>
      <c r="V156">
        <f t="shared" si="24"/>
        <v>1</v>
      </c>
      <c r="W156">
        <f t="shared" si="25"/>
        <v>1</v>
      </c>
      <c r="X156">
        <f t="shared" si="26"/>
        <v>1</v>
      </c>
      <c r="Y156">
        <f t="shared" si="27"/>
        <v>0</v>
      </c>
      <c r="Z156">
        <f t="shared" si="28"/>
        <v>0</v>
      </c>
      <c r="AA156">
        <f t="shared" si="29"/>
        <v>0</v>
      </c>
    </row>
    <row r="157" spans="1:27" x14ac:dyDescent="0.2">
      <c r="A157" t="s">
        <v>17</v>
      </c>
      <c r="B157" s="1">
        <v>44925</v>
      </c>
      <c r="C157" s="2">
        <v>0.83333333333333337</v>
      </c>
      <c r="D157" t="s">
        <v>22</v>
      </c>
      <c r="E157" t="s">
        <v>35</v>
      </c>
      <c r="F157">
        <v>2</v>
      </c>
      <c r="G157">
        <v>1</v>
      </c>
      <c r="H157" t="s">
        <v>24</v>
      </c>
      <c r="I157">
        <f t="shared" si="23"/>
        <v>1</v>
      </c>
      <c r="J157">
        <v>1.29</v>
      </c>
      <c r="K157">
        <v>6</v>
      </c>
      <c r="L157">
        <v>9.5</v>
      </c>
      <c r="M157">
        <v>1.3</v>
      </c>
      <c r="N157">
        <v>5.75</v>
      </c>
      <c r="O157">
        <v>9.25</v>
      </c>
      <c r="P157">
        <v>1.3</v>
      </c>
      <c r="Q157">
        <v>6</v>
      </c>
      <c r="R157">
        <v>9</v>
      </c>
      <c r="S157">
        <f t="shared" si="20"/>
        <v>1.29</v>
      </c>
      <c r="T157">
        <f t="shared" si="21"/>
        <v>1.3</v>
      </c>
      <c r="U157">
        <f t="shared" si="22"/>
        <v>1.3</v>
      </c>
      <c r="V157">
        <f t="shared" si="24"/>
        <v>1</v>
      </c>
      <c r="W157">
        <f t="shared" si="25"/>
        <v>1</v>
      </c>
      <c r="X157">
        <f t="shared" si="26"/>
        <v>1</v>
      </c>
      <c r="Y157">
        <f t="shared" si="27"/>
        <v>1</v>
      </c>
      <c r="Z157">
        <f t="shared" si="28"/>
        <v>1</v>
      </c>
      <c r="AA157">
        <f t="shared" si="29"/>
        <v>1</v>
      </c>
    </row>
    <row r="158" spans="1:27" x14ac:dyDescent="0.2">
      <c r="A158" t="s">
        <v>17</v>
      </c>
      <c r="B158" s="1">
        <v>44926</v>
      </c>
      <c r="C158" s="2">
        <v>0.52083333333333337</v>
      </c>
      <c r="D158" t="s">
        <v>28</v>
      </c>
      <c r="E158" t="s">
        <v>37</v>
      </c>
      <c r="F158">
        <v>0</v>
      </c>
      <c r="G158">
        <v>1</v>
      </c>
      <c r="H158" t="s">
        <v>20</v>
      </c>
      <c r="I158">
        <f t="shared" si="23"/>
        <v>-1</v>
      </c>
      <c r="J158">
        <v>4</v>
      </c>
      <c r="K158">
        <v>3.6</v>
      </c>
      <c r="L158">
        <v>1.91</v>
      </c>
      <c r="M158">
        <v>3.9</v>
      </c>
      <c r="N158">
        <v>3.6</v>
      </c>
      <c r="O158">
        <v>1.9</v>
      </c>
      <c r="P158">
        <v>4</v>
      </c>
      <c r="Q158">
        <v>3.6</v>
      </c>
      <c r="R158">
        <v>1.9</v>
      </c>
      <c r="S158">
        <f t="shared" si="20"/>
        <v>1.91</v>
      </c>
      <c r="T158">
        <f t="shared" si="21"/>
        <v>1.9</v>
      </c>
      <c r="U158">
        <f t="shared" si="22"/>
        <v>1.9</v>
      </c>
      <c r="V158">
        <f t="shared" si="24"/>
        <v>-1</v>
      </c>
      <c r="W158">
        <f t="shared" si="25"/>
        <v>-1</v>
      </c>
      <c r="X158">
        <f t="shared" si="26"/>
        <v>-1</v>
      </c>
      <c r="Y158">
        <f t="shared" si="27"/>
        <v>1</v>
      </c>
      <c r="Z158">
        <f t="shared" si="28"/>
        <v>1</v>
      </c>
      <c r="AA158">
        <f t="shared" si="29"/>
        <v>1</v>
      </c>
    </row>
    <row r="159" spans="1:27" x14ac:dyDescent="0.2">
      <c r="A159" t="s">
        <v>17</v>
      </c>
      <c r="B159" s="1">
        <v>44926</v>
      </c>
      <c r="C159" s="2">
        <v>0.625</v>
      </c>
      <c r="D159" t="s">
        <v>25</v>
      </c>
      <c r="E159" t="s">
        <v>18</v>
      </c>
      <c r="F159">
        <v>0</v>
      </c>
      <c r="G159">
        <v>2</v>
      </c>
      <c r="H159" t="s">
        <v>20</v>
      </c>
      <c r="I159">
        <f t="shared" si="23"/>
        <v>-1</v>
      </c>
      <c r="J159">
        <v>2.8</v>
      </c>
      <c r="K159">
        <v>3.3</v>
      </c>
      <c r="L159">
        <v>2.5</v>
      </c>
      <c r="M159">
        <v>2.85</v>
      </c>
      <c r="N159">
        <v>3.25</v>
      </c>
      <c r="O159">
        <v>2.5</v>
      </c>
      <c r="P159">
        <v>2.85</v>
      </c>
      <c r="Q159">
        <v>3.25</v>
      </c>
      <c r="R159">
        <v>2.5</v>
      </c>
      <c r="S159">
        <f t="shared" si="20"/>
        <v>2.5</v>
      </c>
      <c r="T159">
        <f t="shared" si="21"/>
        <v>2.5</v>
      </c>
      <c r="U159">
        <f t="shared" si="22"/>
        <v>2.5</v>
      </c>
      <c r="V159">
        <f t="shared" si="24"/>
        <v>-1</v>
      </c>
      <c r="W159">
        <f t="shared" si="25"/>
        <v>-1</v>
      </c>
      <c r="X159">
        <f t="shared" si="26"/>
        <v>-1</v>
      </c>
      <c r="Y159">
        <f t="shared" si="27"/>
        <v>1</v>
      </c>
      <c r="Z159">
        <f t="shared" si="28"/>
        <v>1</v>
      </c>
      <c r="AA159">
        <f t="shared" si="29"/>
        <v>1</v>
      </c>
    </row>
    <row r="160" spans="1:27" x14ac:dyDescent="0.2">
      <c r="A160" t="s">
        <v>17</v>
      </c>
      <c r="B160" s="1">
        <v>44926</v>
      </c>
      <c r="C160" s="2">
        <v>0.625</v>
      </c>
      <c r="D160" t="s">
        <v>21</v>
      </c>
      <c r="E160" t="s">
        <v>32</v>
      </c>
      <c r="F160">
        <v>2</v>
      </c>
      <c r="G160">
        <v>1</v>
      </c>
      <c r="H160" t="s">
        <v>24</v>
      </c>
      <c r="I160">
        <f t="shared" si="23"/>
        <v>1</v>
      </c>
      <c r="J160">
        <v>1.95</v>
      </c>
      <c r="K160">
        <v>3.6</v>
      </c>
      <c r="L160">
        <v>3.75</v>
      </c>
      <c r="M160">
        <v>1.98</v>
      </c>
      <c r="N160">
        <v>3.6</v>
      </c>
      <c r="O160">
        <v>3.6</v>
      </c>
      <c r="P160">
        <v>2</v>
      </c>
      <c r="Q160">
        <v>3.6</v>
      </c>
      <c r="R160">
        <v>3.65</v>
      </c>
      <c r="S160">
        <f t="shared" si="20"/>
        <v>1.95</v>
      </c>
      <c r="T160">
        <f t="shared" si="21"/>
        <v>1.98</v>
      </c>
      <c r="U160">
        <f t="shared" si="22"/>
        <v>2</v>
      </c>
      <c r="V160">
        <f t="shared" si="24"/>
        <v>1</v>
      </c>
      <c r="W160">
        <f t="shared" si="25"/>
        <v>1</v>
      </c>
      <c r="X160">
        <f t="shared" si="26"/>
        <v>1</v>
      </c>
      <c r="Y160">
        <f t="shared" si="27"/>
        <v>1</v>
      </c>
      <c r="Z160">
        <f t="shared" si="28"/>
        <v>1</v>
      </c>
      <c r="AA160">
        <f t="shared" si="29"/>
        <v>1</v>
      </c>
    </row>
    <row r="161" spans="1:27" x14ac:dyDescent="0.2">
      <c r="A161" t="s">
        <v>17</v>
      </c>
      <c r="B161" s="1">
        <v>44926</v>
      </c>
      <c r="C161" s="2">
        <v>0.625</v>
      </c>
      <c r="D161" t="s">
        <v>40</v>
      </c>
      <c r="E161" t="s">
        <v>33</v>
      </c>
      <c r="F161">
        <v>1</v>
      </c>
      <c r="G161">
        <v>1</v>
      </c>
      <c r="H161" t="s">
        <v>23</v>
      </c>
      <c r="I161">
        <f t="shared" si="23"/>
        <v>0</v>
      </c>
      <c r="J161">
        <v>1.1299999999999999</v>
      </c>
      <c r="K161">
        <v>9</v>
      </c>
      <c r="L161">
        <v>19</v>
      </c>
      <c r="M161">
        <v>1.1299999999999999</v>
      </c>
      <c r="N161">
        <v>8.25</v>
      </c>
      <c r="O161">
        <v>21</v>
      </c>
      <c r="P161">
        <v>1.1200000000000001</v>
      </c>
      <c r="Q161">
        <v>8.75</v>
      </c>
      <c r="R161">
        <v>20</v>
      </c>
      <c r="S161">
        <f t="shared" si="20"/>
        <v>1.1299999999999999</v>
      </c>
      <c r="T161">
        <f t="shared" si="21"/>
        <v>1.1299999999999999</v>
      </c>
      <c r="U161">
        <f t="shared" si="22"/>
        <v>1.1200000000000001</v>
      </c>
      <c r="V161">
        <f t="shared" si="24"/>
        <v>1</v>
      </c>
      <c r="W161">
        <f t="shared" si="25"/>
        <v>1</v>
      </c>
      <c r="X161">
        <f t="shared" si="26"/>
        <v>1</v>
      </c>
      <c r="Y161">
        <f t="shared" si="27"/>
        <v>0</v>
      </c>
      <c r="Z161">
        <f t="shared" si="28"/>
        <v>0</v>
      </c>
      <c r="AA161">
        <f t="shared" si="29"/>
        <v>0</v>
      </c>
    </row>
    <row r="162" spans="1:27" x14ac:dyDescent="0.2">
      <c r="A162" t="s">
        <v>17</v>
      </c>
      <c r="B162" s="1">
        <v>44926</v>
      </c>
      <c r="C162" s="2">
        <v>0.625</v>
      </c>
      <c r="D162" t="s">
        <v>29</v>
      </c>
      <c r="E162" t="s">
        <v>27</v>
      </c>
      <c r="F162">
        <v>0</v>
      </c>
      <c r="G162">
        <v>0</v>
      </c>
      <c r="H162" t="s">
        <v>23</v>
      </c>
      <c r="I162">
        <f t="shared" si="23"/>
        <v>0</v>
      </c>
      <c r="J162">
        <v>1.45</v>
      </c>
      <c r="K162">
        <v>4.5</v>
      </c>
      <c r="L162">
        <v>7</v>
      </c>
      <c r="M162">
        <v>1.46</v>
      </c>
      <c r="N162">
        <v>4.75</v>
      </c>
      <c r="O162">
        <v>6.25</v>
      </c>
      <c r="P162">
        <v>1.45</v>
      </c>
      <c r="Q162">
        <v>4.7</v>
      </c>
      <c r="R162">
        <v>6.5</v>
      </c>
      <c r="S162">
        <f t="shared" si="20"/>
        <v>1.45</v>
      </c>
      <c r="T162">
        <f t="shared" si="21"/>
        <v>1.46</v>
      </c>
      <c r="U162">
        <f t="shared" si="22"/>
        <v>1.45</v>
      </c>
      <c r="V162">
        <f t="shared" si="24"/>
        <v>1</v>
      </c>
      <c r="W162">
        <f t="shared" si="25"/>
        <v>1</v>
      </c>
      <c r="X162">
        <f t="shared" si="26"/>
        <v>1</v>
      </c>
      <c r="Y162">
        <f t="shared" si="27"/>
        <v>0</v>
      </c>
      <c r="Z162">
        <f t="shared" si="28"/>
        <v>0</v>
      </c>
      <c r="AA162">
        <f t="shared" si="29"/>
        <v>0</v>
      </c>
    </row>
    <row r="163" spans="1:27" x14ac:dyDescent="0.2">
      <c r="A163" t="s">
        <v>17</v>
      </c>
      <c r="B163" s="1">
        <v>44926</v>
      </c>
      <c r="C163" s="2">
        <v>0.72916666666666663</v>
      </c>
      <c r="D163" t="s">
        <v>38</v>
      </c>
      <c r="E163" t="s">
        <v>19</v>
      </c>
      <c r="F163">
        <v>2</v>
      </c>
      <c r="G163">
        <v>4</v>
      </c>
      <c r="H163" t="s">
        <v>20</v>
      </c>
      <c r="I163">
        <f t="shared" si="23"/>
        <v>-1</v>
      </c>
      <c r="J163">
        <v>3.4</v>
      </c>
      <c r="K163">
        <v>3.5</v>
      </c>
      <c r="L163">
        <v>2.1</v>
      </c>
      <c r="M163">
        <v>3.4</v>
      </c>
      <c r="N163">
        <v>3.5</v>
      </c>
      <c r="O163">
        <v>2.1</v>
      </c>
      <c r="P163">
        <v>3.4</v>
      </c>
      <c r="Q163">
        <v>3.45</v>
      </c>
      <c r="R163">
        <v>2.15</v>
      </c>
      <c r="S163">
        <f t="shared" si="20"/>
        <v>2.1</v>
      </c>
      <c r="T163">
        <f t="shared" si="21"/>
        <v>2.1</v>
      </c>
      <c r="U163">
        <f t="shared" si="22"/>
        <v>2.15</v>
      </c>
      <c r="V163">
        <f t="shared" si="24"/>
        <v>-1</v>
      </c>
      <c r="W163">
        <f t="shared" si="25"/>
        <v>-1</v>
      </c>
      <c r="X163">
        <f t="shared" si="26"/>
        <v>-1</v>
      </c>
      <c r="Y163">
        <f t="shared" si="27"/>
        <v>1</v>
      </c>
      <c r="Z163">
        <f t="shared" si="28"/>
        <v>1</v>
      </c>
      <c r="AA163">
        <f t="shared" si="29"/>
        <v>1</v>
      </c>
    </row>
    <row r="164" spans="1:27" x14ac:dyDescent="0.2">
      <c r="A164" t="s">
        <v>17</v>
      </c>
      <c r="B164" s="1">
        <v>44927</v>
      </c>
      <c r="C164" s="2">
        <v>0.58333333333333337</v>
      </c>
      <c r="D164" t="s">
        <v>31</v>
      </c>
      <c r="E164" t="s">
        <v>26</v>
      </c>
      <c r="F164">
        <v>0</v>
      </c>
      <c r="G164">
        <v>2</v>
      </c>
      <c r="H164" t="s">
        <v>20</v>
      </c>
      <c r="I164">
        <f t="shared" si="23"/>
        <v>-1</v>
      </c>
      <c r="J164">
        <v>1.67</v>
      </c>
      <c r="K164">
        <v>4</v>
      </c>
      <c r="L164">
        <v>5</v>
      </c>
      <c r="M164">
        <v>1.65</v>
      </c>
      <c r="N164">
        <v>4</v>
      </c>
      <c r="O164">
        <v>4.8</v>
      </c>
      <c r="P164">
        <v>1.67</v>
      </c>
      <c r="Q164">
        <v>4</v>
      </c>
      <c r="R164">
        <v>4.9000000000000004</v>
      </c>
      <c r="S164">
        <f t="shared" si="20"/>
        <v>1.67</v>
      </c>
      <c r="T164">
        <f t="shared" si="21"/>
        <v>1.65</v>
      </c>
      <c r="U164">
        <f t="shared" si="22"/>
        <v>1.67</v>
      </c>
      <c r="V164">
        <f t="shared" si="24"/>
        <v>1</v>
      </c>
      <c r="W164">
        <f t="shared" si="25"/>
        <v>1</v>
      </c>
      <c r="X164">
        <f t="shared" si="26"/>
        <v>1</v>
      </c>
      <c r="Y164">
        <f t="shared" si="27"/>
        <v>0</v>
      </c>
      <c r="Z164">
        <f t="shared" si="28"/>
        <v>0</v>
      </c>
      <c r="AA164">
        <f t="shared" si="29"/>
        <v>0</v>
      </c>
    </row>
    <row r="165" spans="1:27" x14ac:dyDescent="0.2">
      <c r="A165" t="s">
        <v>17</v>
      </c>
      <c r="B165" s="1">
        <v>44927</v>
      </c>
      <c r="C165" s="2">
        <v>0.6875</v>
      </c>
      <c r="D165" t="s">
        <v>30</v>
      </c>
      <c r="E165" t="s">
        <v>34</v>
      </c>
      <c r="F165">
        <v>1</v>
      </c>
      <c r="G165">
        <v>1</v>
      </c>
      <c r="H165" t="s">
        <v>23</v>
      </c>
      <c r="I165">
        <f t="shared" si="23"/>
        <v>0</v>
      </c>
      <c r="J165">
        <v>5</v>
      </c>
      <c r="K165">
        <v>3.8</v>
      </c>
      <c r="L165">
        <v>1.7</v>
      </c>
      <c r="M165">
        <v>5</v>
      </c>
      <c r="N165">
        <v>3.8</v>
      </c>
      <c r="O165">
        <v>1.68</v>
      </c>
      <c r="P165">
        <v>5</v>
      </c>
      <c r="Q165">
        <v>3.8</v>
      </c>
      <c r="R165">
        <v>1.7</v>
      </c>
      <c r="S165">
        <f t="shared" si="20"/>
        <v>1.7</v>
      </c>
      <c r="T165">
        <f t="shared" si="21"/>
        <v>1.68</v>
      </c>
      <c r="U165">
        <f t="shared" si="22"/>
        <v>1.7</v>
      </c>
      <c r="V165">
        <f t="shared" si="24"/>
        <v>-1</v>
      </c>
      <c r="W165">
        <f t="shared" si="25"/>
        <v>-1</v>
      </c>
      <c r="X165">
        <f t="shared" si="26"/>
        <v>-1</v>
      </c>
      <c r="Y165">
        <f t="shared" si="27"/>
        <v>0</v>
      </c>
      <c r="Z165">
        <f t="shared" si="28"/>
        <v>0</v>
      </c>
      <c r="AA165">
        <f t="shared" si="29"/>
        <v>0</v>
      </c>
    </row>
    <row r="166" spans="1:27" x14ac:dyDescent="0.2">
      <c r="A166" t="s">
        <v>17</v>
      </c>
      <c r="B166" s="1">
        <v>44928</v>
      </c>
      <c r="C166" s="2">
        <v>0.72916666666666663</v>
      </c>
      <c r="D166" t="s">
        <v>36</v>
      </c>
      <c r="E166" t="s">
        <v>22</v>
      </c>
      <c r="F166">
        <v>3</v>
      </c>
      <c r="G166">
        <v>1</v>
      </c>
      <c r="H166" t="s">
        <v>24</v>
      </c>
      <c r="I166">
        <f t="shared" si="23"/>
        <v>1</v>
      </c>
      <c r="J166">
        <v>5.5</v>
      </c>
      <c r="K166">
        <v>4.33</v>
      </c>
      <c r="L166">
        <v>1.55</v>
      </c>
      <c r="M166">
        <v>5.5</v>
      </c>
      <c r="N166">
        <v>4.4000000000000004</v>
      </c>
      <c r="O166">
        <v>1.53</v>
      </c>
      <c r="P166">
        <v>5.5</v>
      </c>
      <c r="Q166">
        <v>4.5</v>
      </c>
      <c r="R166">
        <v>1.55</v>
      </c>
      <c r="S166">
        <f t="shared" si="20"/>
        <v>1.55</v>
      </c>
      <c r="T166">
        <f t="shared" si="21"/>
        <v>1.53</v>
      </c>
      <c r="U166">
        <f t="shared" si="22"/>
        <v>1.55</v>
      </c>
      <c r="V166">
        <f t="shared" si="24"/>
        <v>-1</v>
      </c>
      <c r="W166">
        <f t="shared" si="25"/>
        <v>-1</v>
      </c>
      <c r="X166">
        <f t="shared" si="26"/>
        <v>-1</v>
      </c>
      <c r="Y166">
        <f t="shared" si="27"/>
        <v>0</v>
      </c>
      <c r="Z166">
        <f t="shared" si="28"/>
        <v>0</v>
      </c>
      <c r="AA166">
        <f t="shared" si="29"/>
        <v>0</v>
      </c>
    </row>
    <row r="167" spans="1:27" x14ac:dyDescent="0.2">
      <c r="A167" t="s">
        <v>17</v>
      </c>
      <c r="B167" s="1">
        <v>44929</v>
      </c>
      <c r="C167" s="2">
        <v>0.82291666666666663</v>
      </c>
      <c r="D167" t="s">
        <v>19</v>
      </c>
      <c r="E167" t="s">
        <v>29</v>
      </c>
      <c r="F167">
        <v>0</v>
      </c>
      <c r="G167">
        <v>0</v>
      </c>
      <c r="H167" t="s">
        <v>23</v>
      </c>
      <c r="I167">
        <f t="shared" si="23"/>
        <v>0</v>
      </c>
      <c r="J167">
        <v>1.8</v>
      </c>
      <c r="K167">
        <v>3.8</v>
      </c>
      <c r="L167">
        <v>4.33</v>
      </c>
      <c r="M167">
        <v>1.8</v>
      </c>
      <c r="N167">
        <v>3.6</v>
      </c>
      <c r="O167">
        <v>4.4000000000000004</v>
      </c>
      <c r="P167">
        <v>1.83</v>
      </c>
      <c r="Q167">
        <v>3.75</v>
      </c>
      <c r="R167">
        <v>4.2</v>
      </c>
      <c r="S167">
        <f t="shared" si="20"/>
        <v>1.8</v>
      </c>
      <c r="T167">
        <f t="shared" si="21"/>
        <v>1.8</v>
      </c>
      <c r="U167">
        <f t="shared" si="22"/>
        <v>1.83</v>
      </c>
      <c r="V167">
        <f t="shared" si="24"/>
        <v>1</v>
      </c>
      <c r="W167">
        <f t="shared" si="25"/>
        <v>1</v>
      </c>
      <c r="X167">
        <f t="shared" si="26"/>
        <v>1</v>
      </c>
      <c r="Y167">
        <f t="shared" si="27"/>
        <v>0</v>
      </c>
      <c r="Z167">
        <f t="shared" si="28"/>
        <v>0</v>
      </c>
      <c r="AA167">
        <f t="shared" si="29"/>
        <v>0</v>
      </c>
    </row>
    <row r="168" spans="1:27" x14ac:dyDescent="0.2">
      <c r="A168" t="s">
        <v>17</v>
      </c>
      <c r="B168" s="1">
        <v>44929</v>
      </c>
      <c r="C168" s="2">
        <v>0.82291666666666663</v>
      </c>
      <c r="D168" t="s">
        <v>33</v>
      </c>
      <c r="E168" t="s">
        <v>38</v>
      </c>
      <c r="F168">
        <v>1</v>
      </c>
      <c r="G168">
        <v>4</v>
      </c>
      <c r="H168" t="s">
        <v>20</v>
      </c>
      <c r="I168">
        <f t="shared" si="23"/>
        <v>-1</v>
      </c>
      <c r="J168">
        <v>3.5</v>
      </c>
      <c r="K168">
        <v>3.5</v>
      </c>
      <c r="L168">
        <v>2.1</v>
      </c>
      <c r="M168">
        <v>3.5</v>
      </c>
      <c r="N168">
        <v>3.4</v>
      </c>
      <c r="O168">
        <v>2.0499999999999998</v>
      </c>
      <c r="P168">
        <v>3.45</v>
      </c>
      <c r="Q168">
        <v>3.4</v>
      </c>
      <c r="R168">
        <v>2.15</v>
      </c>
      <c r="S168">
        <f t="shared" si="20"/>
        <v>2.1</v>
      </c>
      <c r="T168">
        <f t="shared" si="21"/>
        <v>2.0499999999999998</v>
      </c>
      <c r="U168">
        <f t="shared" si="22"/>
        <v>2.15</v>
      </c>
      <c r="V168">
        <f t="shared" si="24"/>
        <v>-1</v>
      </c>
      <c r="W168">
        <f t="shared" si="25"/>
        <v>-1</v>
      </c>
      <c r="X168">
        <f t="shared" si="26"/>
        <v>-1</v>
      </c>
      <c r="Y168">
        <f t="shared" si="27"/>
        <v>1</v>
      </c>
      <c r="Z168">
        <f t="shared" si="28"/>
        <v>1</v>
      </c>
      <c r="AA168">
        <f t="shared" si="29"/>
        <v>1</v>
      </c>
    </row>
    <row r="169" spans="1:27" x14ac:dyDescent="0.2">
      <c r="A169" t="s">
        <v>17</v>
      </c>
      <c r="B169" s="1">
        <v>44929</v>
      </c>
      <c r="C169" s="2">
        <v>0.82291666666666663</v>
      </c>
      <c r="D169" t="s">
        <v>35</v>
      </c>
      <c r="E169" t="s">
        <v>21</v>
      </c>
      <c r="F169">
        <v>0</v>
      </c>
      <c r="G169">
        <v>1</v>
      </c>
      <c r="H169" t="s">
        <v>20</v>
      </c>
      <c r="I169">
        <f t="shared" si="23"/>
        <v>-1</v>
      </c>
      <c r="J169">
        <v>2.2000000000000002</v>
      </c>
      <c r="K169">
        <v>3.6</v>
      </c>
      <c r="L169">
        <v>3.1</v>
      </c>
      <c r="M169">
        <v>2.15</v>
      </c>
      <c r="N169">
        <v>3.5</v>
      </c>
      <c r="O169">
        <v>3.2</v>
      </c>
      <c r="P169">
        <v>2.25</v>
      </c>
      <c r="Q169">
        <v>3.55</v>
      </c>
      <c r="R169">
        <v>3.1</v>
      </c>
      <c r="S169">
        <f t="shared" si="20"/>
        <v>2.2000000000000002</v>
      </c>
      <c r="T169">
        <f t="shared" si="21"/>
        <v>2.15</v>
      </c>
      <c r="U169">
        <f t="shared" si="22"/>
        <v>2.25</v>
      </c>
      <c r="V169">
        <f t="shared" si="24"/>
        <v>1</v>
      </c>
      <c r="W169">
        <f t="shared" si="25"/>
        <v>1</v>
      </c>
      <c r="X169">
        <f t="shared" si="26"/>
        <v>1</v>
      </c>
      <c r="Y169">
        <f t="shared" si="27"/>
        <v>0</v>
      </c>
      <c r="Z169">
        <f t="shared" si="28"/>
        <v>0</v>
      </c>
      <c r="AA169">
        <f t="shared" si="29"/>
        <v>0</v>
      </c>
    </row>
    <row r="170" spans="1:27" x14ac:dyDescent="0.2">
      <c r="A170" t="s">
        <v>17</v>
      </c>
      <c r="B170" s="1">
        <v>44929</v>
      </c>
      <c r="C170" s="2">
        <v>0.83333333333333337</v>
      </c>
      <c r="D170" t="s">
        <v>37</v>
      </c>
      <c r="E170" t="s">
        <v>25</v>
      </c>
      <c r="F170">
        <v>3</v>
      </c>
      <c r="G170">
        <v>0</v>
      </c>
      <c r="H170" t="s">
        <v>24</v>
      </c>
      <c r="I170">
        <f t="shared" si="23"/>
        <v>1</v>
      </c>
      <c r="J170">
        <v>1.29</v>
      </c>
      <c r="K170">
        <v>5.5</v>
      </c>
      <c r="L170">
        <v>11</v>
      </c>
      <c r="M170">
        <v>1.28</v>
      </c>
      <c r="N170">
        <v>6</v>
      </c>
      <c r="O170">
        <v>10</v>
      </c>
      <c r="P170">
        <v>1.3</v>
      </c>
      <c r="Q170">
        <v>6</v>
      </c>
      <c r="R170">
        <v>10</v>
      </c>
      <c r="S170">
        <f t="shared" si="20"/>
        <v>1.29</v>
      </c>
      <c r="T170">
        <f t="shared" si="21"/>
        <v>1.28</v>
      </c>
      <c r="U170">
        <f t="shared" si="22"/>
        <v>1.3</v>
      </c>
      <c r="V170">
        <f t="shared" si="24"/>
        <v>1</v>
      </c>
      <c r="W170">
        <f t="shared" si="25"/>
        <v>1</v>
      </c>
      <c r="X170">
        <f t="shared" si="26"/>
        <v>1</v>
      </c>
      <c r="Y170">
        <f t="shared" si="27"/>
        <v>1</v>
      </c>
      <c r="Z170">
        <f t="shared" si="28"/>
        <v>1</v>
      </c>
      <c r="AA170">
        <f t="shared" si="29"/>
        <v>1</v>
      </c>
    </row>
    <row r="171" spans="1:27" x14ac:dyDescent="0.2">
      <c r="A171" t="s">
        <v>17</v>
      </c>
      <c r="B171" s="1">
        <v>44930</v>
      </c>
      <c r="C171" s="2">
        <v>0.8125</v>
      </c>
      <c r="D171" t="s">
        <v>32</v>
      </c>
      <c r="E171" t="s">
        <v>30</v>
      </c>
      <c r="F171">
        <v>0</v>
      </c>
      <c r="G171">
        <v>1</v>
      </c>
      <c r="H171" t="s">
        <v>20</v>
      </c>
      <c r="I171">
        <f t="shared" si="23"/>
        <v>-1</v>
      </c>
      <c r="J171">
        <v>2</v>
      </c>
      <c r="K171">
        <v>3.5</v>
      </c>
      <c r="L171">
        <v>3.8</v>
      </c>
      <c r="M171">
        <v>1.98</v>
      </c>
      <c r="N171">
        <v>3.4</v>
      </c>
      <c r="O171">
        <v>3.8</v>
      </c>
      <c r="P171">
        <v>2.0499999999999998</v>
      </c>
      <c r="Q171">
        <v>3.45</v>
      </c>
      <c r="R171">
        <v>3.75</v>
      </c>
      <c r="S171">
        <f t="shared" si="20"/>
        <v>2</v>
      </c>
      <c r="T171">
        <f t="shared" si="21"/>
        <v>1.98</v>
      </c>
      <c r="U171">
        <f t="shared" si="22"/>
        <v>2.0499999999999998</v>
      </c>
      <c r="V171">
        <f t="shared" si="24"/>
        <v>1</v>
      </c>
      <c r="W171">
        <f t="shared" si="25"/>
        <v>1</v>
      </c>
      <c r="X171">
        <f t="shared" si="26"/>
        <v>1</v>
      </c>
      <c r="Y171">
        <f t="shared" si="27"/>
        <v>0</v>
      </c>
      <c r="Z171">
        <f t="shared" si="28"/>
        <v>0</v>
      </c>
      <c r="AA171">
        <f t="shared" si="29"/>
        <v>0</v>
      </c>
    </row>
    <row r="172" spans="1:27" x14ac:dyDescent="0.2">
      <c r="A172" t="s">
        <v>17</v>
      </c>
      <c r="B172" s="1">
        <v>44930</v>
      </c>
      <c r="C172" s="2">
        <v>0.83333333333333337</v>
      </c>
      <c r="D172" t="s">
        <v>26</v>
      </c>
      <c r="E172" t="s">
        <v>28</v>
      </c>
      <c r="F172">
        <v>1</v>
      </c>
      <c r="G172">
        <v>1</v>
      </c>
      <c r="H172" t="s">
        <v>23</v>
      </c>
      <c r="I172">
        <f t="shared" si="23"/>
        <v>0</v>
      </c>
      <c r="J172">
        <v>1.95</v>
      </c>
      <c r="K172">
        <v>3.6</v>
      </c>
      <c r="L172">
        <v>4</v>
      </c>
      <c r="M172">
        <v>2</v>
      </c>
      <c r="N172">
        <v>3.5</v>
      </c>
      <c r="O172">
        <v>3.6</v>
      </c>
      <c r="P172">
        <v>2</v>
      </c>
      <c r="Q172">
        <v>3.5</v>
      </c>
      <c r="R172">
        <v>3.8</v>
      </c>
      <c r="S172">
        <f t="shared" si="20"/>
        <v>1.95</v>
      </c>
      <c r="T172">
        <f t="shared" si="21"/>
        <v>2</v>
      </c>
      <c r="U172">
        <f t="shared" si="22"/>
        <v>2</v>
      </c>
      <c r="V172">
        <f t="shared" si="24"/>
        <v>1</v>
      </c>
      <c r="W172">
        <f t="shared" si="25"/>
        <v>1</v>
      </c>
      <c r="X172">
        <f t="shared" si="26"/>
        <v>1</v>
      </c>
      <c r="Y172">
        <f t="shared" si="27"/>
        <v>0</v>
      </c>
      <c r="Z172">
        <f t="shared" si="28"/>
        <v>0</v>
      </c>
      <c r="AA172">
        <f t="shared" si="29"/>
        <v>0</v>
      </c>
    </row>
    <row r="173" spans="1:27" x14ac:dyDescent="0.2">
      <c r="A173" t="s">
        <v>17</v>
      </c>
      <c r="B173" s="1">
        <v>44930</v>
      </c>
      <c r="C173" s="2">
        <v>0.83333333333333337</v>
      </c>
      <c r="D173" t="s">
        <v>18</v>
      </c>
      <c r="E173" t="s">
        <v>31</v>
      </c>
      <c r="F173">
        <v>0</v>
      </c>
      <c r="G173">
        <v>4</v>
      </c>
      <c r="H173" t="s">
        <v>20</v>
      </c>
      <c r="I173">
        <f t="shared" si="23"/>
        <v>-1</v>
      </c>
      <c r="J173">
        <v>3.4</v>
      </c>
      <c r="K173">
        <v>3.5</v>
      </c>
      <c r="L173">
        <v>2.15</v>
      </c>
      <c r="M173">
        <v>3.3</v>
      </c>
      <c r="N173">
        <v>3.4</v>
      </c>
      <c r="O173">
        <v>2.15</v>
      </c>
      <c r="P173">
        <v>3.35</v>
      </c>
      <c r="Q173">
        <v>3.4</v>
      </c>
      <c r="R173">
        <v>2.2000000000000002</v>
      </c>
      <c r="S173">
        <f t="shared" si="20"/>
        <v>2.15</v>
      </c>
      <c r="T173">
        <f t="shared" si="21"/>
        <v>2.15</v>
      </c>
      <c r="U173">
        <f t="shared" si="22"/>
        <v>2.2000000000000002</v>
      </c>
      <c r="V173">
        <f t="shared" si="24"/>
        <v>-1</v>
      </c>
      <c r="W173">
        <f t="shared" si="25"/>
        <v>-1</v>
      </c>
      <c r="X173">
        <f t="shared" si="26"/>
        <v>-1</v>
      </c>
      <c r="Y173">
        <f t="shared" si="27"/>
        <v>1</v>
      </c>
      <c r="Z173">
        <f t="shared" si="28"/>
        <v>1</v>
      </c>
      <c r="AA173">
        <f t="shared" si="29"/>
        <v>1</v>
      </c>
    </row>
    <row r="174" spans="1:27" x14ac:dyDescent="0.2">
      <c r="A174" t="s">
        <v>17</v>
      </c>
      <c r="B174" s="1">
        <v>44931</v>
      </c>
      <c r="C174" s="2">
        <v>0.83333333333333337</v>
      </c>
      <c r="D174" t="s">
        <v>34</v>
      </c>
      <c r="E174" t="s">
        <v>40</v>
      </c>
      <c r="F174">
        <v>0</v>
      </c>
      <c r="G174">
        <v>1</v>
      </c>
      <c r="H174" t="s">
        <v>20</v>
      </c>
      <c r="I174">
        <f t="shared" si="23"/>
        <v>-1</v>
      </c>
      <c r="J174">
        <v>5</v>
      </c>
      <c r="K174">
        <v>4</v>
      </c>
      <c r="L174">
        <v>1.67</v>
      </c>
      <c r="M174">
        <v>5</v>
      </c>
      <c r="N174">
        <v>3.9</v>
      </c>
      <c r="O174">
        <v>1.66</v>
      </c>
      <c r="P174">
        <v>5</v>
      </c>
      <c r="Q174">
        <v>3.95</v>
      </c>
      <c r="R174">
        <v>1.67</v>
      </c>
      <c r="S174">
        <f t="shared" si="20"/>
        <v>1.67</v>
      </c>
      <c r="T174">
        <f t="shared" si="21"/>
        <v>1.66</v>
      </c>
      <c r="U174">
        <f t="shared" si="22"/>
        <v>1.67</v>
      </c>
      <c r="V174">
        <f t="shared" si="24"/>
        <v>-1</v>
      </c>
      <c r="W174">
        <f t="shared" si="25"/>
        <v>-1</v>
      </c>
      <c r="X174">
        <f t="shared" si="26"/>
        <v>-1</v>
      </c>
      <c r="Y174">
        <f t="shared" si="27"/>
        <v>1</v>
      </c>
      <c r="Z174">
        <f t="shared" si="28"/>
        <v>1</v>
      </c>
      <c r="AA174">
        <f t="shared" si="29"/>
        <v>1</v>
      </c>
    </row>
    <row r="175" spans="1:27" x14ac:dyDescent="0.2">
      <c r="A175" t="s">
        <v>17</v>
      </c>
      <c r="B175" s="1">
        <v>44938</v>
      </c>
      <c r="C175" s="2">
        <v>0.83333333333333337</v>
      </c>
      <c r="D175" t="s">
        <v>21</v>
      </c>
      <c r="E175" t="s">
        <v>34</v>
      </c>
      <c r="F175">
        <v>2</v>
      </c>
      <c r="G175">
        <v>1</v>
      </c>
      <c r="H175" t="s">
        <v>24</v>
      </c>
      <c r="I175">
        <f t="shared" si="23"/>
        <v>1</v>
      </c>
      <c r="J175">
        <v>3.3</v>
      </c>
      <c r="K175">
        <v>3.5</v>
      </c>
      <c r="L175">
        <v>2.15</v>
      </c>
      <c r="M175">
        <v>3.3</v>
      </c>
      <c r="N175">
        <v>3.5</v>
      </c>
      <c r="O175">
        <v>2.15</v>
      </c>
      <c r="P175">
        <v>3.25</v>
      </c>
      <c r="Q175">
        <v>3.45</v>
      </c>
      <c r="R175">
        <v>2.2000000000000002</v>
      </c>
      <c r="S175">
        <f t="shared" si="20"/>
        <v>2.15</v>
      </c>
      <c r="T175">
        <f t="shared" si="21"/>
        <v>2.15</v>
      </c>
      <c r="U175">
        <f t="shared" si="22"/>
        <v>2.2000000000000002</v>
      </c>
      <c r="V175">
        <f t="shared" si="24"/>
        <v>-1</v>
      </c>
      <c r="W175">
        <f t="shared" si="25"/>
        <v>-1</v>
      </c>
      <c r="X175">
        <f t="shared" si="26"/>
        <v>-1</v>
      </c>
      <c r="Y175">
        <f t="shared" si="27"/>
        <v>0</v>
      </c>
      <c r="Z175">
        <f t="shared" si="28"/>
        <v>0</v>
      </c>
      <c r="AA175">
        <f t="shared" si="29"/>
        <v>0</v>
      </c>
    </row>
    <row r="176" spans="1:27" x14ac:dyDescent="0.2">
      <c r="A176" t="s">
        <v>17</v>
      </c>
      <c r="B176" s="1">
        <v>44939</v>
      </c>
      <c r="C176" s="2">
        <v>0.83333333333333337</v>
      </c>
      <c r="D176" t="s">
        <v>26</v>
      </c>
      <c r="E176" t="s">
        <v>27</v>
      </c>
      <c r="F176">
        <v>2</v>
      </c>
      <c r="G176">
        <v>1</v>
      </c>
      <c r="H176" t="s">
        <v>24</v>
      </c>
      <c r="I176">
        <f t="shared" si="23"/>
        <v>1</v>
      </c>
      <c r="J176">
        <v>1.91</v>
      </c>
      <c r="K176">
        <v>3.6</v>
      </c>
      <c r="L176">
        <v>4</v>
      </c>
      <c r="M176">
        <v>1.93</v>
      </c>
      <c r="N176">
        <v>3.5</v>
      </c>
      <c r="O176">
        <v>3.9</v>
      </c>
      <c r="P176">
        <v>1.95</v>
      </c>
      <c r="Q176">
        <v>3.6</v>
      </c>
      <c r="R176">
        <v>3.85</v>
      </c>
      <c r="S176">
        <f t="shared" si="20"/>
        <v>1.91</v>
      </c>
      <c r="T176">
        <f t="shared" si="21"/>
        <v>1.93</v>
      </c>
      <c r="U176">
        <f t="shared" si="22"/>
        <v>1.95</v>
      </c>
      <c r="V176">
        <f t="shared" si="24"/>
        <v>1</v>
      </c>
      <c r="W176">
        <f t="shared" si="25"/>
        <v>1</v>
      </c>
      <c r="X176">
        <f t="shared" si="26"/>
        <v>1</v>
      </c>
      <c r="Y176">
        <f t="shared" si="27"/>
        <v>1</v>
      </c>
      <c r="Z176">
        <f t="shared" si="28"/>
        <v>1</v>
      </c>
      <c r="AA176">
        <f t="shared" si="29"/>
        <v>1</v>
      </c>
    </row>
    <row r="177" spans="1:27" x14ac:dyDescent="0.2">
      <c r="A177" t="s">
        <v>17</v>
      </c>
      <c r="B177" s="1">
        <v>44940</v>
      </c>
      <c r="C177" s="2">
        <v>0.52083333333333337</v>
      </c>
      <c r="D177" t="s">
        <v>37</v>
      </c>
      <c r="E177" t="s">
        <v>40</v>
      </c>
      <c r="F177">
        <v>2</v>
      </c>
      <c r="G177">
        <v>1</v>
      </c>
      <c r="H177" t="s">
        <v>24</v>
      </c>
      <c r="I177">
        <f t="shared" si="23"/>
        <v>1</v>
      </c>
      <c r="J177">
        <v>4.2</v>
      </c>
      <c r="K177">
        <v>3.6</v>
      </c>
      <c r="L177">
        <v>1.85</v>
      </c>
      <c r="M177">
        <v>4.2</v>
      </c>
      <c r="N177">
        <v>3.9</v>
      </c>
      <c r="O177">
        <v>1.78</v>
      </c>
      <c r="P177">
        <v>4.0999999999999996</v>
      </c>
      <c r="Q177">
        <v>3.75</v>
      </c>
      <c r="R177">
        <v>1.85</v>
      </c>
      <c r="S177">
        <f t="shared" si="20"/>
        <v>1.85</v>
      </c>
      <c r="T177">
        <f t="shared" si="21"/>
        <v>1.78</v>
      </c>
      <c r="U177">
        <f t="shared" si="22"/>
        <v>1.85</v>
      </c>
      <c r="V177">
        <f t="shared" si="24"/>
        <v>-1</v>
      </c>
      <c r="W177">
        <f t="shared" si="25"/>
        <v>-1</v>
      </c>
      <c r="X177">
        <f t="shared" si="26"/>
        <v>-1</v>
      </c>
      <c r="Y177">
        <f t="shared" si="27"/>
        <v>0</v>
      </c>
      <c r="Z177">
        <f t="shared" si="28"/>
        <v>0</v>
      </c>
      <c r="AA177">
        <f t="shared" si="29"/>
        <v>0</v>
      </c>
    </row>
    <row r="178" spans="1:27" x14ac:dyDescent="0.2">
      <c r="A178" t="s">
        <v>17</v>
      </c>
      <c r="B178" s="1">
        <v>44940</v>
      </c>
      <c r="C178" s="2">
        <v>0.625</v>
      </c>
      <c r="D178" t="s">
        <v>38</v>
      </c>
      <c r="E178" t="s">
        <v>22</v>
      </c>
      <c r="F178">
        <v>3</v>
      </c>
      <c r="G178">
        <v>0</v>
      </c>
      <c r="H178" t="s">
        <v>24</v>
      </c>
      <c r="I178">
        <f t="shared" si="23"/>
        <v>1</v>
      </c>
      <c r="J178">
        <v>3.4</v>
      </c>
      <c r="K178">
        <v>3.6</v>
      </c>
      <c r="L178">
        <v>2.1</v>
      </c>
      <c r="M178">
        <v>3.3</v>
      </c>
      <c r="N178">
        <v>3.7</v>
      </c>
      <c r="O178">
        <v>2.0499999999999998</v>
      </c>
      <c r="P178">
        <v>3.25</v>
      </c>
      <c r="Q178">
        <v>3.65</v>
      </c>
      <c r="R178">
        <v>2.15</v>
      </c>
      <c r="S178">
        <f t="shared" si="20"/>
        <v>2.1</v>
      </c>
      <c r="T178">
        <f t="shared" si="21"/>
        <v>2.0499999999999998</v>
      </c>
      <c r="U178">
        <f t="shared" si="22"/>
        <v>2.15</v>
      </c>
      <c r="V178">
        <f t="shared" si="24"/>
        <v>-1</v>
      </c>
      <c r="W178">
        <f t="shared" si="25"/>
        <v>-1</v>
      </c>
      <c r="X178">
        <f t="shared" si="26"/>
        <v>-1</v>
      </c>
      <c r="Y178">
        <f t="shared" si="27"/>
        <v>0</v>
      </c>
      <c r="Z178">
        <f t="shared" si="28"/>
        <v>0</v>
      </c>
      <c r="AA178">
        <f t="shared" si="29"/>
        <v>0</v>
      </c>
    </row>
    <row r="179" spans="1:27" x14ac:dyDescent="0.2">
      <c r="A179" t="s">
        <v>17</v>
      </c>
      <c r="B179" s="1">
        <v>44940</v>
      </c>
      <c r="C179" s="2">
        <v>0.625</v>
      </c>
      <c r="D179" t="s">
        <v>33</v>
      </c>
      <c r="E179" t="s">
        <v>32</v>
      </c>
      <c r="F179">
        <v>1</v>
      </c>
      <c r="G179">
        <v>2</v>
      </c>
      <c r="H179" t="s">
        <v>20</v>
      </c>
      <c r="I179">
        <f t="shared" si="23"/>
        <v>-1</v>
      </c>
      <c r="J179">
        <v>2.25</v>
      </c>
      <c r="K179">
        <v>3.25</v>
      </c>
      <c r="L179">
        <v>3.3</v>
      </c>
      <c r="M179">
        <v>2.2000000000000002</v>
      </c>
      <c r="N179">
        <v>3.3</v>
      </c>
      <c r="O179">
        <v>3.3</v>
      </c>
      <c r="P179">
        <v>2.25</v>
      </c>
      <c r="Q179">
        <v>3.3</v>
      </c>
      <c r="R179">
        <v>3.3</v>
      </c>
      <c r="S179">
        <f t="shared" si="20"/>
        <v>2.25</v>
      </c>
      <c r="T179">
        <f t="shared" si="21"/>
        <v>2.2000000000000002</v>
      </c>
      <c r="U179">
        <f t="shared" si="22"/>
        <v>2.25</v>
      </c>
      <c r="V179">
        <f t="shared" si="24"/>
        <v>1</v>
      </c>
      <c r="W179">
        <f t="shared" si="25"/>
        <v>1</v>
      </c>
      <c r="X179">
        <f t="shared" si="26"/>
        <v>1</v>
      </c>
      <c r="Y179">
        <f t="shared" si="27"/>
        <v>0</v>
      </c>
      <c r="Z179">
        <f t="shared" si="28"/>
        <v>0</v>
      </c>
      <c r="AA179">
        <f t="shared" si="29"/>
        <v>0</v>
      </c>
    </row>
    <row r="180" spans="1:27" x14ac:dyDescent="0.2">
      <c r="A180" t="s">
        <v>17</v>
      </c>
      <c r="B180" s="1">
        <v>44940</v>
      </c>
      <c r="C180" s="2">
        <v>0.625</v>
      </c>
      <c r="D180" t="s">
        <v>30</v>
      </c>
      <c r="E180" t="s">
        <v>35</v>
      </c>
      <c r="F180">
        <v>2</v>
      </c>
      <c r="G180">
        <v>0</v>
      </c>
      <c r="H180" t="s">
        <v>24</v>
      </c>
      <c r="I180">
        <f t="shared" si="23"/>
        <v>1</v>
      </c>
      <c r="J180">
        <v>2.7</v>
      </c>
      <c r="K180">
        <v>3.3</v>
      </c>
      <c r="L180">
        <v>2.63</v>
      </c>
      <c r="M180">
        <v>2.7</v>
      </c>
      <c r="N180">
        <v>3.4</v>
      </c>
      <c r="O180">
        <v>2.5</v>
      </c>
      <c r="P180">
        <v>2.7</v>
      </c>
      <c r="Q180">
        <v>3.3</v>
      </c>
      <c r="R180">
        <v>2.65</v>
      </c>
      <c r="S180">
        <f t="shared" si="20"/>
        <v>2.63</v>
      </c>
      <c r="T180">
        <f t="shared" si="21"/>
        <v>2.5</v>
      </c>
      <c r="U180">
        <f t="shared" si="22"/>
        <v>2.65</v>
      </c>
      <c r="V180">
        <f t="shared" si="24"/>
        <v>-1</v>
      </c>
      <c r="W180">
        <f t="shared" si="25"/>
        <v>-1</v>
      </c>
      <c r="X180">
        <f t="shared" si="26"/>
        <v>-1</v>
      </c>
      <c r="Y180">
        <f t="shared" si="27"/>
        <v>0</v>
      </c>
      <c r="Z180">
        <f t="shared" si="28"/>
        <v>0</v>
      </c>
      <c r="AA180">
        <f t="shared" si="29"/>
        <v>0</v>
      </c>
    </row>
    <row r="181" spans="1:27" x14ac:dyDescent="0.2">
      <c r="A181" t="s">
        <v>17</v>
      </c>
      <c r="B181" s="1">
        <v>44940</v>
      </c>
      <c r="C181" s="2">
        <v>0.625</v>
      </c>
      <c r="D181" t="s">
        <v>28</v>
      </c>
      <c r="E181" t="s">
        <v>39</v>
      </c>
      <c r="F181">
        <v>1</v>
      </c>
      <c r="G181">
        <v>0</v>
      </c>
      <c r="H181" t="s">
        <v>24</v>
      </c>
      <c r="I181">
        <f t="shared" si="23"/>
        <v>1</v>
      </c>
      <c r="J181">
        <v>2.63</v>
      </c>
      <c r="K181">
        <v>3.3</v>
      </c>
      <c r="L181">
        <v>2.7</v>
      </c>
      <c r="M181">
        <v>2.65</v>
      </c>
      <c r="N181">
        <v>3.3</v>
      </c>
      <c r="O181">
        <v>2.65</v>
      </c>
      <c r="P181">
        <v>2.65</v>
      </c>
      <c r="Q181">
        <v>3.25</v>
      </c>
      <c r="R181">
        <v>2.7</v>
      </c>
      <c r="S181">
        <f t="shared" si="20"/>
        <v>2.63</v>
      </c>
      <c r="T181">
        <f t="shared" si="21"/>
        <v>2.65</v>
      </c>
      <c r="U181">
        <f t="shared" si="22"/>
        <v>2.65</v>
      </c>
      <c r="V181">
        <f t="shared" si="24"/>
        <v>1</v>
      </c>
      <c r="W181">
        <f t="shared" si="25"/>
        <v>1</v>
      </c>
      <c r="X181">
        <f t="shared" si="26"/>
        <v>1</v>
      </c>
      <c r="Y181">
        <f t="shared" si="27"/>
        <v>1</v>
      </c>
      <c r="Z181">
        <f t="shared" si="28"/>
        <v>1</v>
      </c>
      <c r="AA181">
        <f t="shared" si="29"/>
        <v>1</v>
      </c>
    </row>
    <row r="182" spans="1:27" x14ac:dyDescent="0.2">
      <c r="A182" t="s">
        <v>17</v>
      </c>
      <c r="B182" s="1">
        <v>44940</v>
      </c>
      <c r="C182" s="2">
        <v>0.72916666666666663</v>
      </c>
      <c r="D182" t="s">
        <v>36</v>
      </c>
      <c r="E182" t="s">
        <v>25</v>
      </c>
      <c r="F182">
        <v>2</v>
      </c>
      <c r="G182">
        <v>0</v>
      </c>
      <c r="H182" t="s">
        <v>24</v>
      </c>
      <c r="I182">
        <f t="shared" si="23"/>
        <v>1</v>
      </c>
      <c r="J182">
        <v>1.65</v>
      </c>
      <c r="K182">
        <v>4</v>
      </c>
      <c r="L182">
        <v>5.25</v>
      </c>
      <c r="M182">
        <v>1.63</v>
      </c>
      <c r="N182">
        <v>4</v>
      </c>
      <c r="O182">
        <v>5.25</v>
      </c>
      <c r="P182">
        <v>1.65</v>
      </c>
      <c r="Q182">
        <v>4</v>
      </c>
      <c r="R182">
        <v>5.25</v>
      </c>
      <c r="S182">
        <f t="shared" si="20"/>
        <v>1.65</v>
      </c>
      <c r="T182">
        <f t="shared" si="21"/>
        <v>1.63</v>
      </c>
      <c r="U182">
        <f t="shared" si="22"/>
        <v>1.65</v>
      </c>
      <c r="V182">
        <f t="shared" si="24"/>
        <v>1</v>
      </c>
      <c r="W182">
        <f t="shared" si="25"/>
        <v>1</v>
      </c>
      <c r="X182">
        <f t="shared" si="26"/>
        <v>1</v>
      </c>
      <c r="Y182">
        <f t="shared" si="27"/>
        <v>1</v>
      </c>
      <c r="Z182">
        <f t="shared" si="28"/>
        <v>1</v>
      </c>
      <c r="AA182">
        <f t="shared" si="29"/>
        <v>1</v>
      </c>
    </row>
    <row r="183" spans="1:27" x14ac:dyDescent="0.2">
      <c r="A183" t="s">
        <v>17</v>
      </c>
      <c r="B183" s="1">
        <v>44941</v>
      </c>
      <c r="C183" s="2">
        <v>0.58333333333333337</v>
      </c>
      <c r="D183" t="s">
        <v>34</v>
      </c>
      <c r="E183" t="s">
        <v>18</v>
      </c>
      <c r="F183">
        <v>1</v>
      </c>
      <c r="G183">
        <v>0</v>
      </c>
      <c r="H183" t="s">
        <v>24</v>
      </c>
      <c r="I183">
        <f t="shared" si="23"/>
        <v>1</v>
      </c>
      <c r="J183">
        <v>1.62</v>
      </c>
      <c r="K183">
        <v>4</v>
      </c>
      <c r="L183">
        <v>5.25</v>
      </c>
      <c r="M183">
        <v>1.63</v>
      </c>
      <c r="N183">
        <v>3.8</v>
      </c>
      <c r="O183">
        <v>5.5</v>
      </c>
      <c r="P183">
        <v>1.65</v>
      </c>
      <c r="Q183">
        <v>3.85</v>
      </c>
      <c r="R183">
        <v>5.25</v>
      </c>
      <c r="S183">
        <f t="shared" si="20"/>
        <v>1.62</v>
      </c>
      <c r="T183">
        <f t="shared" si="21"/>
        <v>1.63</v>
      </c>
      <c r="U183">
        <f t="shared" si="22"/>
        <v>1.65</v>
      </c>
      <c r="V183">
        <f t="shared" si="24"/>
        <v>1</v>
      </c>
      <c r="W183">
        <f t="shared" si="25"/>
        <v>1</v>
      </c>
      <c r="X183">
        <f t="shared" si="26"/>
        <v>1</v>
      </c>
      <c r="Y183">
        <f t="shared" si="27"/>
        <v>1</v>
      </c>
      <c r="Z183">
        <f t="shared" si="28"/>
        <v>1</v>
      </c>
      <c r="AA183">
        <f t="shared" si="29"/>
        <v>1</v>
      </c>
    </row>
    <row r="184" spans="1:27" x14ac:dyDescent="0.2">
      <c r="A184" t="s">
        <v>17</v>
      </c>
      <c r="B184" s="1">
        <v>44941</v>
      </c>
      <c r="C184" s="2">
        <v>0.58333333333333337</v>
      </c>
      <c r="D184" t="s">
        <v>29</v>
      </c>
      <c r="E184" t="s">
        <v>21</v>
      </c>
      <c r="F184">
        <v>1</v>
      </c>
      <c r="G184">
        <v>0</v>
      </c>
      <c r="H184" t="s">
        <v>24</v>
      </c>
      <c r="I184">
        <f t="shared" si="23"/>
        <v>1</v>
      </c>
      <c r="J184">
        <v>1.5</v>
      </c>
      <c r="K184">
        <v>4.33</v>
      </c>
      <c r="L184">
        <v>6.5</v>
      </c>
      <c r="M184">
        <v>1.53</v>
      </c>
      <c r="N184">
        <v>4.2</v>
      </c>
      <c r="O184">
        <v>6</v>
      </c>
      <c r="P184">
        <v>1.53</v>
      </c>
      <c r="Q184">
        <v>4.4000000000000004</v>
      </c>
      <c r="R184">
        <v>6</v>
      </c>
      <c r="S184">
        <f t="shared" si="20"/>
        <v>1.5</v>
      </c>
      <c r="T184">
        <f t="shared" si="21"/>
        <v>1.53</v>
      </c>
      <c r="U184">
        <f t="shared" si="22"/>
        <v>1.53</v>
      </c>
      <c r="V184">
        <f t="shared" si="24"/>
        <v>1</v>
      </c>
      <c r="W184">
        <f t="shared" si="25"/>
        <v>1</v>
      </c>
      <c r="X184">
        <f t="shared" si="26"/>
        <v>1</v>
      </c>
      <c r="Y184">
        <f t="shared" si="27"/>
        <v>1</v>
      </c>
      <c r="Z184">
        <f t="shared" si="28"/>
        <v>1</v>
      </c>
      <c r="AA184">
        <f t="shared" si="29"/>
        <v>1</v>
      </c>
    </row>
    <row r="185" spans="1:27" x14ac:dyDescent="0.2">
      <c r="A185" t="s">
        <v>17</v>
      </c>
      <c r="B185" s="1">
        <v>44941</v>
      </c>
      <c r="C185" s="2">
        <v>0.6875</v>
      </c>
      <c r="D185" t="s">
        <v>31</v>
      </c>
      <c r="E185" t="s">
        <v>19</v>
      </c>
      <c r="F185">
        <v>0</v>
      </c>
      <c r="G185">
        <v>2</v>
      </c>
      <c r="H185" t="s">
        <v>20</v>
      </c>
      <c r="I185">
        <f t="shared" si="23"/>
        <v>-1</v>
      </c>
      <c r="J185">
        <v>3.1</v>
      </c>
      <c r="K185">
        <v>3.6</v>
      </c>
      <c r="L185">
        <v>2.2000000000000002</v>
      </c>
      <c r="M185">
        <v>3.3</v>
      </c>
      <c r="N185">
        <v>3.6</v>
      </c>
      <c r="O185">
        <v>2.1</v>
      </c>
      <c r="P185">
        <v>3.2</v>
      </c>
      <c r="Q185">
        <v>3.55</v>
      </c>
      <c r="R185">
        <v>2.2000000000000002</v>
      </c>
      <c r="S185">
        <f t="shared" si="20"/>
        <v>2.2000000000000002</v>
      </c>
      <c r="T185">
        <f t="shared" si="21"/>
        <v>2.1</v>
      </c>
      <c r="U185">
        <f t="shared" si="22"/>
        <v>2.2000000000000002</v>
      </c>
      <c r="V185">
        <f t="shared" si="24"/>
        <v>-1</v>
      </c>
      <c r="W185">
        <f t="shared" si="25"/>
        <v>-1</v>
      </c>
      <c r="X185">
        <f t="shared" si="26"/>
        <v>-1</v>
      </c>
      <c r="Y185">
        <f t="shared" si="27"/>
        <v>1</v>
      </c>
      <c r="Z185">
        <f t="shared" si="28"/>
        <v>1</v>
      </c>
      <c r="AA185">
        <f t="shared" si="29"/>
        <v>1</v>
      </c>
    </row>
    <row r="186" spans="1:27" x14ac:dyDescent="0.2">
      <c r="A186" t="s">
        <v>17</v>
      </c>
      <c r="B186" s="1">
        <v>44944</v>
      </c>
      <c r="C186" s="2">
        <v>0.83333333333333337</v>
      </c>
      <c r="D186" t="s">
        <v>18</v>
      </c>
      <c r="E186" t="s">
        <v>37</v>
      </c>
      <c r="F186">
        <v>1</v>
      </c>
      <c r="G186">
        <v>1</v>
      </c>
      <c r="H186" t="s">
        <v>23</v>
      </c>
      <c r="I186">
        <f t="shared" si="23"/>
        <v>0</v>
      </c>
      <c r="J186">
        <v>4.5</v>
      </c>
      <c r="K186">
        <v>3.6</v>
      </c>
      <c r="L186">
        <v>1.8</v>
      </c>
      <c r="M186">
        <v>4.33</v>
      </c>
      <c r="N186">
        <v>3.7</v>
      </c>
      <c r="O186">
        <v>1.8</v>
      </c>
      <c r="P186">
        <v>4.5</v>
      </c>
      <c r="Q186">
        <v>3.7</v>
      </c>
      <c r="R186">
        <v>1.8</v>
      </c>
      <c r="S186">
        <f t="shared" si="20"/>
        <v>1.8</v>
      </c>
      <c r="T186">
        <f t="shared" si="21"/>
        <v>1.8</v>
      </c>
      <c r="U186">
        <f t="shared" si="22"/>
        <v>1.8</v>
      </c>
      <c r="V186">
        <f t="shared" si="24"/>
        <v>-1</v>
      </c>
      <c r="W186">
        <f t="shared" si="25"/>
        <v>-1</v>
      </c>
      <c r="X186">
        <f t="shared" si="26"/>
        <v>-1</v>
      </c>
      <c r="Y186">
        <f t="shared" si="27"/>
        <v>0</v>
      </c>
      <c r="Z186">
        <f t="shared" si="28"/>
        <v>0</v>
      </c>
      <c r="AA186">
        <f t="shared" si="29"/>
        <v>0</v>
      </c>
    </row>
    <row r="187" spans="1:27" x14ac:dyDescent="0.2">
      <c r="A187" t="s">
        <v>17</v>
      </c>
      <c r="B187" s="1">
        <v>44945</v>
      </c>
      <c r="C187" s="2">
        <v>0.83333333333333337</v>
      </c>
      <c r="D187" t="s">
        <v>40</v>
      </c>
      <c r="E187" t="s">
        <v>31</v>
      </c>
      <c r="F187">
        <v>4</v>
      </c>
      <c r="G187">
        <v>2</v>
      </c>
      <c r="H187" t="s">
        <v>24</v>
      </c>
      <c r="I187">
        <f t="shared" si="23"/>
        <v>1</v>
      </c>
      <c r="J187">
        <v>1.36</v>
      </c>
      <c r="K187">
        <v>5</v>
      </c>
      <c r="L187">
        <v>8.5</v>
      </c>
      <c r="M187">
        <v>1.37</v>
      </c>
      <c r="N187">
        <v>5.25</v>
      </c>
      <c r="O187">
        <v>7.75</v>
      </c>
      <c r="P187">
        <v>1.37</v>
      </c>
      <c r="Q187">
        <v>5.5</v>
      </c>
      <c r="R187">
        <v>7.75</v>
      </c>
      <c r="S187">
        <f t="shared" si="20"/>
        <v>1.36</v>
      </c>
      <c r="T187">
        <f t="shared" si="21"/>
        <v>1.37</v>
      </c>
      <c r="U187">
        <f t="shared" si="22"/>
        <v>1.37</v>
      </c>
      <c r="V187">
        <f t="shared" si="24"/>
        <v>1</v>
      </c>
      <c r="W187">
        <f t="shared" si="25"/>
        <v>1</v>
      </c>
      <c r="X187">
        <f t="shared" si="26"/>
        <v>1</v>
      </c>
      <c r="Y187">
        <f t="shared" si="27"/>
        <v>1</v>
      </c>
      <c r="Z187">
        <f t="shared" si="28"/>
        <v>1</v>
      </c>
      <c r="AA187">
        <f t="shared" si="29"/>
        <v>1</v>
      </c>
    </row>
    <row r="188" spans="1:27" x14ac:dyDescent="0.2">
      <c r="A188" t="s">
        <v>17</v>
      </c>
      <c r="B188" s="1">
        <v>44947</v>
      </c>
      <c r="C188" s="2">
        <v>0.52083333333333337</v>
      </c>
      <c r="D188" t="s">
        <v>22</v>
      </c>
      <c r="E188" t="s">
        <v>34</v>
      </c>
      <c r="F188">
        <v>0</v>
      </c>
      <c r="G188">
        <v>0</v>
      </c>
      <c r="H188" t="s">
        <v>23</v>
      </c>
      <c r="I188">
        <f t="shared" si="23"/>
        <v>0</v>
      </c>
      <c r="J188">
        <v>1.85</v>
      </c>
      <c r="K188">
        <v>3.75</v>
      </c>
      <c r="L188">
        <v>4</v>
      </c>
      <c r="M188">
        <v>1.87</v>
      </c>
      <c r="N188">
        <v>3.75</v>
      </c>
      <c r="O188">
        <v>3.9</v>
      </c>
      <c r="P188">
        <v>1.9</v>
      </c>
      <c r="Q188">
        <v>3.75</v>
      </c>
      <c r="R188">
        <v>3.95</v>
      </c>
      <c r="S188">
        <f t="shared" si="20"/>
        <v>1.85</v>
      </c>
      <c r="T188">
        <f t="shared" si="21"/>
        <v>1.87</v>
      </c>
      <c r="U188">
        <f t="shared" si="22"/>
        <v>1.9</v>
      </c>
      <c r="V188">
        <f t="shared" si="24"/>
        <v>1</v>
      </c>
      <c r="W188">
        <f t="shared" si="25"/>
        <v>1</v>
      </c>
      <c r="X188">
        <f t="shared" si="26"/>
        <v>1</v>
      </c>
      <c r="Y188">
        <f t="shared" si="27"/>
        <v>0</v>
      </c>
      <c r="Z188">
        <f t="shared" si="28"/>
        <v>0</v>
      </c>
      <c r="AA188">
        <f t="shared" si="29"/>
        <v>0</v>
      </c>
    </row>
    <row r="189" spans="1:27" x14ac:dyDescent="0.2">
      <c r="A189" t="s">
        <v>17</v>
      </c>
      <c r="B189" s="1">
        <v>44947</v>
      </c>
      <c r="C189" s="2">
        <v>0.625</v>
      </c>
      <c r="D189" t="s">
        <v>35</v>
      </c>
      <c r="E189" t="s">
        <v>38</v>
      </c>
      <c r="F189">
        <v>2</v>
      </c>
      <c r="G189">
        <v>2</v>
      </c>
      <c r="H189" t="s">
        <v>23</v>
      </c>
      <c r="I189">
        <f t="shared" si="23"/>
        <v>0</v>
      </c>
      <c r="J189">
        <v>3.6</v>
      </c>
      <c r="K189">
        <v>3.5</v>
      </c>
      <c r="L189">
        <v>2.0499999999999998</v>
      </c>
      <c r="M189">
        <v>3.5</v>
      </c>
      <c r="N189">
        <v>3.6</v>
      </c>
      <c r="O189">
        <v>2.0499999999999998</v>
      </c>
      <c r="P189">
        <v>3.45</v>
      </c>
      <c r="Q189">
        <v>3.6</v>
      </c>
      <c r="R189">
        <v>2.1</v>
      </c>
      <c r="S189">
        <f t="shared" si="20"/>
        <v>2.0499999999999998</v>
      </c>
      <c r="T189">
        <f t="shared" si="21"/>
        <v>2.0499999999999998</v>
      </c>
      <c r="U189">
        <f t="shared" si="22"/>
        <v>2.1</v>
      </c>
      <c r="V189">
        <f t="shared" si="24"/>
        <v>-1</v>
      </c>
      <c r="W189">
        <f t="shared" si="25"/>
        <v>-1</v>
      </c>
      <c r="X189">
        <f t="shared" si="26"/>
        <v>-1</v>
      </c>
      <c r="Y189">
        <f t="shared" si="27"/>
        <v>0</v>
      </c>
      <c r="Z189">
        <f t="shared" si="28"/>
        <v>0</v>
      </c>
      <c r="AA189">
        <f t="shared" si="29"/>
        <v>0</v>
      </c>
    </row>
    <row r="190" spans="1:27" x14ac:dyDescent="0.2">
      <c r="A190" t="s">
        <v>17</v>
      </c>
      <c r="B190" s="1">
        <v>44947</v>
      </c>
      <c r="C190" s="2">
        <v>0.625</v>
      </c>
      <c r="D190" t="s">
        <v>32</v>
      </c>
      <c r="E190" t="s">
        <v>26</v>
      </c>
      <c r="F190">
        <v>0</v>
      </c>
      <c r="G190">
        <v>1</v>
      </c>
      <c r="H190" t="s">
        <v>20</v>
      </c>
      <c r="I190">
        <f t="shared" si="23"/>
        <v>-1</v>
      </c>
      <c r="J190">
        <v>2.88</v>
      </c>
      <c r="K190">
        <v>3.25</v>
      </c>
      <c r="L190">
        <v>2.5499999999999998</v>
      </c>
      <c r="M190">
        <v>2.8</v>
      </c>
      <c r="N190">
        <v>3.4</v>
      </c>
      <c r="O190">
        <v>2.4500000000000002</v>
      </c>
      <c r="P190">
        <v>2.85</v>
      </c>
      <c r="Q190">
        <v>3.3</v>
      </c>
      <c r="R190">
        <v>2.5</v>
      </c>
      <c r="S190">
        <f t="shared" si="20"/>
        <v>2.5499999999999998</v>
      </c>
      <c r="T190">
        <f t="shared" si="21"/>
        <v>2.4500000000000002</v>
      </c>
      <c r="U190">
        <f t="shared" si="22"/>
        <v>2.5</v>
      </c>
      <c r="V190">
        <f t="shared" si="24"/>
        <v>-1</v>
      </c>
      <c r="W190">
        <f t="shared" si="25"/>
        <v>-1</v>
      </c>
      <c r="X190">
        <f t="shared" si="26"/>
        <v>-1</v>
      </c>
      <c r="Y190">
        <f t="shared" si="27"/>
        <v>1</v>
      </c>
      <c r="Z190">
        <f t="shared" si="28"/>
        <v>1</v>
      </c>
      <c r="AA190">
        <f t="shared" si="29"/>
        <v>1</v>
      </c>
    </row>
    <row r="191" spans="1:27" x14ac:dyDescent="0.2">
      <c r="A191" t="s">
        <v>17</v>
      </c>
      <c r="B191" s="1">
        <v>44947</v>
      </c>
      <c r="C191" s="2">
        <v>0.625</v>
      </c>
      <c r="D191" t="s">
        <v>39</v>
      </c>
      <c r="E191" t="s">
        <v>33</v>
      </c>
      <c r="F191">
        <v>2</v>
      </c>
      <c r="G191">
        <v>0</v>
      </c>
      <c r="H191" t="s">
        <v>24</v>
      </c>
      <c r="I191">
        <f t="shared" si="23"/>
        <v>1</v>
      </c>
      <c r="J191">
        <v>1.8</v>
      </c>
      <c r="K191">
        <v>3.75</v>
      </c>
      <c r="L191">
        <v>4.75</v>
      </c>
      <c r="M191">
        <v>1.77</v>
      </c>
      <c r="N191">
        <v>3.7</v>
      </c>
      <c r="O191">
        <v>4.5</v>
      </c>
      <c r="P191">
        <v>1.8</v>
      </c>
      <c r="Q191">
        <v>3.65</v>
      </c>
      <c r="R191">
        <v>4.5999999999999996</v>
      </c>
      <c r="S191">
        <f t="shared" ref="S191:S253" si="30">MIN(J191:L191)</f>
        <v>1.8</v>
      </c>
      <c r="T191">
        <f t="shared" ref="T191:T253" si="31">MIN(M191:O191)</f>
        <v>1.77</v>
      </c>
      <c r="U191">
        <f t="shared" ref="U191:U253" si="32">MIN(P191:R191)</f>
        <v>1.8</v>
      </c>
      <c r="V191">
        <f t="shared" si="24"/>
        <v>1</v>
      </c>
      <c r="W191">
        <f t="shared" si="25"/>
        <v>1</v>
      </c>
      <c r="X191">
        <f t="shared" si="26"/>
        <v>1</v>
      </c>
      <c r="Y191">
        <f t="shared" si="27"/>
        <v>1</v>
      </c>
      <c r="Z191">
        <f t="shared" si="28"/>
        <v>1</v>
      </c>
      <c r="AA191">
        <f t="shared" si="29"/>
        <v>1</v>
      </c>
    </row>
    <row r="192" spans="1:27" x14ac:dyDescent="0.2">
      <c r="A192" t="s">
        <v>17</v>
      </c>
      <c r="B192" s="1">
        <v>44947</v>
      </c>
      <c r="C192" s="2">
        <v>0.72916666666666663</v>
      </c>
      <c r="D192" t="s">
        <v>18</v>
      </c>
      <c r="E192" t="s">
        <v>29</v>
      </c>
      <c r="F192">
        <v>0</v>
      </c>
      <c r="G192">
        <v>0</v>
      </c>
      <c r="H192" t="s">
        <v>23</v>
      </c>
      <c r="I192">
        <f t="shared" si="23"/>
        <v>0</v>
      </c>
      <c r="J192">
        <v>4.4000000000000004</v>
      </c>
      <c r="K192">
        <v>3.5</v>
      </c>
      <c r="L192">
        <v>1.85</v>
      </c>
      <c r="M192">
        <v>4.0999999999999996</v>
      </c>
      <c r="N192">
        <v>3.5</v>
      </c>
      <c r="O192">
        <v>1.88</v>
      </c>
      <c r="P192">
        <v>4.3</v>
      </c>
      <c r="Q192">
        <v>3.5</v>
      </c>
      <c r="R192">
        <v>1.9</v>
      </c>
      <c r="S192">
        <f t="shared" si="30"/>
        <v>1.85</v>
      </c>
      <c r="T192">
        <f t="shared" si="31"/>
        <v>1.88</v>
      </c>
      <c r="U192">
        <f t="shared" si="32"/>
        <v>1.9</v>
      </c>
      <c r="V192">
        <f t="shared" si="24"/>
        <v>-1</v>
      </c>
      <c r="W192">
        <f t="shared" si="25"/>
        <v>-1</v>
      </c>
      <c r="X192">
        <f t="shared" si="26"/>
        <v>-1</v>
      </c>
      <c r="Y192">
        <f t="shared" si="27"/>
        <v>0</v>
      </c>
      <c r="Z192">
        <f t="shared" si="28"/>
        <v>0</v>
      </c>
      <c r="AA192">
        <f t="shared" si="29"/>
        <v>0</v>
      </c>
    </row>
    <row r="193" spans="1:27" x14ac:dyDescent="0.2">
      <c r="A193" t="s">
        <v>17</v>
      </c>
      <c r="B193" s="1">
        <v>44948</v>
      </c>
      <c r="C193" s="2">
        <v>0.58333333333333337</v>
      </c>
      <c r="D193" t="s">
        <v>27</v>
      </c>
      <c r="E193" t="s">
        <v>36</v>
      </c>
      <c r="F193">
        <v>0</v>
      </c>
      <c r="G193">
        <v>0</v>
      </c>
      <c r="H193" t="s">
        <v>23</v>
      </c>
      <c r="I193">
        <f t="shared" si="23"/>
        <v>0</v>
      </c>
      <c r="J193">
        <v>2.38</v>
      </c>
      <c r="K193">
        <v>3.6</v>
      </c>
      <c r="L193">
        <v>2.88</v>
      </c>
      <c r="M193">
        <v>2.35</v>
      </c>
      <c r="N193">
        <v>3.6</v>
      </c>
      <c r="O193">
        <v>2.85</v>
      </c>
      <c r="P193">
        <v>2.4</v>
      </c>
      <c r="Q193">
        <v>3.55</v>
      </c>
      <c r="R193">
        <v>2.85</v>
      </c>
      <c r="S193">
        <f t="shared" si="30"/>
        <v>2.38</v>
      </c>
      <c r="T193">
        <f t="shared" si="31"/>
        <v>2.35</v>
      </c>
      <c r="U193">
        <f t="shared" si="32"/>
        <v>2.4</v>
      </c>
      <c r="V193">
        <f t="shared" si="24"/>
        <v>1</v>
      </c>
      <c r="W193">
        <f t="shared" si="25"/>
        <v>1</v>
      </c>
      <c r="X193">
        <f t="shared" si="26"/>
        <v>1</v>
      </c>
      <c r="Y193">
        <f t="shared" si="27"/>
        <v>0</v>
      </c>
      <c r="Z193">
        <f t="shared" si="28"/>
        <v>0</v>
      </c>
      <c r="AA193">
        <f t="shared" si="29"/>
        <v>0</v>
      </c>
    </row>
    <row r="194" spans="1:27" x14ac:dyDescent="0.2">
      <c r="A194" t="s">
        <v>17</v>
      </c>
      <c r="B194" s="1">
        <v>44948</v>
      </c>
      <c r="C194" s="2">
        <v>0.58333333333333337</v>
      </c>
      <c r="D194" t="s">
        <v>40</v>
      </c>
      <c r="E194" t="s">
        <v>28</v>
      </c>
      <c r="F194">
        <v>3</v>
      </c>
      <c r="G194">
        <v>0</v>
      </c>
      <c r="H194" t="s">
        <v>24</v>
      </c>
      <c r="I194">
        <f t="shared" si="23"/>
        <v>1</v>
      </c>
      <c r="J194">
        <v>1.2</v>
      </c>
      <c r="K194">
        <v>8</v>
      </c>
      <c r="L194">
        <v>11</v>
      </c>
      <c r="M194">
        <v>1.19</v>
      </c>
      <c r="N194">
        <v>7.25</v>
      </c>
      <c r="O194">
        <v>14.5</v>
      </c>
      <c r="P194">
        <v>1.2</v>
      </c>
      <c r="Q194">
        <v>7</v>
      </c>
      <c r="R194">
        <v>14</v>
      </c>
      <c r="S194">
        <f t="shared" si="30"/>
        <v>1.2</v>
      </c>
      <c r="T194">
        <f t="shared" si="31"/>
        <v>1.19</v>
      </c>
      <c r="U194">
        <f t="shared" si="32"/>
        <v>1.2</v>
      </c>
      <c r="V194">
        <f t="shared" si="24"/>
        <v>1</v>
      </c>
      <c r="W194">
        <f t="shared" si="25"/>
        <v>1</v>
      </c>
      <c r="X194">
        <f t="shared" si="26"/>
        <v>1</v>
      </c>
      <c r="Y194">
        <f t="shared" si="27"/>
        <v>1</v>
      </c>
      <c r="Z194">
        <f t="shared" si="28"/>
        <v>1</v>
      </c>
      <c r="AA194">
        <f t="shared" si="29"/>
        <v>1</v>
      </c>
    </row>
    <row r="195" spans="1:27" x14ac:dyDescent="0.2">
      <c r="A195" t="s">
        <v>17</v>
      </c>
      <c r="B195" s="1">
        <v>44948</v>
      </c>
      <c r="C195" s="2">
        <v>0.6875</v>
      </c>
      <c r="D195" t="s">
        <v>19</v>
      </c>
      <c r="E195" t="s">
        <v>37</v>
      </c>
      <c r="F195">
        <v>3</v>
      </c>
      <c r="G195">
        <v>2</v>
      </c>
      <c r="H195" t="s">
        <v>24</v>
      </c>
      <c r="I195">
        <f t="shared" ref="I195:I258" si="33">IF(H195="H",1,0)+IF(H195="A",-1,0)</f>
        <v>1</v>
      </c>
      <c r="J195">
        <v>1.8</v>
      </c>
      <c r="K195">
        <v>3.8</v>
      </c>
      <c r="L195">
        <v>4.2</v>
      </c>
      <c r="M195">
        <v>1.87</v>
      </c>
      <c r="N195">
        <v>3.7</v>
      </c>
      <c r="O195">
        <v>4</v>
      </c>
      <c r="P195">
        <v>1.85</v>
      </c>
      <c r="Q195">
        <v>3.8</v>
      </c>
      <c r="R195">
        <v>4</v>
      </c>
      <c r="S195">
        <f t="shared" si="30"/>
        <v>1.8</v>
      </c>
      <c r="T195">
        <f t="shared" si="31"/>
        <v>1.87</v>
      </c>
      <c r="U195">
        <f t="shared" si="32"/>
        <v>1.85</v>
      </c>
      <c r="V195">
        <f t="shared" ref="V195:V258" si="34">-1 + 2*IF(S195=J195,1,0)</f>
        <v>1</v>
      </c>
      <c r="W195">
        <f t="shared" ref="W195:W258" si="35">-1 + 2*IF(T195=M195,1,0)</f>
        <v>1</v>
      </c>
      <c r="X195">
        <f t="shared" ref="X195:X258" si="36">-1 + 2*IF(U195=P195,1,0)</f>
        <v>1</v>
      </c>
      <c r="Y195">
        <f t="shared" ref="Y195:Y258" si="37">IF(V195=I195,1,0)</f>
        <v>1</v>
      </c>
      <c r="Z195">
        <f t="shared" ref="Z195:Z258" si="38">IF(W195=I195,1,0)</f>
        <v>1</v>
      </c>
      <c r="AA195">
        <f t="shared" ref="AA195:AA258" si="39">IF(X195=I195,1,0)</f>
        <v>1</v>
      </c>
    </row>
    <row r="196" spans="1:27" x14ac:dyDescent="0.2">
      <c r="A196" t="s">
        <v>17</v>
      </c>
      <c r="B196" s="1">
        <v>44949</v>
      </c>
      <c r="C196" s="2">
        <v>0.83333333333333337</v>
      </c>
      <c r="D196" t="s">
        <v>21</v>
      </c>
      <c r="E196" t="s">
        <v>31</v>
      </c>
      <c r="F196">
        <v>0</v>
      </c>
      <c r="G196">
        <v>1</v>
      </c>
      <c r="H196" t="s">
        <v>20</v>
      </c>
      <c r="I196">
        <f t="shared" si="33"/>
        <v>-1</v>
      </c>
      <c r="J196">
        <v>3.3</v>
      </c>
      <c r="K196">
        <v>3.6</v>
      </c>
      <c r="L196">
        <v>2.1</v>
      </c>
      <c r="M196">
        <v>3.1</v>
      </c>
      <c r="N196">
        <v>3.6</v>
      </c>
      <c r="O196">
        <v>2.15</v>
      </c>
      <c r="P196">
        <v>3.2</v>
      </c>
      <c r="Q196">
        <v>3.65</v>
      </c>
      <c r="R196">
        <v>2.15</v>
      </c>
      <c r="S196">
        <f t="shared" si="30"/>
        <v>2.1</v>
      </c>
      <c r="T196">
        <f t="shared" si="31"/>
        <v>2.15</v>
      </c>
      <c r="U196">
        <f t="shared" si="32"/>
        <v>2.15</v>
      </c>
      <c r="V196">
        <f t="shared" si="34"/>
        <v>-1</v>
      </c>
      <c r="W196">
        <f t="shared" si="35"/>
        <v>-1</v>
      </c>
      <c r="X196">
        <f t="shared" si="36"/>
        <v>-1</v>
      </c>
      <c r="Y196">
        <f t="shared" si="37"/>
        <v>1</v>
      </c>
      <c r="Z196">
        <f t="shared" si="38"/>
        <v>1</v>
      </c>
      <c r="AA196">
        <f t="shared" si="39"/>
        <v>1</v>
      </c>
    </row>
    <row r="197" spans="1:27" x14ac:dyDescent="0.2">
      <c r="A197" t="s">
        <v>17</v>
      </c>
      <c r="B197" s="1">
        <v>44960</v>
      </c>
      <c r="C197" s="2">
        <v>0.83333333333333337</v>
      </c>
      <c r="D197" t="s">
        <v>34</v>
      </c>
      <c r="E197" t="s">
        <v>21</v>
      </c>
      <c r="F197">
        <v>0</v>
      </c>
      <c r="G197">
        <v>0</v>
      </c>
      <c r="H197" t="s">
        <v>23</v>
      </c>
      <c r="I197">
        <f t="shared" si="33"/>
        <v>0</v>
      </c>
      <c r="J197">
        <v>1.62</v>
      </c>
      <c r="K197">
        <v>4</v>
      </c>
      <c r="L197">
        <v>5.25</v>
      </c>
      <c r="M197">
        <v>1.66</v>
      </c>
      <c r="N197">
        <v>3.9</v>
      </c>
      <c r="O197">
        <v>5</v>
      </c>
      <c r="P197">
        <v>1.67</v>
      </c>
      <c r="Q197">
        <v>3.85</v>
      </c>
      <c r="R197">
        <v>5.25</v>
      </c>
      <c r="S197">
        <f t="shared" si="30"/>
        <v>1.62</v>
      </c>
      <c r="T197">
        <f t="shared" si="31"/>
        <v>1.66</v>
      </c>
      <c r="U197">
        <f t="shared" si="32"/>
        <v>1.67</v>
      </c>
      <c r="V197">
        <f t="shared" si="34"/>
        <v>1</v>
      </c>
      <c r="W197">
        <f t="shared" si="35"/>
        <v>1</v>
      </c>
      <c r="X197">
        <f t="shared" si="36"/>
        <v>1</v>
      </c>
      <c r="Y197">
        <f t="shared" si="37"/>
        <v>0</v>
      </c>
      <c r="Z197">
        <f t="shared" si="38"/>
        <v>0</v>
      </c>
      <c r="AA197">
        <f t="shared" si="39"/>
        <v>0</v>
      </c>
    </row>
    <row r="198" spans="1:27" x14ac:dyDescent="0.2">
      <c r="A198" t="s">
        <v>17</v>
      </c>
      <c r="B198" s="1">
        <v>44961</v>
      </c>
      <c r="C198" s="2">
        <v>0.52083333333333337</v>
      </c>
      <c r="D198" t="s">
        <v>33</v>
      </c>
      <c r="E198" t="s">
        <v>19</v>
      </c>
      <c r="F198">
        <v>1</v>
      </c>
      <c r="G198">
        <v>0</v>
      </c>
      <c r="H198" t="s">
        <v>24</v>
      </c>
      <c r="I198">
        <f t="shared" si="33"/>
        <v>1</v>
      </c>
      <c r="J198">
        <v>8.5</v>
      </c>
      <c r="K198">
        <v>4.5</v>
      </c>
      <c r="L198">
        <v>1.4</v>
      </c>
      <c r="M198">
        <v>7.5</v>
      </c>
      <c r="N198">
        <v>4.75</v>
      </c>
      <c r="O198">
        <v>1.41</v>
      </c>
      <c r="P198">
        <v>7.75</v>
      </c>
      <c r="Q198">
        <v>4.7</v>
      </c>
      <c r="R198">
        <v>1.4</v>
      </c>
      <c r="S198">
        <f t="shared" si="30"/>
        <v>1.4</v>
      </c>
      <c r="T198">
        <f t="shared" si="31"/>
        <v>1.41</v>
      </c>
      <c r="U198">
        <f t="shared" si="32"/>
        <v>1.4</v>
      </c>
      <c r="V198">
        <f t="shared" si="34"/>
        <v>-1</v>
      </c>
      <c r="W198">
        <f t="shared" si="35"/>
        <v>-1</v>
      </c>
      <c r="X198">
        <f t="shared" si="36"/>
        <v>-1</v>
      </c>
      <c r="Y198">
        <f t="shared" si="37"/>
        <v>0</v>
      </c>
      <c r="Z198">
        <f t="shared" si="38"/>
        <v>0</v>
      </c>
      <c r="AA198">
        <f t="shared" si="39"/>
        <v>0</v>
      </c>
    </row>
    <row r="199" spans="1:27" x14ac:dyDescent="0.2">
      <c r="A199" t="s">
        <v>17</v>
      </c>
      <c r="B199" s="1">
        <v>44961</v>
      </c>
      <c r="C199" s="2">
        <v>0.625</v>
      </c>
      <c r="D199" t="s">
        <v>26</v>
      </c>
      <c r="E199" t="s">
        <v>35</v>
      </c>
      <c r="F199">
        <v>2</v>
      </c>
      <c r="G199">
        <v>4</v>
      </c>
      <c r="H199" t="s">
        <v>20</v>
      </c>
      <c r="I199">
        <f t="shared" si="33"/>
        <v>-1</v>
      </c>
      <c r="J199">
        <v>1.95</v>
      </c>
      <c r="K199">
        <v>3.6</v>
      </c>
      <c r="L199">
        <v>3.8</v>
      </c>
      <c r="M199">
        <v>2</v>
      </c>
      <c r="N199">
        <v>3.5</v>
      </c>
      <c r="O199">
        <v>3.7</v>
      </c>
      <c r="P199">
        <v>2</v>
      </c>
      <c r="Q199">
        <v>3.55</v>
      </c>
      <c r="R199">
        <v>3.75</v>
      </c>
      <c r="S199">
        <f t="shared" si="30"/>
        <v>1.95</v>
      </c>
      <c r="T199">
        <f t="shared" si="31"/>
        <v>2</v>
      </c>
      <c r="U199">
        <f t="shared" si="32"/>
        <v>2</v>
      </c>
      <c r="V199">
        <f t="shared" si="34"/>
        <v>1</v>
      </c>
      <c r="W199">
        <f t="shared" si="35"/>
        <v>1</v>
      </c>
      <c r="X199">
        <f t="shared" si="36"/>
        <v>1</v>
      </c>
      <c r="Y199">
        <f t="shared" si="37"/>
        <v>0</v>
      </c>
      <c r="Z199">
        <f t="shared" si="38"/>
        <v>0</v>
      </c>
      <c r="AA199">
        <f t="shared" si="39"/>
        <v>0</v>
      </c>
    </row>
    <row r="200" spans="1:27" x14ac:dyDescent="0.2">
      <c r="A200" t="s">
        <v>17</v>
      </c>
      <c r="B200" s="1">
        <v>44961</v>
      </c>
      <c r="C200" s="2">
        <v>0.625</v>
      </c>
      <c r="D200" t="s">
        <v>36</v>
      </c>
      <c r="E200" t="s">
        <v>32</v>
      </c>
      <c r="F200">
        <v>3</v>
      </c>
      <c r="G200">
        <v>0</v>
      </c>
      <c r="H200" t="s">
        <v>24</v>
      </c>
      <c r="I200">
        <f t="shared" si="33"/>
        <v>1</v>
      </c>
      <c r="J200">
        <v>1.85</v>
      </c>
      <c r="K200">
        <v>3.6</v>
      </c>
      <c r="L200">
        <v>4.2</v>
      </c>
      <c r="M200">
        <v>1.88</v>
      </c>
      <c r="N200">
        <v>3.6</v>
      </c>
      <c r="O200">
        <v>4</v>
      </c>
      <c r="P200">
        <v>1.9</v>
      </c>
      <c r="Q200">
        <v>3.6</v>
      </c>
      <c r="R200">
        <v>4.0999999999999996</v>
      </c>
      <c r="S200">
        <f t="shared" si="30"/>
        <v>1.85</v>
      </c>
      <c r="T200">
        <f t="shared" si="31"/>
        <v>1.88</v>
      </c>
      <c r="U200">
        <f t="shared" si="32"/>
        <v>1.9</v>
      </c>
      <c r="V200">
        <f t="shared" si="34"/>
        <v>1</v>
      </c>
      <c r="W200">
        <f t="shared" si="35"/>
        <v>1</v>
      </c>
      <c r="X200">
        <f t="shared" si="36"/>
        <v>1</v>
      </c>
      <c r="Y200">
        <f t="shared" si="37"/>
        <v>1</v>
      </c>
      <c r="Z200">
        <f t="shared" si="38"/>
        <v>1</v>
      </c>
      <c r="AA200">
        <f t="shared" si="39"/>
        <v>1</v>
      </c>
    </row>
    <row r="201" spans="1:27" x14ac:dyDescent="0.2">
      <c r="A201" t="s">
        <v>17</v>
      </c>
      <c r="B201" s="1">
        <v>44961</v>
      </c>
      <c r="C201" s="2">
        <v>0.625</v>
      </c>
      <c r="D201" t="s">
        <v>38</v>
      </c>
      <c r="E201" t="s">
        <v>25</v>
      </c>
      <c r="F201">
        <v>1</v>
      </c>
      <c r="G201">
        <v>0</v>
      </c>
      <c r="H201" t="s">
        <v>24</v>
      </c>
      <c r="I201">
        <f t="shared" si="33"/>
        <v>1</v>
      </c>
      <c r="J201">
        <v>1.33</v>
      </c>
      <c r="K201">
        <v>5.25</v>
      </c>
      <c r="L201">
        <v>8.5</v>
      </c>
      <c r="M201">
        <v>1.35</v>
      </c>
      <c r="N201">
        <v>5</v>
      </c>
      <c r="O201">
        <v>9</v>
      </c>
      <c r="P201">
        <v>1.35</v>
      </c>
      <c r="Q201">
        <v>5.25</v>
      </c>
      <c r="R201">
        <v>8.5</v>
      </c>
      <c r="S201">
        <f t="shared" si="30"/>
        <v>1.33</v>
      </c>
      <c r="T201">
        <f t="shared" si="31"/>
        <v>1.35</v>
      </c>
      <c r="U201">
        <f t="shared" si="32"/>
        <v>1.35</v>
      </c>
      <c r="V201">
        <f t="shared" si="34"/>
        <v>1</v>
      </c>
      <c r="W201">
        <f t="shared" si="35"/>
        <v>1</v>
      </c>
      <c r="X201">
        <f t="shared" si="36"/>
        <v>1</v>
      </c>
      <c r="Y201">
        <f t="shared" si="37"/>
        <v>1</v>
      </c>
      <c r="Z201">
        <f t="shared" si="38"/>
        <v>1</v>
      </c>
      <c r="AA201">
        <f t="shared" si="39"/>
        <v>1</v>
      </c>
    </row>
    <row r="202" spans="1:27" x14ac:dyDescent="0.2">
      <c r="A202" t="s">
        <v>17</v>
      </c>
      <c r="B202" s="1">
        <v>44961</v>
      </c>
      <c r="C202" s="2">
        <v>0.625</v>
      </c>
      <c r="D202" t="s">
        <v>37</v>
      </c>
      <c r="E202" t="s">
        <v>18</v>
      </c>
      <c r="F202">
        <v>2</v>
      </c>
      <c r="G202">
        <v>1</v>
      </c>
      <c r="H202" t="s">
        <v>24</v>
      </c>
      <c r="I202">
        <f t="shared" si="33"/>
        <v>1</v>
      </c>
      <c r="J202">
        <v>1.4</v>
      </c>
      <c r="K202">
        <v>4.75</v>
      </c>
      <c r="L202">
        <v>8</v>
      </c>
      <c r="M202">
        <v>1.4</v>
      </c>
      <c r="N202">
        <v>4.75</v>
      </c>
      <c r="O202">
        <v>7.75</v>
      </c>
      <c r="P202">
        <v>1.4</v>
      </c>
      <c r="Q202">
        <v>4.7</v>
      </c>
      <c r="R202">
        <v>8</v>
      </c>
      <c r="S202">
        <f t="shared" si="30"/>
        <v>1.4</v>
      </c>
      <c r="T202">
        <f t="shared" si="31"/>
        <v>1.4</v>
      </c>
      <c r="U202">
        <f t="shared" si="32"/>
        <v>1.4</v>
      </c>
      <c r="V202">
        <f t="shared" si="34"/>
        <v>1</v>
      </c>
      <c r="W202">
        <f t="shared" si="35"/>
        <v>1</v>
      </c>
      <c r="X202">
        <f t="shared" si="36"/>
        <v>1</v>
      </c>
      <c r="Y202">
        <f t="shared" si="37"/>
        <v>1</v>
      </c>
      <c r="Z202">
        <f t="shared" si="38"/>
        <v>1</v>
      </c>
      <c r="AA202">
        <f t="shared" si="39"/>
        <v>1</v>
      </c>
    </row>
    <row r="203" spans="1:27" x14ac:dyDescent="0.2">
      <c r="A203" t="s">
        <v>17</v>
      </c>
      <c r="B203" s="1">
        <v>44961</v>
      </c>
      <c r="C203" s="2">
        <v>0.625</v>
      </c>
      <c r="D203" t="s">
        <v>28</v>
      </c>
      <c r="E203" t="s">
        <v>22</v>
      </c>
      <c r="F203">
        <v>3</v>
      </c>
      <c r="G203">
        <v>0</v>
      </c>
      <c r="H203" t="s">
        <v>24</v>
      </c>
      <c r="I203">
        <f t="shared" si="33"/>
        <v>1</v>
      </c>
      <c r="J203">
        <v>4</v>
      </c>
      <c r="K203">
        <v>3.8</v>
      </c>
      <c r="L203">
        <v>1.85</v>
      </c>
      <c r="M203">
        <v>3.9</v>
      </c>
      <c r="N203">
        <v>3.7</v>
      </c>
      <c r="O203">
        <v>1.88</v>
      </c>
      <c r="P203">
        <v>3.85</v>
      </c>
      <c r="Q203">
        <v>3.8</v>
      </c>
      <c r="R203">
        <v>1.9</v>
      </c>
      <c r="S203">
        <f t="shared" si="30"/>
        <v>1.85</v>
      </c>
      <c r="T203">
        <f t="shared" si="31"/>
        <v>1.88</v>
      </c>
      <c r="U203">
        <f t="shared" si="32"/>
        <v>1.9</v>
      </c>
      <c r="V203">
        <f t="shared" si="34"/>
        <v>-1</v>
      </c>
      <c r="W203">
        <f t="shared" si="35"/>
        <v>-1</v>
      </c>
      <c r="X203">
        <f t="shared" si="36"/>
        <v>-1</v>
      </c>
      <c r="Y203">
        <f t="shared" si="37"/>
        <v>0</v>
      </c>
      <c r="Z203">
        <f t="shared" si="38"/>
        <v>0</v>
      </c>
      <c r="AA203">
        <f t="shared" si="39"/>
        <v>0</v>
      </c>
    </row>
    <row r="204" spans="1:27" x14ac:dyDescent="0.2">
      <c r="A204" t="s">
        <v>17</v>
      </c>
      <c r="B204" s="1">
        <v>44961</v>
      </c>
      <c r="C204" s="2">
        <v>0.72916666666666663</v>
      </c>
      <c r="D204" t="s">
        <v>29</v>
      </c>
      <c r="E204" t="s">
        <v>39</v>
      </c>
      <c r="F204">
        <v>1</v>
      </c>
      <c r="G204">
        <v>1</v>
      </c>
      <c r="H204" t="s">
        <v>23</v>
      </c>
      <c r="I204">
        <f t="shared" si="33"/>
        <v>0</v>
      </c>
      <c r="J204">
        <v>1.6</v>
      </c>
      <c r="K204">
        <v>3.8</v>
      </c>
      <c r="L204">
        <v>6</v>
      </c>
      <c r="M204">
        <v>1.62</v>
      </c>
      <c r="N204">
        <v>3.8</v>
      </c>
      <c r="O204">
        <v>5.5</v>
      </c>
      <c r="P204">
        <v>1.63</v>
      </c>
      <c r="Q204">
        <v>3.85</v>
      </c>
      <c r="R204">
        <v>5.75</v>
      </c>
      <c r="S204">
        <f t="shared" si="30"/>
        <v>1.6</v>
      </c>
      <c r="T204">
        <f t="shared" si="31"/>
        <v>1.62</v>
      </c>
      <c r="U204">
        <f t="shared" si="32"/>
        <v>1.63</v>
      </c>
      <c r="V204">
        <f t="shared" si="34"/>
        <v>1</v>
      </c>
      <c r="W204">
        <f t="shared" si="35"/>
        <v>1</v>
      </c>
      <c r="X204">
        <f t="shared" si="36"/>
        <v>1</v>
      </c>
      <c r="Y204">
        <f t="shared" si="37"/>
        <v>0</v>
      </c>
      <c r="Z204">
        <f t="shared" si="38"/>
        <v>0</v>
      </c>
      <c r="AA204">
        <f t="shared" si="39"/>
        <v>0</v>
      </c>
    </row>
    <row r="205" spans="1:27" x14ac:dyDescent="0.2">
      <c r="A205" t="s">
        <v>17</v>
      </c>
      <c r="B205" s="1">
        <v>44962</v>
      </c>
      <c r="C205" s="2">
        <v>0.58333333333333337</v>
      </c>
      <c r="D205" t="s">
        <v>30</v>
      </c>
      <c r="E205" t="s">
        <v>27</v>
      </c>
      <c r="F205">
        <v>1</v>
      </c>
      <c r="G205">
        <v>0</v>
      </c>
      <c r="H205" t="s">
        <v>24</v>
      </c>
      <c r="I205">
        <f t="shared" si="33"/>
        <v>1</v>
      </c>
      <c r="J205">
        <v>2.63</v>
      </c>
      <c r="K205">
        <v>3.3</v>
      </c>
      <c r="L205">
        <v>2.7</v>
      </c>
      <c r="M205">
        <v>2.6</v>
      </c>
      <c r="N205">
        <v>3.3</v>
      </c>
      <c r="O205">
        <v>2.7</v>
      </c>
      <c r="P205">
        <v>2.6</v>
      </c>
      <c r="Q205">
        <v>3.35</v>
      </c>
      <c r="R205">
        <v>2.7</v>
      </c>
      <c r="S205">
        <f t="shared" si="30"/>
        <v>2.63</v>
      </c>
      <c r="T205">
        <f t="shared" si="31"/>
        <v>2.6</v>
      </c>
      <c r="U205">
        <f t="shared" si="32"/>
        <v>2.6</v>
      </c>
      <c r="V205">
        <f t="shared" si="34"/>
        <v>1</v>
      </c>
      <c r="W205">
        <f t="shared" si="35"/>
        <v>1</v>
      </c>
      <c r="X205">
        <f t="shared" si="36"/>
        <v>1</v>
      </c>
      <c r="Y205">
        <f t="shared" si="37"/>
        <v>1</v>
      </c>
      <c r="Z205">
        <f t="shared" si="38"/>
        <v>1</v>
      </c>
      <c r="AA205">
        <f t="shared" si="39"/>
        <v>1</v>
      </c>
    </row>
    <row r="206" spans="1:27" x14ac:dyDescent="0.2">
      <c r="A206" t="s">
        <v>17</v>
      </c>
      <c r="B206" s="1">
        <v>44962</v>
      </c>
      <c r="C206" s="2">
        <v>0.6875</v>
      </c>
      <c r="D206" t="s">
        <v>31</v>
      </c>
      <c r="E206" t="s">
        <v>40</v>
      </c>
      <c r="F206">
        <v>1</v>
      </c>
      <c r="G206">
        <v>0</v>
      </c>
      <c r="H206" t="s">
        <v>24</v>
      </c>
      <c r="I206">
        <f t="shared" si="33"/>
        <v>1</v>
      </c>
      <c r="J206">
        <v>4.33</v>
      </c>
      <c r="K206">
        <v>4.2</v>
      </c>
      <c r="L206">
        <v>1.73</v>
      </c>
      <c r="M206">
        <v>4.33</v>
      </c>
      <c r="N206">
        <v>4</v>
      </c>
      <c r="O206">
        <v>1.72</v>
      </c>
      <c r="P206">
        <v>4.3</v>
      </c>
      <c r="Q206">
        <v>4.0999999999999996</v>
      </c>
      <c r="R206">
        <v>1.73</v>
      </c>
      <c r="S206">
        <f t="shared" si="30"/>
        <v>1.73</v>
      </c>
      <c r="T206">
        <f t="shared" si="31"/>
        <v>1.72</v>
      </c>
      <c r="U206">
        <f t="shared" si="32"/>
        <v>1.73</v>
      </c>
      <c r="V206">
        <f t="shared" si="34"/>
        <v>-1</v>
      </c>
      <c r="W206">
        <f t="shared" si="35"/>
        <v>-1</v>
      </c>
      <c r="X206">
        <f t="shared" si="36"/>
        <v>-1</v>
      </c>
      <c r="Y206">
        <f t="shared" si="37"/>
        <v>0</v>
      </c>
      <c r="Z206">
        <f t="shared" si="38"/>
        <v>0</v>
      </c>
      <c r="AA206">
        <f t="shared" si="39"/>
        <v>0</v>
      </c>
    </row>
    <row r="207" spans="1:27" x14ac:dyDescent="0.2">
      <c r="A207" t="s">
        <v>17</v>
      </c>
      <c r="B207" s="1">
        <v>44965</v>
      </c>
      <c r="C207" s="2">
        <v>0.83333333333333337</v>
      </c>
      <c r="D207" t="s">
        <v>37</v>
      </c>
      <c r="E207" t="s">
        <v>27</v>
      </c>
      <c r="F207">
        <v>2</v>
      </c>
      <c r="G207">
        <v>2</v>
      </c>
      <c r="H207" t="s">
        <v>23</v>
      </c>
      <c r="I207">
        <f t="shared" si="33"/>
        <v>0</v>
      </c>
      <c r="J207">
        <v>1.45</v>
      </c>
      <c r="K207">
        <v>5</v>
      </c>
      <c r="L207">
        <v>6</v>
      </c>
      <c r="M207">
        <v>1.47</v>
      </c>
      <c r="N207">
        <v>4.5999999999999996</v>
      </c>
      <c r="O207">
        <v>6.25</v>
      </c>
      <c r="P207">
        <v>1.47</v>
      </c>
      <c r="Q207">
        <v>4.7</v>
      </c>
      <c r="R207">
        <v>6</v>
      </c>
      <c r="S207">
        <f t="shared" si="30"/>
        <v>1.45</v>
      </c>
      <c r="T207">
        <f t="shared" si="31"/>
        <v>1.47</v>
      </c>
      <c r="U207">
        <f t="shared" si="32"/>
        <v>1.47</v>
      </c>
      <c r="V207">
        <f t="shared" si="34"/>
        <v>1</v>
      </c>
      <c r="W207">
        <f t="shared" si="35"/>
        <v>1</v>
      </c>
      <c r="X207">
        <f t="shared" si="36"/>
        <v>1</v>
      </c>
      <c r="Y207">
        <f t="shared" si="37"/>
        <v>0</v>
      </c>
      <c r="Z207">
        <f t="shared" si="38"/>
        <v>0</v>
      </c>
      <c r="AA207">
        <f t="shared" si="39"/>
        <v>0</v>
      </c>
    </row>
    <row r="208" spans="1:27" x14ac:dyDescent="0.2">
      <c r="A208" t="s">
        <v>17</v>
      </c>
      <c r="B208" s="1">
        <v>44968</v>
      </c>
      <c r="C208" s="2">
        <v>0.52083333333333337</v>
      </c>
      <c r="D208" t="s">
        <v>39</v>
      </c>
      <c r="E208" t="s">
        <v>34</v>
      </c>
      <c r="F208">
        <v>1</v>
      </c>
      <c r="G208">
        <v>1</v>
      </c>
      <c r="H208" t="s">
        <v>23</v>
      </c>
      <c r="I208">
        <f t="shared" si="33"/>
        <v>0</v>
      </c>
      <c r="J208">
        <v>3.3</v>
      </c>
      <c r="K208">
        <v>3.3</v>
      </c>
      <c r="L208">
        <v>2.25</v>
      </c>
      <c r="M208">
        <v>3.3</v>
      </c>
      <c r="N208">
        <v>3.2</v>
      </c>
      <c r="O208">
        <v>2.25</v>
      </c>
      <c r="P208">
        <v>3.35</v>
      </c>
      <c r="Q208">
        <v>3.2</v>
      </c>
      <c r="R208">
        <v>2.25</v>
      </c>
      <c r="S208">
        <f t="shared" si="30"/>
        <v>2.25</v>
      </c>
      <c r="T208">
        <f t="shared" si="31"/>
        <v>2.25</v>
      </c>
      <c r="U208">
        <f t="shared" si="32"/>
        <v>2.25</v>
      </c>
      <c r="V208">
        <f t="shared" si="34"/>
        <v>-1</v>
      </c>
      <c r="W208">
        <f t="shared" si="35"/>
        <v>-1</v>
      </c>
      <c r="X208">
        <f t="shared" si="36"/>
        <v>-1</v>
      </c>
      <c r="Y208">
        <f t="shared" si="37"/>
        <v>0</v>
      </c>
      <c r="Z208">
        <f t="shared" si="38"/>
        <v>0</v>
      </c>
      <c r="AA208">
        <f t="shared" si="39"/>
        <v>0</v>
      </c>
    </row>
    <row r="209" spans="1:27" x14ac:dyDescent="0.2">
      <c r="A209" t="s">
        <v>17</v>
      </c>
      <c r="B209" s="1">
        <v>44968</v>
      </c>
      <c r="C209" s="2">
        <v>0.625</v>
      </c>
      <c r="D209" t="s">
        <v>19</v>
      </c>
      <c r="E209" t="s">
        <v>36</v>
      </c>
      <c r="F209">
        <v>1</v>
      </c>
      <c r="G209">
        <v>1</v>
      </c>
      <c r="H209" t="s">
        <v>23</v>
      </c>
      <c r="I209">
        <f t="shared" si="33"/>
        <v>0</v>
      </c>
      <c r="J209">
        <v>1.44</v>
      </c>
      <c r="K209">
        <v>4.75</v>
      </c>
      <c r="L209">
        <v>7</v>
      </c>
      <c r="M209">
        <v>1.43</v>
      </c>
      <c r="N209">
        <v>4.5</v>
      </c>
      <c r="O209">
        <v>7.5</v>
      </c>
      <c r="P209">
        <v>1.45</v>
      </c>
      <c r="Q209">
        <v>4.5999999999999996</v>
      </c>
      <c r="R209">
        <v>7</v>
      </c>
      <c r="S209">
        <f t="shared" si="30"/>
        <v>1.44</v>
      </c>
      <c r="T209">
        <f t="shared" si="31"/>
        <v>1.43</v>
      </c>
      <c r="U209">
        <f t="shared" si="32"/>
        <v>1.45</v>
      </c>
      <c r="V209">
        <f t="shared" si="34"/>
        <v>1</v>
      </c>
      <c r="W209">
        <f t="shared" si="35"/>
        <v>1</v>
      </c>
      <c r="X209">
        <f t="shared" si="36"/>
        <v>1</v>
      </c>
      <c r="Y209">
        <f t="shared" si="37"/>
        <v>0</v>
      </c>
      <c r="Z209">
        <f t="shared" si="38"/>
        <v>0</v>
      </c>
      <c r="AA209">
        <f t="shared" si="39"/>
        <v>0</v>
      </c>
    </row>
    <row r="210" spans="1:27" x14ac:dyDescent="0.2">
      <c r="A210" t="s">
        <v>17</v>
      </c>
      <c r="B210" s="1">
        <v>44968</v>
      </c>
      <c r="C210" s="2">
        <v>0.625</v>
      </c>
      <c r="D210" t="s">
        <v>18</v>
      </c>
      <c r="E210" t="s">
        <v>38</v>
      </c>
      <c r="F210">
        <v>1</v>
      </c>
      <c r="G210">
        <v>1</v>
      </c>
      <c r="H210" t="s">
        <v>23</v>
      </c>
      <c r="I210">
        <f t="shared" si="33"/>
        <v>0</v>
      </c>
      <c r="J210">
        <v>3.8</v>
      </c>
      <c r="K210">
        <v>3.5</v>
      </c>
      <c r="L210">
        <v>2</v>
      </c>
      <c r="M210">
        <v>3.6</v>
      </c>
      <c r="N210">
        <v>3.4</v>
      </c>
      <c r="O210">
        <v>2.0499999999999998</v>
      </c>
      <c r="P210">
        <v>3.75</v>
      </c>
      <c r="Q210">
        <v>3.45</v>
      </c>
      <c r="R210">
        <v>2.0499999999999998</v>
      </c>
      <c r="S210">
        <f t="shared" si="30"/>
        <v>2</v>
      </c>
      <c r="T210">
        <f t="shared" si="31"/>
        <v>2.0499999999999998</v>
      </c>
      <c r="U210">
        <f t="shared" si="32"/>
        <v>2.0499999999999998</v>
      </c>
      <c r="V210">
        <f t="shared" si="34"/>
        <v>-1</v>
      </c>
      <c r="W210">
        <f t="shared" si="35"/>
        <v>-1</v>
      </c>
      <c r="X210">
        <f t="shared" si="36"/>
        <v>-1</v>
      </c>
      <c r="Y210">
        <f t="shared" si="37"/>
        <v>0</v>
      </c>
      <c r="Z210">
        <f t="shared" si="38"/>
        <v>0</v>
      </c>
      <c r="AA210">
        <f t="shared" si="39"/>
        <v>0</v>
      </c>
    </row>
    <row r="211" spans="1:27" x14ac:dyDescent="0.2">
      <c r="A211" t="s">
        <v>17</v>
      </c>
      <c r="B211" s="1">
        <v>44968</v>
      </c>
      <c r="C211" s="2">
        <v>0.625</v>
      </c>
      <c r="D211" t="s">
        <v>21</v>
      </c>
      <c r="E211" t="s">
        <v>30</v>
      </c>
      <c r="F211">
        <v>2</v>
      </c>
      <c r="G211">
        <v>0</v>
      </c>
      <c r="H211" t="s">
        <v>24</v>
      </c>
      <c r="I211">
        <f t="shared" si="33"/>
        <v>1</v>
      </c>
      <c r="J211">
        <v>1.91</v>
      </c>
      <c r="K211">
        <v>3.5</v>
      </c>
      <c r="L211">
        <v>4.33</v>
      </c>
      <c r="M211">
        <v>1.88</v>
      </c>
      <c r="N211">
        <v>3.5</v>
      </c>
      <c r="O211">
        <v>4.0999999999999996</v>
      </c>
      <c r="P211">
        <v>1.9</v>
      </c>
      <c r="Q211">
        <v>3.5</v>
      </c>
      <c r="R211">
        <v>4.2</v>
      </c>
      <c r="S211">
        <f t="shared" si="30"/>
        <v>1.91</v>
      </c>
      <c r="T211">
        <f t="shared" si="31"/>
        <v>1.88</v>
      </c>
      <c r="U211">
        <f t="shared" si="32"/>
        <v>1.9</v>
      </c>
      <c r="V211">
        <f t="shared" si="34"/>
        <v>1</v>
      </c>
      <c r="W211">
        <f t="shared" si="35"/>
        <v>1</v>
      </c>
      <c r="X211">
        <f t="shared" si="36"/>
        <v>1</v>
      </c>
      <c r="Y211">
        <f t="shared" si="37"/>
        <v>1</v>
      </c>
      <c r="Z211">
        <f t="shared" si="38"/>
        <v>1</v>
      </c>
      <c r="AA211">
        <f t="shared" si="39"/>
        <v>1</v>
      </c>
    </row>
    <row r="212" spans="1:27" x14ac:dyDescent="0.2">
      <c r="A212" t="s">
        <v>17</v>
      </c>
      <c r="B212" s="1">
        <v>44968</v>
      </c>
      <c r="C212" s="2">
        <v>0.625</v>
      </c>
      <c r="D212" t="s">
        <v>35</v>
      </c>
      <c r="E212" t="s">
        <v>31</v>
      </c>
      <c r="F212">
        <v>4</v>
      </c>
      <c r="G212">
        <v>1</v>
      </c>
      <c r="H212" t="s">
        <v>24</v>
      </c>
      <c r="I212">
        <f t="shared" si="33"/>
        <v>1</v>
      </c>
      <c r="J212">
        <v>3.4</v>
      </c>
      <c r="K212">
        <v>3.6</v>
      </c>
      <c r="L212">
        <v>2.1</v>
      </c>
      <c r="M212">
        <v>3.3</v>
      </c>
      <c r="N212">
        <v>3.6</v>
      </c>
      <c r="O212">
        <v>2.1</v>
      </c>
      <c r="P212">
        <v>3.35</v>
      </c>
      <c r="Q212">
        <v>3.5</v>
      </c>
      <c r="R212">
        <v>2.15</v>
      </c>
      <c r="S212">
        <f t="shared" si="30"/>
        <v>2.1</v>
      </c>
      <c r="T212">
        <f t="shared" si="31"/>
        <v>2.1</v>
      </c>
      <c r="U212">
        <f t="shared" si="32"/>
        <v>2.15</v>
      </c>
      <c r="V212">
        <f t="shared" si="34"/>
        <v>-1</v>
      </c>
      <c r="W212">
        <f t="shared" si="35"/>
        <v>-1</v>
      </c>
      <c r="X212">
        <f t="shared" si="36"/>
        <v>-1</v>
      </c>
      <c r="Y212">
        <f t="shared" si="37"/>
        <v>0</v>
      </c>
      <c r="Z212">
        <f t="shared" si="38"/>
        <v>0</v>
      </c>
      <c r="AA212">
        <f t="shared" si="39"/>
        <v>0</v>
      </c>
    </row>
    <row r="213" spans="1:27" x14ac:dyDescent="0.2">
      <c r="A213" t="s">
        <v>17</v>
      </c>
      <c r="B213" s="1">
        <v>44968</v>
      </c>
      <c r="C213" s="2">
        <v>0.625</v>
      </c>
      <c r="D213" t="s">
        <v>32</v>
      </c>
      <c r="E213" t="s">
        <v>28</v>
      </c>
      <c r="F213">
        <v>1</v>
      </c>
      <c r="G213">
        <v>2</v>
      </c>
      <c r="H213" t="s">
        <v>20</v>
      </c>
      <c r="I213">
        <f t="shared" si="33"/>
        <v>-1</v>
      </c>
      <c r="J213">
        <v>2.9</v>
      </c>
      <c r="K213">
        <v>3.2</v>
      </c>
      <c r="L213">
        <v>2.5499999999999998</v>
      </c>
      <c r="M213">
        <v>2.87</v>
      </c>
      <c r="N213">
        <v>3.1</v>
      </c>
      <c r="O213">
        <v>2.5499999999999998</v>
      </c>
      <c r="P213">
        <v>2.9</v>
      </c>
      <c r="Q213">
        <v>3.15</v>
      </c>
      <c r="R213">
        <v>2.5499999999999998</v>
      </c>
      <c r="S213">
        <f t="shared" si="30"/>
        <v>2.5499999999999998</v>
      </c>
      <c r="T213">
        <f t="shared" si="31"/>
        <v>2.5499999999999998</v>
      </c>
      <c r="U213">
        <f t="shared" si="32"/>
        <v>2.5499999999999998</v>
      </c>
      <c r="V213">
        <f t="shared" si="34"/>
        <v>-1</v>
      </c>
      <c r="W213">
        <f t="shared" si="35"/>
        <v>-1</v>
      </c>
      <c r="X213">
        <f t="shared" si="36"/>
        <v>-1</v>
      </c>
      <c r="Y213">
        <f t="shared" si="37"/>
        <v>1</v>
      </c>
      <c r="Z213">
        <f t="shared" si="38"/>
        <v>1</v>
      </c>
      <c r="AA213">
        <f t="shared" si="39"/>
        <v>1</v>
      </c>
    </row>
    <row r="214" spans="1:27" x14ac:dyDescent="0.2">
      <c r="A214" t="s">
        <v>17</v>
      </c>
      <c r="B214" s="1">
        <v>44968</v>
      </c>
      <c r="C214" s="2">
        <v>0.72916666666666663</v>
      </c>
      <c r="D214" t="s">
        <v>25</v>
      </c>
      <c r="E214" t="s">
        <v>29</v>
      </c>
      <c r="F214">
        <v>1</v>
      </c>
      <c r="G214">
        <v>1</v>
      </c>
      <c r="H214" t="s">
        <v>23</v>
      </c>
      <c r="I214">
        <f t="shared" si="33"/>
        <v>0</v>
      </c>
      <c r="J214">
        <v>6.5</v>
      </c>
      <c r="K214">
        <v>4</v>
      </c>
      <c r="L214">
        <v>1.53</v>
      </c>
      <c r="M214">
        <v>6.25</v>
      </c>
      <c r="N214">
        <v>4</v>
      </c>
      <c r="O214">
        <v>1.55</v>
      </c>
      <c r="P214">
        <v>6.25</v>
      </c>
      <c r="Q214">
        <v>4</v>
      </c>
      <c r="R214">
        <v>1.55</v>
      </c>
      <c r="S214">
        <f t="shared" si="30"/>
        <v>1.53</v>
      </c>
      <c r="T214">
        <f t="shared" si="31"/>
        <v>1.55</v>
      </c>
      <c r="U214">
        <f t="shared" si="32"/>
        <v>1.55</v>
      </c>
      <c r="V214">
        <f t="shared" si="34"/>
        <v>-1</v>
      </c>
      <c r="W214">
        <f t="shared" si="35"/>
        <v>-1</v>
      </c>
      <c r="X214">
        <f t="shared" si="36"/>
        <v>-1</v>
      </c>
      <c r="Y214">
        <f t="shared" si="37"/>
        <v>0</v>
      </c>
      <c r="Z214">
        <f t="shared" si="38"/>
        <v>0</v>
      </c>
      <c r="AA214">
        <f t="shared" si="39"/>
        <v>0</v>
      </c>
    </row>
    <row r="215" spans="1:27" x14ac:dyDescent="0.2">
      <c r="A215" t="s">
        <v>17</v>
      </c>
      <c r="B215" s="1">
        <v>44969</v>
      </c>
      <c r="C215" s="2">
        <v>0.58333333333333337</v>
      </c>
      <c r="D215" t="s">
        <v>27</v>
      </c>
      <c r="E215" t="s">
        <v>37</v>
      </c>
      <c r="F215">
        <v>0</v>
      </c>
      <c r="G215">
        <v>2</v>
      </c>
      <c r="H215" t="s">
        <v>20</v>
      </c>
      <c r="I215">
        <f t="shared" si="33"/>
        <v>-1</v>
      </c>
      <c r="J215">
        <v>3.75</v>
      </c>
      <c r="K215">
        <v>3.8</v>
      </c>
      <c r="L215">
        <v>1.91</v>
      </c>
      <c r="M215">
        <v>3.8</v>
      </c>
      <c r="N215">
        <v>3.8</v>
      </c>
      <c r="O215">
        <v>1.88</v>
      </c>
      <c r="P215">
        <v>3.75</v>
      </c>
      <c r="Q215">
        <v>3.8</v>
      </c>
      <c r="R215">
        <v>1.9</v>
      </c>
      <c r="S215">
        <f t="shared" si="30"/>
        <v>1.91</v>
      </c>
      <c r="T215">
        <f t="shared" si="31"/>
        <v>1.88</v>
      </c>
      <c r="U215">
        <f t="shared" si="32"/>
        <v>1.9</v>
      </c>
      <c r="V215">
        <f t="shared" si="34"/>
        <v>-1</v>
      </c>
      <c r="W215">
        <f t="shared" si="35"/>
        <v>-1</v>
      </c>
      <c r="X215">
        <f t="shared" si="36"/>
        <v>-1</v>
      </c>
      <c r="Y215">
        <f t="shared" si="37"/>
        <v>1</v>
      </c>
      <c r="Z215">
        <f t="shared" si="38"/>
        <v>1</v>
      </c>
      <c r="AA215">
        <f t="shared" si="39"/>
        <v>1</v>
      </c>
    </row>
    <row r="216" spans="1:27" x14ac:dyDescent="0.2">
      <c r="A216" t="s">
        <v>17</v>
      </c>
      <c r="B216" s="1">
        <v>44969</v>
      </c>
      <c r="C216" s="2">
        <v>0.6875</v>
      </c>
      <c r="D216" t="s">
        <v>40</v>
      </c>
      <c r="E216" t="s">
        <v>26</v>
      </c>
      <c r="F216">
        <v>3</v>
      </c>
      <c r="G216">
        <v>1</v>
      </c>
      <c r="H216" t="s">
        <v>24</v>
      </c>
      <c r="I216">
        <f t="shared" si="33"/>
        <v>1</v>
      </c>
      <c r="J216">
        <v>1.25</v>
      </c>
      <c r="K216">
        <v>6.5</v>
      </c>
      <c r="L216">
        <v>11</v>
      </c>
      <c r="M216">
        <v>1.24</v>
      </c>
      <c r="N216">
        <v>6.5</v>
      </c>
      <c r="O216">
        <v>12</v>
      </c>
      <c r="P216">
        <v>1.25</v>
      </c>
      <c r="Q216">
        <v>6.5</v>
      </c>
      <c r="R216">
        <v>11</v>
      </c>
      <c r="S216">
        <f t="shared" si="30"/>
        <v>1.25</v>
      </c>
      <c r="T216">
        <f t="shared" si="31"/>
        <v>1.24</v>
      </c>
      <c r="U216">
        <f t="shared" si="32"/>
        <v>1.25</v>
      </c>
      <c r="V216">
        <f t="shared" si="34"/>
        <v>1</v>
      </c>
      <c r="W216">
        <f t="shared" si="35"/>
        <v>1</v>
      </c>
      <c r="X216">
        <f t="shared" si="36"/>
        <v>1</v>
      </c>
      <c r="Y216">
        <f t="shared" si="37"/>
        <v>1</v>
      </c>
      <c r="Z216">
        <f t="shared" si="38"/>
        <v>1</v>
      </c>
      <c r="AA216">
        <f t="shared" si="39"/>
        <v>1</v>
      </c>
    </row>
    <row r="217" spans="1:27" x14ac:dyDescent="0.2">
      <c r="A217" t="s">
        <v>17</v>
      </c>
      <c r="B217" s="1">
        <v>44970</v>
      </c>
      <c r="C217" s="2">
        <v>0.83333333333333337</v>
      </c>
      <c r="D217" t="s">
        <v>22</v>
      </c>
      <c r="E217" t="s">
        <v>33</v>
      </c>
      <c r="F217">
        <v>2</v>
      </c>
      <c r="G217">
        <v>0</v>
      </c>
      <c r="H217" t="s">
        <v>24</v>
      </c>
      <c r="I217">
        <f t="shared" si="33"/>
        <v>1</v>
      </c>
      <c r="J217">
        <v>1.5</v>
      </c>
      <c r="K217">
        <v>4.33</v>
      </c>
      <c r="L217">
        <v>6.5</v>
      </c>
      <c r="M217">
        <v>1.53</v>
      </c>
      <c r="N217">
        <v>4.2</v>
      </c>
      <c r="O217">
        <v>6</v>
      </c>
      <c r="P217">
        <v>1.53</v>
      </c>
      <c r="Q217">
        <v>4.4000000000000004</v>
      </c>
      <c r="R217">
        <v>6</v>
      </c>
      <c r="S217">
        <f t="shared" si="30"/>
        <v>1.5</v>
      </c>
      <c r="T217">
        <f t="shared" si="31"/>
        <v>1.53</v>
      </c>
      <c r="U217">
        <f t="shared" si="32"/>
        <v>1.53</v>
      </c>
      <c r="V217">
        <f t="shared" si="34"/>
        <v>1</v>
      </c>
      <c r="W217">
        <f t="shared" si="35"/>
        <v>1</v>
      </c>
      <c r="X217">
        <f t="shared" si="36"/>
        <v>1</v>
      </c>
      <c r="Y217">
        <f t="shared" si="37"/>
        <v>1</v>
      </c>
      <c r="Z217">
        <f t="shared" si="38"/>
        <v>1</v>
      </c>
      <c r="AA217">
        <f t="shared" si="39"/>
        <v>1</v>
      </c>
    </row>
    <row r="218" spans="1:27" x14ac:dyDescent="0.2">
      <c r="A218" t="s">
        <v>17</v>
      </c>
      <c r="B218" s="1">
        <v>44972</v>
      </c>
      <c r="C218" s="2">
        <v>0.8125</v>
      </c>
      <c r="D218" t="s">
        <v>19</v>
      </c>
      <c r="E218" t="s">
        <v>40</v>
      </c>
      <c r="F218">
        <v>1</v>
      </c>
      <c r="G218">
        <v>3</v>
      </c>
      <c r="H218" t="s">
        <v>20</v>
      </c>
      <c r="I218">
        <f t="shared" si="33"/>
        <v>-1</v>
      </c>
      <c r="J218">
        <v>2.9</v>
      </c>
      <c r="K218">
        <v>3.5</v>
      </c>
      <c r="L218">
        <v>2.35</v>
      </c>
      <c r="M218">
        <v>2.85</v>
      </c>
      <c r="N218">
        <v>3.4</v>
      </c>
      <c r="O218">
        <v>2.4</v>
      </c>
      <c r="P218">
        <v>2.9</v>
      </c>
      <c r="Q218">
        <v>3.3</v>
      </c>
      <c r="R218">
        <v>2.4500000000000002</v>
      </c>
      <c r="S218">
        <f t="shared" si="30"/>
        <v>2.35</v>
      </c>
      <c r="T218">
        <f t="shared" si="31"/>
        <v>2.4</v>
      </c>
      <c r="U218">
        <f t="shared" si="32"/>
        <v>2.4500000000000002</v>
      </c>
      <c r="V218">
        <f t="shared" si="34"/>
        <v>-1</v>
      </c>
      <c r="W218">
        <f t="shared" si="35"/>
        <v>-1</v>
      </c>
      <c r="X218">
        <f t="shared" si="36"/>
        <v>-1</v>
      </c>
      <c r="Y218">
        <f t="shared" si="37"/>
        <v>1</v>
      </c>
      <c r="Z218">
        <f t="shared" si="38"/>
        <v>1</v>
      </c>
      <c r="AA218">
        <f t="shared" si="39"/>
        <v>1</v>
      </c>
    </row>
    <row r="219" spans="1:27" x14ac:dyDescent="0.2">
      <c r="A219" t="s">
        <v>17</v>
      </c>
      <c r="B219" s="1">
        <v>44975</v>
      </c>
      <c r="C219" s="2">
        <v>0.52083333333333337</v>
      </c>
      <c r="D219" t="s">
        <v>26</v>
      </c>
      <c r="E219" t="s">
        <v>19</v>
      </c>
      <c r="F219">
        <v>2</v>
      </c>
      <c r="G219">
        <v>4</v>
      </c>
      <c r="H219" t="s">
        <v>20</v>
      </c>
      <c r="I219">
        <f t="shared" si="33"/>
        <v>-1</v>
      </c>
      <c r="J219">
        <v>4.5</v>
      </c>
      <c r="K219">
        <v>3.6</v>
      </c>
      <c r="L219">
        <v>1.5</v>
      </c>
      <c r="M219">
        <v>4.5</v>
      </c>
      <c r="N219">
        <v>3.6</v>
      </c>
      <c r="O219">
        <v>1.78</v>
      </c>
      <c r="P219">
        <v>4.3</v>
      </c>
      <c r="Q219">
        <v>3.6</v>
      </c>
      <c r="R219">
        <v>1.85</v>
      </c>
      <c r="S219">
        <f t="shared" si="30"/>
        <v>1.5</v>
      </c>
      <c r="T219">
        <f t="shared" si="31"/>
        <v>1.78</v>
      </c>
      <c r="U219">
        <f t="shared" si="32"/>
        <v>1.85</v>
      </c>
      <c r="V219">
        <f t="shared" si="34"/>
        <v>-1</v>
      </c>
      <c r="W219">
        <f t="shared" si="35"/>
        <v>-1</v>
      </c>
      <c r="X219">
        <f t="shared" si="36"/>
        <v>-1</v>
      </c>
      <c r="Y219">
        <f t="shared" si="37"/>
        <v>1</v>
      </c>
      <c r="Z219">
        <f t="shared" si="38"/>
        <v>1</v>
      </c>
      <c r="AA219">
        <f t="shared" si="39"/>
        <v>1</v>
      </c>
    </row>
    <row r="220" spans="1:27" x14ac:dyDescent="0.2">
      <c r="A220" t="s">
        <v>17</v>
      </c>
      <c r="B220" s="1">
        <v>44975</v>
      </c>
      <c r="C220" s="2">
        <v>0.625</v>
      </c>
      <c r="D220" t="s">
        <v>36</v>
      </c>
      <c r="E220" t="s">
        <v>18</v>
      </c>
      <c r="F220">
        <v>1</v>
      </c>
      <c r="G220">
        <v>1</v>
      </c>
      <c r="H220" t="s">
        <v>23</v>
      </c>
      <c r="I220">
        <f t="shared" si="33"/>
        <v>0</v>
      </c>
      <c r="J220">
        <v>1.83</v>
      </c>
      <c r="K220">
        <v>3.5</v>
      </c>
      <c r="L220">
        <v>4.5</v>
      </c>
      <c r="M220">
        <v>1.87</v>
      </c>
      <c r="N220">
        <v>3.5</v>
      </c>
      <c r="O220">
        <v>4.33</v>
      </c>
      <c r="P220">
        <v>1.85</v>
      </c>
      <c r="Q220">
        <v>3.5</v>
      </c>
      <c r="R220">
        <v>4.4000000000000004</v>
      </c>
      <c r="S220">
        <f t="shared" si="30"/>
        <v>1.83</v>
      </c>
      <c r="T220">
        <f t="shared" si="31"/>
        <v>1.87</v>
      </c>
      <c r="U220">
        <f t="shared" si="32"/>
        <v>1.85</v>
      </c>
      <c r="V220">
        <f t="shared" si="34"/>
        <v>1</v>
      </c>
      <c r="W220">
        <f t="shared" si="35"/>
        <v>1</v>
      </c>
      <c r="X220">
        <f t="shared" si="36"/>
        <v>1</v>
      </c>
      <c r="Y220">
        <f t="shared" si="37"/>
        <v>0</v>
      </c>
      <c r="Z220">
        <f t="shared" si="38"/>
        <v>0</v>
      </c>
      <c r="AA220">
        <f t="shared" si="39"/>
        <v>0</v>
      </c>
    </row>
    <row r="221" spans="1:27" x14ac:dyDescent="0.2">
      <c r="A221" t="s">
        <v>17</v>
      </c>
      <c r="B221" s="1">
        <v>44975</v>
      </c>
      <c r="C221" s="2">
        <v>0.625</v>
      </c>
      <c r="D221" t="s">
        <v>38</v>
      </c>
      <c r="E221" t="s">
        <v>21</v>
      </c>
      <c r="F221">
        <v>0</v>
      </c>
      <c r="G221">
        <v>1</v>
      </c>
      <c r="H221" t="s">
        <v>20</v>
      </c>
      <c r="I221">
        <f t="shared" si="33"/>
        <v>-1</v>
      </c>
      <c r="J221">
        <v>1.65</v>
      </c>
      <c r="K221">
        <v>3.8</v>
      </c>
      <c r="L221">
        <v>5.5</v>
      </c>
      <c r="M221">
        <v>1.65</v>
      </c>
      <c r="N221">
        <v>4</v>
      </c>
      <c r="O221">
        <v>5</v>
      </c>
      <c r="P221">
        <v>1.67</v>
      </c>
      <c r="Q221">
        <v>4</v>
      </c>
      <c r="R221">
        <v>4.9000000000000004</v>
      </c>
      <c r="S221">
        <f t="shared" si="30"/>
        <v>1.65</v>
      </c>
      <c r="T221">
        <f t="shared" si="31"/>
        <v>1.65</v>
      </c>
      <c r="U221">
        <f t="shared" si="32"/>
        <v>1.67</v>
      </c>
      <c r="V221">
        <f t="shared" si="34"/>
        <v>1</v>
      </c>
      <c r="W221">
        <f t="shared" si="35"/>
        <v>1</v>
      </c>
      <c r="X221">
        <f t="shared" si="36"/>
        <v>1</v>
      </c>
      <c r="Y221">
        <f t="shared" si="37"/>
        <v>0</v>
      </c>
      <c r="Z221">
        <f t="shared" si="38"/>
        <v>0</v>
      </c>
      <c r="AA221">
        <f t="shared" si="39"/>
        <v>0</v>
      </c>
    </row>
    <row r="222" spans="1:27" x14ac:dyDescent="0.2">
      <c r="A222" t="s">
        <v>17</v>
      </c>
      <c r="B222" s="1">
        <v>44975</v>
      </c>
      <c r="C222" s="2">
        <v>0.625</v>
      </c>
      <c r="D222" t="s">
        <v>34</v>
      </c>
      <c r="E222" t="s">
        <v>32</v>
      </c>
      <c r="F222">
        <v>0</v>
      </c>
      <c r="G222">
        <v>1</v>
      </c>
      <c r="H222" t="s">
        <v>20</v>
      </c>
      <c r="I222">
        <f t="shared" si="33"/>
        <v>-1</v>
      </c>
      <c r="J222">
        <v>1.4</v>
      </c>
      <c r="K222">
        <v>4.75</v>
      </c>
      <c r="L222">
        <v>8.5</v>
      </c>
      <c r="M222">
        <v>1.38</v>
      </c>
      <c r="N222">
        <v>4.5999999999999996</v>
      </c>
      <c r="O222">
        <v>9</v>
      </c>
      <c r="P222">
        <v>1.4</v>
      </c>
      <c r="Q222">
        <v>4.5999999999999996</v>
      </c>
      <c r="R222">
        <v>8.25</v>
      </c>
      <c r="S222">
        <f t="shared" si="30"/>
        <v>1.4</v>
      </c>
      <c r="T222">
        <f t="shared" si="31"/>
        <v>1.38</v>
      </c>
      <c r="U222">
        <f t="shared" si="32"/>
        <v>1.4</v>
      </c>
      <c r="V222">
        <f t="shared" si="34"/>
        <v>1</v>
      </c>
      <c r="W222">
        <f t="shared" si="35"/>
        <v>1</v>
      </c>
      <c r="X222">
        <f t="shared" si="36"/>
        <v>1</v>
      </c>
      <c r="Y222">
        <f t="shared" si="37"/>
        <v>0</v>
      </c>
      <c r="Z222">
        <f t="shared" si="38"/>
        <v>0</v>
      </c>
      <c r="AA222">
        <f t="shared" si="39"/>
        <v>0</v>
      </c>
    </row>
    <row r="223" spans="1:27" x14ac:dyDescent="0.2">
      <c r="A223" t="s">
        <v>17</v>
      </c>
      <c r="B223" s="1">
        <v>44975</v>
      </c>
      <c r="C223" s="2">
        <v>0.625</v>
      </c>
      <c r="D223" t="s">
        <v>33</v>
      </c>
      <c r="E223" t="s">
        <v>27</v>
      </c>
      <c r="F223">
        <v>1</v>
      </c>
      <c r="G223">
        <v>0</v>
      </c>
      <c r="H223" t="s">
        <v>24</v>
      </c>
      <c r="I223">
        <f t="shared" si="33"/>
        <v>1</v>
      </c>
      <c r="J223">
        <v>2.4</v>
      </c>
      <c r="K223">
        <v>3.3</v>
      </c>
      <c r="L223">
        <v>3</v>
      </c>
      <c r="M223">
        <v>2.4</v>
      </c>
      <c r="N223">
        <v>3.3</v>
      </c>
      <c r="O223">
        <v>2.95</v>
      </c>
      <c r="P223">
        <v>2.4500000000000002</v>
      </c>
      <c r="Q223">
        <v>3.3</v>
      </c>
      <c r="R223">
        <v>2.95</v>
      </c>
      <c r="S223">
        <f t="shared" si="30"/>
        <v>2.4</v>
      </c>
      <c r="T223">
        <f t="shared" si="31"/>
        <v>2.4</v>
      </c>
      <c r="U223">
        <f t="shared" si="32"/>
        <v>2.4500000000000002</v>
      </c>
      <c r="V223">
        <f t="shared" si="34"/>
        <v>1</v>
      </c>
      <c r="W223">
        <f t="shared" si="35"/>
        <v>1</v>
      </c>
      <c r="X223">
        <f t="shared" si="36"/>
        <v>1</v>
      </c>
      <c r="Y223">
        <f t="shared" si="37"/>
        <v>1</v>
      </c>
      <c r="Z223">
        <f t="shared" si="38"/>
        <v>1</v>
      </c>
      <c r="AA223">
        <f t="shared" si="39"/>
        <v>1</v>
      </c>
    </row>
    <row r="224" spans="1:27" x14ac:dyDescent="0.2">
      <c r="A224" t="s">
        <v>17</v>
      </c>
      <c r="B224" s="1">
        <v>44975</v>
      </c>
      <c r="C224" s="2">
        <v>0.625</v>
      </c>
      <c r="D224" t="s">
        <v>30</v>
      </c>
      <c r="E224" t="s">
        <v>40</v>
      </c>
      <c r="F224">
        <v>1</v>
      </c>
      <c r="G224">
        <v>1</v>
      </c>
      <c r="H224" t="s">
        <v>23</v>
      </c>
      <c r="I224">
        <f t="shared" si="33"/>
        <v>0</v>
      </c>
      <c r="J224">
        <v>8.5</v>
      </c>
      <c r="K224">
        <v>5.5</v>
      </c>
      <c r="L224">
        <v>1.3</v>
      </c>
      <c r="M224">
        <v>10</v>
      </c>
      <c r="N224">
        <v>5.5</v>
      </c>
      <c r="O224">
        <v>1.3</v>
      </c>
      <c r="P224">
        <v>9.5</v>
      </c>
      <c r="Q224">
        <v>5.75</v>
      </c>
      <c r="R224">
        <v>1.3</v>
      </c>
      <c r="S224">
        <f t="shared" si="30"/>
        <v>1.3</v>
      </c>
      <c r="T224">
        <f t="shared" si="31"/>
        <v>1.3</v>
      </c>
      <c r="U224">
        <f t="shared" si="32"/>
        <v>1.3</v>
      </c>
      <c r="V224">
        <f t="shared" si="34"/>
        <v>-1</v>
      </c>
      <c r="W224">
        <f t="shared" si="35"/>
        <v>-1</v>
      </c>
      <c r="X224">
        <f t="shared" si="36"/>
        <v>-1</v>
      </c>
      <c r="Y224">
        <f t="shared" si="37"/>
        <v>0</v>
      </c>
      <c r="Z224">
        <f t="shared" si="38"/>
        <v>0</v>
      </c>
      <c r="AA224">
        <f t="shared" si="39"/>
        <v>0</v>
      </c>
    </row>
    <row r="225" spans="1:27" x14ac:dyDescent="0.2">
      <c r="A225" t="s">
        <v>17</v>
      </c>
      <c r="B225" s="1">
        <v>44975</v>
      </c>
      <c r="C225" s="2">
        <v>0.625</v>
      </c>
      <c r="D225" t="s">
        <v>28</v>
      </c>
      <c r="E225" t="s">
        <v>25</v>
      </c>
      <c r="F225">
        <v>0</v>
      </c>
      <c r="G225">
        <v>1</v>
      </c>
      <c r="H225" t="s">
        <v>20</v>
      </c>
      <c r="I225">
        <f t="shared" si="33"/>
        <v>-1</v>
      </c>
      <c r="J225">
        <v>1.67</v>
      </c>
      <c r="K225">
        <v>3.6</v>
      </c>
      <c r="L225">
        <v>6</v>
      </c>
      <c r="M225">
        <v>1.65</v>
      </c>
      <c r="N225">
        <v>3.8</v>
      </c>
      <c r="O225">
        <v>5.25</v>
      </c>
      <c r="P225">
        <v>1.67</v>
      </c>
      <c r="Q225">
        <v>3.75</v>
      </c>
      <c r="R225">
        <v>5.5</v>
      </c>
      <c r="S225">
        <f t="shared" si="30"/>
        <v>1.67</v>
      </c>
      <c r="T225">
        <f t="shared" si="31"/>
        <v>1.65</v>
      </c>
      <c r="U225">
        <f t="shared" si="32"/>
        <v>1.67</v>
      </c>
      <c r="V225">
        <f t="shared" si="34"/>
        <v>1</v>
      </c>
      <c r="W225">
        <f t="shared" si="35"/>
        <v>1</v>
      </c>
      <c r="X225">
        <f t="shared" si="36"/>
        <v>1</v>
      </c>
      <c r="Y225">
        <f t="shared" si="37"/>
        <v>0</v>
      </c>
      <c r="Z225">
        <f t="shared" si="38"/>
        <v>0</v>
      </c>
      <c r="AA225">
        <f t="shared" si="39"/>
        <v>0</v>
      </c>
    </row>
    <row r="226" spans="1:27" x14ac:dyDescent="0.2">
      <c r="A226" t="s">
        <v>17</v>
      </c>
      <c r="B226" s="1">
        <v>44975</v>
      </c>
      <c r="C226" s="2">
        <v>0.72916666666666663</v>
      </c>
      <c r="D226" t="s">
        <v>29</v>
      </c>
      <c r="E226" t="s">
        <v>22</v>
      </c>
      <c r="F226">
        <v>0</v>
      </c>
      <c r="G226">
        <v>2</v>
      </c>
      <c r="H226" t="s">
        <v>20</v>
      </c>
      <c r="I226">
        <f t="shared" si="33"/>
        <v>-1</v>
      </c>
      <c r="J226">
        <v>2.5</v>
      </c>
      <c r="K226">
        <v>3.5</v>
      </c>
      <c r="L226">
        <v>2.7</v>
      </c>
      <c r="M226">
        <v>2.4500000000000002</v>
      </c>
      <c r="N226">
        <v>3.5</v>
      </c>
      <c r="O226">
        <v>2.75</v>
      </c>
      <c r="P226">
        <v>2.5</v>
      </c>
      <c r="Q226">
        <v>3.45</v>
      </c>
      <c r="R226">
        <v>2.7</v>
      </c>
      <c r="S226">
        <f t="shared" si="30"/>
        <v>2.5</v>
      </c>
      <c r="T226">
        <f t="shared" si="31"/>
        <v>2.4500000000000002</v>
      </c>
      <c r="U226">
        <f t="shared" si="32"/>
        <v>2.5</v>
      </c>
      <c r="V226">
        <f t="shared" si="34"/>
        <v>1</v>
      </c>
      <c r="W226">
        <f t="shared" si="35"/>
        <v>1</v>
      </c>
      <c r="X226">
        <f t="shared" si="36"/>
        <v>1</v>
      </c>
      <c r="Y226">
        <f t="shared" si="37"/>
        <v>0</v>
      </c>
      <c r="Z226">
        <f t="shared" si="38"/>
        <v>0</v>
      </c>
      <c r="AA226">
        <f t="shared" si="39"/>
        <v>0</v>
      </c>
    </row>
    <row r="227" spans="1:27" x14ac:dyDescent="0.2">
      <c r="A227" t="s">
        <v>17</v>
      </c>
      <c r="B227" s="1">
        <v>44976</v>
      </c>
      <c r="C227" s="2">
        <v>0.58333333333333337</v>
      </c>
      <c r="D227" t="s">
        <v>37</v>
      </c>
      <c r="E227" t="s">
        <v>35</v>
      </c>
      <c r="F227">
        <v>3</v>
      </c>
      <c r="G227">
        <v>0</v>
      </c>
      <c r="H227" t="s">
        <v>24</v>
      </c>
      <c r="I227">
        <f t="shared" si="33"/>
        <v>1</v>
      </c>
      <c r="J227">
        <v>1.62</v>
      </c>
      <c r="K227">
        <v>4.33</v>
      </c>
      <c r="L227">
        <v>5.25</v>
      </c>
      <c r="M227">
        <v>1.6</v>
      </c>
      <c r="N227">
        <v>4.2</v>
      </c>
      <c r="O227">
        <v>5.25</v>
      </c>
      <c r="P227">
        <v>1.6</v>
      </c>
      <c r="Q227">
        <v>4.3</v>
      </c>
      <c r="R227">
        <v>5</v>
      </c>
      <c r="S227">
        <f t="shared" si="30"/>
        <v>1.62</v>
      </c>
      <c r="T227">
        <f t="shared" si="31"/>
        <v>1.6</v>
      </c>
      <c r="U227">
        <f t="shared" si="32"/>
        <v>1.6</v>
      </c>
      <c r="V227">
        <f t="shared" si="34"/>
        <v>1</v>
      </c>
      <c r="W227">
        <f t="shared" si="35"/>
        <v>1</v>
      </c>
      <c r="X227">
        <f t="shared" si="36"/>
        <v>1</v>
      </c>
      <c r="Y227">
        <f t="shared" si="37"/>
        <v>1</v>
      </c>
      <c r="Z227">
        <f t="shared" si="38"/>
        <v>1</v>
      </c>
      <c r="AA227">
        <f t="shared" si="39"/>
        <v>1</v>
      </c>
    </row>
    <row r="228" spans="1:27" x14ac:dyDescent="0.2">
      <c r="A228" t="s">
        <v>17</v>
      </c>
      <c r="B228" s="1">
        <v>44976</v>
      </c>
      <c r="C228" s="2">
        <v>0.6875</v>
      </c>
      <c r="D228" t="s">
        <v>31</v>
      </c>
      <c r="E228" t="s">
        <v>39</v>
      </c>
      <c r="F228">
        <v>2</v>
      </c>
      <c r="G228">
        <v>0</v>
      </c>
      <c r="H228" t="s">
        <v>24</v>
      </c>
      <c r="I228">
        <f t="shared" si="33"/>
        <v>1</v>
      </c>
      <c r="J228">
        <v>1.75</v>
      </c>
      <c r="K228">
        <v>3.6</v>
      </c>
      <c r="L228">
        <v>4.75</v>
      </c>
      <c r="M228">
        <v>1.77</v>
      </c>
      <c r="N228">
        <v>3.7</v>
      </c>
      <c r="O228">
        <v>4.5</v>
      </c>
      <c r="P228">
        <v>1.8</v>
      </c>
      <c r="Q228">
        <v>3.7</v>
      </c>
      <c r="R228">
        <v>4.3</v>
      </c>
      <c r="S228">
        <f t="shared" si="30"/>
        <v>1.75</v>
      </c>
      <c r="T228">
        <f t="shared" si="31"/>
        <v>1.77</v>
      </c>
      <c r="U228">
        <f t="shared" si="32"/>
        <v>1.8</v>
      </c>
      <c r="V228">
        <f t="shared" si="34"/>
        <v>1</v>
      </c>
      <c r="W228">
        <f t="shared" si="35"/>
        <v>1</v>
      </c>
      <c r="X228">
        <f t="shared" si="36"/>
        <v>1</v>
      </c>
      <c r="Y228">
        <f t="shared" si="37"/>
        <v>1</v>
      </c>
      <c r="Z228">
        <f t="shared" si="38"/>
        <v>1</v>
      </c>
      <c r="AA228">
        <f t="shared" si="39"/>
        <v>1</v>
      </c>
    </row>
    <row r="229" spans="1:27" x14ac:dyDescent="0.2">
      <c r="A229" t="s">
        <v>17</v>
      </c>
      <c r="B229" s="1">
        <v>44981</v>
      </c>
      <c r="C229" s="2">
        <v>0.83333333333333337</v>
      </c>
      <c r="D229" t="s">
        <v>21</v>
      </c>
      <c r="E229" t="s">
        <v>28</v>
      </c>
      <c r="F229">
        <v>1</v>
      </c>
      <c r="G229">
        <v>1</v>
      </c>
      <c r="H229" t="s">
        <v>23</v>
      </c>
      <c r="I229">
        <f t="shared" si="33"/>
        <v>0</v>
      </c>
      <c r="J229">
        <v>2.5</v>
      </c>
      <c r="K229">
        <v>3.2</v>
      </c>
      <c r="L229">
        <v>3</v>
      </c>
      <c r="M229">
        <v>2.5</v>
      </c>
      <c r="N229">
        <v>3.1</v>
      </c>
      <c r="O229">
        <v>2.9</v>
      </c>
      <c r="P229">
        <v>2.5</v>
      </c>
      <c r="Q229">
        <v>3.2</v>
      </c>
      <c r="R229">
        <v>2.95</v>
      </c>
      <c r="S229">
        <f t="shared" si="30"/>
        <v>2.5</v>
      </c>
      <c r="T229">
        <f t="shared" si="31"/>
        <v>2.5</v>
      </c>
      <c r="U229">
        <f t="shared" si="32"/>
        <v>2.5</v>
      </c>
      <c r="V229">
        <f t="shared" si="34"/>
        <v>1</v>
      </c>
      <c r="W229">
        <f t="shared" si="35"/>
        <v>1</v>
      </c>
      <c r="X229">
        <f t="shared" si="36"/>
        <v>1</v>
      </c>
      <c r="Y229">
        <f t="shared" si="37"/>
        <v>0</v>
      </c>
      <c r="Z229">
        <f t="shared" si="38"/>
        <v>0</v>
      </c>
      <c r="AA229">
        <f t="shared" si="39"/>
        <v>0</v>
      </c>
    </row>
    <row r="230" spans="1:27" x14ac:dyDescent="0.2">
      <c r="A230" t="s">
        <v>17</v>
      </c>
      <c r="B230" s="1">
        <v>44982</v>
      </c>
      <c r="C230" s="2">
        <v>0.625</v>
      </c>
      <c r="D230" t="s">
        <v>33</v>
      </c>
      <c r="E230" t="s">
        <v>26</v>
      </c>
      <c r="F230">
        <v>0</v>
      </c>
      <c r="G230">
        <v>2</v>
      </c>
      <c r="H230" t="s">
        <v>20</v>
      </c>
      <c r="I230">
        <f t="shared" si="33"/>
        <v>-1</v>
      </c>
      <c r="J230">
        <v>2.5</v>
      </c>
      <c r="K230">
        <v>3.2</v>
      </c>
      <c r="L230">
        <v>3</v>
      </c>
      <c r="M230">
        <v>2.4500000000000002</v>
      </c>
      <c r="N230">
        <v>3.2</v>
      </c>
      <c r="O230">
        <v>2.95</v>
      </c>
      <c r="P230">
        <v>2.5</v>
      </c>
      <c r="Q230">
        <v>3.15</v>
      </c>
      <c r="R230">
        <v>2.95</v>
      </c>
      <c r="S230">
        <f t="shared" si="30"/>
        <v>2.5</v>
      </c>
      <c r="T230">
        <f t="shared" si="31"/>
        <v>2.4500000000000002</v>
      </c>
      <c r="U230">
        <f t="shared" si="32"/>
        <v>2.5</v>
      </c>
      <c r="V230">
        <f t="shared" si="34"/>
        <v>1</v>
      </c>
      <c r="W230">
        <f t="shared" si="35"/>
        <v>1</v>
      </c>
      <c r="X230">
        <f t="shared" si="36"/>
        <v>1</v>
      </c>
      <c r="Y230">
        <f t="shared" si="37"/>
        <v>0</v>
      </c>
      <c r="Z230">
        <f t="shared" si="38"/>
        <v>0</v>
      </c>
      <c r="AA230">
        <f t="shared" si="39"/>
        <v>0</v>
      </c>
    </row>
    <row r="231" spans="1:27" x14ac:dyDescent="0.2">
      <c r="A231" t="s">
        <v>17</v>
      </c>
      <c r="B231" s="1">
        <v>44982</v>
      </c>
      <c r="C231" s="2">
        <v>0.625</v>
      </c>
      <c r="D231" t="s">
        <v>27</v>
      </c>
      <c r="E231" t="s">
        <v>32</v>
      </c>
      <c r="F231">
        <v>1</v>
      </c>
      <c r="G231">
        <v>0</v>
      </c>
      <c r="H231" t="s">
        <v>24</v>
      </c>
      <c r="I231">
        <f t="shared" si="33"/>
        <v>1</v>
      </c>
      <c r="J231">
        <v>1.95</v>
      </c>
      <c r="K231">
        <v>3.5</v>
      </c>
      <c r="L231">
        <v>4</v>
      </c>
      <c r="M231">
        <v>1.98</v>
      </c>
      <c r="N231">
        <v>3.5</v>
      </c>
      <c r="O231">
        <v>3.7</v>
      </c>
      <c r="P231">
        <v>1.97</v>
      </c>
      <c r="Q231">
        <v>3.5</v>
      </c>
      <c r="R231">
        <v>3.8</v>
      </c>
      <c r="S231">
        <f t="shared" si="30"/>
        <v>1.95</v>
      </c>
      <c r="T231">
        <f t="shared" si="31"/>
        <v>1.98</v>
      </c>
      <c r="U231">
        <f t="shared" si="32"/>
        <v>1.97</v>
      </c>
      <c r="V231">
        <f t="shared" si="34"/>
        <v>1</v>
      </c>
      <c r="W231">
        <f t="shared" si="35"/>
        <v>1</v>
      </c>
      <c r="X231">
        <f t="shared" si="36"/>
        <v>1</v>
      </c>
      <c r="Y231">
        <f t="shared" si="37"/>
        <v>1</v>
      </c>
      <c r="Z231">
        <f t="shared" si="38"/>
        <v>1</v>
      </c>
      <c r="AA231">
        <f t="shared" si="39"/>
        <v>1</v>
      </c>
    </row>
    <row r="232" spans="1:27" x14ac:dyDescent="0.2">
      <c r="A232" t="s">
        <v>17</v>
      </c>
      <c r="B232" s="1">
        <v>44982</v>
      </c>
      <c r="C232" s="2">
        <v>0.625</v>
      </c>
      <c r="D232" t="s">
        <v>35</v>
      </c>
      <c r="E232" t="s">
        <v>19</v>
      </c>
      <c r="F232">
        <v>0</v>
      </c>
      <c r="G232">
        <v>1</v>
      </c>
      <c r="H232" t="s">
        <v>20</v>
      </c>
      <c r="I232">
        <f t="shared" si="33"/>
        <v>-1</v>
      </c>
      <c r="J232">
        <v>4.75</v>
      </c>
      <c r="K232">
        <v>4</v>
      </c>
      <c r="L232">
        <v>1.7</v>
      </c>
      <c r="M232">
        <v>4.5999999999999996</v>
      </c>
      <c r="N232">
        <v>4</v>
      </c>
      <c r="O232">
        <v>1.7</v>
      </c>
      <c r="P232">
        <v>4.5999999999999996</v>
      </c>
      <c r="Q232">
        <v>4.0999999999999996</v>
      </c>
      <c r="R232">
        <v>1.7</v>
      </c>
      <c r="S232">
        <f t="shared" si="30"/>
        <v>1.7</v>
      </c>
      <c r="T232">
        <f t="shared" si="31"/>
        <v>1.7</v>
      </c>
      <c r="U232">
        <f t="shared" si="32"/>
        <v>1.7</v>
      </c>
      <c r="V232">
        <f t="shared" si="34"/>
        <v>-1</v>
      </c>
      <c r="W232">
        <f t="shared" si="35"/>
        <v>-1</v>
      </c>
      <c r="X232">
        <f t="shared" si="36"/>
        <v>-1</v>
      </c>
      <c r="Y232">
        <f t="shared" si="37"/>
        <v>1</v>
      </c>
      <c r="Z232">
        <f t="shared" si="38"/>
        <v>1</v>
      </c>
      <c r="AA232">
        <f t="shared" si="39"/>
        <v>1</v>
      </c>
    </row>
    <row r="233" spans="1:27" x14ac:dyDescent="0.2">
      <c r="A233" t="s">
        <v>17</v>
      </c>
      <c r="B233" s="1">
        <v>44982</v>
      </c>
      <c r="C233" s="2">
        <v>0.625</v>
      </c>
      <c r="D233" t="s">
        <v>39</v>
      </c>
      <c r="E233" t="s">
        <v>30</v>
      </c>
      <c r="F233">
        <v>4</v>
      </c>
      <c r="G233">
        <v>0</v>
      </c>
      <c r="H233" t="s">
        <v>24</v>
      </c>
      <c r="I233">
        <f t="shared" si="33"/>
        <v>1</v>
      </c>
      <c r="J233">
        <v>1.75</v>
      </c>
      <c r="K233">
        <v>3.6</v>
      </c>
      <c r="L233">
        <v>5</v>
      </c>
      <c r="M233">
        <v>1.75</v>
      </c>
      <c r="N233">
        <v>3.6</v>
      </c>
      <c r="O233">
        <v>4.8</v>
      </c>
      <c r="P233">
        <v>1.77</v>
      </c>
      <c r="Q233">
        <v>3.6</v>
      </c>
      <c r="R233">
        <v>4.8</v>
      </c>
      <c r="S233">
        <f t="shared" si="30"/>
        <v>1.75</v>
      </c>
      <c r="T233">
        <f t="shared" si="31"/>
        <v>1.75</v>
      </c>
      <c r="U233">
        <f t="shared" si="32"/>
        <v>1.77</v>
      </c>
      <c r="V233">
        <f t="shared" si="34"/>
        <v>1</v>
      </c>
      <c r="W233">
        <f t="shared" si="35"/>
        <v>1</v>
      </c>
      <c r="X233">
        <f t="shared" si="36"/>
        <v>1</v>
      </c>
      <c r="Y233">
        <f t="shared" si="37"/>
        <v>1</v>
      </c>
      <c r="Z233">
        <f t="shared" si="38"/>
        <v>1</v>
      </c>
      <c r="AA233">
        <f t="shared" si="39"/>
        <v>1</v>
      </c>
    </row>
    <row r="234" spans="1:27" x14ac:dyDescent="0.2">
      <c r="A234" t="s">
        <v>17</v>
      </c>
      <c r="B234" s="1">
        <v>44982</v>
      </c>
      <c r="C234" s="2">
        <v>0.72916666666666663</v>
      </c>
      <c r="D234" t="s">
        <v>25</v>
      </c>
      <c r="E234" t="s">
        <v>40</v>
      </c>
      <c r="F234">
        <v>1</v>
      </c>
      <c r="G234">
        <v>4</v>
      </c>
      <c r="H234" t="s">
        <v>20</v>
      </c>
      <c r="I234">
        <f t="shared" si="33"/>
        <v>-1</v>
      </c>
      <c r="J234">
        <v>10</v>
      </c>
      <c r="K234">
        <v>5.75</v>
      </c>
      <c r="L234">
        <v>1.29</v>
      </c>
      <c r="M234">
        <v>10</v>
      </c>
      <c r="N234">
        <v>5.75</v>
      </c>
      <c r="O234">
        <v>1.28</v>
      </c>
      <c r="P234">
        <v>11</v>
      </c>
      <c r="Q234">
        <v>5.75</v>
      </c>
      <c r="R234">
        <v>1.3</v>
      </c>
      <c r="S234">
        <f t="shared" si="30"/>
        <v>1.29</v>
      </c>
      <c r="T234">
        <f t="shared" si="31"/>
        <v>1.28</v>
      </c>
      <c r="U234">
        <f t="shared" si="32"/>
        <v>1.3</v>
      </c>
      <c r="V234">
        <f t="shared" si="34"/>
        <v>-1</v>
      </c>
      <c r="W234">
        <f t="shared" si="35"/>
        <v>-1</v>
      </c>
      <c r="X234">
        <f t="shared" si="36"/>
        <v>-1</v>
      </c>
      <c r="Y234">
        <f t="shared" si="37"/>
        <v>1</v>
      </c>
      <c r="Z234">
        <f t="shared" si="38"/>
        <v>1</v>
      </c>
      <c r="AA234">
        <f t="shared" si="39"/>
        <v>1</v>
      </c>
    </row>
    <row r="235" spans="1:27" x14ac:dyDescent="0.2">
      <c r="A235" t="s">
        <v>17</v>
      </c>
      <c r="B235" s="1">
        <v>44982</v>
      </c>
      <c r="C235" s="2">
        <v>0.82291666666666663</v>
      </c>
      <c r="D235" t="s">
        <v>18</v>
      </c>
      <c r="E235" t="s">
        <v>22</v>
      </c>
      <c r="F235">
        <v>0</v>
      </c>
      <c r="G235">
        <v>0</v>
      </c>
      <c r="H235" t="s">
        <v>23</v>
      </c>
      <c r="I235">
        <f t="shared" si="33"/>
        <v>0</v>
      </c>
      <c r="J235">
        <v>4.75</v>
      </c>
      <c r="K235">
        <v>3.8</v>
      </c>
      <c r="L235">
        <v>1.73</v>
      </c>
      <c r="M235">
        <v>4.5999999999999996</v>
      </c>
      <c r="N235">
        <v>3.9</v>
      </c>
      <c r="O235">
        <v>1.72</v>
      </c>
      <c r="P235">
        <v>4.5999999999999996</v>
      </c>
      <c r="Q235">
        <v>3.9</v>
      </c>
      <c r="R235">
        <v>1.73</v>
      </c>
      <c r="S235">
        <f t="shared" si="30"/>
        <v>1.73</v>
      </c>
      <c r="T235">
        <f t="shared" si="31"/>
        <v>1.72</v>
      </c>
      <c r="U235">
        <f t="shared" si="32"/>
        <v>1.73</v>
      </c>
      <c r="V235">
        <f t="shared" si="34"/>
        <v>-1</v>
      </c>
      <c r="W235">
        <f t="shared" si="35"/>
        <v>-1</v>
      </c>
      <c r="X235">
        <f t="shared" si="36"/>
        <v>-1</v>
      </c>
      <c r="Y235">
        <f t="shared" si="37"/>
        <v>0</v>
      </c>
      <c r="Z235">
        <f t="shared" si="38"/>
        <v>0</v>
      </c>
      <c r="AA235">
        <f t="shared" si="39"/>
        <v>0</v>
      </c>
    </row>
    <row r="236" spans="1:27" x14ac:dyDescent="0.2">
      <c r="A236" t="s">
        <v>17</v>
      </c>
      <c r="B236" s="1">
        <v>44983</v>
      </c>
      <c r="C236" s="2">
        <v>0.5625</v>
      </c>
      <c r="D236" t="s">
        <v>31</v>
      </c>
      <c r="E236" t="s">
        <v>34</v>
      </c>
      <c r="F236">
        <v>2</v>
      </c>
      <c r="G236">
        <v>0</v>
      </c>
      <c r="H236" t="s">
        <v>24</v>
      </c>
      <c r="I236">
        <f t="shared" si="33"/>
        <v>1</v>
      </c>
      <c r="J236">
        <v>2.5499999999999998</v>
      </c>
      <c r="K236">
        <v>3.25</v>
      </c>
      <c r="L236">
        <v>2.9</v>
      </c>
      <c r="M236">
        <v>2.4500000000000002</v>
      </c>
      <c r="N236">
        <v>3.3</v>
      </c>
      <c r="O236">
        <v>2.85</v>
      </c>
      <c r="P236">
        <v>2.5</v>
      </c>
      <c r="Q236">
        <v>3.3</v>
      </c>
      <c r="R236">
        <v>2.9</v>
      </c>
      <c r="S236">
        <f t="shared" si="30"/>
        <v>2.5499999999999998</v>
      </c>
      <c r="T236">
        <f t="shared" si="31"/>
        <v>2.4500000000000002</v>
      </c>
      <c r="U236">
        <f t="shared" si="32"/>
        <v>2.5</v>
      </c>
      <c r="V236">
        <f t="shared" si="34"/>
        <v>1</v>
      </c>
      <c r="W236">
        <f t="shared" si="35"/>
        <v>1</v>
      </c>
      <c r="X236">
        <f t="shared" si="36"/>
        <v>1</v>
      </c>
      <c r="Y236">
        <f t="shared" si="37"/>
        <v>1</v>
      </c>
      <c r="Z236">
        <f t="shared" si="38"/>
        <v>1</v>
      </c>
      <c r="AA236">
        <f t="shared" si="39"/>
        <v>1</v>
      </c>
    </row>
    <row r="237" spans="1:27" x14ac:dyDescent="0.2">
      <c r="A237" t="s">
        <v>17</v>
      </c>
      <c r="B237" s="1">
        <v>44986</v>
      </c>
      <c r="C237" s="2">
        <v>0.82291666666666663</v>
      </c>
      <c r="D237" t="s">
        <v>19</v>
      </c>
      <c r="E237" t="s">
        <v>33</v>
      </c>
      <c r="F237">
        <v>4</v>
      </c>
      <c r="G237">
        <v>0</v>
      </c>
      <c r="H237" t="s">
        <v>24</v>
      </c>
      <c r="I237">
        <f t="shared" si="33"/>
        <v>1</v>
      </c>
      <c r="J237">
        <v>1.36</v>
      </c>
      <c r="K237">
        <v>4.75</v>
      </c>
      <c r="L237">
        <v>10</v>
      </c>
      <c r="M237">
        <v>1.34</v>
      </c>
      <c r="N237">
        <v>5</v>
      </c>
      <c r="O237">
        <v>9.25</v>
      </c>
      <c r="P237">
        <v>1.35</v>
      </c>
      <c r="Q237">
        <v>5</v>
      </c>
      <c r="R237">
        <v>8.75</v>
      </c>
      <c r="S237">
        <f t="shared" si="30"/>
        <v>1.36</v>
      </c>
      <c r="T237">
        <f t="shared" si="31"/>
        <v>1.34</v>
      </c>
      <c r="U237">
        <f t="shared" si="32"/>
        <v>1.35</v>
      </c>
      <c r="V237">
        <f t="shared" si="34"/>
        <v>1</v>
      </c>
      <c r="W237">
        <f t="shared" si="35"/>
        <v>1</v>
      </c>
      <c r="X237">
        <f t="shared" si="36"/>
        <v>1</v>
      </c>
      <c r="Y237">
        <f t="shared" si="37"/>
        <v>1</v>
      </c>
      <c r="Z237">
        <f t="shared" si="38"/>
        <v>1</v>
      </c>
      <c r="AA237">
        <f t="shared" si="39"/>
        <v>1</v>
      </c>
    </row>
    <row r="238" spans="1:27" x14ac:dyDescent="0.2">
      <c r="A238" t="s">
        <v>17</v>
      </c>
      <c r="B238" s="1">
        <v>44986</v>
      </c>
      <c r="C238" s="2">
        <v>0.83333333333333337</v>
      </c>
      <c r="D238" t="s">
        <v>22</v>
      </c>
      <c r="E238" t="s">
        <v>28</v>
      </c>
      <c r="F238">
        <v>2</v>
      </c>
      <c r="G238">
        <v>0</v>
      </c>
      <c r="H238" t="s">
        <v>24</v>
      </c>
      <c r="I238">
        <f t="shared" si="33"/>
        <v>1</v>
      </c>
      <c r="J238">
        <v>1.5</v>
      </c>
      <c r="K238">
        <v>4.75</v>
      </c>
      <c r="L238">
        <v>6</v>
      </c>
      <c r="M238">
        <v>1.47</v>
      </c>
      <c r="N238">
        <v>4.5</v>
      </c>
      <c r="O238">
        <v>6.5</v>
      </c>
      <c r="P238">
        <v>1.5</v>
      </c>
      <c r="Q238">
        <v>4.5999999999999996</v>
      </c>
      <c r="R238">
        <v>6.25</v>
      </c>
      <c r="S238">
        <f t="shared" si="30"/>
        <v>1.5</v>
      </c>
      <c r="T238">
        <f t="shared" si="31"/>
        <v>1.47</v>
      </c>
      <c r="U238">
        <f t="shared" si="32"/>
        <v>1.5</v>
      </c>
      <c r="V238">
        <f t="shared" si="34"/>
        <v>1</v>
      </c>
      <c r="W238">
        <f t="shared" si="35"/>
        <v>1</v>
      </c>
      <c r="X238">
        <f t="shared" si="36"/>
        <v>1</v>
      </c>
      <c r="Y238">
        <f t="shared" si="37"/>
        <v>1</v>
      </c>
      <c r="Z238">
        <f t="shared" si="38"/>
        <v>1</v>
      </c>
      <c r="AA238">
        <f t="shared" si="39"/>
        <v>1</v>
      </c>
    </row>
    <row r="239" spans="1:27" x14ac:dyDescent="0.2">
      <c r="A239" t="s">
        <v>17</v>
      </c>
      <c r="B239" s="1">
        <v>44989</v>
      </c>
      <c r="C239" s="2">
        <v>0.52083333333333337</v>
      </c>
      <c r="D239" t="s">
        <v>40</v>
      </c>
      <c r="E239" t="s">
        <v>29</v>
      </c>
      <c r="F239">
        <v>2</v>
      </c>
      <c r="G239">
        <v>0</v>
      </c>
      <c r="H239" t="s">
        <v>24</v>
      </c>
      <c r="I239">
        <f t="shared" si="33"/>
        <v>1</v>
      </c>
      <c r="J239">
        <v>1.45</v>
      </c>
      <c r="K239">
        <v>4.5</v>
      </c>
      <c r="L239">
        <v>7</v>
      </c>
      <c r="M239">
        <v>1.44</v>
      </c>
      <c r="N239">
        <v>4.5999999999999996</v>
      </c>
      <c r="O239">
        <v>7</v>
      </c>
      <c r="P239">
        <v>1.47</v>
      </c>
      <c r="Q239">
        <v>4.5999999999999996</v>
      </c>
      <c r="R239">
        <v>6.75</v>
      </c>
      <c r="S239">
        <f t="shared" si="30"/>
        <v>1.45</v>
      </c>
      <c r="T239">
        <f t="shared" si="31"/>
        <v>1.44</v>
      </c>
      <c r="U239">
        <f t="shared" si="32"/>
        <v>1.47</v>
      </c>
      <c r="V239">
        <f t="shared" si="34"/>
        <v>1</v>
      </c>
      <c r="W239">
        <f t="shared" si="35"/>
        <v>1</v>
      </c>
      <c r="X239">
        <f t="shared" si="36"/>
        <v>1</v>
      </c>
      <c r="Y239">
        <f t="shared" si="37"/>
        <v>1</v>
      </c>
      <c r="Z239">
        <f t="shared" si="38"/>
        <v>1</v>
      </c>
      <c r="AA239">
        <f t="shared" si="39"/>
        <v>1</v>
      </c>
    </row>
    <row r="240" spans="1:27" x14ac:dyDescent="0.2">
      <c r="A240" t="s">
        <v>17</v>
      </c>
      <c r="B240" s="1">
        <v>44989</v>
      </c>
      <c r="C240" s="2">
        <v>0.625</v>
      </c>
      <c r="D240" t="s">
        <v>19</v>
      </c>
      <c r="E240" t="s">
        <v>25</v>
      </c>
      <c r="F240">
        <v>3</v>
      </c>
      <c r="G240">
        <v>2</v>
      </c>
      <c r="H240" t="s">
        <v>24</v>
      </c>
      <c r="I240">
        <f t="shared" si="33"/>
        <v>1</v>
      </c>
      <c r="J240">
        <v>1.22</v>
      </c>
      <c r="K240">
        <v>7</v>
      </c>
      <c r="L240">
        <v>12</v>
      </c>
      <c r="M240">
        <v>1.21</v>
      </c>
      <c r="N240">
        <v>6.5</v>
      </c>
      <c r="O240">
        <v>14</v>
      </c>
      <c r="P240">
        <v>1.22</v>
      </c>
      <c r="Q240">
        <v>6.75</v>
      </c>
      <c r="R240">
        <v>14</v>
      </c>
      <c r="S240">
        <f t="shared" si="30"/>
        <v>1.22</v>
      </c>
      <c r="T240">
        <f t="shared" si="31"/>
        <v>1.21</v>
      </c>
      <c r="U240">
        <f t="shared" si="32"/>
        <v>1.22</v>
      </c>
      <c r="V240">
        <f t="shared" si="34"/>
        <v>1</v>
      </c>
      <c r="W240">
        <f t="shared" si="35"/>
        <v>1</v>
      </c>
      <c r="X240">
        <f t="shared" si="36"/>
        <v>1</v>
      </c>
      <c r="Y240">
        <f t="shared" si="37"/>
        <v>1</v>
      </c>
      <c r="Z240">
        <f t="shared" si="38"/>
        <v>1</v>
      </c>
      <c r="AA240">
        <f t="shared" si="39"/>
        <v>1</v>
      </c>
    </row>
    <row r="241" spans="1:27" x14ac:dyDescent="0.2">
      <c r="A241" t="s">
        <v>17</v>
      </c>
      <c r="B241" s="1">
        <v>44989</v>
      </c>
      <c r="C241" s="2">
        <v>0.625</v>
      </c>
      <c r="D241" t="s">
        <v>26</v>
      </c>
      <c r="E241" t="s">
        <v>18</v>
      </c>
      <c r="F241">
        <v>1</v>
      </c>
      <c r="G241">
        <v>0</v>
      </c>
      <c r="H241" t="s">
        <v>24</v>
      </c>
      <c r="I241">
        <f t="shared" si="33"/>
        <v>1</v>
      </c>
      <c r="J241">
        <v>2.0499999999999998</v>
      </c>
      <c r="K241">
        <v>3.3</v>
      </c>
      <c r="L241">
        <v>3.8</v>
      </c>
      <c r="M241">
        <v>2.0499999999999998</v>
      </c>
      <c r="N241">
        <v>3.3</v>
      </c>
      <c r="O241">
        <v>3.75</v>
      </c>
      <c r="P241">
        <v>2.1</v>
      </c>
      <c r="Q241">
        <v>3.1</v>
      </c>
      <c r="R241">
        <v>3.65</v>
      </c>
      <c r="S241">
        <f t="shared" si="30"/>
        <v>2.0499999999999998</v>
      </c>
      <c r="T241">
        <f t="shared" si="31"/>
        <v>2.0499999999999998</v>
      </c>
      <c r="U241">
        <f t="shared" si="32"/>
        <v>2.1</v>
      </c>
      <c r="V241">
        <f t="shared" si="34"/>
        <v>1</v>
      </c>
      <c r="W241">
        <f t="shared" si="35"/>
        <v>1</v>
      </c>
      <c r="X241">
        <f t="shared" si="36"/>
        <v>1</v>
      </c>
      <c r="Y241">
        <f t="shared" si="37"/>
        <v>1</v>
      </c>
      <c r="Z241">
        <f t="shared" si="38"/>
        <v>1</v>
      </c>
      <c r="AA241">
        <f t="shared" si="39"/>
        <v>1</v>
      </c>
    </row>
    <row r="242" spans="1:27" x14ac:dyDescent="0.2">
      <c r="A242" t="s">
        <v>17</v>
      </c>
      <c r="B242" s="1">
        <v>44989</v>
      </c>
      <c r="C242" s="2">
        <v>0.625</v>
      </c>
      <c r="D242" t="s">
        <v>38</v>
      </c>
      <c r="E242" t="s">
        <v>39</v>
      </c>
      <c r="F242">
        <v>4</v>
      </c>
      <c r="G242">
        <v>0</v>
      </c>
      <c r="H242" t="s">
        <v>24</v>
      </c>
      <c r="I242">
        <f t="shared" si="33"/>
        <v>1</v>
      </c>
      <c r="J242">
        <v>1.8</v>
      </c>
      <c r="K242">
        <v>3.6</v>
      </c>
      <c r="L242">
        <v>4.5</v>
      </c>
      <c r="M242">
        <v>1.78</v>
      </c>
      <c r="N242">
        <v>3.6</v>
      </c>
      <c r="O242">
        <v>4.5</v>
      </c>
      <c r="P242">
        <v>1.8</v>
      </c>
      <c r="Q242">
        <v>3.7</v>
      </c>
      <c r="R242">
        <v>4.4000000000000004</v>
      </c>
      <c r="S242">
        <f t="shared" si="30"/>
        <v>1.8</v>
      </c>
      <c r="T242">
        <f t="shared" si="31"/>
        <v>1.78</v>
      </c>
      <c r="U242">
        <f t="shared" si="32"/>
        <v>1.8</v>
      </c>
      <c r="V242">
        <f t="shared" si="34"/>
        <v>1</v>
      </c>
      <c r="W242">
        <f t="shared" si="35"/>
        <v>1</v>
      </c>
      <c r="X242">
        <f t="shared" si="36"/>
        <v>1</v>
      </c>
      <c r="Y242">
        <f t="shared" si="37"/>
        <v>1</v>
      </c>
      <c r="Z242">
        <f t="shared" si="38"/>
        <v>1</v>
      </c>
      <c r="AA242">
        <f t="shared" si="39"/>
        <v>1</v>
      </c>
    </row>
    <row r="243" spans="1:27" x14ac:dyDescent="0.2">
      <c r="A243" t="s">
        <v>17</v>
      </c>
      <c r="B243" s="1">
        <v>44989</v>
      </c>
      <c r="C243" s="2">
        <v>0.625</v>
      </c>
      <c r="D243" t="s">
        <v>34</v>
      </c>
      <c r="E243" t="s">
        <v>27</v>
      </c>
      <c r="F243">
        <v>1</v>
      </c>
      <c r="G243">
        <v>0</v>
      </c>
      <c r="H243" t="s">
        <v>24</v>
      </c>
      <c r="I243">
        <f t="shared" si="33"/>
        <v>1</v>
      </c>
      <c r="J243">
        <v>1.62</v>
      </c>
      <c r="K243">
        <v>4</v>
      </c>
      <c r="L243">
        <v>5.5</v>
      </c>
      <c r="M243">
        <v>1.62</v>
      </c>
      <c r="N243">
        <v>3.9</v>
      </c>
      <c r="O243">
        <v>5.5</v>
      </c>
      <c r="P243">
        <v>1.63</v>
      </c>
      <c r="Q243">
        <v>3.95</v>
      </c>
      <c r="R243">
        <v>5.25</v>
      </c>
      <c r="S243">
        <f t="shared" si="30"/>
        <v>1.62</v>
      </c>
      <c r="T243">
        <f t="shared" si="31"/>
        <v>1.62</v>
      </c>
      <c r="U243">
        <f t="shared" si="32"/>
        <v>1.63</v>
      </c>
      <c r="V243">
        <f t="shared" si="34"/>
        <v>1</v>
      </c>
      <c r="W243">
        <f t="shared" si="35"/>
        <v>1</v>
      </c>
      <c r="X243">
        <f t="shared" si="36"/>
        <v>1</v>
      </c>
      <c r="Y243">
        <f t="shared" si="37"/>
        <v>1</v>
      </c>
      <c r="Z243">
        <f t="shared" si="38"/>
        <v>1</v>
      </c>
      <c r="AA243">
        <f t="shared" si="39"/>
        <v>1</v>
      </c>
    </row>
    <row r="244" spans="1:27" x14ac:dyDescent="0.2">
      <c r="A244" t="s">
        <v>17</v>
      </c>
      <c r="B244" s="1">
        <v>44989</v>
      </c>
      <c r="C244" s="2">
        <v>0.625</v>
      </c>
      <c r="D244" t="s">
        <v>28</v>
      </c>
      <c r="E244" t="s">
        <v>31</v>
      </c>
      <c r="F244">
        <v>1</v>
      </c>
      <c r="G244">
        <v>0</v>
      </c>
      <c r="H244" t="s">
        <v>24</v>
      </c>
      <c r="I244">
        <f t="shared" si="33"/>
        <v>1</v>
      </c>
      <c r="J244">
        <v>3.3</v>
      </c>
      <c r="K244">
        <v>3.4</v>
      </c>
      <c r="L244">
        <v>2.2000000000000002</v>
      </c>
      <c r="M244">
        <v>3.25</v>
      </c>
      <c r="N244">
        <v>3.3</v>
      </c>
      <c r="O244">
        <v>2.2000000000000002</v>
      </c>
      <c r="P244">
        <v>3.25</v>
      </c>
      <c r="Q244">
        <v>3.3</v>
      </c>
      <c r="R244">
        <v>2.25</v>
      </c>
      <c r="S244">
        <f t="shared" si="30"/>
        <v>2.2000000000000002</v>
      </c>
      <c r="T244">
        <f t="shared" si="31"/>
        <v>2.2000000000000002</v>
      </c>
      <c r="U244">
        <f t="shared" si="32"/>
        <v>2.25</v>
      </c>
      <c r="V244">
        <f t="shared" si="34"/>
        <v>-1</v>
      </c>
      <c r="W244">
        <f t="shared" si="35"/>
        <v>-1</v>
      </c>
      <c r="X244">
        <f t="shared" si="36"/>
        <v>-1</v>
      </c>
      <c r="Y244">
        <f t="shared" si="37"/>
        <v>0</v>
      </c>
      <c r="Z244">
        <f t="shared" si="38"/>
        <v>0</v>
      </c>
      <c r="AA244">
        <f t="shared" si="39"/>
        <v>0</v>
      </c>
    </row>
    <row r="245" spans="1:27" x14ac:dyDescent="0.2">
      <c r="A245" t="s">
        <v>17</v>
      </c>
      <c r="B245" s="1">
        <v>44989</v>
      </c>
      <c r="C245" s="2">
        <v>0.72916666666666663</v>
      </c>
      <c r="D245" t="s">
        <v>32</v>
      </c>
      <c r="E245" t="s">
        <v>35</v>
      </c>
      <c r="F245">
        <v>1</v>
      </c>
      <c r="G245">
        <v>0</v>
      </c>
      <c r="H245" t="s">
        <v>24</v>
      </c>
      <c r="I245">
        <f t="shared" si="33"/>
        <v>1</v>
      </c>
      <c r="J245">
        <v>2.75</v>
      </c>
      <c r="K245">
        <v>3.3</v>
      </c>
      <c r="L245">
        <v>2.6</v>
      </c>
      <c r="M245">
        <v>2.7</v>
      </c>
      <c r="N245">
        <v>3.3</v>
      </c>
      <c r="O245">
        <v>2.6</v>
      </c>
      <c r="P245">
        <v>2.65</v>
      </c>
      <c r="Q245">
        <v>3.1</v>
      </c>
      <c r="R245">
        <v>2.6</v>
      </c>
      <c r="S245">
        <f t="shared" si="30"/>
        <v>2.6</v>
      </c>
      <c r="T245">
        <f t="shared" si="31"/>
        <v>2.6</v>
      </c>
      <c r="U245">
        <f t="shared" si="32"/>
        <v>2.6</v>
      </c>
      <c r="V245">
        <f t="shared" si="34"/>
        <v>-1</v>
      </c>
      <c r="W245">
        <f t="shared" si="35"/>
        <v>-1</v>
      </c>
      <c r="X245">
        <f t="shared" si="36"/>
        <v>-1</v>
      </c>
      <c r="Y245">
        <f t="shared" si="37"/>
        <v>0</v>
      </c>
      <c r="Z245">
        <f t="shared" si="38"/>
        <v>0</v>
      </c>
      <c r="AA245">
        <f t="shared" si="39"/>
        <v>0</v>
      </c>
    </row>
    <row r="246" spans="1:27" x14ac:dyDescent="0.2">
      <c r="A246" t="s">
        <v>17</v>
      </c>
      <c r="B246" s="1">
        <v>44990</v>
      </c>
      <c r="C246" s="2">
        <v>0.58333333333333337</v>
      </c>
      <c r="D246" t="s">
        <v>30</v>
      </c>
      <c r="E246" t="s">
        <v>33</v>
      </c>
      <c r="F246">
        <v>2</v>
      </c>
      <c r="G246">
        <v>2</v>
      </c>
      <c r="H246" t="s">
        <v>23</v>
      </c>
      <c r="I246">
        <f t="shared" si="33"/>
        <v>0</v>
      </c>
      <c r="J246">
        <v>2.7</v>
      </c>
      <c r="K246">
        <v>3</v>
      </c>
      <c r="L246">
        <v>2.88</v>
      </c>
      <c r="M246">
        <v>2.65</v>
      </c>
      <c r="N246">
        <v>3</v>
      </c>
      <c r="O246">
        <v>2.85</v>
      </c>
      <c r="P246">
        <v>2.65</v>
      </c>
      <c r="Q246">
        <v>3.05</v>
      </c>
      <c r="R246">
        <v>2.9</v>
      </c>
      <c r="S246">
        <f t="shared" si="30"/>
        <v>2.7</v>
      </c>
      <c r="T246">
        <f t="shared" si="31"/>
        <v>2.65</v>
      </c>
      <c r="U246">
        <f t="shared" si="32"/>
        <v>2.65</v>
      </c>
      <c r="V246">
        <f t="shared" si="34"/>
        <v>1</v>
      </c>
      <c r="W246">
        <f t="shared" si="35"/>
        <v>1</v>
      </c>
      <c r="X246">
        <f t="shared" si="36"/>
        <v>1</v>
      </c>
      <c r="Y246">
        <f t="shared" si="37"/>
        <v>0</v>
      </c>
      <c r="Z246">
        <f t="shared" si="38"/>
        <v>0</v>
      </c>
      <c r="AA246">
        <f t="shared" si="39"/>
        <v>0</v>
      </c>
    </row>
    <row r="247" spans="1:27" x14ac:dyDescent="0.2">
      <c r="A247" t="s">
        <v>17</v>
      </c>
      <c r="B247" s="1">
        <v>44990</v>
      </c>
      <c r="C247" s="2">
        <v>0.6875</v>
      </c>
      <c r="D247" t="s">
        <v>22</v>
      </c>
      <c r="E247" t="s">
        <v>37</v>
      </c>
      <c r="F247">
        <v>7</v>
      </c>
      <c r="G247">
        <v>0</v>
      </c>
      <c r="H247" t="s">
        <v>24</v>
      </c>
      <c r="I247">
        <f t="shared" si="33"/>
        <v>1</v>
      </c>
      <c r="J247">
        <v>2.38</v>
      </c>
      <c r="K247">
        <v>3.6</v>
      </c>
      <c r="L247">
        <v>2.88</v>
      </c>
      <c r="M247">
        <v>2.37</v>
      </c>
      <c r="N247">
        <v>3.6</v>
      </c>
      <c r="O247">
        <v>2.8</v>
      </c>
      <c r="P247">
        <v>2.4</v>
      </c>
      <c r="Q247">
        <v>3.6</v>
      </c>
      <c r="R247">
        <v>2.8</v>
      </c>
      <c r="S247">
        <f t="shared" si="30"/>
        <v>2.38</v>
      </c>
      <c r="T247">
        <f t="shared" si="31"/>
        <v>2.37</v>
      </c>
      <c r="U247">
        <f t="shared" si="32"/>
        <v>2.4</v>
      </c>
      <c r="V247">
        <f t="shared" si="34"/>
        <v>1</v>
      </c>
      <c r="W247">
        <f t="shared" si="35"/>
        <v>1</v>
      </c>
      <c r="X247">
        <f t="shared" si="36"/>
        <v>1</v>
      </c>
      <c r="Y247">
        <f t="shared" si="37"/>
        <v>1</v>
      </c>
      <c r="Z247">
        <f t="shared" si="38"/>
        <v>1</v>
      </c>
      <c r="AA247">
        <f t="shared" si="39"/>
        <v>1</v>
      </c>
    </row>
    <row r="248" spans="1:27" x14ac:dyDescent="0.2">
      <c r="A248" t="s">
        <v>17</v>
      </c>
      <c r="B248" s="1">
        <v>44991</v>
      </c>
      <c r="C248" s="2">
        <v>0.83333333333333337</v>
      </c>
      <c r="D248" t="s">
        <v>36</v>
      </c>
      <c r="E248" t="s">
        <v>21</v>
      </c>
      <c r="F248">
        <v>3</v>
      </c>
      <c r="G248">
        <v>2</v>
      </c>
      <c r="H248" t="s">
        <v>24</v>
      </c>
      <c r="I248">
        <f t="shared" si="33"/>
        <v>1</v>
      </c>
      <c r="J248">
        <v>1.95</v>
      </c>
      <c r="K248">
        <v>3.6</v>
      </c>
      <c r="L248">
        <v>3.75</v>
      </c>
      <c r="M248">
        <v>2</v>
      </c>
      <c r="N248">
        <v>3.6</v>
      </c>
      <c r="O248">
        <v>3.5</v>
      </c>
      <c r="P248">
        <v>2</v>
      </c>
      <c r="Q248">
        <v>3.6</v>
      </c>
      <c r="R248">
        <v>3.65</v>
      </c>
      <c r="S248">
        <f t="shared" si="30"/>
        <v>1.95</v>
      </c>
      <c r="T248">
        <f t="shared" si="31"/>
        <v>2</v>
      </c>
      <c r="U248">
        <f t="shared" si="32"/>
        <v>2</v>
      </c>
      <c r="V248">
        <f t="shared" si="34"/>
        <v>1</v>
      </c>
      <c r="W248">
        <f t="shared" si="35"/>
        <v>1</v>
      </c>
      <c r="X248">
        <f t="shared" si="36"/>
        <v>1</v>
      </c>
      <c r="Y248">
        <f t="shared" si="37"/>
        <v>1</v>
      </c>
      <c r="Z248">
        <f t="shared" si="38"/>
        <v>1</v>
      </c>
      <c r="AA248">
        <f t="shared" si="39"/>
        <v>1</v>
      </c>
    </row>
    <row r="249" spans="1:27" x14ac:dyDescent="0.2">
      <c r="A249" t="s">
        <v>17</v>
      </c>
      <c r="B249" s="1">
        <v>44996</v>
      </c>
      <c r="C249" s="2">
        <v>0.52083333333333337</v>
      </c>
      <c r="D249" t="s">
        <v>25</v>
      </c>
      <c r="E249" t="s">
        <v>22</v>
      </c>
      <c r="F249">
        <v>1</v>
      </c>
      <c r="G249">
        <v>0</v>
      </c>
      <c r="H249" t="s">
        <v>24</v>
      </c>
      <c r="I249">
        <f t="shared" si="33"/>
        <v>1</v>
      </c>
      <c r="J249">
        <v>7.5</v>
      </c>
      <c r="K249">
        <v>5</v>
      </c>
      <c r="L249">
        <v>1.4</v>
      </c>
      <c r="M249">
        <v>6.75</v>
      </c>
      <c r="N249">
        <v>4.75</v>
      </c>
      <c r="O249">
        <v>1.43</v>
      </c>
      <c r="P249">
        <v>6.75</v>
      </c>
      <c r="Q249">
        <v>4.9000000000000004</v>
      </c>
      <c r="R249">
        <v>1.43</v>
      </c>
      <c r="S249">
        <f t="shared" si="30"/>
        <v>1.4</v>
      </c>
      <c r="T249">
        <f t="shared" si="31"/>
        <v>1.43</v>
      </c>
      <c r="U249">
        <f t="shared" si="32"/>
        <v>1.43</v>
      </c>
      <c r="V249">
        <f t="shared" si="34"/>
        <v>-1</v>
      </c>
      <c r="W249">
        <f t="shared" si="35"/>
        <v>-1</v>
      </c>
      <c r="X249">
        <f t="shared" si="36"/>
        <v>-1</v>
      </c>
      <c r="Y249">
        <f t="shared" si="37"/>
        <v>0</v>
      </c>
      <c r="Z249">
        <f t="shared" si="38"/>
        <v>0</v>
      </c>
      <c r="AA249">
        <f t="shared" si="39"/>
        <v>0</v>
      </c>
    </row>
    <row r="250" spans="1:27" x14ac:dyDescent="0.2">
      <c r="A250" t="s">
        <v>17</v>
      </c>
      <c r="B250" s="1">
        <v>44996</v>
      </c>
      <c r="C250" s="2">
        <v>0.625</v>
      </c>
      <c r="D250" t="s">
        <v>27</v>
      </c>
      <c r="E250" t="s">
        <v>38</v>
      </c>
      <c r="F250">
        <v>2</v>
      </c>
      <c r="G250">
        <v>2</v>
      </c>
      <c r="H250" t="s">
        <v>23</v>
      </c>
      <c r="I250">
        <f t="shared" si="33"/>
        <v>0</v>
      </c>
      <c r="J250">
        <v>3.75</v>
      </c>
      <c r="K250">
        <v>3.6</v>
      </c>
      <c r="L250">
        <v>1.95</v>
      </c>
      <c r="M250">
        <v>3.9</v>
      </c>
      <c r="N250">
        <v>3.5</v>
      </c>
      <c r="O250">
        <v>1.93</v>
      </c>
      <c r="P250">
        <v>3.7</v>
      </c>
      <c r="Q250">
        <v>3.6</v>
      </c>
      <c r="R250">
        <v>2</v>
      </c>
      <c r="S250">
        <f t="shared" si="30"/>
        <v>1.95</v>
      </c>
      <c r="T250">
        <f t="shared" si="31"/>
        <v>1.93</v>
      </c>
      <c r="U250">
        <f t="shared" si="32"/>
        <v>2</v>
      </c>
      <c r="V250">
        <f t="shared" si="34"/>
        <v>-1</v>
      </c>
      <c r="W250">
        <f t="shared" si="35"/>
        <v>-1</v>
      </c>
      <c r="X250">
        <f t="shared" si="36"/>
        <v>-1</v>
      </c>
      <c r="Y250">
        <f t="shared" si="37"/>
        <v>0</v>
      </c>
      <c r="Z250">
        <f t="shared" si="38"/>
        <v>0</v>
      </c>
      <c r="AA250">
        <f t="shared" si="39"/>
        <v>0</v>
      </c>
    </row>
    <row r="251" spans="1:27" x14ac:dyDescent="0.2">
      <c r="A251" t="s">
        <v>17</v>
      </c>
      <c r="B251" s="1">
        <v>44996</v>
      </c>
      <c r="C251" s="2">
        <v>0.625</v>
      </c>
      <c r="D251" t="s">
        <v>35</v>
      </c>
      <c r="E251" t="s">
        <v>34</v>
      </c>
      <c r="F251">
        <v>1</v>
      </c>
      <c r="G251">
        <v>3</v>
      </c>
      <c r="H251" t="s">
        <v>20</v>
      </c>
      <c r="I251">
        <f t="shared" si="33"/>
        <v>-1</v>
      </c>
      <c r="J251">
        <v>3.75</v>
      </c>
      <c r="K251">
        <v>3.5</v>
      </c>
      <c r="L251">
        <v>1.95</v>
      </c>
      <c r="M251">
        <v>3.7</v>
      </c>
      <c r="N251">
        <v>3.5</v>
      </c>
      <c r="O251">
        <v>1.98</v>
      </c>
      <c r="P251">
        <v>3.75</v>
      </c>
      <c r="Q251">
        <v>3.55</v>
      </c>
      <c r="R251">
        <v>1.97</v>
      </c>
      <c r="S251">
        <f t="shared" si="30"/>
        <v>1.95</v>
      </c>
      <c r="T251">
        <f t="shared" si="31"/>
        <v>1.98</v>
      </c>
      <c r="U251">
        <f t="shared" si="32"/>
        <v>1.97</v>
      </c>
      <c r="V251">
        <f t="shared" si="34"/>
        <v>-1</v>
      </c>
      <c r="W251">
        <f t="shared" si="35"/>
        <v>-1</v>
      </c>
      <c r="X251">
        <f t="shared" si="36"/>
        <v>-1</v>
      </c>
      <c r="Y251">
        <f t="shared" si="37"/>
        <v>1</v>
      </c>
      <c r="Z251">
        <f t="shared" si="38"/>
        <v>1</v>
      </c>
      <c r="AA251">
        <f t="shared" si="39"/>
        <v>1</v>
      </c>
    </row>
    <row r="252" spans="1:27" x14ac:dyDescent="0.2">
      <c r="A252" t="s">
        <v>17</v>
      </c>
      <c r="B252" s="1">
        <v>44996</v>
      </c>
      <c r="C252" s="2">
        <v>0.625</v>
      </c>
      <c r="D252" t="s">
        <v>31</v>
      </c>
      <c r="E252" t="s">
        <v>30</v>
      </c>
      <c r="F252">
        <v>3</v>
      </c>
      <c r="G252">
        <v>1</v>
      </c>
      <c r="H252" t="s">
        <v>24</v>
      </c>
      <c r="I252">
        <f t="shared" si="33"/>
        <v>1</v>
      </c>
      <c r="J252">
        <v>1.44</v>
      </c>
      <c r="K252">
        <v>4.75</v>
      </c>
      <c r="L252">
        <v>7</v>
      </c>
      <c r="M252">
        <v>1.42</v>
      </c>
      <c r="N252">
        <v>4.75</v>
      </c>
      <c r="O252">
        <v>7.5</v>
      </c>
      <c r="P252">
        <v>1.45</v>
      </c>
      <c r="Q252">
        <v>4.5999999999999996</v>
      </c>
      <c r="R252">
        <v>7</v>
      </c>
      <c r="S252">
        <f t="shared" si="30"/>
        <v>1.44</v>
      </c>
      <c r="T252">
        <f t="shared" si="31"/>
        <v>1.42</v>
      </c>
      <c r="U252">
        <f t="shared" si="32"/>
        <v>1.45</v>
      </c>
      <c r="V252">
        <f t="shared" si="34"/>
        <v>1</v>
      </c>
      <c r="W252">
        <f t="shared" si="35"/>
        <v>1</v>
      </c>
      <c r="X252">
        <f t="shared" si="36"/>
        <v>1</v>
      </c>
      <c r="Y252">
        <f t="shared" si="37"/>
        <v>1</v>
      </c>
      <c r="Z252">
        <f t="shared" si="38"/>
        <v>1</v>
      </c>
      <c r="AA252">
        <f t="shared" si="39"/>
        <v>1</v>
      </c>
    </row>
    <row r="253" spans="1:27" x14ac:dyDescent="0.2">
      <c r="A253" t="s">
        <v>17</v>
      </c>
      <c r="B253" s="1">
        <v>44996</v>
      </c>
      <c r="C253" s="2">
        <v>0.72916666666666663</v>
      </c>
      <c r="D253" t="s">
        <v>18</v>
      </c>
      <c r="E253" t="s">
        <v>40</v>
      </c>
      <c r="F253">
        <v>0</v>
      </c>
      <c r="G253">
        <v>1</v>
      </c>
      <c r="H253" t="s">
        <v>20</v>
      </c>
      <c r="I253">
        <f t="shared" si="33"/>
        <v>-1</v>
      </c>
      <c r="J253">
        <v>9</v>
      </c>
      <c r="K253">
        <v>4.75</v>
      </c>
      <c r="L253">
        <v>1.36</v>
      </c>
      <c r="M253">
        <v>9.25</v>
      </c>
      <c r="N253">
        <v>5</v>
      </c>
      <c r="O253">
        <v>1.34</v>
      </c>
      <c r="P253">
        <v>8.5</v>
      </c>
      <c r="Q253">
        <v>5.25</v>
      </c>
      <c r="R253">
        <v>1.35</v>
      </c>
      <c r="S253">
        <f t="shared" si="30"/>
        <v>1.36</v>
      </c>
      <c r="T253">
        <f t="shared" si="31"/>
        <v>1.34</v>
      </c>
      <c r="U253">
        <f t="shared" si="32"/>
        <v>1.35</v>
      </c>
      <c r="V253">
        <f t="shared" si="34"/>
        <v>-1</v>
      </c>
      <c r="W253">
        <f t="shared" si="35"/>
        <v>-1</v>
      </c>
      <c r="X253">
        <f t="shared" si="36"/>
        <v>-1</v>
      </c>
      <c r="Y253">
        <f t="shared" si="37"/>
        <v>1</v>
      </c>
      <c r="Z253">
        <f t="shared" si="38"/>
        <v>1</v>
      </c>
      <c r="AA253">
        <f t="shared" si="39"/>
        <v>1</v>
      </c>
    </row>
    <row r="254" spans="1:27" x14ac:dyDescent="0.2">
      <c r="A254" t="s">
        <v>17</v>
      </c>
      <c r="B254" s="1">
        <v>44997</v>
      </c>
      <c r="C254" s="2">
        <v>0.58333333333333337</v>
      </c>
      <c r="D254" t="s">
        <v>21</v>
      </c>
      <c r="E254" t="s">
        <v>19</v>
      </c>
      <c r="F254">
        <v>0</v>
      </c>
      <c r="G254">
        <v>3</v>
      </c>
      <c r="H254" t="s">
        <v>20</v>
      </c>
      <c r="I254">
        <f t="shared" si="33"/>
        <v>-1</v>
      </c>
      <c r="J254">
        <v>6</v>
      </c>
      <c r="K254">
        <v>4</v>
      </c>
      <c r="L254">
        <v>1.57</v>
      </c>
      <c r="M254">
        <v>5.5</v>
      </c>
      <c r="N254">
        <v>4.0999999999999996</v>
      </c>
      <c r="O254">
        <v>1.6</v>
      </c>
      <c r="P254">
        <v>5.5</v>
      </c>
      <c r="Q254">
        <v>4.0999999999999996</v>
      </c>
      <c r="R254">
        <v>1.6</v>
      </c>
      <c r="S254">
        <f t="shared" ref="S254:S316" si="40">MIN(J254:L254)</f>
        <v>1.57</v>
      </c>
      <c r="T254">
        <f t="shared" ref="T254:T316" si="41">MIN(M254:O254)</f>
        <v>1.6</v>
      </c>
      <c r="U254">
        <f t="shared" ref="U254:U316" si="42">MIN(P254:R254)</f>
        <v>1.6</v>
      </c>
      <c r="V254">
        <f t="shared" si="34"/>
        <v>-1</v>
      </c>
      <c r="W254">
        <f t="shared" si="35"/>
        <v>-1</v>
      </c>
      <c r="X254">
        <f t="shared" si="36"/>
        <v>-1</v>
      </c>
      <c r="Y254">
        <f t="shared" si="37"/>
        <v>1</v>
      </c>
      <c r="Z254">
        <f t="shared" si="38"/>
        <v>1</v>
      </c>
      <c r="AA254">
        <f t="shared" si="39"/>
        <v>1</v>
      </c>
    </row>
    <row r="255" spans="1:27" x14ac:dyDescent="0.2">
      <c r="A255" t="s">
        <v>17</v>
      </c>
      <c r="B255" s="1">
        <v>44997</v>
      </c>
      <c r="C255" s="2">
        <v>0.58333333333333337</v>
      </c>
      <c r="D255" t="s">
        <v>37</v>
      </c>
      <c r="E255" t="s">
        <v>32</v>
      </c>
      <c r="F255">
        <v>0</v>
      </c>
      <c r="G255">
        <v>0</v>
      </c>
      <c r="H255" t="s">
        <v>23</v>
      </c>
      <c r="I255">
        <f t="shared" si="33"/>
        <v>0</v>
      </c>
      <c r="J255">
        <v>1.36</v>
      </c>
      <c r="K255">
        <v>5</v>
      </c>
      <c r="L255">
        <v>9</v>
      </c>
      <c r="M255">
        <v>1.35</v>
      </c>
      <c r="N255">
        <v>5.25</v>
      </c>
      <c r="O255">
        <v>8.5</v>
      </c>
      <c r="P255">
        <v>1.35</v>
      </c>
      <c r="Q255">
        <v>5</v>
      </c>
      <c r="R255">
        <v>8.5</v>
      </c>
      <c r="S255">
        <f t="shared" si="40"/>
        <v>1.36</v>
      </c>
      <c r="T255">
        <f t="shared" si="41"/>
        <v>1.35</v>
      </c>
      <c r="U255">
        <f t="shared" si="42"/>
        <v>1.35</v>
      </c>
      <c r="V255">
        <f t="shared" si="34"/>
        <v>1</v>
      </c>
      <c r="W255">
        <f t="shared" si="35"/>
        <v>1</v>
      </c>
      <c r="X255">
        <f t="shared" si="36"/>
        <v>1</v>
      </c>
      <c r="Y255">
        <f t="shared" si="37"/>
        <v>0</v>
      </c>
      <c r="Z255">
        <f t="shared" si="38"/>
        <v>0</v>
      </c>
      <c r="AA255">
        <f t="shared" si="39"/>
        <v>0</v>
      </c>
    </row>
    <row r="256" spans="1:27" x14ac:dyDescent="0.2">
      <c r="A256" t="s">
        <v>17</v>
      </c>
      <c r="B256" s="1">
        <v>44997</v>
      </c>
      <c r="C256" s="2">
        <v>0.58333333333333337</v>
      </c>
      <c r="D256" t="s">
        <v>39</v>
      </c>
      <c r="E256" t="s">
        <v>26</v>
      </c>
      <c r="F256">
        <v>1</v>
      </c>
      <c r="G256">
        <v>1</v>
      </c>
      <c r="H256" t="s">
        <v>23</v>
      </c>
      <c r="I256">
        <f t="shared" si="33"/>
        <v>0</v>
      </c>
      <c r="J256">
        <v>2.2000000000000002</v>
      </c>
      <c r="K256">
        <v>3.3</v>
      </c>
      <c r="L256">
        <v>3.4</v>
      </c>
      <c r="M256">
        <v>2.2000000000000002</v>
      </c>
      <c r="N256">
        <v>3.3</v>
      </c>
      <c r="O256">
        <v>3.3</v>
      </c>
      <c r="P256">
        <v>2.25</v>
      </c>
      <c r="Q256">
        <v>3.35</v>
      </c>
      <c r="R256">
        <v>3.3</v>
      </c>
      <c r="S256">
        <f t="shared" si="40"/>
        <v>2.2000000000000002</v>
      </c>
      <c r="T256">
        <f t="shared" si="41"/>
        <v>2.2000000000000002</v>
      </c>
      <c r="U256">
        <f t="shared" si="42"/>
        <v>2.25</v>
      </c>
      <c r="V256">
        <f t="shared" si="34"/>
        <v>1</v>
      </c>
      <c r="W256">
        <f t="shared" si="35"/>
        <v>1</v>
      </c>
      <c r="X256">
        <f t="shared" si="36"/>
        <v>1</v>
      </c>
      <c r="Y256">
        <f t="shared" si="37"/>
        <v>0</v>
      </c>
      <c r="Z256">
        <f t="shared" si="38"/>
        <v>0</v>
      </c>
      <c r="AA256">
        <f t="shared" si="39"/>
        <v>0</v>
      </c>
    </row>
    <row r="257" spans="1:27" x14ac:dyDescent="0.2">
      <c r="A257" t="s">
        <v>17</v>
      </c>
      <c r="B257" s="1">
        <v>44997</v>
      </c>
      <c r="C257" s="2">
        <v>0.6875</v>
      </c>
      <c r="D257" t="s">
        <v>29</v>
      </c>
      <c r="E257" t="s">
        <v>28</v>
      </c>
      <c r="F257">
        <v>2</v>
      </c>
      <c r="G257">
        <v>1</v>
      </c>
      <c r="H257" t="s">
        <v>24</v>
      </c>
      <c r="I257">
        <f t="shared" si="33"/>
        <v>1</v>
      </c>
      <c r="J257">
        <v>1.65</v>
      </c>
      <c r="K257">
        <v>3.75</v>
      </c>
      <c r="L257">
        <v>5.5</v>
      </c>
      <c r="M257">
        <v>1.66</v>
      </c>
      <c r="N257">
        <v>3.8</v>
      </c>
      <c r="O257">
        <v>5.25</v>
      </c>
      <c r="P257">
        <v>1.65</v>
      </c>
      <c r="Q257">
        <v>3.8</v>
      </c>
      <c r="R257">
        <v>5.5</v>
      </c>
      <c r="S257">
        <f t="shared" si="40"/>
        <v>1.65</v>
      </c>
      <c r="T257">
        <f t="shared" si="41"/>
        <v>1.66</v>
      </c>
      <c r="U257">
        <f t="shared" si="42"/>
        <v>1.65</v>
      </c>
      <c r="V257">
        <f t="shared" si="34"/>
        <v>1</v>
      </c>
      <c r="W257">
        <f t="shared" si="35"/>
        <v>1</v>
      </c>
      <c r="X257">
        <f t="shared" si="36"/>
        <v>1</v>
      </c>
      <c r="Y257">
        <f t="shared" si="37"/>
        <v>1</v>
      </c>
      <c r="Z257">
        <f t="shared" si="38"/>
        <v>1</v>
      </c>
      <c r="AA257">
        <f t="shared" si="39"/>
        <v>1</v>
      </c>
    </row>
    <row r="258" spans="1:27" x14ac:dyDescent="0.2">
      <c r="A258" t="s">
        <v>17</v>
      </c>
      <c r="B258" s="1">
        <v>45000</v>
      </c>
      <c r="C258" s="2">
        <v>0.8125</v>
      </c>
      <c r="D258" t="s">
        <v>38</v>
      </c>
      <c r="E258" t="s">
        <v>18</v>
      </c>
      <c r="F258">
        <v>1</v>
      </c>
      <c r="G258">
        <v>0</v>
      </c>
      <c r="H258" t="s">
        <v>24</v>
      </c>
      <c r="I258">
        <f t="shared" si="33"/>
        <v>1</v>
      </c>
      <c r="J258">
        <v>1.44</v>
      </c>
      <c r="K258">
        <v>4.2</v>
      </c>
      <c r="L258">
        <v>8</v>
      </c>
      <c r="M258">
        <v>1.46</v>
      </c>
      <c r="N258">
        <v>4.33</v>
      </c>
      <c r="O258">
        <v>7</v>
      </c>
      <c r="P258">
        <v>1.45</v>
      </c>
      <c r="Q258">
        <v>4.5</v>
      </c>
      <c r="R258">
        <v>7.25</v>
      </c>
      <c r="S258">
        <f t="shared" si="40"/>
        <v>1.44</v>
      </c>
      <c r="T258">
        <f t="shared" si="41"/>
        <v>1.46</v>
      </c>
      <c r="U258">
        <f t="shared" si="42"/>
        <v>1.45</v>
      </c>
      <c r="V258">
        <f t="shared" si="34"/>
        <v>1</v>
      </c>
      <c r="W258">
        <f t="shared" si="35"/>
        <v>1</v>
      </c>
      <c r="X258">
        <f t="shared" si="36"/>
        <v>1</v>
      </c>
      <c r="Y258">
        <f t="shared" si="37"/>
        <v>1</v>
      </c>
      <c r="Z258">
        <f t="shared" si="38"/>
        <v>1</v>
      </c>
      <c r="AA258">
        <f t="shared" si="39"/>
        <v>1</v>
      </c>
    </row>
    <row r="259" spans="1:27" x14ac:dyDescent="0.2">
      <c r="A259" t="s">
        <v>17</v>
      </c>
      <c r="B259" s="1">
        <v>45000</v>
      </c>
      <c r="C259" s="2">
        <v>0.8125</v>
      </c>
      <c r="D259" t="s">
        <v>32</v>
      </c>
      <c r="E259" t="s">
        <v>36</v>
      </c>
      <c r="F259">
        <v>0</v>
      </c>
      <c r="G259">
        <v>2</v>
      </c>
      <c r="H259" t="s">
        <v>20</v>
      </c>
      <c r="I259">
        <f t="shared" ref="I259:I322" si="43">IF(H259="H",1,0)+IF(H259="A",-1,0)</f>
        <v>-1</v>
      </c>
      <c r="J259">
        <v>2.88</v>
      </c>
      <c r="K259">
        <v>3.25</v>
      </c>
      <c r="L259">
        <v>2.5</v>
      </c>
      <c r="M259">
        <v>2.9</v>
      </c>
      <c r="N259">
        <v>3.3</v>
      </c>
      <c r="O259">
        <v>2.4500000000000002</v>
      </c>
      <c r="P259">
        <v>2.9</v>
      </c>
      <c r="Q259">
        <v>3.25</v>
      </c>
      <c r="R259">
        <v>2.5</v>
      </c>
      <c r="S259">
        <f t="shared" si="40"/>
        <v>2.5</v>
      </c>
      <c r="T259">
        <f t="shared" si="41"/>
        <v>2.4500000000000002</v>
      </c>
      <c r="U259">
        <f t="shared" si="42"/>
        <v>2.5</v>
      </c>
      <c r="V259">
        <f t="shared" ref="V259:V322" si="44">-1 + 2*IF(S259=J259,1,0)</f>
        <v>-1</v>
      </c>
      <c r="W259">
        <f t="shared" ref="W259:W322" si="45">-1 + 2*IF(T259=M259,1,0)</f>
        <v>-1</v>
      </c>
      <c r="X259">
        <f t="shared" ref="X259:X322" si="46">-1 + 2*IF(U259=P259,1,0)</f>
        <v>-1</v>
      </c>
      <c r="Y259">
        <f t="shared" ref="Y259:Y322" si="47">IF(V259=I259,1,0)</f>
        <v>1</v>
      </c>
      <c r="Z259">
        <f t="shared" ref="Z259:Z322" si="48">IF(W259=I259,1,0)</f>
        <v>1</v>
      </c>
      <c r="AA259">
        <f t="shared" ref="AA259:AA322" si="49">IF(X259=I259,1,0)</f>
        <v>1</v>
      </c>
    </row>
    <row r="260" spans="1:27" x14ac:dyDescent="0.2">
      <c r="A260" t="s">
        <v>17</v>
      </c>
      <c r="B260" s="1">
        <v>45002</v>
      </c>
      <c r="C260" s="2">
        <v>0.83333333333333337</v>
      </c>
      <c r="D260" t="s">
        <v>30</v>
      </c>
      <c r="E260" t="s">
        <v>29</v>
      </c>
      <c r="F260">
        <v>1</v>
      </c>
      <c r="G260">
        <v>2</v>
      </c>
      <c r="H260" t="s">
        <v>20</v>
      </c>
      <c r="I260">
        <f t="shared" si="43"/>
        <v>-1</v>
      </c>
      <c r="J260">
        <v>5.5</v>
      </c>
      <c r="K260">
        <v>3.8</v>
      </c>
      <c r="L260">
        <v>1.62</v>
      </c>
      <c r="M260">
        <v>5.25</v>
      </c>
      <c r="N260">
        <v>3.8</v>
      </c>
      <c r="O260">
        <v>1.65</v>
      </c>
      <c r="P260">
        <v>5.5</v>
      </c>
      <c r="Q260">
        <v>3.8</v>
      </c>
      <c r="R260">
        <v>1.65</v>
      </c>
      <c r="S260">
        <f t="shared" si="40"/>
        <v>1.62</v>
      </c>
      <c r="T260">
        <f t="shared" si="41"/>
        <v>1.65</v>
      </c>
      <c r="U260">
        <f t="shared" si="42"/>
        <v>1.65</v>
      </c>
      <c r="V260">
        <f t="shared" si="44"/>
        <v>-1</v>
      </c>
      <c r="W260">
        <f t="shared" si="45"/>
        <v>-1</v>
      </c>
      <c r="X260">
        <f t="shared" si="46"/>
        <v>-1</v>
      </c>
      <c r="Y260">
        <f t="shared" si="47"/>
        <v>1</v>
      </c>
      <c r="Z260">
        <f t="shared" si="48"/>
        <v>1</v>
      </c>
      <c r="AA260">
        <f t="shared" si="49"/>
        <v>1</v>
      </c>
    </row>
    <row r="261" spans="1:27" x14ac:dyDescent="0.2">
      <c r="A261" t="s">
        <v>17</v>
      </c>
      <c r="B261" s="1">
        <v>45003</v>
      </c>
      <c r="C261" s="2">
        <v>0.625</v>
      </c>
      <c r="D261" t="s">
        <v>26</v>
      </c>
      <c r="E261" t="s">
        <v>25</v>
      </c>
      <c r="F261">
        <v>3</v>
      </c>
      <c r="G261">
        <v>0</v>
      </c>
      <c r="H261" t="s">
        <v>24</v>
      </c>
      <c r="I261">
        <f t="shared" si="43"/>
        <v>1</v>
      </c>
      <c r="J261">
        <v>1.7</v>
      </c>
      <c r="K261">
        <v>3.8</v>
      </c>
      <c r="L261">
        <v>5</v>
      </c>
      <c r="M261">
        <v>1.68</v>
      </c>
      <c r="N261">
        <v>3.9</v>
      </c>
      <c r="O261">
        <v>5</v>
      </c>
      <c r="P261">
        <v>1.73</v>
      </c>
      <c r="Q261">
        <v>3.6</v>
      </c>
      <c r="R261">
        <v>4.5999999999999996</v>
      </c>
      <c r="S261">
        <f t="shared" si="40"/>
        <v>1.7</v>
      </c>
      <c r="T261">
        <f t="shared" si="41"/>
        <v>1.68</v>
      </c>
      <c r="U261">
        <f t="shared" si="42"/>
        <v>1.73</v>
      </c>
      <c r="V261">
        <f t="shared" si="44"/>
        <v>1</v>
      </c>
      <c r="W261">
        <f t="shared" si="45"/>
        <v>1</v>
      </c>
      <c r="X261">
        <f t="shared" si="46"/>
        <v>1</v>
      </c>
      <c r="Y261">
        <f t="shared" si="47"/>
        <v>1</v>
      </c>
      <c r="Z261">
        <f t="shared" si="48"/>
        <v>1</v>
      </c>
      <c r="AA261">
        <f t="shared" si="49"/>
        <v>1</v>
      </c>
    </row>
    <row r="262" spans="1:27" x14ac:dyDescent="0.2">
      <c r="A262" t="s">
        <v>17</v>
      </c>
      <c r="B262" s="1">
        <v>45003</v>
      </c>
      <c r="C262" s="2">
        <v>0.625</v>
      </c>
      <c r="D262" t="s">
        <v>36</v>
      </c>
      <c r="E262" t="s">
        <v>35</v>
      </c>
      <c r="F262">
        <v>1</v>
      </c>
      <c r="G262">
        <v>1</v>
      </c>
      <c r="H262" t="s">
        <v>23</v>
      </c>
      <c r="I262">
        <f t="shared" si="43"/>
        <v>0</v>
      </c>
      <c r="J262">
        <v>1.91</v>
      </c>
      <c r="K262">
        <v>3.6</v>
      </c>
      <c r="L262">
        <v>3.75</v>
      </c>
      <c r="M262">
        <v>1.93</v>
      </c>
      <c r="N262">
        <v>3.6</v>
      </c>
      <c r="O262">
        <v>3.9</v>
      </c>
      <c r="P262">
        <v>1.95</v>
      </c>
      <c r="Q262">
        <v>3.65</v>
      </c>
      <c r="R262">
        <v>3.75</v>
      </c>
      <c r="S262">
        <f t="shared" si="40"/>
        <v>1.91</v>
      </c>
      <c r="T262">
        <f t="shared" si="41"/>
        <v>1.93</v>
      </c>
      <c r="U262">
        <f t="shared" si="42"/>
        <v>1.95</v>
      </c>
      <c r="V262">
        <f t="shared" si="44"/>
        <v>1</v>
      </c>
      <c r="W262">
        <f t="shared" si="45"/>
        <v>1</v>
      </c>
      <c r="X262">
        <f t="shared" si="46"/>
        <v>1</v>
      </c>
      <c r="Y262">
        <f t="shared" si="47"/>
        <v>0</v>
      </c>
      <c r="Z262">
        <f t="shared" si="48"/>
        <v>0</v>
      </c>
      <c r="AA262">
        <f t="shared" si="49"/>
        <v>0</v>
      </c>
    </row>
    <row r="263" spans="1:27" x14ac:dyDescent="0.2">
      <c r="A263" t="s">
        <v>17</v>
      </c>
      <c r="B263" s="1">
        <v>45003</v>
      </c>
      <c r="C263" s="2">
        <v>0.625</v>
      </c>
      <c r="D263" t="s">
        <v>32</v>
      </c>
      <c r="E263" t="s">
        <v>31</v>
      </c>
      <c r="F263">
        <v>3</v>
      </c>
      <c r="G263">
        <v>3</v>
      </c>
      <c r="H263" t="s">
        <v>23</v>
      </c>
      <c r="I263">
        <f t="shared" si="43"/>
        <v>0</v>
      </c>
      <c r="J263">
        <v>4.75</v>
      </c>
      <c r="K263">
        <v>3.6</v>
      </c>
      <c r="L263">
        <v>1.75</v>
      </c>
      <c r="M263">
        <v>4.4000000000000004</v>
      </c>
      <c r="N263">
        <v>3.6</v>
      </c>
      <c r="O263">
        <v>1.8</v>
      </c>
      <c r="P263">
        <v>4.5</v>
      </c>
      <c r="Q263">
        <v>3.6</v>
      </c>
      <c r="R263">
        <v>1.8</v>
      </c>
      <c r="S263">
        <f t="shared" si="40"/>
        <v>1.75</v>
      </c>
      <c r="T263">
        <f t="shared" si="41"/>
        <v>1.8</v>
      </c>
      <c r="U263">
        <f t="shared" si="42"/>
        <v>1.8</v>
      </c>
      <c r="V263">
        <f t="shared" si="44"/>
        <v>-1</v>
      </c>
      <c r="W263">
        <f t="shared" si="45"/>
        <v>-1</v>
      </c>
      <c r="X263">
        <f t="shared" si="46"/>
        <v>-1</v>
      </c>
      <c r="Y263">
        <f t="shared" si="47"/>
        <v>0</v>
      </c>
      <c r="Z263">
        <f t="shared" si="48"/>
        <v>0</v>
      </c>
      <c r="AA263">
        <f t="shared" si="49"/>
        <v>0</v>
      </c>
    </row>
    <row r="264" spans="1:27" x14ac:dyDescent="0.2">
      <c r="A264" t="s">
        <v>17</v>
      </c>
      <c r="B264" s="1">
        <v>45003</v>
      </c>
      <c r="C264" s="2">
        <v>0.625</v>
      </c>
      <c r="D264" t="s">
        <v>28</v>
      </c>
      <c r="E264" t="s">
        <v>27</v>
      </c>
      <c r="F264">
        <v>2</v>
      </c>
      <c r="G264">
        <v>4</v>
      </c>
      <c r="H264" t="s">
        <v>20</v>
      </c>
      <c r="I264">
        <f t="shared" si="43"/>
        <v>-1</v>
      </c>
      <c r="J264">
        <v>2.25</v>
      </c>
      <c r="K264">
        <v>3.2</v>
      </c>
      <c r="L264">
        <v>3.3</v>
      </c>
      <c r="M264">
        <v>2.2000000000000002</v>
      </c>
      <c r="N264">
        <v>3.2</v>
      </c>
      <c r="O264">
        <v>3.4</v>
      </c>
      <c r="P264">
        <v>2.2999999999999998</v>
      </c>
      <c r="Q264">
        <v>3.25</v>
      </c>
      <c r="R264">
        <v>3.3</v>
      </c>
      <c r="S264">
        <f t="shared" si="40"/>
        <v>2.25</v>
      </c>
      <c r="T264">
        <f t="shared" si="41"/>
        <v>2.2000000000000002</v>
      </c>
      <c r="U264">
        <f t="shared" si="42"/>
        <v>2.2999999999999998</v>
      </c>
      <c r="V264">
        <f t="shared" si="44"/>
        <v>1</v>
      </c>
      <c r="W264">
        <f t="shared" si="45"/>
        <v>1</v>
      </c>
      <c r="X264">
        <f t="shared" si="46"/>
        <v>1</v>
      </c>
      <c r="Y264">
        <f t="shared" si="47"/>
        <v>0</v>
      </c>
      <c r="Z264">
        <f t="shared" si="48"/>
        <v>0</v>
      </c>
      <c r="AA264">
        <f t="shared" si="49"/>
        <v>0</v>
      </c>
    </row>
    <row r="265" spans="1:27" x14ac:dyDescent="0.2">
      <c r="A265" t="s">
        <v>17</v>
      </c>
      <c r="B265" s="1">
        <v>45003</v>
      </c>
      <c r="C265" s="2">
        <v>0.72916666666666663</v>
      </c>
      <c r="D265" t="s">
        <v>34</v>
      </c>
      <c r="E265" t="s">
        <v>33</v>
      </c>
      <c r="F265">
        <v>2</v>
      </c>
      <c r="G265">
        <v>2</v>
      </c>
      <c r="H265" t="s">
        <v>23</v>
      </c>
      <c r="I265">
        <f t="shared" si="43"/>
        <v>0</v>
      </c>
      <c r="J265">
        <v>1.5</v>
      </c>
      <c r="K265">
        <v>4.2</v>
      </c>
      <c r="L265">
        <v>7.5</v>
      </c>
      <c r="M265">
        <v>1.47</v>
      </c>
      <c r="N265">
        <v>4.0999999999999996</v>
      </c>
      <c r="O265">
        <v>7.5</v>
      </c>
      <c r="P265">
        <v>1.5</v>
      </c>
      <c r="Q265">
        <v>4.2</v>
      </c>
      <c r="R265">
        <v>7</v>
      </c>
      <c r="S265">
        <f t="shared" si="40"/>
        <v>1.5</v>
      </c>
      <c r="T265">
        <f t="shared" si="41"/>
        <v>1.47</v>
      </c>
      <c r="U265">
        <f t="shared" si="42"/>
        <v>1.5</v>
      </c>
      <c r="V265">
        <f t="shared" si="44"/>
        <v>1</v>
      </c>
      <c r="W265">
        <f t="shared" si="45"/>
        <v>1</v>
      </c>
      <c r="X265">
        <f t="shared" si="46"/>
        <v>1</v>
      </c>
      <c r="Y265">
        <f t="shared" si="47"/>
        <v>0</v>
      </c>
      <c r="Z265">
        <f t="shared" si="48"/>
        <v>0</v>
      </c>
      <c r="AA265">
        <f t="shared" si="49"/>
        <v>0</v>
      </c>
    </row>
    <row r="266" spans="1:27" x14ac:dyDescent="0.2">
      <c r="A266" t="s">
        <v>17</v>
      </c>
      <c r="B266" s="1">
        <v>45004</v>
      </c>
      <c r="C266" s="2">
        <v>0.58333333333333337</v>
      </c>
      <c r="D266" t="s">
        <v>19</v>
      </c>
      <c r="E266" t="s">
        <v>18</v>
      </c>
      <c r="F266">
        <v>4</v>
      </c>
      <c r="G266">
        <v>1</v>
      </c>
      <c r="H266" t="s">
        <v>24</v>
      </c>
      <c r="I266">
        <f t="shared" si="43"/>
        <v>1</v>
      </c>
      <c r="J266">
        <v>1.25</v>
      </c>
      <c r="K266">
        <v>5.5</v>
      </c>
      <c r="L266">
        <v>15</v>
      </c>
      <c r="M266">
        <v>1.26</v>
      </c>
      <c r="N266">
        <v>5.75</v>
      </c>
      <c r="O266">
        <v>12</v>
      </c>
      <c r="P266">
        <v>1.25</v>
      </c>
      <c r="Q266">
        <v>5.75</v>
      </c>
      <c r="R266">
        <v>12</v>
      </c>
      <c r="S266">
        <f t="shared" si="40"/>
        <v>1.25</v>
      </c>
      <c r="T266">
        <f t="shared" si="41"/>
        <v>1.26</v>
      </c>
      <c r="U266">
        <f t="shared" si="42"/>
        <v>1.25</v>
      </c>
      <c r="V266">
        <f t="shared" si="44"/>
        <v>1</v>
      </c>
      <c r="W266">
        <f t="shared" si="45"/>
        <v>1</v>
      </c>
      <c r="X266">
        <f t="shared" si="46"/>
        <v>1</v>
      </c>
      <c r="Y266">
        <f t="shared" si="47"/>
        <v>1</v>
      </c>
      <c r="Z266">
        <f t="shared" si="48"/>
        <v>1</v>
      </c>
      <c r="AA266">
        <f t="shared" si="49"/>
        <v>1</v>
      </c>
    </row>
    <row r="267" spans="1:27" x14ac:dyDescent="0.2">
      <c r="A267" t="s">
        <v>17</v>
      </c>
      <c r="B267" s="1">
        <v>45017</v>
      </c>
      <c r="C267" s="2">
        <v>0.52083333333333337</v>
      </c>
      <c r="D267" t="s">
        <v>40</v>
      </c>
      <c r="E267" t="s">
        <v>22</v>
      </c>
      <c r="F267">
        <v>4</v>
      </c>
      <c r="G267">
        <v>1</v>
      </c>
      <c r="H267" t="s">
        <v>24</v>
      </c>
      <c r="I267">
        <f t="shared" si="43"/>
        <v>1</v>
      </c>
      <c r="J267">
        <v>1.62</v>
      </c>
      <c r="K267">
        <v>4.2</v>
      </c>
      <c r="L267">
        <v>5</v>
      </c>
      <c r="M267">
        <v>1.61</v>
      </c>
      <c r="N267">
        <v>4.0999999999999996</v>
      </c>
      <c r="O267">
        <v>5.25</v>
      </c>
      <c r="P267">
        <v>1.63</v>
      </c>
      <c r="Q267">
        <v>4.3</v>
      </c>
      <c r="R267">
        <v>4.9000000000000004</v>
      </c>
      <c r="S267">
        <f t="shared" si="40"/>
        <v>1.62</v>
      </c>
      <c r="T267">
        <f t="shared" si="41"/>
        <v>1.61</v>
      </c>
      <c r="U267">
        <f t="shared" si="42"/>
        <v>1.63</v>
      </c>
      <c r="V267">
        <f t="shared" si="44"/>
        <v>1</v>
      </c>
      <c r="W267">
        <f t="shared" si="45"/>
        <v>1</v>
      </c>
      <c r="X267">
        <f t="shared" si="46"/>
        <v>1</v>
      </c>
      <c r="Y267">
        <f t="shared" si="47"/>
        <v>1</v>
      </c>
      <c r="Z267">
        <f t="shared" si="48"/>
        <v>1</v>
      </c>
      <c r="AA267">
        <f t="shared" si="49"/>
        <v>1</v>
      </c>
    </row>
    <row r="268" spans="1:27" x14ac:dyDescent="0.2">
      <c r="A268" t="s">
        <v>17</v>
      </c>
      <c r="B268" s="1">
        <v>45017</v>
      </c>
      <c r="C268" s="2">
        <v>0.625</v>
      </c>
      <c r="D268" t="s">
        <v>19</v>
      </c>
      <c r="E268" t="s">
        <v>27</v>
      </c>
      <c r="F268">
        <v>4</v>
      </c>
      <c r="G268">
        <v>1</v>
      </c>
      <c r="H268" t="s">
        <v>24</v>
      </c>
      <c r="I268">
        <f t="shared" si="43"/>
        <v>1</v>
      </c>
      <c r="J268">
        <v>1.29</v>
      </c>
      <c r="K268">
        <v>6</v>
      </c>
      <c r="L268">
        <v>9</v>
      </c>
      <c r="M268">
        <v>1.29</v>
      </c>
      <c r="N268">
        <v>5.75</v>
      </c>
      <c r="O268">
        <v>10</v>
      </c>
      <c r="P268">
        <v>1.3</v>
      </c>
      <c r="Q268">
        <v>5.75</v>
      </c>
      <c r="R268">
        <v>10</v>
      </c>
      <c r="S268">
        <f t="shared" si="40"/>
        <v>1.29</v>
      </c>
      <c r="T268">
        <f t="shared" si="41"/>
        <v>1.29</v>
      </c>
      <c r="U268">
        <f t="shared" si="42"/>
        <v>1.3</v>
      </c>
      <c r="V268">
        <f t="shared" si="44"/>
        <v>1</v>
      </c>
      <c r="W268">
        <f t="shared" si="45"/>
        <v>1</v>
      </c>
      <c r="X268">
        <f t="shared" si="46"/>
        <v>1</v>
      </c>
      <c r="Y268">
        <f t="shared" si="47"/>
        <v>1</v>
      </c>
      <c r="Z268">
        <f t="shared" si="48"/>
        <v>1</v>
      </c>
      <c r="AA268">
        <f t="shared" si="49"/>
        <v>1</v>
      </c>
    </row>
    <row r="269" spans="1:27" x14ac:dyDescent="0.2">
      <c r="A269" t="s">
        <v>17</v>
      </c>
      <c r="B269" s="1">
        <v>45017</v>
      </c>
      <c r="C269" s="2">
        <v>0.625</v>
      </c>
      <c r="D269" t="s">
        <v>25</v>
      </c>
      <c r="E269" t="s">
        <v>21</v>
      </c>
      <c r="F269">
        <v>2</v>
      </c>
      <c r="G269">
        <v>1</v>
      </c>
      <c r="H269" t="s">
        <v>24</v>
      </c>
      <c r="I269">
        <f t="shared" si="43"/>
        <v>1</v>
      </c>
      <c r="J269">
        <v>2.5499999999999998</v>
      </c>
      <c r="K269">
        <v>3.3</v>
      </c>
      <c r="L269">
        <v>2.8</v>
      </c>
      <c r="M269">
        <v>2.5</v>
      </c>
      <c r="N269">
        <v>3.2</v>
      </c>
      <c r="O269">
        <v>2.85</v>
      </c>
      <c r="P269">
        <v>2.5499999999999998</v>
      </c>
      <c r="Q269">
        <v>3.2</v>
      </c>
      <c r="R269">
        <v>2.9</v>
      </c>
      <c r="S269">
        <f t="shared" si="40"/>
        <v>2.5499999999999998</v>
      </c>
      <c r="T269">
        <f t="shared" si="41"/>
        <v>2.5</v>
      </c>
      <c r="U269">
        <f t="shared" si="42"/>
        <v>2.5499999999999998</v>
      </c>
      <c r="V269">
        <f t="shared" si="44"/>
        <v>1</v>
      </c>
      <c r="W269">
        <f t="shared" si="45"/>
        <v>1</v>
      </c>
      <c r="X269">
        <f t="shared" si="46"/>
        <v>1</v>
      </c>
      <c r="Y269">
        <f t="shared" si="47"/>
        <v>1</v>
      </c>
      <c r="Z269">
        <f t="shared" si="48"/>
        <v>1</v>
      </c>
      <c r="AA269">
        <f t="shared" si="49"/>
        <v>1</v>
      </c>
    </row>
    <row r="270" spans="1:27" x14ac:dyDescent="0.2">
      <c r="A270" t="s">
        <v>17</v>
      </c>
      <c r="B270" s="1">
        <v>45017</v>
      </c>
      <c r="C270" s="2">
        <v>0.625</v>
      </c>
      <c r="D270" t="s">
        <v>38</v>
      </c>
      <c r="E270" t="s">
        <v>36</v>
      </c>
      <c r="F270">
        <v>3</v>
      </c>
      <c r="G270">
        <v>3</v>
      </c>
      <c r="H270" t="s">
        <v>23</v>
      </c>
      <c r="I270">
        <f t="shared" si="43"/>
        <v>0</v>
      </c>
      <c r="J270">
        <v>1.67</v>
      </c>
      <c r="K270">
        <v>4</v>
      </c>
      <c r="L270">
        <v>5</v>
      </c>
      <c r="M270">
        <v>1.65</v>
      </c>
      <c r="N270">
        <v>3.9</v>
      </c>
      <c r="O270">
        <v>5</v>
      </c>
      <c r="P270">
        <v>1.65</v>
      </c>
      <c r="Q270">
        <v>4</v>
      </c>
      <c r="R270">
        <v>5.25</v>
      </c>
      <c r="S270">
        <f t="shared" si="40"/>
        <v>1.67</v>
      </c>
      <c r="T270">
        <f t="shared" si="41"/>
        <v>1.65</v>
      </c>
      <c r="U270">
        <f t="shared" si="42"/>
        <v>1.65</v>
      </c>
      <c r="V270">
        <f t="shared" si="44"/>
        <v>1</v>
      </c>
      <c r="W270">
        <f t="shared" si="45"/>
        <v>1</v>
      </c>
      <c r="X270">
        <f t="shared" si="46"/>
        <v>1</v>
      </c>
      <c r="Y270">
        <f t="shared" si="47"/>
        <v>0</v>
      </c>
      <c r="Z270">
        <f t="shared" si="48"/>
        <v>0</v>
      </c>
      <c r="AA270">
        <f t="shared" si="49"/>
        <v>0</v>
      </c>
    </row>
    <row r="271" spans="1:27" x14ac:dyDescent="0.2">
      <c r="A271" t="s">
        <v>17</v>
      </c>
      <c r="B271" s="1">
        <v>45017</v>
      </c>
      <c r="C271" s="2">
        <v>0.625</v>
      </c>
      <c r="D271" t="s">
        <v>18</v>
      </c>
      <c r="E271" t="s">
        <v>35</v>
      </c>
      <c r="F271">
        <v>2</v>
      </c>
      <c r="G271">
        <v>1</v>
      </c>
      <c r="H271" t="s">
        <v>24</v>
      </c>
      <c r="I271">
        <f t="shared" si="43"/>
        <v>1</v>
      </c>
      <c r="J271">
        <v>2.5</v>
      </c>
      <c r="K271">
        <v>3.25</v>
      </c>
      <c r="L271">
        <v>2.9</v>
      </c>
      <c r="M271">
        <v>2.5</v>
      </c>
      <c r="N271">
        <v>3.25</v>
      </c>
      <c r="O271">
        <v>2.87</v>
      </c>
      <c r="P271">
        <v>2.5499999999999998</v>
      </c>
      <c r="Q271">
        <v>3.25</v>
      </c>
      <c r="R271">
        <v>2.85</v>
      </c>
      <c r="S271">
        <f t="shared" si="40"/>
        <v>2.5</v>
      </c>
      <c r="T271">
        <f t="shared" si="41"/>
        <v>2.5</v>
      </c>
      <c r="U271">
        <f t="shared" si="42"/>
        <v>2.5499999999999998</v>
      </c>
      <c r="V271">
        <f t="shared" si="44"/>
        <v>1</v>
      </c>
      <c r="W271">
        <f t="shared" si="45"/>
        <v>1</v>
      </c>
      <c r="X271">
        <f t="shared" si="46"/>
        <v>1</v>
      </c>
      <c r="Y271">
        <f t="shared" si="47"/>
        <v>1</v>
      </c>
      <c r="Z271">
        <f t="shared" si="48"/>
        <v>1</v>
      </c>
      <c r="AA271">
        <f t="shared" si="49"/>
        <v>1</v>
      </c>
    </row>
    <row r="272" spans="1:27" x14ac:dyDescent="0.2">
      <c r="A272" t="s">
        <v>17</v>
      </c>
      <c r="B272" s="1">
        <v>45017</v>
      </c>
      <c r="C272" s="2">
        <v>0.625</v>
      </c>
      <c r="D272" t="s">
        <v>30</v>
      </c>
      <c r="E272" t="s">
        <v>28</v>
      </c>
      <c r="F272">
        <v>1</v>
      </c>
      <c r="G272">
        <v>1</v>
      </c>
      <c r="H272" t="s">
        <v>23</v>
      </c>
      <c r="I272">
        <f t="shared" si="43"/>
        <v>0</v>
      </c>
      <c r="J272">
        <v>3</v>
      </c>
      <c r="K272">
        <v>3.1</v>
      </c>
      <c r="L272">
        <v>2.5499999999999998</v>
      </c>
      <c r="M272">
        <v>2.85</v>
      </c>
      <c r="N272">
        <v>3.1</v>
      </c>
      <c r="O272">
        <v>2.6</v>
      </c>
      <c r="P272">
        <v>2.95</v>
      </c>
      <c r="Q272">
        <v>3.15</v>
      </c>
      <c r="R272">
        <v>2.5499999999999998</v>
      </c>
      <c r="S272">
        <f t="shared" si="40"/>
        <v>2.5499999999999998</v>
      </c>
      <c r="T272">
        <f t="shared" si="41"/>
        <v>2.6</v>
      </c>
      <c r="U272">
        <f t="shared" si="42"/>
        <v>2.5499999999999998</v>
      </c>
      <c r="V272">
        <f t="shared" si="44"/>
        <v>-1</v>
      </c>
      <c r="W272">
        <f t="shared" si="45"/>
        <v>-1</v>
      </c>
      <c r="X272">
        <f t="shared" si="46"/>
        <v>-1</v>
      </c>
      <c r="Y272">
        <f t="shared" si="47"/>
        <v>0</v>
      </c>
      <c r="Z272">
        <f t="shared" si="48"/>
        <v>0</v>
      </c>
      <c r="AA272">
        <f t="shared" si="49"/>
        <v>0</v>
      </c>
    </row>
    <row r="273" spans="1:27" x14ac:dyDescent="0.2">
      <c r="A273" t="s">
        <v>17</v>
      </c>
      <c r="B273" s="1">
        <v>45017</v>
      </c>
      <c r="C273" s="2">
        <v>0.72916666666666663</v>
      </c>
      <c r="D273" t="s">
        <v>34</v>
      </c>
      <c r="E273" t="s">
        <v>26</v>
      </c>
      <c r="F273">
        <v>0</v>
      </c>
      <c r="G273">
        <v>2</v>
      </c>
      <c r="H273" t="s">
        <v>20</v>
      </c>
      <c r="I273">
        <f t="shared" si="43"/>
        <v>-1</v>
      </c>
      <c r="J273">
        <v>1.67</v>
      </c>
      <c r="K273">
        <v>3.8</v>
      </c>
      <c r="L273">
        <v>5.25</v>
      </c>
      <c r="M273">
        <v>1.66</v>
      </c>
      <c r="N273">
        <v>3.75</v>
      </c>
      <c r="O273">
        <v>5.25</v>
      </c>
      <c r="P273">
        <v>1.65</v>
      </c>
      <c r="Q273">
        <v>3.85</v>
      </c>
      <c r="R273">
        <v>5.5</v>
      </c>
      <c r="S273">
        <f t="shared" si="40"/>
        <v>1.67</v>
      </c>
      <c r="T273">
        <f t="shared" si="41"/>
        <v>1.66</v>
      </c>
      <c r="U273">
        <f t="shared" si="42"/>
        <v>1.65</v>
      </c>
      <c r="V273">
        <f t="shared" si="44"/>
        <v>1</v>
      </c>
      <c r="W273">
        <f t="shared" si="45"/>
        <v>1</v>
      </c>
      <c r="X273">
        <f t="shared" si="46"/>
        <v>1</v>
      </c>
      <c r="Y273">
        <f t="shared" si="47"/>
        <v>0</v>
      </c>
      <c r="Z273">
        <f t="shared" si="48"/>
        <v>0</v>
      </c>
      <c r="AA273">
        <f t="shared" si="49"/>
        <v>0</v>
      </c>
    </row>
    <row r="274" spans="1:27" x14ac:dyDescent="0.2">
      <c r="A274" t="s">
        <v>17</v>
      </c>
      <c r="B274" s="1">
        <v>45018</v>
      </c>
      <c r="C274" s="2">
        <v>0.58333333333333337</v>
      </c>
      <c r="D274" t="s">
        <v>39</v>
      </c>
      <c r="E274" t="s">
        <v>32</v>
      </c>
      <c r="F274">
        <v>1</v>
      </c>
      <c r="G274">
        <v>0</v>
      </c>
      <c r="H274" t="s">
        <v>24</v>
      </c>
      <c r="I274">
        <f t="shared" si="43"/>
        <v>1</v>
      </c>
      <c r="J274">
        <v>1.73</v>
      </c>
      <c r="K274">
        <v>3.6</v>
      </c>
      <c r="L274">
        <v>5</v>
      </c>
      <c r="M274">
        <v>1.73</v>
      </c>
      <c r="N274">
        <v>3.5</v>
      </c>
      <c r="O274">
        <v>5</v>
      </c>
      <c r="P274">
        <v>1.75</v>
      </c>
      <c r="Q274">
        <v>3.6</v>
      </c>
      <c r="R274">
        <v>4.9000000000000004</v>
      </c>
      <c r="S274">
        <f t="shared" si="40"/>
        <v>1.73</v>
      </c>
      <c r="T274">
        <f t="shared" si="41"/>
        <v>1.73</v>
      </c>
      <c r="U274">
        <f t="shared" si="42"/>
        <v>1.75</v>
      </c>
      <c r="V274">
        <f t="shared" si="44"/>
        <v>1</v>
      </c>
      <c r="W274">
        <f t="shared" si="45"/>
        <v>1</v>
      </c>
      <c r="X274">
        <f t="shared" si="46"/>
        <v>1</v>
      </c>
      <c r="Y274">
        <f t="shared" si="47"/>
        <v>1</v>
      </c>
      <c r="Z274">
        <f t="shared" si="48"/>
        <v>1</v>
      </c>
      <c r="AA274">
        <f t="shared" si="49"/>
        <v>1</v>
      </c>
    </row>
    <row r="275" spans="1:27" x14ac:dyDescent="0.2">
      <c r="A275" t="s">
        <v>17</v>
      </c>
      <c r="B275" s="1">
        <v>45018</v>
      </c>
      <c r="C275" s="2">
        <v>0.6875</v>
      </c>
      <c r="D275" t="s">
        <v>29</v>
      </c>
      <c r="E275" t="s">
        <v>37</v>
      </c>
      <c r="F275">
        <v>2</v>
      </c>
      <c r="G275">
        <v>0</v>
      </c>
      <c r="H275" t="s">
        <v>24</v>
      </c>
      <c r="I275">
        <f t="shared" si="43"/>
        <v>1</v>
      </c>
      <c r="J275">
        <v>2.4</v>
      </c>
      <c r="K275">
        <v>3.4</v>
      </c>
      <c r="L275">
        <v>2.9</v>
      </c>
      <c r="M275">
        <v>2.4500000000000002</v>
      </c>
      <c r="N275">
        <v>3.4</v>
      </c>
      <c r="O275">
        <v>2.85</v>
      </c>
      <c r="P275">
        <v>2.4500000000000002</v>
      </c>
      <c r="Q275">
        <v>3.3</v>
      </c>
      <c r="R275">
        <v>2.9</v>
      </c>
      <c r="S275">
        <f t="shared" si="40"/>
        <v>2.4</v>
      </c>
      <c r="T275">
        <f t="shared" si="41"/>
        <v>2.4500000000000002</v>
      </c>
      <c r="U275">
        <f t="shared" si="42"/>
        <v>2.4500000000000002</v>
      </c>
      <c r="V275">
        <f t="shared" si="44"/>
        <v>1</v>
      </c>
      <c r="W275">
        <f t="shared" si="45"/>
        <v>1</v>
      </c>
      <c r="X275">
        <f t="shared" si="46"/>
        <v>1</v>
      </c>
      <c r="Y275">
        <f t="shared" si="47"/>
        <v>1</v>
      </c>
      <c r="Z275">
        <f t="shared" si="48"/>
        <v>1</v>
      </c>
      <c r="AA275">
        <f t="shared" si="49"/>
        <v>1</v>
      </c>
    </row>
    <row r="276" spans="1:27" x14ac:dyDescent="0.2">
      <c r="A276" t="s">
        <v>17</v>
      </c>
      <c r="B276" s="1">
        <v>45019</v>
      </c>
      <c r="C276" s="2">
        <v>0.83333333333333337</v>
      </c>
      <c r="D276" t="s">
        <v>33</v>
      </c>
      <c r="E276" t="s">
        <v>31</v>
      </c>
      <c r="F276">
        <v>1</v>
      </c>
      <c r="G276">
        <v>1</v>
      </c>
      <c r="H276" t="s">
        <v>23</v>
      </c>
      <c r="I276">
        <f t="shared" si="43"/>
        <v>0</v>
      </c>
      <c r="J276">
        <v>3.4</v>
      </c>
      <c r="K276">
        <v>3.3</v>
      </c>
      <c r="L276">
        <v>2.2000000000000002</v>
      </c>
      <c r="M276">
        <v>3.4</v>
      </c>
      <c r="N276">
        <v>3.3</v>
      </c>
      <c r="O276">
        <v>2.15</v>
      </c>
      <c r="P276">
        <v>3.4</v>
      </c>
      <c r="Q276">
        <v>3.3</v>
      </c>
      <c r="R276">
        <v>2.2000000000000002</v>
      </c>
      <c r="S276">
        <f t="shared" si="40"/>
        <v>2.2000000000000002</v>
      </c>
      <c r="T276">
        <f t="shared" si="41"/>
        <v>2.15</v>
      </c>
      <c r="U276">
        <f t="shared" si="42"/>
        <v>2.2000000000000002</v>
      </c>
      <c r="V276">
        <f t="shared" si="44"/>
        <v>-1</v>
      </c>
      <c r="W276">
        <f t="shared" si="45"/>
        <v>-1</v>
      </c>
      <c r="X276">
        <f t="shared" si="46"/>
        <v>-1</v>
      </c>
      <c r="Y276">
        <f t="shared" si="47"/>
        <v>0</v>
      </c>
      <c r="Z276">
        <f t="shared" si="48"/>
        <v>0</v>
      </c>
      <c r="AA276">
        <f t="shared" si="49"/>
        <v>0</v>
      </c>
    </row>
    <row r="277" spans="1:27" x14ac:dyDescent="0.2">
      <c r="A277" t="s">
        <v>17</v>
      </c>
      <c r="B277" s="1">
        <v>45020</v>
      </c>
      <c r="C277" s="2">
        <v>0.82291666666666663</v>
      </c>
      <c r="D277" t="s">
        <v>25</v>
      </c>
      <c r="E277" t="s">
        <v>38</v>
      </c>
      <c r="F277">
        <v>0</v>
      </c>
      <c r="G277">
        <v>2</v>
      </c>
      <c r="H277" t="s">
        <v>20</v>
      </c>
      <c r="I277">
        <f t="shared" si="43"/>
        <v>-1</v>
      </c>
      <c r="J277">
        <v>6</v>
      </c>
      <c r="K277">
        <v>4.2</v>
      </c>
      <c r="L277">
        <v>1.53</v>
      </c>
      <c r="M277">
        <v>5.75</v>
      </c>
      <c r="N277">
        <v>4.2</v>
      </c>
      <c r="O277">
        <v>1.55</v>
      </c>
      <c r="P277">
        <v>5.5</v>
      </c>
      <c r="Q277">
        <v>4.0999999999999996</v>
      </c>
      <c r="R277">
        <v>1.6</v>
      </c>
      <c r="S277">
        <f t="shared" si="40"/>
        <v>1.53</v>
      </c>
      <c r="T277">
        <f t="shared" si="41"/>
        <v>1.55</v>
      </c>
      <c r="U277">
        <f t="shared" si="42"/>
        <v>1.6</v>
      </c>
      <c r="V277">
        <f t="shared" si="44"/>
        <v>-1</v>
      </c>
      <c r="W277">
        <f t="shared" si="45"/>
        <v>-1</v>
      </c>
      <c r="X277">
        <f t="shared" si="46"/>
        <v>-1</v>
      </c>
      <c r="Y277">
        <f t="shared" si="47"/>
        <v>1</v>
      </c>
      <c r="Z277">
        <f t="shared" si="48"/>
        <v>1</v>
      </c>
      <c r="AA277">
        <f t="shared" si="49"/>
        <v>1</v>
      </c>
    </row>
    <row r="278" spans="1:27" x14ac:dyDescent="0.2">
      <c r="A278" t="s">
        <v>17</v>
      </c>
      <c r="B278" s="1">
        <v>45020</v>
      </c>
      <c r="C278" s="2">
        <v>0.82291666666666663</v>
      </c>
      <c r="D278" t="s">
        <v>27</v>
      </c>
      <c r="E278" t="s">
        <v>30</v>
      </c>
      <c r="F278">
        <v>2</v>
      </c>
      <c r="G278">
        <v>1</v>
      </c>
      <c r="H278" t="s">
        <v>24</v>
      </c>
      <c r="I278">
        <f t="shared" si="43"/>
        <v>1</v>
      </c>
      <c r="J278">
        <v>1.7</v>
      </c>
      <c r="K278">
        <v>3.75</v>
      </c>
      <c r="L278">
        <v>5</v>
      </c>
      <c r="M278">
        <v>1.75</v>
      </c>
      <c r="N278">
        <v>3.6</v>
      </c>
      <c r="O278">
        <v>4.75</v>
      </c>
      <c r="P278">
        <v>1.7</v>
      </c>
      <c r="Q278">
        <v>3.8</v>
      </c>
      <c r="R278">
        <v>4.9000000000000004</v>
      </c>
      <c r="S278">
        <f t="shared" si="40"/>
        <v>1.7</v>
      </c>
      <c r="T278">
        <f t="shared" si="41"/>
        <v>1.75</v>
      </c>
      <c r="U278">
        <f t="shared" si="42"/>
        <v>1.7</v>
      </c>
      <c r="V278">
        <f t="shared" si="44"/>
        <v>1</v>
      </c>
      <c r="W278">
        <f t="shared" si="45"/>
        <v>1</v>
      </c>
      <c r="X278">
        <f t="shared" si="46"/>
        <v>1</v>
      </c>
      <c r="Y278">
        <f t="shared" si="47"/>
        <v>1</v>
      </c>
      <c r="Z278">
        <f t="shared" si="48"/>
        <v>1</v>
      </c>
      <c r="AA278">
        <f t="shared" si="49"/>
        <v>1</v>
      </c>
    </row>
    <row r="279" spans="1:27" x14ac:dyDescent="0.2">
      <c r="A279" t="s">
        <v>17</v>
      </c>
      <c r="B279" s="1">
        <v>45020</v>
      </c>
      <c r="C279" s="2">
        <v>0.82291666666666663</v>
      </c>
      <c r="D279" t="s">
        <v>35</v>
      </c>
      <c r="E279" t="s">
        <v>26</v>
      </c>
      <c r="F279">
        <v>1</v>
      </c>
      <c r="G279">
        <v>2</v>
      </c>
      <c r="H279" t="s">
        <v>20</v>
      </c>
      <c r="I279">
        <f t="shared" si="43"/>
        <v>-1</v>
      </c>
      <c r="J279">
        <v>2.5499999999999998</v>
      </c>
      <c r="K279">
        <v>3.3</v>
      </c>
      <c r="L279">
        <v>2.75</v>
      </c>
      <c r="M279">
        <v>2.5</v>
      </c>
      <c r="N279">
        <v>3.3</v>
      </c>
      <c r="O279">
        <v>2.75</v>
      </c>
      <c r="P279">
        <v>2.5499999999999998</v>
      </c>
      <c r="Q279">
        <v>3.4</v>
      </c>
      <c r="R279">
        <v>2.8</v>
      </c>
      <c r="S279">
        <f t="shared" si="40"/>
        <v>2.5499999999999998</v>
      </c>
      <c r="T279">
        <f t="shared" si="41"/>
        <v>2.5</v>
      </c>
      <c r="U279">
        <f t="shared" si="42"/>
        <v>2.5499999999999998</v>
      </c>
      <c r="V279">
        <f t="shared" si="44"/>
        <v>1</v>
      </c>
      <c r="W279">
        <f t="shared" si="45"/>
        <v>1</v>
      </c>
      <c r="X279">
        <f t="shared" si="46"/>
        <v>1</v>
      </c>
      <c r="Y279">
        <f t="shared" si="47"/>
        <v>0</v>
      </c>
      <c r="Z279">
        <f t="shared" si="48"/>
        <v>0</v>
      </c>
      <c r="AA279">
        <f t="shared" si="49"/>
        <v>0</v>
      </c>
    </row>
    <row r="280" spans="1:27" x14ac:dyDescent="0.2">
      <c r="A280" t="s">
        <v>17</v>
      </c>
      <c r="B280" s="1">
        <v>45020</v>
      </c>
      <c r="C280" s="2">
        <v>0.83333333333333337</v>
      </c>
      <c r="D280" t="s">
        <v>34</v>
      </c>
      <c r="E280" t="s">
        <v>22</v>
      </c>
      <c r="F280">
        <v>0</v>
      </c>
      <c r="G280">
        <v>0</v>
      </c>
      <c r="H280" t="s">
        <v>23</v>
      </c>
      <c r="I280">
        <f t="shared" si="43"/>
        <v>0</v>
      </c>
      <c r="J280">
        <v>2.2000000000000002</v>
      </c>
      <c r="K280">
        <v>3.4</v>
      </c>
      <c r="L280">
        <v>3.25</v>
      </c>
      <c r="M280">
        <v>2.2000000000000002</v>
      </c>
      <c r="N280">
        <v>3.4</v>
      </c>
      <c r="O280">
        <v>3.2</v>
      </c>
      <c r="P280">
        <v>2.35</v>
      </c>
      <c r="Q280">
        <v>3.45</v>
      </c>
      <c r="R280">
        <v>3.05</v>
      </c>
      <c r="S280">
        <f t="shared" si="40"/>
        <v>2.2000000000000002</v>
      </c>
      <c r="T280">
        <f t="shared" si="41"/>
        <v>2.2000000000000002</v>
      </c>
      <c r="U280">
        <f t="shared" si="42"/>
        <v>2.35</v>
      </c>
      <c r="V280">
        <f t="shared" si="44"/>
        <v>1</v>
      </c>
      <c r="W280">
        <f t="shared" si="45"/>
        <v>1</v>
      </c>
      <c r="X280">
        <f t="shared" si="46"/>
        <v>1</v>
      </c>
      <c r="Y280">
        <f t="shared" si="47"/>
        <v>0</v>
      </c>
      <c r="Z280">
        <f t="shared" si="48"/>
        <v>0</v>
      </c>
      <c r="AA280">
        <f t="shared" si="49"/>
        <v>0</v>
      </c>
    </row>
    <row r="281" spans="1:27" x14ac:dyDescent="0.2">
      <c r="A281" t="s">
        <v>17</v>
      </c>
      <c r="B281" s="1">
        <v>45021</v>
      </c>
      <c r="C281" s="2">
        <v>0.83333333333333337</v>
      </c>
      <c r="D281" t="s">
        <v>37</v>
      </c>
      <c r="E281" t="s">
        <v>36</v>
      </c>
      <c r="F281">
        <v>1</v>
      </c>
      <c r="G281">
        <v>0</v>
      </c>
      <c r="H281" t="s">
        <v>24</v>
      </c>
      <c r="I281">
        <f t="shared" si="43"/>
        <v>1</v>
      </c>
      <c r="J281">
        <v>1.65</v>
      </c>
      <c r="K281">
        <v>4</v>
      </c>
      <c r="L281">
        <v>5</v>
      </c>
      <c r="M281">
        <v>1.63</v>
      </c>
      <c r="N281">
        <v>4.2</v>
      </c>
      <c r="O281">
        <v>4.8</v>
      </c>
      <c r="P281">
        <v>1.63</v>
      </c>
      <c r="Q281">
        <v>4.0999999999999996</v>
      </c>
      <c r="R281">
        <v>5.25</v>
      </c>
      <c r="S281">
        <f t="shared" si="40"/>
        <v>1.65</v>
      </c>
      <c r="T281">
        <f t="shared" si="41"/>
        <v>1.63</v>
      </c>
      <c r="U281">
        <f t="shared" si="42"/>
        <v>1.63</v>
      </c>
      <c r="V281">
        <f t="shared" si="44"/>
        <v>1</v>
      </c>
      <c r="W281">
        <f t="shared" si="45"/>
        <v>1</v>
      </c>
      <c r="X281">
        <f t="shared" si="46"/>
        <v>1</v>
      </c>
      <c r="Y281">
        <f t="shared" si="47"/>
        <v>1</v>
      </c>
      <c r="Z281">
        <f t="shared" si="48"/>
        <v>1</v>
      </c>
      <c r="AA281">
        <f t="shared" si="49"/>
        <v>1</v>
      </c>
    </row>
    <row r="282" spans="1:27" x14ac:dyDescent="0.2">
      <c r="A282" t="s">
        <v>17</v>
      </c>
      <c r="B282" s="1">
        <v>45021</v>
      </c>
      <c r="C282" s="2">
        <v>0.83333333333333337</v>
      </c>
      <c r="D282" t="s">
        <v>39</v>
      </c>
      <c r="E282" t="s">
        <v>29</v>
      </c>
      <c r="F282">
        <v>1</v>
      </c>
      <c r="G282">
        <v>5</v>
      </c>
      <c r="H282" t="s">
        <v>20</v>
      </c>
      <c r="I282">
        <f t="shared" si="43"/>
        <v>-1</v>
      </c>
      <c r="J282">
        <v>3.6</v>
      </c>
      <c r="K282">
        <v>3.25</v>
      </c>
      <c r="L282">
        <v>2.15</v>
      </c>
      <c r="M282">
        <v>3.4</v>
      </c>
      <c r="N282">
        <v>3.5</v>
      </c>
      <c r="O282">
        <v>2.1</v>
      </c>
      <c r="P282">
        <v>3.35</v>
      </c>
      <c r="Q282">
        <v>3.45</v>
      </c>
      <c r="R282">
        <v>2.15</v>
      </c>
      <c r="S282">
        <f t="shared" si="40"/>
        <v>2.15</v>
      </c>
      <c r="T282">
        <f t="shared" si="41"/>
        <v>2.1</v>
      </c>
      <c r="U282">
        <f t="shared" si="42"/>
        <v>2.15</v>
      </c>
      <c r="V282">
        <f t="shared" si="44"/>
        <v>-1</v>
      </c>
      <c r="W282">
        <f t="shared" si="45"/>
        <v>-1</v>
      </c>
      <c r="X282">
        <f t="shared" si="46"/>
        <v>-1</v>
      </c>
      <c r="Y282">
        <f t="shared" si="47"/>
        <v>1</v>
      </c>
      <c r="Z282">
        <f t="shared" si="48"/>
        <v>1</v>
      </c>
      <c r="AA282">
        <f t="shared" si="49"/>
        <v>1</v>
      </c>
    </row>
    <row r="283" spans="1:27" x14ac:dyDescent="0.2">
      <c r="A283" t="s">
        <v>17</v>
      </c>
      <c r="B283" s="1">
        <v>45024</v>
      </c>
      <c r="C283" s="2">
        <v>0.52083333333333337</v>
      </c>
      <c r="D283" t="s">
        <v>37</v>
      </c>
      <c r="E283" t="s">
        <v>33</v>
      </c>
      <c r="F283">
        <v>2</v>
      </c>
      <c r="G283">
        <v>0</v>
      </c>
      <c r="H283" t="s">
        <v>24</v>
      </c>
      <c r="I283">
        <f t="shared" si="43"/>
        <v>1</v>
      </c>
      <c r="J283">
        <v>1.5</v>
      </c>
      <c r="K283">
        <v>4.33</v>
      </c>
      <c r="L283">
        <v>6.5</v>
      </c>
      <c r="M283">
        <v>1.49</v>
      </c>
      <c r="N283">
        <v>4.33</v>
      </c>
      <c r="O283">
        <v>6.5</v>
      </c>
      <c r="P283">
        <v>1.5</v>
      </c>
      <c r="Q283">
        <v>4.4000000000000004</v>
      </c>
      <c r="R283">
        <v>6.5</v>
      </c>
      <c r="S283">
        <f t="shared" si="40"/>
        <v>1.5</v>
      </c>
      <c r="T283">
        <f t="shared" si="41"/>
        <v>1.49</v>
      </c>
      <c r="U283">
        <f t="shared" si="42"/>
        <v>1.5</v>
      </c>
      <c r="V283">
        <f t="shared" si="44"/>
        <v>1</v>
      </c>
      <c r="W283">
        <f t="shared" si="45"/>
        <v>1</v>
      </c>
      <c r="X283">
        <f t="shared" si="46"/>
        <v>1</v>
      </c>
      <c r="Y283">
        <f t="shared" si="47"/>
        <v>1</v>
      </c>
      <c r="Z283">
        <f t="shared" si="48"/>
        <v>1</v>
      </c>
      <c r="AA283">
        <f t="shared" si="49"/>
        <v>1</v>
      </c>
    </row>
    <row r="284" spans="1:27" x14ac:dyDescent="0.2">
      <c r="A284" t="s">
        <v>17</v>
      </c>
      <c r="B284" s="1">
        <v>45024</v>
      </c>
      <c r="C284" s="2">
        <v>0.625</v>
      </c>
      <c r="D284" t="s">
        <v>26</v>
      </c>
      <c r="E284" t="s">
        <v>30</v>
      </c>
      <c r="F284">
        <v>2</v>
      </c>
      <c r="G284">
        <v>0</v>
      </c>
      <c r="H284" t="s">
        <v>24</v>
      </c>
      <c r="I284">
        <f t="shared" si="43"/>
        <v>1</v>
      </c>
      <c r="J284">
        <v>1.6</v>
      </c>
      <c r="K284">
        <v>4.2</v>
      </c>
      <c r="L284">
        <v>5.25</v>
      </c>
      <c r="M284">
        <v>1.6</v>
      </c>
      <c r="N284">
        <v>4</v>
      </c>
      <c r="O284">
        <v>5.5</v>
      </c>
      <c r="P284">
        <v>1.63</v>
      </c>
      <c r="Q284">
        <v>4.0999999999999996</v>
      </c>
      <c r="R284">
        <v>5.5</v>
      </c>
      <c r="S284">
        <f t="shared" si="40"/>
        <v>1.6</v>
      </c>
      <c r="T284">
        <f t="shared" si="41"/>
        <v>1.6</v>
      </c>
      <c r="U284">
        <f t="shared" si="42"/>
        <v>1.63</v>
      </c>
      <c r="V284">
        <f t="shared" si="44"/>
        <v>1</v>
      </c>
      <c r="W284">
        <f t="shared" si="45"/>
        <v>1</v>
      </c>
      <c r="X284">
        <f t="shared" si="46"/>
        <v>1</v>
      </c>
      <c r="Y284">
        <f t="shared" si="47"/>
        <v>1</v>
      </c>
      <c r="Z284">
        <f t="shared" si="48"/>
        <v>1</v>
      </c>
      <c r="AA284">
        <f t="shared" si="49"/>
        <v>1</v>
      </c>
    </row>
    <row r="285" spans="1:27" x14ac:dyDescent="0.2">
      <c r="A285" t="s">
        <v>17</v>
      </c>
      <c r="B285" s="1">
        <v>45024</v>
      </c>
      <c r="C285" s="2">
        <v>0.625</v>
      </c>
      <c r="D285" t="s">
        <v>36</v>
      </c>
      <c r="E285" t="s">
        <v>29</v>
      </c>
      <c r="F285">
        <v>1</v>
      </c>
      <c r="G285">
        <v>2</v>
      </c>
      <c r="H285" t="s">
        <v>20</v>
      </c>
      <c r="I285">
        <f t="shared" si="43"/>
        <v>-1</v>
      </c>
      <c r="J285">
        <v>3.6</v>
      </c>
      <c r="K285">
        <v>3.4</v>
      </c>
      <c r="L285">
        <v>2.0499999999999998</v>
      </c>
      <c r="M285">
        <v>3.4</v>
      </c>
      <c r="N285">
        <v>3.4</v>
      </c>
      <c r="O285">
        <v>2.1</v>
      </c>
      <c r="P285">
        <v>3.5</v>
      </c>
      <c r="Q285">
        <v>3.45</v>
      </c>
      <c r="R285">
        <v>2.1</v>
      </c>
      <c r="S285">
        <f t="shared" si="40"/>
        <v>2.0499999999999998</v>
      </c>
      <c r="T285">
        <f t="shared" si="41"/>
        <v>2.1</v>
      </c>
      <c r="U285">
        <f t="shared" si="42"/>
        <v>2.1</v>
      </c>
      <c r="V285">
        <f t="shared" si="44"/>
        <v>-1</v>
      </c>
      <c r="W285">
        <f t="shared" si="45"/>
        <v>-1</v>
      </c>
      <c r="X285">
        <f t="shared" si="46"/>
        <v>-1</v>
      </c>
      <c r="Y285">
        <f t="shared" si="47"/>
        <v>1</v>
      </c>
      <c r="Z285">
        <f t="shared" si="48"/>
        <v>1</v>
      </c>
      <c r="AA285">
        <f t="shared" si="49"/>
        <v>1</v>
      </c>
    </row>
    <row r="286" spans="1:27" x14ac:dyDescent="0.2">
      <c r="A286" t="s">
        <v>17</v>
      </c>
      <c r="B286" s="1">
        <v>45024</v>
      </c>
      <c r="C286" s="2">
        <v>0.625</v>
      </c>
      <c r="D286" t="s">
        <v>21</v>
      </c>
      <c r="E286" t="s">
        <v>39</v>
      </c>
      <c r="F286">
        <v>0</v>
      </c>
      <c r="G286">
        <v>1</v>
      </c>
      <c r="H286" t="s">
        <v>20</v>
      </c>
      <c r="I286">
        <f t="shared" si="43"/>
        <v>-1</v>
      </c>
      <c r="J286">
        <v>2.8</v>
      </c>
      <c r="K286">
        <v>3.25</v>
      </c>
      <c r="L286">
        <v>2.63</v>
      </c>
      <c r="M286">
        <v>2.65</v>
      </c>
      <c r="N286">
        <v>3.25</v>
      </c>
      <c r="O286">
        <v>2.7</v>
      </c>
      <c r="P286">
        <v>2.8</v>
      </c>
      <c r="Q286">
        <v>3.25</v>
      </c>
      <c r="R286">
        <v>2.6</v>
      </c>
      <c r="S286">
        <f t="shared" si="40"/>
        <v>2.63</v>
      </c>
      <c r="T286">
        <f t="shared" si="41"/>
        <v>2.65</v>
      </c>
      <c r="U286">
        <f t="shared" si="42"/>
        <v>2.6</v>
      </c>
      <c r="V286">
        <f t="shared" si="44"/>
        <v>-1</v>
      </c>
      <c r="W286">
        <f t="shared" si="45"/>
        <v>1</v>
      </c>
      <c r="X286">
        <f t="shared" si="46"/>
        <v>-1</v>
      </c>
      <c r="Y286">
        <f t="shared" si="47"/>
        <v>1</v>
      </c>
      <c r="Z286">
        <f t="shared" si="48"/>
        <v>0</v>
      </c>
      <c r="AA286">
        <f t="shared" si="49"/>
        <v>1</v>
      </c>
    </row>
    <row r="287" spans="1:27" x14ac:dyDescent="0.2">
      <c r="A287" t="s">
        <v>17</v>
      </c>
      <c r="B287" s="1">
        <v>45024</v>
      </c>
      <c r="C287" s="2">
        <v>0.625</v>
      </c>
      <c r="D287" t="s">
        <v>35</v>
      </c>
      <c r="E287" t="s">
        <v>25</v>
      </c>
      <c r="F287">
        <v>0</v>
      </c>
      <c r="G287">
        <v>1</v>
      </c>
      <c r="H287" t="s">
        <v>20</v>
      </c>
      <c r="I287">
        <f t="shared" si="43"/>
        <v>-1</v>
      </c>
      <c r="J287">
        <v>1.83</v>
      </c>
      <c r="K287">
        <v>3.75</v>
      </c>
      <c r="L287">
        <v>4.2</v>
      </c>
      <c r="M287">
        <v>1.85</v>
      </c>
      <c r="N287">
        <v>3.7</v>
      </c>
      <c r="O287">
        <v>4</v>
      </c>
      <c r="P287">
        <v>1.9</v>
      </c>
      <c r="Q287">
        <v>3.75</v>
      </c>
      <c r="R287">
        <v>4</v>
      </c>
      <c r="S287">
        <f t="shared" si="40"/>
        <v>1.83</v>
      </c>
      <c r="T287">
        <f t="shared" si="41"/>
        <v>1.85</v>
      </c>
      <c r="U287">
        <f t="shared" si="42"/>
        <v>1.9</v>
      </c>
      <c r="V287">
        <f t="shared" si="44"/>
        <v>1</v>
      </c>
      <c r="W287">
        <f t="shared" si="45"/>
        <v>1</v>
      </c>
      <c r="X287">
        <f t="shared" si="46"/>
        <v>1</v>
      </c>
      <c r="Y287">
        <f t="shared" si="47"/>
        <v>0</v>
      </c>
      <c r="Z287">
        <f t="shared" si="48"/>
        <v>0</v>
      </c>
      <c r="AA287">
        <f t="shared" si="49"/>
        <v>0</v>
      </c>
    </row>
    <row r="288" spans="1:27" x14ac:dyDescent="0.2">
      <c r="A288" t="s">
        <v>17</v>
      </c>
      <c r="B288" s="1">
        <v>45024</v>
      </c>
      <c r="C288" s="2">
        <v>0.625</v>
      </c>
      <c r="D288" t="s">
        <v>31</v>
      </c>
      <c r="E288" t="s">
        <v>38</v>
      </c>
      <c r="F288">
        <v>2</v>
      </c>
      <c r="G288">
        <v>1</v>
      </c>
      <c r="H288" t="s">
        <v>24</v>
      </c>
      <c r="I288">
        <f t="shared" si="43"/>
        <v>1</v>
      </c>
      <c r="J288">
        <v>2.5499999999999998</v>
      </c>
      <c r="K288">
        <v>3.5</v>
      </c>
      <c r="L288">
        <v>2.7</v>
      </c>
      <c r="M288">
        <v>2.5499999999999998</v>
      </c>
      <c r="N288">
        <v>3.5</v>
      </c>
      <c r="O288">
        <v>2.65</v>
      </c>
      <c r="P288">
        <v>2.5499999999999998</v>
      </c>
      <c r="Q288">
        <v>3.5</v>
      </c>
      <c r="R288">
        <v>2.7</v>
      </c>
      <c r="S288">
        <f t="shared" si="40"/>
        <v>2.5499999999999998</v>
      </c>
      <c r="T288">
        <f t="shared" si="41"/>
        <v>2.5499999999999998</v>
      </c>
      <c r="U288">
        <f t="shared" si="42"/>
        <v>2.5499999999999998</v>
      </c>
      <c r="V288">
        <f t="shared" si="44"/>
        <v>1</v>
      </c>
      <c r="W288">
        <f t="shared" si="45"/>
        <v>1</v>
      </c>
      <c r="X288">
        <f t="shared" si="46"/>
        <v>1</v>
      </c>
      <c r="Y288">
        <f t="shared" si="47"/>
        <v>1</v>
      </c>
      <c r="Z288">
        <f t="shared" si="48"/>
        <v>1</v>
      </c>
      <c r="AA288">
        <f t="shared" si="49"/>
        <v>1</v>
      </c>
    </row>
    <row r="289" spans="1:27" x14ac:dyDescent="0.2">
      <c r="A289" t="s">
        <v>17</v>
      </c>
      <c r="B289" s="1">
        <v>45024</v>
      </c>
      <c r="C289" s="2">
        <v>0.625</v>
      </c>
      <c r="D289" t="s">
        <v>28</v>
      </c>
      <c r="E289" t="s">
        <v>34</v>
      </c>
      <c r="F289">
        <v>1</v>
      </c>
      <c r="G289">
        <v>0</v>
      </c>
      <c r="H289" t="s">
        <v>24</v>
      </c>
      <c r="I289">
        <f t="shared" si="43"/>
        <v>1</v>
      </c>
      <c r="J289">
        <v>4.2</v>
      </c>
      <c r="K289">
        <v>3.5</v>
      </c>
      <c r="L289">
        <v>1.91</v>
      </c>
      <c r="M289">
        <v>4</v>
      </c>
      <c r="N289">
        <v>3.4</v>
      </c>
      <c r="O289">
        <v>1.93</v>
      </c>
      <c r="P289">
        <v>3.9</v>
      </c>
      <c r="Q289">
        <v>3.35</v>
      </c>
      <c r="R289">
        <v>2</v>
      </c>
      <c r="S289">
        <f t="shared" si="40"/>
        <v>1.91</v>
      </c>
      <c r="T289">
        <f t="shared" si="41"/>
        <v>1.93</v>
      </c>
      <c r="U289">
        <f t="shared" si="42"/>
        <v>2</v>
      </c>
      <c r="V289">
        <f t="shared" si="44"/>
        <v>-1</v>
      </c>
      <c r="W289">
        <f t="shared" si="45"/>
        <v>-1</v>
      </c>
      <c r="X289">
        <f t="shared" si="46"/>
        <v>-1</v>
      </c>
      <c r="Y289">
        <f t="shared" si="47"/>
        <v>0</v>
      </c>
      <c r="Z289">
        <f t="shared" si="48"/>
        <v>0</v>
      </c>
      <c r="AA289">
        <f t="shared" si="49"/>
        <v>0</v>
      </c>
    </row>
    <row r="290" spans="1:27" x14ac:dyDescent="0.2">
      <c r="A290" t="s">
        <v>17</v>
      </c>
      <c r="B290" s="1">
        <v>45024</v>
      </c>
      <c r="C290" s="2">
        <v>0.72916666666666663</v>
      </c>
      <c r="D290" t="s">
        <v>32</v>
      </c>
      <c r="E290" t="s">
        <v>40</v>
      </c>
      <c r="F290">
        <v>1</v>
      </c>
      <c r="G290">
        <v>4</v>
      </c>
      <c r="H290" t="s">
        <v>20</v>
      </c>
      <c r="I290">
        <f t="shared" si="43"/>
        <v>-1</v>
      </c>
      <c r="J290">
        <v>11</v>
      </c>
      <c r="K290">
        <v>6</v>
      </c>
      <c r="L290">
        <v>1.25</v>
      </c>
      <c r="M290">
        <v>12</v>
      </c>
      <c r="N290">
        <v>6</v>
      </c>
      <c r="O290">
        <v>1.25</v>
      </c>
      <c r="P290">
        <v>11</v>
      </c>
      <c r="Q290">
        <v>5.75</v>
      </c>
      <c r="R290">
        <v>1.27</v>
      </c>
      <c r="S290">
        <f t="shared" si="40"/>
        <v>1.25</v>
      </c>
      <c r="T290">
        <f t="shared" si="41"/>
        <v>1.25</v>
      </c>
      <c r="U290">
        <f t="shared" si="42"/>
        <v>1.27</v>
      </c>
      <c r="V290">
        <f t="shared" si="44"/>
        <v>-1</v>
      </c>
      <c r="W290">
        <f t="shared" si="45"/>
        <v>-1</v>
      </c>
      <c r="X290">
        <f t="shared" si="46"/>
        <v>-1</v>
      </c>
      <c r="Y290">
        <f t="shared" si="47"/>
        <v>1</v>
      </c>
      <c r="Z290">
        <f t="shared" si="48"/>
        <v>1</v>
      </c>
      <c r="AA290">
        <f t="shared" si="49"/>
        <v>1</v>
      </c>
    </row>
    <row r="291" spans="1:27" x14ac:dyDescent="0.2">
      <c r="A291" t="s">
        <v>17</v>
      </c>
      <c r="B291" s="1">
        <v>45025</v>
      </c>
      <c r="C291" s="2">
        <v>0.58333333333333337</v>
      </c>
      <c r="D291" t="s">
        <v>27</v>
      </c>
      <c r="E291" t="s">
        <v>18</v>
      </c>
      <c r="F291">
        <v>1</v>
      </c>
      <c r="G291">
        <v>5</v>
      </c>
      <c r="H291" t="s">
        <v>20</v>
      </c>
      <c r="I291">
        <f t="shared" si="43"/>
        <v>-1</v>
      </c>
      <c r="J291">
        <v>2.1</v>
      </c>
      <c r="K291">
        <v>3.4</v>
      </c>
      <c r="L291">
        <v>3.6</v>
      </c>
      <c r="M291">
        <v>2.0499999999999998</v>
      </c>
      <c r="N291">
        <v>3.4</v>
      </c>
      <c r="O291">
        <v>3.6</v>
      </c>
      <c r="P291">
        <v>2.15</v>
      </c>
      <c r="Q291">
        <v>3.4</v>
      </c>
      <c r="R291">
        <v>3.5</v>
      </c>
      <c r="S291">
        <f t="shared" si="40"/>
        <v>2.1</v>
      </c>
      <c r="T291">
        <f t="shared" si="41"/>
        <v>2.0499999999999998</v>
      </c>
      <c r="U291">
        <f t="shared" si="42"/>
        <v>2.15</v>
      </c>
      <c r="V291">
        <f t="shared" si="44"/>
        <v>1</v>
      </c>
      <c r="W291">
        <f t="shared" si="45"/>
        <v>1</v>
      </c>
      <c r="X291">
        <f t="shared" si="46"/>
        <v>1</v>
      </c>
      <c r="Y291">
        <f t="shared" si="47"/>
        <v>0</v>
      </c>
      <c r="Z291">
        <f t="shared" si="48"/>
        <v>0</v>
      </c>
      <c r="AA291">
        <f t="shared" si="49"/>
        <v>0</v>
      </c>
    </row>
    <row r="292" spans="1:27" x14ac:dyDescent="0.2">
      <c r="A292" t="s">
        <v>17</v>
      </c>
      <c r="B292" s="1">
        <v>45025</v>
      </c>
      <c r="C292" s="2">
        <v>0.6875</v>
      </c>
      <c r="D292" t="s">
        <v>22</v>
      </c>
      <c r="E292" t="s">
        <v>19</v>
      </c>
      <c r="F292">
        <v>2</v>
      </c>
      <c r="G292">
        <v>2</v>
      </c>
      <c r="H292" t="s">
        <v>23</v>
      </c>
      <c r="I292">
        <f t="shared" si="43"/>
        <v>0</v>
      </c>
      <c r="J292">
        <v>2.88</v>
      </c>
      <c r="K292">
        <v>3.6</v>
      </c>
      <c r="L292">
        <v>2.38</v>
      </c>
      <c r="M292">
        <v>2.7</v>
      </c>
      <c r="N292">
        <v>3.7</v>
      </c>
      <c r="O292">
        <v>2.4</v>
      </c>
      <c r="P292">
        <v>2.75</v>
      </c>
      <c r="Q292">
        <v>3.65</v>
      </c>
      <c r="R292">
        <v>2.4500000000000002</v>
      </c>
      <c r="S292">
        <f t="shared" si="40"/>
        <v>2.38</v>
      </c>
      <c r="T292">
        <f t="shared" si="41"/>
        <v>2.4</v>
      </c>
      <c r="U292">
        <f t="shared" si="42"/>
        <v>2.4500000000000002</v>
      </c>
      <c r="V292">
        <f t="shared" si="44"/>
        <v>-1</v>
      </c>
      <c r="W292">
        <f t="shared" si="45"/>
        <v>-1</v>
      </c>
      <c r="X292">
        <f t="shared" si="46"/>
        <v>-1</v>
      </c>
      <c r="Y292">
        <f t="shared" si="47"/>
        <v>0</v>
      </c>
      <c r="Z292">
        <f t="shared" si="48"/>
        <v>0</v>
      </c>
      <c r="AA292">
        <f t="shared" si="49"/>
        <v>0</v>
      </c>
    </row>
    <row r="293" spans="1:27" x14ac:dyDescent="0.2">
      <c r="A293" t="s">
        <v>17</v>
      </c>
      <c r="B293" s="1">
        <v>45031</v>
      </c>
      <c r="C293" s="2">
        <v>0.52083333333333337</v>
      </c>
      <c r="D293" t="s">
        <v>26</v>
      </c>
      <c r="E293" t="s">
        <v>29</v>
      </c>
      <c r="F293">
        <v>3</v>
      </c>
      <c r="G293">
        <v>0</v>
      </c>
      <c r="H293" t="s">
        <v>24</v>
      </c>
      <c r="I293">
        <f t="shared" si="43"/>
        <v>1</v>
      </c>
      <c r="J293">
        <v>3.6</v>
      </c>
      <c r="K293">
        <v>3.4</v>
      </c>
      <c r="L293">
        <v>2.0499999999999998</v>
      </c>
      <c r="M293">
        <v>3.5</v>
      </c>
      <c r="N293">
        <v>3.3</v>
      </c>
      <c r="O293">
        <v>2.1</v>
      </c>
      <c r="P293">
        <v>3.5</v>
      </c>
      <c r="Q293">
        <v>3.35</v>
      </c>
      <c r="R293">
        <v>2.15</v>
      </c>
      <c r="S293">
        <f t="shared" si="40"/>
        <v>2.0499999999999998</v>
      </c>
      <c r="T293">
        <f t="shared" si="41"/>
        <v>2.1</v>
      </c>
      <c r="U293">
        <f t="shared" si="42"/>
        <v>2.15</v>
      </c>
      <c r="V293">
        <f t="shared" si="44"/>
        <v>-1</v>
      </c>
      <c r="W293">
        <f t="shared" si="45"/>
        <v>-1</v>
      </c>
      <c r="X293">
        <f t="shared" si="46"/>
        <v>-1</v>
      </c>
      <c r="Y293">
        <f t="shared" si="47"/>
        <v>0</v>
      </c>
      <c r="Z293">
        <f t="shared" si="48"/>
        <v>0</v>
      </c>
      <c r="AA293">
        <f t="shared" si="49"/>
        <v>0</v>
      </c>
    </row>
    <row r="294" spans="1:27" x14ac:dyDescent="0.2">
      <c r="A294" t="s">
        <v>17</v>
      </c>
      <c r="B294" s="1">
        <v>45031</v>
      </c>
      <c r="C294" s="2">
        <v>0.625</v>
      </c>
      <c r="D294" t="s">
        <v>33</v>
      </c>
      <c r="E294" t="s">
        <v>21</v>
      </c>
      <c r="F294">
        <v>1</v>
      </c>
      <c r="G294">
        <v>3</v>
      </c>
      <c r="H294" t="s">
        <v>20</v>
      </c>
      <c r="I294">
        <f t="shared" si="43"/>
        <v>-1</v>
      </c>
      <c r="J294">
        <v>2.0499999999999998</v>
      </c>
      <c r="K294">
        <v>3.4</v>
      </c>
      <c r="L294">
        <v>3.7</v>
      </c>
      <c r="M294">
        <v>2.0499999999999998</v>
      </c>
      <c r="N294">
        <v>3.3</v>
      </c>
      <c r="O294">
        <v>3.75</v>
      </c>
      <c r="P294">
        <v>2.1</v>
      </c>
      <c r="Q294">
        <v>3.35</v>
      </c>
      <c r="R294">
        <v>3.65</v>
      </c>
      <c r="S294">
        <f t="shared" si="40"/>
        <v>2.0499999999999998</v>
      </c>
      <c r="T294">
        <f t="shared" si="41"/>
        <v>2.0499999999999998</v>
      </c>
      <c r="U294">
        <f t="shared" si="42"/>
        <v>2.1</v>
      </c>
      <c r="V294">
        <f t="shared" si="44"/>
        <v>1</v>
      </c>
      <c r="W294">
        <f t="shared" si="45"/>
        <v>1</v>
      </c>
      <c r="X294">
        <f t="shared" si="46"/>
        <v>1</v>
      </c>
      <c r="Y294">
        <f t="shared" si="47"/>
        <v>0</v>
      </c>
      <c r="Z294">
        <f t="shared" si="48"/>
        <v>0</v>
      </c>
      <c r="AA294">
        <f t="shared" si="49"/>
        <v>0</v>
      </c>
    </row>
    <row r="295" spans="1:27" x14ac:dyDescent="0.2">
      <c r="A295" t="s">
        <v>17</v>
      </c>
      <c r="B295" s="1">
        <v>45031</v>
      </c>
      <c r="C295" s="2">
        <v>0.625</v>
      </c>
      <c r="D295" t="s">
        <v>32</v>
      </c>
      <c r="E295" t="s">
        <v>18</v>
      </c>
      <c r="F295">
        <v>0</v>
      </c>
      <c r="G295">
        <v>2</v>
      </c>
      <c r="H295" t="s">
        <v>20</v>
      </c>
      <c r="I295">
        <f t="shared" si="43"/>
        <v>-1</v>
      </c>
      <c r="J295">
        <v>2.8</v>
      </c>
      <c r="K295">
        <v>3.1</v>
      </c>
      <c r="L295">
        <v>2.7</v>
      </c>
      <c r="M295">
        <v>2.75</v>
      </c>
      <c r="N295">
        <v>3.2</v>
      </c>
      <c r="O295">
        <v>2.6</v>
      </c>
      <c r="P295">
        <v>2.75</v>
      </c>
      <c r="Q295">
        <v>3.15</v>
      </c>
      <c r="R295">
        <v>2.7</v>
      </c>
      <c r="S295">
        <f t="shared" si="40"/>
        <v>2.7</v>
      </c>
      <c r="T295">
        <f t="shared" si="41"/>
        <v>2.6</v>
      </c>
      <c r="U295">
        <f t="shared" si="42"/>
        <v>2.7</v>
      </c>
      <c r="V295">
        <f t="shared" si="44"/>
        <v>-1</v>
      </c>
      <c r="W295">
        <f t="shared" si="45"/>
        <v>-1</v>
      </c>
      <c r="X295">
        <f t="shared" si="46"/>
        <v>-1</v>
      </c>
      <c r="Y295">
        <f t="shared" si="47"/>
        <v>1</v>
      </c>
      <c r="Z295">
        <f t="shared" si="48"/>
        <v>1</v>
      </c>
      <c r="AA295">
        <f t="shared" si="49"/>
        <v>1</v>
      </c>
    </row>
    <row r="296" spans="1:27" x14ac:dyDescent="0.2">
      <c r="A296" t="s">
        <v>17</v>
      </c>
      <c r="B296" s="1">
        <v>45031</v>
      </c>
      <c r="C296" s="2">
        <v>0.625</v>
      </c>
      <c r="D296" t="s">
        <v>31</v>
      </c>
      <c r="E296" t="s">
        <v>25</v>
      </c>
      <c r="F296">
        <v>2</v>
      </c>
      <c r="G296">
        <v>3</v>
      </c>
      <c r="H296" t="s">
        <v>20</v>
      </c>
      <c r="I296">
        <f t="shared" si="43"/>
        <v>-1</v>
      </c>
      <c r="J296">
        <v>1.45</v>
      </c>
      <c r="K296">
        <v>4.5</v>
      </c>
      <c r="L296">
        <v>7</v>
      </c>
      <c r="M296">
        <v>1.44</v>
      </c>
      <c r="N296">
        <v>4.5999999999999996</v>
      </c>
      <c r="O296">
        <v>6.75</v>
      </c>
      <c r="P296">
        <v>1.47</v>
      </c>
      <c r="Q296">
        <v>4.7</v>
      </c>
      <c r="R296">
        <v>6.5</v>
      </c>
      <c r="S296">
        <f t="shared" si="40"/>
        <v>1.45</v>
      </c>
      <c r="T296">
        <f t="shared" si="41"/>
        <v>1.44</v>
      </c>
      <c r="U296">
        <f t="shared" si="42"/>
        <v>1.47</v>
      </c>
      <c r="V296">
        <f t="shared" si="44"/>
        <v>1</v>
      </c>
      <c r="W296">
        <f t="shared" si="45"/>
        <v>1</v>
      </c>
      <c r="X296">
        <f t="shared" si="46"/>
        <v>1</v>
      </c>
      <c r="Y296">
        <f t="shared" si="47"/>
        <v>0</v>
      </c>
      <c r="Z296">
        <f t="shared" si="48"/>
        <v>0</v>
      </c>
      <c r="AA296">
        <f t="shared" si="49"/>
        <v>0</v>
      </c>
    </row>
    <row r="297" spans="1:27" x14ac:dyDescent="0.2">
      <c r="A297" t="s">
        <v>17</v>
      </c>
      <c r="B297" s="1">
        <v>45031</v>
      </c>
      <c r="C297" s="2">
        <v>0.625</v>
      </c>
      <c r="D297" t="s">
        <v>28</v>
      </c>
      <c r="E297" t="s">
        <v>36</v>
      </c>
      <c r="F297">
        <v>2</v>
      </c>
      <c r="G297">
        <v>0</v>
      </c>
      <c r="H297" t="s">
        <v>24</v>
      </c>
      <c r="I297">
        <f t="shared" si="43"/>
        <v>1</v>
      </c>
      <c r="J297">
        <v>2.4500000000000002</v>
      </c>
      <c r="K297">
        <v>3.1</v>
      </c>
      <c r="L297">
        <v>3</v>
      </c>
      <c r="M297">
        <v>2.4</v>
      </c>
      <c r="N297">
        <v>3.25</v>
      </c>
      <c r="O297">
        <v>3</v>
      </c>
      <c r="P297">
        <v>2.5</v>
      </c>
      <c r="Q297">
        <v>3.15</v>
      </c>
      <c r="R297">
        <v>3</v>
      </c>
      <c r="S297">
        <f t="shared" si="40"/>
        <v>2.4500000000000002</v>
      </c>
      <c r="T297">
        <f t="shared" si="41"/>
        <v>2.4</v>
      </c>
      <c r="U297">
        <f t="shared" si="42"/>
        <v>2.5</v>
      </c>
      <c r="V297">
        <f t="shared" si="44"/>
        <v>1</v>
      </c>
      <c r="W297">
        <f t="shared" si="45"/>
        <v>1</v>
      </c>
      <c r="X297">
        <f t="shared" si="46"/>
        <v>1</v>
      </c>
      <c r="Y297">
        <f t="shared" si="47"/>
        <v>1</v>
      </c>
      <c r="Z297">
        <f t="shared" si="48"/>
        <v>1</v>
      </c>
      <c r="AA297">
        <f t="shared" si="49"/>
        <v>1</v>
      </c>
    </row>
    <row r="298" spans="1:27" x14ac:dyDescent="0.2">
      <c r="A298" t="s">
        <v>17</v>
      </c>
      <c r="B298" s="1">
        <v>45031</v>
      </c>
      <c r="C298" s="2">
        <v>0.72916666666666663</v>
      </c>
      <c r="D298" t="s">
        <v>40</v>
      </c>
      <c r="E298" t="s">
        <v>35</v>
      </c>
      <c r="F298">
        <v>3</v>
      </c>
      <c r="G298">
        <v>1</v>
      </c>
      <c r="H298" t="s">
        <v>24</v>
      </c>
      <c r="I298">
        <f t="shared" si="43"/>
        <v>1</v>
      </c>
      <c r="J298">
        <v>1.1399999999999999</v>
      </c>
      <c r="K298">
        <v>8.5</v>
      </c>
      <c r="L298">
        <v>15</v>
      </c>
      <c r="M298">
        <v>1.1599999999999999</v>
      </c>
      <c r="N298">
        <v>8.25</v>
      </c>
      <c r="O298">
        <v>17.5</v>
      </c>
      <c r="P298">
        <v>1.17</v>
      </c>
      <c r="Q298">
        <v>7.75</v>
      </c>
      <c r="R298">
        <v>16</v>
      </c>
      <c r="S298">
        <f t="shared" si="40"/>
        <v>1.1399999999999999</v>
      </c>
      <c r="T298">
        <f t="shared" si="41"/>
        <v>1.1599999999999999</v>
      </c>
      <c r="U298">
        <f t="shared" si="42"/>
        <v>1.17</v>
      </c>
      <c r="V298">
        <f t="shared" si="44"/>
        <v>1</v>
      </c>
      <c r="W298">
        <f t="shared" si="45"/>
        <v>1</v>
      </c>
      <c r="X298">
        <f t="shared" si="46"/>
        <v>1</v>
      </c>
      <c r="Y298">
        <f t="shared" si="47"/>
        <v>1</v>
      </c>
      <c r="Z298">
        <f t="shared" si="48"/>
        <v>1</v>
      </c>
      <c r="AA298">
        <f t="shared" si="49"/>
        <v>1</v>
      </c>
    </row>
    <row r="299" spans="1:27" x14ac:dyDescent="0.2">
      <c r="A299" t="s">
        <v>17</v>
      </c>
      <c r="B299" s="1">
        <v>45032</v>
      </c>
      <c r="C299" s="2">
        <v>0.58333333333333337</v>
      </c>
      <c r="D299" t="s">
        <v>39</v>
      </c>
      <c r="E299" t="s">
        <v>19</v>
      </c>
      <c r="F299">
        <v>2</v>
      </c>
      <c r="G299">
        <v>2</v>
      </c>
      <c r="H299" t="s">
        <v>23</v>
      </c>
      <c r="I299">
        <f t="shared" si="43"/>
        <v>0</v>
      </c>
      <c r="J299">
        <v>6</v>
      </c>
      <c r="K299">
        <v>4.2</v>
      </c>
      <c r="L299">
        <v>1.55</v>
      </c>
      <c r="M299">
        <v>5.75</v>
      </c>
      <c r="N299">
        <v>4.0999999999999996</v>
      </c>
      <c r="O299">
        <v>1.57</v>
      </c>
      <c r="P299">
        <v>5.75</v>
      </c>
      <c r="Q299">
        <v>4.2</v>
      </c>
      <c r="R299">
        <v>1.57</v>
      </c>
      <c r="S299">
        <f t="shared" si="40"/>
        <v>1.55</v>
      </c>
      <c r="T299">
        <f t="shared" si="41"/>
        <v>1.57</v>
      </c>
      <c r="U299">
        <f t="shared" si="42"/>
        <v>1.57</v>
      </c>
      <c r="V299">
        <f t="shared" si="44"/>
        <v>-1</v>
      </c>
      <c r="W299">
        <f t="shared" si="45"/>
        <v>-1</v>
      </c>
      <c r="X299">
        <f t="shared" si="46"/>
        <v>-1</v>
      </c>
      <c r="Y299">
        <f t="shared" si="47"/>
        <v>0</v>
      </c>
      <c r="Z299">
        <f t="shared" si="48"/>
        <v>0</v>
      </c>
      <c r="AA299">
        <f t="shared" si="49"/>
        <v>0</v>
      </c>
    </row>
    <row r="300" spans="1:27" x14ac:dyDescent="0.2">
      <c r="A300" t="s">
        <v>17</v>
      </c>
      <c r="B300" s="1">
        <v>45032</v>
      </c>
      <c r="C300" s="2">
        <v>0.6875</v>
      </c>
      <c r="D300" t="s">
        <v>30</v>
      </c>
      <c r="E300" t="s">
        <v>37</v>
      </c>
      <c r="F300">
        <v>0</v>
      </c>
      <c r="G300">
        <v>2</v>
      </c>
      <c r="H300" t="s">
        <v>20</v>
      </c>
      <c r="I300">
        <f t="shared" si="43"/>
        <v>-1</v>
      </c>
      <c r="J300">
        <v>5.5</v>
      </c>
      <c r="K300">
        <v>4</v>
      </c>
      <c r="L300">
        <v>1.62</v>
      </c>
      <c r="M300">
        <v>5</v>
      </c>
      <c r="N300">
        <v>3.9</v>
      </c>
      <c r="O300">
        <v>1.65</v>
      </c>
      <c r="P300">
        <v>5</v>
      </c>
      <c r="Q300">
        <v>3.95</v>
      </c>
      <c r="R300">
        <v>1.67</v>
      </c>
      <c r="S300">
        <f t="shared" si="40"/>
        <v>1.62</v>
      </c>
      <c r="T300">
        <f t="shared" si="41"/>
        <v>1.65</v>
      </c>
      <c r="U300">
        <f t="shared" si="42"/>
        <v>1.67</v>
      </c>
      <c r="V300">
        <f t="shared" si="44"/>
        <v>-1</v>
      </c>
      <c r="W300">
        <f t="shared" si="45"/>
        <v>-1</v>
      </c>
      <c r="X300">
        <f t="shared" si="46"/>
        <v>-1</v>
      </c>
      <c r="Y300">
        <f t="shared" si="47"/>
        <v>1</v>
      </c>
      <c r="Z300">
        <f t="shared" si="48"/>
        <v>1</v>
      </c>
      <c r="AA300">
        <f t="shared" si="49"/>
        <v>1</v>
      </c>
    </row>
    <row r="301" spans="1:27" x14ac:dyDescent="0.2">
      <c r="A301" t="s">
        <v>17</v>
      </c>
      <c r="B301" s="1">
        <v>45033</v>
      </c>
      <c r="C301" s="2">
        <v>0.83333333333333337</v>
      </c>
      <c r="D301" t="s">
        <v>27</v>
      </c>
      <c r="E301" t="s">
        <v>22</v>
      </c>
      <c r="F301">
        <v>1</v>
      </c>
      <c r="G301">
        <v>6</v>
      </c>
      <c r="H301" t="s">
        <v>20</v>
      </c>
      <c r="I301">
        <f t="shared" si="43"/>
        <v>-1</v>
      </c>
      <c r="J301">
        <v>4.2</v>
      </c>
      <c r="K301">
        <v>4.2</v>
      </c>
      <c r="L301">
        <v>1.73</v>
      </c>
      <c r="M301">
        <v>4.33</v>
      </c>
      <c r="N301">
        <v>4.0999999999999996</v>
      </c>
      <c r="O301">
        <v>1.72</v>
      </c>
      <c r="P301">
        <v>4.3</v>
      </c>
      <c r="Q301">
        <v>4.2</v>
      </c>
      <c r="R301">
        <v>1.73</v>
      </c>
      <c r="S301">
        <f t="shared" si="40"/>
        <v>1.73</v>
      </c>
      <c r="T301">
        <f t="shared" si="41"/>
        <v>1.72</v>
      </c>
      <c r="U301">
        <f t="shared" si="42"/>
        <v>1.73</v>
      </c>
      <c r="V301">
        <f t="shared" si="44"/>
        <v>-1</v>
      </c>
      <c r="W301">
        <f t="shared" si="45"/>
        <v>-1</v>
      </c>
      <c r="X301">
        <f t="shared" si="46"/>
        <v>-1</v>
      </c>
      <c r="Y301">
        <f t="shared" si="47"/>
        <v>1</v>
      </c>
      <c r="Z301">
        <f t="shared" si="48"/>
        <v>1</v>
      </c>
      <c r="AA301">
        <f t="shared" si="49"/>
        <v>1</v>
      </c>
    </row>
    <row r="302" spans="1:27" x14ac:dyDescent="0.2">
      <c r="A302" t="s">
        <v>17</v>
      </c>
      <c r="B302" s="1">
        <v>45037</v>
      </c>
      <c r="C302" s="2">
        <v>0.83333333333333337</v>
      </c>
      <c r="D302" t="s">
        <v>19</v>
      </c>
      <c r="E302" t="s">
        <v>32</v>
      </c>
      <c r="F302">
        <v>3</v>
      </c>
      <c r="G302">
        <v>3</v>
      </c>
      <c r="H302" t="s">
        <v>23</v>
      </c>
      <c r="I302">
        <f t="shared" si="43"/>
        <v>0</v>
      </c>
      <c r="J302">
        <v>1.2</v>
      </c>
      <c r="K302">
        <v>7</v>
      </c>
      <c r="L302">
        <v>13</v>
      </c>
      <c r="M302">
        <v>1.2</v>
      </c>
      <c r="N302">
        <v>7</v>
      </c>
      <c r="O302">
        <v>14</v>
      </c>
      <c r="P302">
        <v>1.22</v>
      </c>
      <c r="Q302">
        <v>6.75</v>
      </c>
      <c r="R302">
        <v>13</v>
      </c>
      <c r="S302">
        <f t="shared" si="40"/>
        <v>1.2</v>
      </c>
      <c r="T302">
        <f t="shared" si="41"/>
        <v>1.2</v>
      </c>
      <c r="U302">
        <f t="shared" si="42"/>
        <v>1.22</v>
      </c>
      <c r="V302">
        <f t="shared" si="44"/>
        <v>1</v>
      </c>
      <c r="W302">
        <f t="shared" si="45"/>
        <v>1</v>
      </c>
      <c r="X302">
        <f t="shared" si="46"/>
        <v>1</v>
      </c>
      <c r="Y302">
        <f t="shared" si="47"/>
        <v>0</v>
      </c>
      <c r="Z302">
        <f t="shared" si="48"/>
        <v>0</v>
      </c>
      <c r="AA302">
        <f t="shared" si="49"/>
        <v>0</v>
      </c>
    </row>
    <row r="303" spans="1:27" x14ac:dyDescent="0.2">
      <c r="A303" t="s">
        <v>17</v>
      </c>
      <c r="B303" s="1">
        <v>45038</v>
      </c>
      <c r="C303" s="2">
        <v>0.52083333333333337</v>
      </c>
      <c r="D303" t="s">
        <v>21</v>
      </c>
      <c r="E303" t="s">
        <v>27</v>
      </c>
      <c r="F303">
        <v>2</v>
      </c>
      <c r="G303">
        <v>1</v>
      </c>
      <c r="H303" t="s">
        <v>24</v>
      </c>
      <c r="I303">
        <f t="shared" si="43"/>
        <v>1</v>
      </c>
      <c r="J303">
        <v>2.2999999999999998</v>
      </c>
      <c r="K303">
        <v>3.4</v>
      </c>
      <c r="L303">
        <v>3.1</v>
      </c>
      <c r="M303">
        <v>2.2999999999999998</v>
      </c>
      <c r="N303">
        <v>3.4</v>
      </c>
      <c r="O303">
        <v>3</v>
      </c>
      <c r="P303">
        <v>2.4</v>
      </c>
      <c r="Q303">
        <v>3.3</v>
      </c>
      <c r="R303">
        <v>3</v>
      </c>
      <c r="S303">
        <f t="shared" si="40"/>
        <v>2.2999999999999998</v>
      </c>
      <c r="T303">
        <f t="shared" si="41"/>
        <v>2.2999999999999998</v>
      </c>
      <c r="U303">
        <f t="shared" si="42"/>
        <v>2.4</v>
      </c>
      <c r="V303">
        <f t="shared" si="44"/>
        <v>1</v>
      </c>
      <c r="W303">
        <f t="shared" si="45"/>
        <v>1</v>
      </c>
      <c r="X303">
        <f t="shared" si="46"/>
        <v>1</v>
      </c>
      <c r="Y303">
        <f t="shared" si="47"/>
        <v>1</v>
      </c>
      <c r="Z303">
        <f t="shared" si="48"/>
        <v>1</v>
      </c>
      <c r="AA303">
        <f t="shared" si="49"/>
        <v>1</v>
      </c>
    </row>
    <row r="304" spans="1:27" x14ac:dyDescent="0.2">
      <c r="A304" t="s">
        <v>17</v>
      </c>
      <c r="B304" s="1">
        <v>45038</v>
      </c>
      <c r="C304" s="2">
        <v>0.625</v>
      </c>
      <c r="D304" t="s">
        <v>36</v>
      </c>
      <c r="E304" t="s">
        <v>26</v>
      </c>
      <c r="F304">
        <v>1</v>
      </c>
      <c r="G304">
        <v>1</v>
      </c>
      <c r="H304" t="s">
        <v>23</v>
      </c>
      <c r="I304">
        <f t="shared" si="43"/>
        <v>0</v>
      </c>
      <c r="J304">
        <v>2.5</v>
      </c>
      <c r="K304">
        <v>3.25</v>
      </c>
      <c r="L304">
        <v>2.88</v>
      </c>
      <c r="M304">
        <v>2.4500000000000002</v>
      </c>
      <c r="N304">
        <v>3.3</v>
      </c>
      <c r="O304">
        <v>2.85</v>
      </c>
      <c r="P304">
        <v>2.5</v>
      </c>
      <c r="Q304">
        <v>3.3</v>
      </c>
      <c r="R304">
        <v>2.85</v>
      </c>
      <c r="S304">
        <f t="shared" si="40"/>
        <v>2.5</v>
      </c>
      <c r="T304">
        <f t="shared" si="41"/>
        <v>2.4500000000000002</v>
      </c>
      <c r="U304">
        <f t="shared" si="42"/>
        <v>2.5</v>
      </c>
      <c r="V304">
        <f t="shared" si="44"/>
        <v>1</v>
      </c>
      <c r="W304">
        <f t="shared" si="45"/>
        <v>1</v>
      </c>
      <c r="X304">
        <f t="shared" si="46"/>
        <v>1</v>
      </c>
      <c r="Y304">
        <f t="shared" si="47"/>
        <v>0</v>
      </c>
      <c r="Z304">
        <f t="shared" si="48"/>
        <v>0</v>
      </c>
      <c r="AA304">
        <f t="shared" si="49"/>
        <v>0</v>
      </c>
    </row>
    <row r="305" spans="1:27" x14ac:dyDescent="0.2">
      <c r="A305" t="s">
        <v>17</v>
      </c>
      <c r="B305" s="1">
        <v>45038</v>
      </c>
      <c r="C305" s="2">
        <v>0.625</v>
      </c>
      <c r="D305" t="s">
        <v>18</v>
      </c>
      <c r="E305" t="s">
        <v>33</v>
      </c>
      <c r="F305">
        <v>0</v>
      </c>
      <c r="G305">
        <v>0</v>
      </c>
      <c r="H305" t="s">
        <v>23</v>
      </c>
      <c r="I305">
        <f t="shared" si="43"/>
        <v>0</v>
      </c>
      <c r="J305">
        <v>2.0499999999999998</v>
      </c>
      <c r="K305">
        <v>3.2</v>
      </c>
      <c r="L305">
        <v>3.75</v>
      </c>
      <c r="M305">
        <v>2.0499999999999998</v>
      </c>
      <c r="N305">
        <v>3.25</v>
      </c>
      <c r="O305">
        <v>3.7</v>
      </c>
      <c r="P305">
        <v>2.1</v>
      </c>
      <c r="Q305">
        <v>3.25</v>
      </c>
      <c r="R305">
        <v>3.65</v>
      </c>
      <c r="S305">
        <f t="shared" si="40"/>
        <v>2.0499999999999998</v>
      </c>
      <c r="T305">
        <f t="shared" si="41"/>
        <v>2.0499999999999998</v>
      </c>
      <c r="U305">
        <f t="shared" si="42"/>
        <v>2.1</v>
      </c>
      <c r="V305">
        <f t="shared" si="44"/>
        <v>1</v>
      </c>
      <c r="W305">
        <f t="shared" si="45"/>
        <v>1</v>
      </c>
      <c r="X305">
        <f t="shared" si="46"/>
        <v>1</v>
      </c>
      <c r="Y305">
        <f t="shared" si="47"/>
        <v>0</v>
      </c>
      <c r="Z305">
        <f t="shared" si="48"/>
        <v>0</v>
      </c>
      <c r="AA305">
        <f t="shared" si="49"/>
        <v>0</v>
      </c>
    </row>
    <row r="306" spans="1:27" x14ac:dyDescent="0.2">
      <c r="A306" t="s">
        <v>17</v>
      </c>
      <c r="B306" s="1">
        <v>45038</v>
      </c>
      <c r="C306" s="2">
        <v>0.625</v>
      </c>
      <c r="D306" t="s">
        <v>35</v>
      </c>
      <c r="E306" t="s">
        <v>28</v>
      </c>
      <c r="F306">
        <v>2</v>
      </c>
      <c r="G306">
        <v>1</v>
      </c>
      <c r="H306" t="s">
        <v>24</v>
      </c>
      <c r="I306">
        <f t="shared" si="43"/>
        <v>1</v>
      </c>
      <c r="J306">
        <v>2.38</v>
      </c>
      <c r="K306">
        <v>3.3</v>
      </c>
      <c r="L306">
        <v>3</v>
      </c>
      <c r="M306">
        <v>2.4</v>
      </c>
      <c r="N306">
        <v>3.25</v>
      </c>
      <c r="O306">
        <v>3</v>
      </c>
      <c r="P306">
        <v>2.4500000000000002</v>
      </c>
      <c r="Q306">
        <v>3.3</v>
      </c>
      <c r="R306">
        <v>3</v>
      </c>
      <c r="S306">
        <f t="shared" si="40"/>
        <v>2.38</v>
      </c>
      <c r="T306">
        <f t="shared" si="41"/>
        <v>2.4</v>
      </c>
      <c r="U306">
        <f t="shared" si="42"/>
        <v>2.4500000000000002</v>
      </c>
      <c r="V306">
        <f t="shared" si="44"/>
        <v>1</v>
      </c>
      <c r="W306">
        <f t="shared" si="45"/>
        <v>1</v>
      </c>
      <c r="X306">
        <f t="shared" si="46"/>
        <v>1</v>
      </c>
      <c r="Y306">
        <f t="shared" si="47"/>
        <v>1</v>
      </c>
      <c r="Z306">
        <f t="shared" si="48"/>
        <v>1</v>
      </c>
      <c r="AA306">
        <f t="shared" si="49"/>
        <v>1</v>
      </c>
    </row>
    <row r="307" spans="1:27" x14ac:dyDescent="0.2">
      <c r="A307" t="s">
        <v>17</v>
      </c>
      <c r="B307" s="1">
        <v>45038</v>
      </c>
      <c r="C307" s="2">
        <v>0.625</v>
      </c>
      <c r="D307" t="s">
        <v>22</v>
      </c>
      <c r="E307" t="s">
        <v>30</v>
      </c>
      <c r="F307">
        <v>3</v>
      </c>
      <c r="G307">
        <v>2</v>
      </c>
      <c r="H307" t="s">
        <v>24</v>
      </c>
      <c r="I307">
        <f t="shared" si="43"/>
        <v>1</v>
      </c>
      <c r="J307">
        <v>1.17</v>
      </c>
      <c r="K307">
        <v>7.5</v>
      </c>
      <c r="L307">
        <v>17</v>
      </c>
      <c r="M307">
        <v>1.17</v>
      </c>
      <c r="N307">
        <v>7.75</v>
      </c>
      <c r="O307">
        <v>16</v>
      </c>
      <c r="P307">
        <v>1.2</v>
      </c>
      <c r="Q307">
        <v>7.25</v>
      </c>
      <c r="R307">
        <v>14</v>
      </c>
      <c r="S307">
        <f t="shared" si="40"/>
        <v>1.17</v>
      </c>
      <c r="T307">
        <f t="shared" si="41"/>
        <v>1.17</v>
      </c>
      <c r="U307">
        <f t="shared" si="42"/>
        <v>1.2</v>
      </c>
      <c r="V307">
        <f t="shared" si="44"/>
        <v>1</v>
      </c>
      <c r="W307">
        <f t="shared" si="45"/>
        <v>1</v>
      </c>
      <c r="X307">
        <f t="shared" si="46"/>
        <v>1</v>
      </c>
      <c r="Y307">
        <f t="shared" si="47"/>
        <v>1</v>
      </c>
      <c r="Z307">
        <f t="shared" si="48"/>
        <v>1</v>
      </c>
      <c r="AA307">
        <f t="shared" si="49"/>
        <v>1</v>
      </c>
    </row>
    <row r="308" spans="1:27" x14ac:dyDescent="0.2">
      <c r="A308" t="s">
        <v>17</v>
      </c>
      <c r="B308" s="1">
        <v>45039</v>
      </c>
      <c r="C308" s="2">
        <v>0.58333333333333337</v>
      </c>
      <c r="D308" t="s">
        <v>25</v>
      </c>
      <c r="E308" t="s">
        <v>39</v>
      </c>
      <c r="F308">
        <v>0</v>
      </c>
      <c r="G308">
        <v>4</v>
      </c>
      <c r="H308" t="s">
        <v>20</v>
      </c>
      <c r="I308">
        <f t="shared" si="43"/>
        <v>-1</v>
      </c>
      <c r="J308">
        <v>2.88</v>
      </c>
      <c r="K308">
        <v>3.2</v>
      </c>
      <c r="L308">
        <v>2.5499999999999998</v>
      </c>
      <c r="M308">
        <v>2.8</v>
      </c>
      <c r="N308">
        <v>3.25</v>
      </c>
      <c r="O308">
        <v>2.5</v>
      </c>
      <c r="P308">
        <v>2.85</v>
      </c>
      <c r="Q308">
        <v>3.25</v>
      </c>
      <c r="R308">
        <v>2.5499999999999998</v>
      </c>
      <c r="S308">
        <f t="shared" si="40"/>
        <v>2.5499999999999998</v>
      </c>
      <c r="T308">
        <f t="shared" si="41"/>
        <v>2.5</v>
      </c>
      <c r="U308">
        <f t="shared" si="42"/>
        <v>2.5499999999999998</v>
      </c>
      <c r="V308">
        <f t="shared" si="44"/>
        <v>-1</v>
      </c>
      <c r="W308">
        <f t="shared" si="45"/>
        <v>-1</v>
      </c>
      <c r="X308">
        <f t="shared" si="46"/>
        <v>-1</v>
      </c>
      <c r="Y308">
        <f t="shared" si="47"/>
        <v>1</v>
      </c>
      <c r="Z308">
        <f t="shared" si="48"/>
        <v>1</v>
      </c>
      <c r="AA308">
        <f t="shared" si="49"/>
        <v>1</v>
      </c>
    </row>
    <row r="309" spans="1:27" x14ac:dyDescent="0.2">
      <c r="A309" t="s">
        <v>17</v>
      </c>
      <c r="B309" s="1">
        <v>45039</v>
      </c>
      <c r="C309" s="2">
        <v>0.58333333333333337</v>
      </c>
      <c r="D309" t="s">
        <v>29</v>
      </c>
      <c r="E309" t="s">
        <v>31</v>
      </c>
      <c r="F309">
        <v>6</v>
      </c>
      <c r="G309">
        <v>1</v>
      </c>
      <c r="H309" t="s">
        <v>24</v>
      </c>
      <c r="I309">
        <f t="shared" si="43"/>
        <v>1</v>
      </c>
      <c r="J309">
        <v>1.83</v>
      </c>
      <c r="K309">
        <v>3.75</v>
      </c>
      <c r="L309">
        <v>4.2</v>
      </c>
      <c r="M309">
        <v>1.83</v>
      </c>
      <c r="N309">
        <v>3.7</v>
      </c>
      <c r="O309">
        <v>4.0999999999999996</v>
      </c>
      <c r="P309">
        <v>1.85</v>
      </c>
      <c r="Q309">
        <v>3.75</v>
      </c>
      <c r="R309">
        <v>4.0999999999999996</v>
      </c>
      <c r="S309">
        <f t="shared" si="40"/>
        <v>1.83</v>
      </c>
      <c r="T309">
        <f t="shared" si="41"/>
        <v>1.83</v>
      </c>
      <c r="U309">
        <f t="shared" si="42"/>
        <v>1.85</v>
      </c>
      <c r="V309">
        <f t="shared" si="44"/>
        <v>1</v>
      </c>
      <c r="W309">
        <f t="shared" si="45"/>
        <v>1</v>
      </c>
      <c r="X309">
        <f t="shared" si="46"/>
        <v>1</v>
      </c>
      <c r="Y309">
        <f t="shared" si="47"/>
        <v>1</v>
      </c>
      <c r="Z309">
        <f t="shared" si="48"/>
        <v>1</v>
      </c>
      <c r="AA309">
        <f t="shared" si="49"/>
        <v>1</v>
      </c>
    </row>
    <row r="310" spans="1:27" x14ac:dyDescent="0.2">
      <c r="A310" t="s">
        <v>17</v>
      </c>
      <c r="B310" s="1">
        <v>45041</v>
      </c>
      <c r="C310" s="2">
        <v>0.8125</v>
      </c>
      <c r="D310" t="s">
        <v>28</v>
      </c>
      <c r="E310" t="s">
        <v>18</v>
      </c>
      <c r="F310">
        <v>2</v>
      </c>
      <c r="G310">
        <v>0</v>
      </c>
      <c r="H310" t="s">
        <v>24</v>
      </c>
      <c r="I310">
        <f t="shared" si="43"/>
        <v>1</v>
      </c>
      <c r="J310">
        <v>2.4500000000000002</v>
      </c>
      <c r="K310">
        <v>3.2</v>
      </c>
      <c r="L310">
        <v>3</v>
      </c>
      <c r="M310">
        <v>2.4500000000000002</v>
      </c>
      <c r="N310">
        <v>3.1</v>
      </c>
      <c r="O310">
        <v>3</v>
      </c>
      <c r="P310">
        <v>2.4</v>
      </c>
      <c r="Q310">
        <v>3.2</v>
      </c>
      <c r="R310">
        <v>3.05</v>
      </c>
      <c r="S310">
        <f t="shared" si="40"/>
        <v>2.4500000000000002</v>
      </c>
      <c r="T310">
        <f t="shared" si="41"/>
        <v>2.4500000000000002</v>
      </c>
      <c r="U310">
        <f t="shared" si="42"/>
        <v>2.4</v>
      </c>
      <c r="V310">
        <f t="shared" si="44"/>
        <v>1</v>
      </c>
      <c r="W310">
        <f t="shared" si="45"/>
        <v>1</v>
      </c>
      <c r="X310">
        <f t="shared" si="46"/>
        <v>1</v>
      </c>
      <c r="Y310">
        <f t="shared" si="47"/>
        <v>1</v>
      </c>
      <c r="Z310">
        <f t="shared" si="48"/>
        <v>1</v>
      </c>
      <c r="AA310">
        <f t="shared" si="49"/>
        <v>1</v>
      </c>
    </row>
    <row r="311" spans="1:27" x14ac:dyDescent="0.2">
      <c r="A311" t="s">
        <v>17</v>
      </c>
      <c r="B311" s="1">
        <v>45041</v>
      </c>
      <c r="C311" s="2">
        <v>0.82291666666666663</v>
      </c>
      <c r="D311" t="s">
        <v>26</v>
      </c>
      <c r="E311" t="s">
        <v>21</v>
      </c>
      <c r="F311">
        <v>1</v>
      </c>
      <c r="G311">
        <v>0</v>
      </c>
      <c r="H311" t="s">
        <v>24</v>
      </c>
      <c r="I311">
        <f t="shared" si="43"/>
        <v>1</v>
      </c>
      <c r="J311">
        <v>1.75</v>
      </c>
      <c r="K311">
        <v>4</v>
      </c>
      <c r="L311">
        <v>4.2</v>
      </c>
      <c r="M311">
        <v>1.8</v>
      </c>
      <c r="N311">
        <v>3.75</v>
      </c>
      <c r="O311">
        <v>4.2</v>
      </c>
      <c r="P311">
        <v>1.77</v>
      </c>
      <c r="Q311">
        <v>3.8</v>
      </c>
      <c r="R311">
        <v>4.4000000000000004</v>
      </c>
      <c r="S311">
        <f t="shared" si="40"/>
        <v>1.75</v>
      </c>
      <c r="T311">
        <f t="shared" si="41"/>
        <v>1.8</v>
      </c>
      <c r="U311">
        <f t="shared" si="42"/>
        <v>1.77</v>
      </c>
      <c r="V311">
        <f t="shared" si="44"/>
        <v>1</v>
      </c>
      <c r="W311">
        <f t="shared" si="45"/>
        <v>1</v>
      </c>
      <c r="X311">
        <f t="shared" si="46"/>
        <v>1</v>
      </c>
      <c r="Y311">
        <f t="shared" si="47"/>
        <v>1</v>
      </c>
      <c r="Z311">
        <f t="shared" si="48"/>
        <v>1</v>
      </c>
      <c r="AA311">
        <f t="shared" si="49"/>
        <v>1</v>
      </c>
    </row>
    <row r="312" spans="1:27" x14ac:dyDescent="0.2">
      <c r="A312" t="s">
        <v>17</v>
      </c>
      <c r="B312" s="1">
        <v>45041</v>
      </c>
      <c r="C312" s="2">
        <v>0.83333333333333337</v>
      </c>
      <c r="D312" t="s">
        <v>27</v>
      </c>
      <c r="E312" t="s">
        <v>35</v>
      </c>
      <c r="F312">
        <v>1</v>
      </c>
      <c r="G312">
        <v>1</v>
      </c>
      <c r="H312" t="s">
        <v>23</v>
      </c>
      <c r="I312">
        <f t="shared" si="43"/>
        <v>0</v>
      </c>
      <c r="J312">
        <v>2.2999999999999998</v>
      </c>
      <c r="K312">
        <v>3.5</v>
      </c>
      <c r="L312">
        <v>3</v>
      </c>
      <c r="M312">
        <v>2.25</v>
      </c>
      <c r="N312">
        <v>3.5</v>
      </c>
      <c r="O312">
        <v>3</v>
      </c>
      <c r="P312">
        <v>2.2999999999999998</v>
      </c>
      <c r="Q312">
        <v>3.55</v>
      </c>
      <c r="R312">
        <v>3</v>
      </c>
      <c r="S312">
        <f t="shared" si="40"/>
        <v>2.2999999999999998</v>
      </c>
      <c r="T312">
        <f t="shared" si="41"/>
        <v>2.25</v>
      </c>
      <c r="U312">
        <f t="shared" si="42"/>
        <v>2.2999999999999998</v>
      </c>
      <c r="V312">
        <f t="shared" si="44"/>
        <v>1</v>
      </c>
      <c r="W312">
        <f t="shared" si="45"/>
        <v>1</v>
      </c>
      <c r="X312">
        <f t="shared" si="46"/>
        <v>1</v>
      </c>
      <c r="Y312">
        <f t="shared" si="47"/>
        <v>0</v>
      </c>
      <c r="Z312">
        <f t="shared" si="48"/>
        <v>0</v>
      </c>
      <c r="AA312">
        <f t="shared" si="49"/>
        <v>0</v>
      </c>
    </row>
    <row r="313" spans="1:27" x14ac:dyDescent="0.2">
      <c r="A313" t="s">
        <v>17</v>
      </c>
      <c r="B313" s="1">
        <v>45042</v>
      </c>
      <c r="C313" s="2">
        <v>0.8125</v>
      </c>
      <c r="D313" t="s">
        <v>30</v>
      </c>
      <c r="E313" t="s">
        <v>38</v>
      </c>
      <c r="F313">
        <v>3</v>
      </c>
      <c r="G313">
        <v>1</v>
      </c>
      <c r="H313" t="s">
        <v>24</v>
      </c>
      <c r="I313">
        <f t="shared" si="43"/>
        <v>1</v>
      </c>
      <c r="J313">
        <v>6</v>
      </c>
      <c r="K313">
        <v>4.2</v>
      </c>
      <c r="L313">
        <v>1.53</v>
      </c>
      <c r="M313">
        <v>6</v>
      </c>
      <c r="N313">
        <v>4.33</v>
      </c>
      <c r="O313">
        <v>1.53</v>
      </c>
      <c r="P313">
        <v>5.75</v>
      </c>
      <c r="Q313">
        <v>4.4000000000000004</v>
      </c>
      <c r="R313">
        <v>1.53</v>
      </c>
      <c r="S313">
        <f t="shared" si="40"/>
        <v>1.53</v>
      </c>
      <c r="T313">
        <f t="shared" si="41"/>
        <v>1.53</v>
      </c>
      <c r="U313">
        <f t="shared" si="42"/>
        <v>1.53</v>
      </c>
      <c r="V313">
        <f t="shared" si="44"/>
        <v>-1</v>
      </c>
      <c r="W313">
        <f t="shared" si="45"/>
        <v>-1</v>
      </c>
      <c r="X313">
        <f t="shared" si="46"/>
        <v>-1</v>
      </c>
      <c r="Y313">
        <f t="shared" si="47"/>
        <v>0</v>
      </c>
      <c r="Z313">
        <f t="shared" si="48"/>
        <v>0</v>
      </c>
      <c r="AA313">
        <f t="shared" si="49"/>
        <v>0</v>
      </c>
    </row>
    <row r="314" spans="1:27" x14ac:dyDescent="0.2">
      <c r="A314" t="s">
        <v>17</v>
      </c>
      <c r="B314" s="1">
        <v>45042</v>
      </c>
      <c r="C314" s="2">
        <v>0.82291666666666663</v>
      </c>
      <c r="D314" t="s">
        <v>34</v>
      </c>
      <c r="E314" t="s">
        <v>36</v>
      </c>
      <c r="F314">
        <v>0</v>
      </c>
      <c r="G314">
        <v>2</v>
      </c>
      <c r="H314" t="s">
        <v>20</v>
      </c>
      <c r="I314">
        <f t="shared" si="43"/>
        <v>-1</v>
      </c>
      <c r="J314">
        <v>1.7</v>
      </c>
      <c r="K314">
        <v>4</v>
      </c>
      <c r="L314">
        <v>4.75</v>
      </c>
      <c r="M314">
        <v>1.7</v>
      </c>
      <c r="N314">
        <v>3.75</v>
      </c>
      <c r="O314">
        <v>5</v>
      </c>
      <c r="P314">
        <v>1.73</v>
      </c>
      <c r="Q314">
        <v>3.9</v>
      </c>
      <c r="R314">
        <v>4.5999999999999996</v>
      </c>
      <c r="S314">
        <f t="shared" si="40"/>
        <v>1.7</v>
      </c>
      <c r="T314">
        <f t="shared" si="41"/>
        <v>1.7</v>
      </c>
      <c r="U314">
        <f t="shared" si="42"/>
        <v>1.73</v>
      </c>
      <c r="V314">
        <f t="shared" si="44"/>
        <v>1</v>
      </c>
      <c r="W314">
        <f t="shared" si="45"/>
        <v>1</v>
      </c>
      <c r="X314">
        <f t="shared" si="46"/>
        <v>1</v>
      </c>
      <c r="Y314">
        <f t="shared" si="47"/>
        <v>0</v>
      </c>
      <c r="Z314">
        <f t="shared" si="48"/>
        <v>0</v>
      </c>
      <c r="AA314">
        <f t="shared" si="49"/>
        <v>0</v>
      </c>
    </row>
    <row r="315" spans="1:27" x14ac:dyDescent="0.2">
      <c r="A315" t="s">
        <v>17</v>
      </c>
      <c r="B315" s="1">
        <v>45042</v>
      </c>
      <c r="C315" s="2">
        <v>0.82291666666666663</v>
      </c>
      <c r="D315" t="s">
        <v>39</v>
      </c>
      <c r="E315" t="s">
        <v>22</v>
      </c>
      <c r="F315">
        <v>1</v>
      </c>
      <c r="G315">
        <v>2</v>
      </c>
      <c r="H315" t="s">
        <v>20</v>
      </c>
      <c r="I315">
        <f t="shared" si="43"/>
        <v>-1</v>
      </c>
      <c r="J315">
        <v>3.9</v>
      </c>
      <c r="K315">
        <v>3.9</v>
      </c>
      <c r="L315">
        <v>1.85</v>
      </c>
      <c r="M315">
        <v>3.8</v>
      </c>
      <c r="N315">
        <v>3.7</v>
      </c>
      <c r="O315">
        <v>1.9</v>
      </c>
      <c r="P315">
        <v>3.85</v>
      </c>
      <c r="Q315">
        <v>3.8</v>
      </c>
      <c r="R315">
        <v>1.9</v>
      </c>
      <c r="S315">
        <f t="shared" si="40"/>
        <v>1.85</v>
      </c>
      <c r="T315">
        <f t="shared" si="41"/>
        <v>1.9</v>
      </c>
      <c r="U315">
        <f t="shared" si="42"/>
        <v>1.9</v>
      </c>
      <c r="V315">
        <f t="shared" si="44"/>
        <v>-1</v>
      </c>
      <c r="W315">
        <f t="shared" si="45"/>
        <v>-1</v>
      </c>
      <c r="X315">
        <f t="shared" si="46"/>
        <v>-1</v>
      </c>
      <c r="Y315">
        <f t="shared" si="47"/>
        <v>1</v>
      </c>
      <c r="Z315">
        <f t="shared" si="48"/>
        <v>1</v>
      </c>
      <c r="AA315">
        <f t="shared" si="49"/>
        <v>1</v>
      </c>
    </row>
    <row r="316" spans="1:27" x14ac:dyDescent="0.2">
      <c r="A316" t="s">
        <v>17</v>
      </c>
      <c r="B316" s="1">
        <v>45042</v>
      </c>
      <c r="C316" s="2">
        <v>0.83333333333333337</v>
      </c>
      <c r="D316" t="s">
        <v>40</v>
      </c>
      <c r="E316" t="s">
        <v>19</v>
      </c>
      <c r="F316">
        <v>4</v>
      </c>
      <c r="G316">
        <v>1</v>
      </c>
      <c r="H316" t="s">
        <v>24</v>
      </c>
      <c r="I316">
        <f t="shared" si="43"/>
        <v>1</v>
      </c>
      <c r="J316">
        <v>1.55</v>
      </c>
      <c r="K316">
        <v>4.5</v>
      </c>
      <c r="L316">
        <v>5.25</v>
      </c>
      <c r="M316">
        <v>1.55</v>
      </c>
      <c r="N316">
        <v>4.4000000000000004</v>
      </c>
      <c r="O316">
        <v>5.5</v>
      </c>
      <c r="P316">
        <v>1.55</v>
      </c>
      <c r="Q316">
        <v>4.5</v>
      </c>
      <c r="R316">
        <v>5.5</v>
      </c>
      <c r="S316">
        <f t="shared" si="40"/>
        <v>1.55</v>
      </c>
      <c r="T316">
        <f t="shared" si="41"/>
        <v>1.55</v>
      </c>
      <c r="U316">
        <f t="shared" si="42"/>
        <v>1.55</v>
      </c>
      <c r="V316">
        <f t="shared" si="44"/>
        <v>1</v>
      </c>
      <c r="W316">
        <f t="shared" si="45"/>
        <v>1</v>
      </c>
      <c r="X316">
        <f t="shared" si="46"/>
        <v>1</v>
      </c>
      <c r="Y316">
        <f t="shared" si="47"/>
        <v>1</v>
      </c>
      <c r="Z316">
        <f t="shared" si="48"/>
        <v>1</v>
      </c>
      <c r="AA316">
        <f t="shared" si="49"/>
        <v>1</v>
      </c>
    </row>
    <row r="317" spans="1:27" x14ac:dyDescent="0.2">
      <c r="A317" t="s">
        <v>17</v>
      </c>
      <c r="B317" s="1">
        <v>45043</v>
      </c>
      <c r="C317" s="2">
        <v>0.82291666666666663</v>
      </c>
      <c r="D317" t="s">
        <v>33</v>
      </c>
      <c r="E317" t="s">
        <v>29</v>
      </c>
      <c r="F317">
        <v>1</v>
      </c>
      <c r="G317">
        <v>4</v>
      </c>
      <c r="H317" t="s">
        <v>20</v>
      </c>
      <c r="I317">
        <f t="shared" si="43"/>
        <v>-1</v>
      </c>
      <c r="J317">
        <v>4.75</v>
      </c>
      <c r="K317">
        <v>3.6</v>
      </c>
      <c r="L317">
        <v>1.73</v>
      </c>
      <c r="M317">
        <v>4.5</v>
      </c>
      <c r="N317">
        <v>3.6</v>
      </c>
      <c r="O317">
        <v>1.78</v>
      </c>
      <c r="P317">
        <v>4.7</v>
      </c>
      <c r="Q317">
        <v>3.65</v>
      </c>
      <c r="R317">
        <v>1.75</v>
      </c>
      <c r="S317">
        <f t="shared" ref="S317:S380" si="50">MIN(J317:L317)</f>
        <v>1.73</v>
      </c>
      <c r="T317">
        <f t="shared" ref="T317:T380" si="51">MIN(M317:O317)</f>
        <v>1.78</v>
      </c>
      <c r="U317">
        <f t="shared" ref="U317:U380" si="52">MIN(P317:R317)</f>
        <v>1.75</v>
      </c>
      <c r="V317">
        <f t="shared" si="44"/>
        <v>-1</v>
      </c>
      <c r="W317">
        <f t="shared" si="45"/>
        <v>-1</v>
      </c>
      <c r="X317">
        <f t="shared" si="46"/>
        <v>-1</v>
      </c>
      <c r="Y317">
        <f t="shared" si="47"/>
        <v>1</v>
      </c>
      <c r="Z317">
        <f t="shared" si="48"/>
        <v>1</v>
      </c>
      <c r="AA317">
        <f t="shared" si="49"/>
        <v>1</v>
      </c>
    </row>
    <row r="318" spans="1:27" x14ac:dyDescent="0.2">
      <c r="A318" t="s">
        <v>17</v>
      </c>
      <c r="B318" s="1">
        <v>45043</v>
      </c>
      <c r="C318" s="2">
        <v>0.82291666666666663</v>
      </c>
      <c r="D318" t="s">
        <v>32</v>
      </c>
      <c r="E318" t="s">
        <v>25</v>
      </c>
      <c r="F318">
        <v>0</v>
      </c>
      <c r="G318">
        <v>1</v>
      </c>
      <c r="H318" t="s">
        <v>20</v>
      </c>
      <c r="I318">
        <f t="shared" si="43"/>
        <v>-1</v>
      </c>
      <c r="J318">
        <v>2.25</v>
      </c>
      <c r="K318">
        <v>3.4</v>
      </c>
      <c r="L318">
        <v>3.2</v>
      </c>
      <c r="M318">
        <v>2.25</v>
      </c>
      <c r="N318">
        <v>3.4</v>
      </c>
      <c r="O318">
        <v>3.1</v>
      </c>
      <c r="P318">
        <v>2.2999999999999998</v>
      </c>
      <c r="Q318">
        <v>3.4</v>
      </c>
      <c r="R318">
        <v>3.1</v>
      </c>
      <c r="S318">
        <f t="shared" si="50"/>
        <v>2.25</v>
      </c>
      <c r="T318">
        <f t="shared" si="51"/>
        <v>2.25</v>
      </c>
      <c r="U318">
        <f t="shared" si="52"/>
        <v>2.2999999999999998</v>
      </c>
      <c r="V318">
        <f t="shared" si="44"/>
        <v>1</v>
      </c>
      <c r="W318">
        <f t="shared" si="45"/>
        <v>1</v>
      </c>
      <c r="X318">
        <f t="shared" si="46"/>
        <v>1</v>
      </c>
      <c r="Y318">
        <f t="shared" si="47"/>
        <v>0</v>
      </c>
      <c r="Z318">
        <f t="shared" si="48"/>
        <v>0</v>
      </c>
      <c r="AA318">
        <f t="shared" si="49"/>
        <v>0</v>
      </c>
    </row>
    <row r="319" spans="1:27" x14ac:dyDescent="0.2">
      <c r="A319" t="s">
        <v>17</v>
      </c>
      <c r="B319" s="1">
        <v>45043</v>
      </c>
      <c r="C319" s="2">
        <v>0.84375</v>
      </c>
      <c r="D319" t="s">
        <v>31</v>
      </c>
      <c r="E319" t="s">
        <v>37</v>
      </c>
      <c r="F319">
        <v>2</v>
      </c>
      <c r="G319">
        <v>2</v>
      </c>
      <c r="H319" t="s">
        <v>23</v>
      </c>
      <c r="I319">
        <f t="shared" si="43"/>
        <v>0</v>
      </c>
      <c r="J319">
        <v>2.8</v>
      </c>
      <c r="K319">
        <v>3.6</v>
      </c>
      <c r="L319">
        <v>2.4</v>
      </c>
      <c r="M319">
        <v>2.85</v>
      </c>
      <c r="N319">
        <v>3.5</v>
      </c>
      <c r="O319">
        <v>2.37</v>
      </c>
      <c r="P319">
        <v>2.8</v>
      </c>
      <c r="Q319">
        <v>3.55</v>
      </c>
      <c r="R319">
        <v>2.4500000000000002</v>
      </c>
      <c r="S319">
        <f t="shared" si="50"/>
        <v>2.4</v>
      </c>
      <c r="T319">
        <f t="shared" si="51"/>
        <v>2.37</v>
      </c>
      <c r="U319">
        <f t="shared" si="52"/>
        <v>2.4500000000000002</v>
      </c>
      <c r="V319">
        <f t="shared" si="44"/>
        <v>-1</v>
      </c>
      <c r="W319">
        <f t="shared" si="45"/>
        <v>-1</v>
      </c>
      <c r="X319">
        <f t="shared" si="46"/>
        <v>-1</v>
      </c>
      <c r="Y319">
        <f t="shared" si="47"/>
        <v>0</v>
      </c>
      <c r="Z319">
        <f t="shared" si="48"/>
        <v>0</v>
      </c>
      <c r="AA319">
        <f t="shared" si="49"/>
        <v>0</v>
      </c>
    </row>
    <row r="320" spans="1:27" x14ac:dyDescent="0.2">
      <c r="A320" t="s">
        <v>17</v>
      </c>
      <c r="B320" s="1">
        <v>45045</v>
      </c>
      <c r="C320" s="2">
        <v>0.52083333333333337</v>
      </c>
      <c r="D320" t="s">
        <v>18</v>
      </c>
      <c r="E320" t="s">
        <v>39</v>
      </c>
      <c r="F320">
        <v>4</v>
      </c>
      <c r="G320">
        <v>3</v>
      </c>
      <c r="H320" t="s">
        <v>24</v>
      </c>
      <c r="I320">
        <f t="shared" si="43"/>
        <v>1</v>
      </c>
      <c r="J320">
        <v>2.63</v>
      </c>
      <c r="K320">
        <v>3.25</v>
      </c>
      <c r="L320">
        <v>2.75</v>
      </c>
      <c r="M320">
        <v>2.6</v>
      </c>
      <c r="N320">
        <v>3.2</v>
      </c>
      <c r="O320">
        <v>2.75</v>
      </c>
      <c r="P320">
        <v>2.65</v>
      </c>
      <c r="Q320">
        <v>3.2</v>
      </c>
      <c r="R320">
        <v>2.8</v>
      </c>
      <c r="S320">
        <f t="shared" si="50"/>
        <v>2.63</v>
      </c>
      <c r="T320">
        <f t="shared" si="51"/>
        <v>2.6</v>
      </c>
      <c r="U320">
        <f t="shared" si="52"/>
        <v>2.65</v>
      </c>
      <c r="V320">
        <f t="shared" si="44"/>
        <v>1</v>
      </c>
      <c r="W320">
        <f t="shared" si="45"/>
        <v>1</v>
      </c>
      <c r="X320">
        <f t="shared" si="46"/>
        <v>1</v>
      </c>
      <c r="Y320">
        <f t="shared" si="47"/>
        <v>1</v>
      </c>
      <c r="Z320">
        <f t="shared" si="48"/>
        <v>1</v>
      </c>
      <c r="AA320">
        <f t="shared" si="49"/>
        <v>1</v>
      </c>
    </row>
    <row r="321" spans="1:27" x14ac:dyDescent="0.2">
      <c r="A321" t="s">
        <v>17</v>
      </c>
      <c r="B321" s="1">
        <v>45045</v>
      </c>
      <c r="C321" s="2">
        <v>0.625</v>
      </c>
      <c r="D321" t="s">
        <v>36</v>
      </c>
      <c r="E321" t="s">
        <v>30</v>
      </c>
      <c r="F321">
        <v>2</v>
      </c>
      <c r="G321">
        <v>1</v>
      </c>
      <c r="H321" t="s">
        <v>24</v>
      </c>
      <c r="I321">
        <f t="shared" si="43"/>
        <v>1</v>
      </c>
      <c r="J321">
        <v>1.65</v>
      </c>
      <c r="K321">
        <v>3.8</v>
      </c>
      <c r="L321">
        <v>5.5</v>
      </c>
      <c r="M321">
        <v>1.63</v>
      </c>
      <c r="N321">
        <v>3.9</v>
      </c>
      <c r="O321">
        <v>5.25</v>
      </c>
      <c r="P321">
        <v>1.65</v>
      </c>
      <c r="Q321">
        <v>3.9</v>
      </c>
      <c r="R321">
        <v>5.25</v>
      </c>
      <c r="S321">
        <f t="shared" si="50"/>
        <v>1.65</v>
      </c>
      <c r="T321">
        <f t="shared" si="51"/>
        <v>1.63</v>
      </c>
      <c r="U321">
        <f t="shared" si="52"/>
        <v>1.65</v>
      </c>
      <c r="V321">
        <f t="shared" si="44"/>
        <v>1</v>
      </c>
      <c r="W321">
        <f t="shared" si="45"/>
        <v>1</v>
      </c>
      <c r="X321">
        <f t="shared" si="46"/>
        <v>1</v>
      </c>
      <c r="Y321">
        <f t="shared" si="47"/>
        <v>1</v>
      </c>
      <c r="Z321">
        <f t="shared" si="48"/>
        <v>1</v>
      </c>
      <c r="AA321">
        <f t="shared" si="49"/>
        <v>1</v>
      </c>
    </row>
    <row r="322" spans="1:27" x14ac:dyDescent="0.2">
      <c r="A322" t="s">
        <v>17</v>
      </c>
      <c r="B322" s="1">
        <v>45045</v>
      </c>
      <c r="C322" s="2">
        <v>0.625</v>
      </c>
      <c r="D322" t="s">
        <v>38</v>
      </c>
      <c r="E322" t="s">
        <v>28</v>
      </c>
      <c r="F322">
        <v>6</v>
      </c>
      <c r="G322">
        <v>0</v>
      </c>
      <c r="H322" t="s">
        <v>24</v>
      </c>
      <c r="I322">
        <f t="shared" si="43"/>
        <v>1</v>
      </c>
      <c r="J322">
        <v>1.5</v>
      </c>
      <c r="K322">
        <v>4.33</v>
      </c>
      <c r="L322">
        <v>6.5</v>
      </c>
      <c r="M322">
        <v>1.5</v>
      </c>
      <c r="N322">
        <v>4.33</v>
      </c>
      <c r="O322">
        <v>6.5</v>
      </c>
      <c r="P322">
        <v>1.5</v>
      </c>
      <c r="Q322">
        <v>4.4000000000000004</v>
      </c>
      <c r="R322">
        <v>6.25</v>
      </c>
      <c r="S322">
        <f t="shared" si="50"/>
        <v>1.5</v>
      </c>
      <c r="T322">
        <f t="shared" si="51"/>
        <v>1.5</v>
      </c>
      <c r="U322">
        <f t="shared" si="52"/>
        <v>1.5</v>
      </c>
      <c r="V322">
        <f t="shared" si="44"/>
        <v>1</v>
      </c>
      <c r="W322">
        <f t="shared" si="45"/>
        <v>1</v>
      </c>
      <c r="X322">
        <f t="shared" si="46"/>
        <v>1</v>
      </c>
      <c r="Y322">
        <f t="shared" si="47"/>
        <v>1</v>
      </c>
      <c r="Z322">
        <f t="shared" si="48"/>
        <v>1</v>
      </c>
      <c r="AA322">
        <f t="shared" si="49"/>
        <v>1</v>
      </c>
    </row>
    <row r="323" spans="1:27" x14ac:dyDescent="0.2">
      <c r="A323" t="s">
        <v>17</v>
      </c>
      <c r="B323" s="1">
        <v>45046</v>
      </c>
      <c r="C323" s="2">
        <v>0.58333333333333337</v>
      </c>
      <c r="D323" t="s">
        <v>25</v>
      </c>
      <c r="E323" t="s">
        <v>27</v>
      </c>
      <c r="F323">
        <v>4</v>
      </c>
      <c r="G323">
        <v>1</v>
      </c>
      <c r="H323" t="s">
        <v>24</v>
      </c>
      <c r="I323">
        <f t="shared" ref="I323:I375" si="53">IF(H323="H",1,0)+IF(H323="A",-1,0)</f>
        <v>1</v>
      </c>
      <c r="J323">
        <v>2.5499999999999998</v>
      </c>
      <c r="K323">
        <v>3.5</v>
      </c>
      <c r="L323">
        <v>2.7</v>
      </c>
      <c r="M323">
        <v>2.5499999999999998</v>
      </c>
      <c r="N323">
        <v>3.4</v>
      </c>
      <c r="O323">
        <v>2.7</v>
      </c>
      <c r="P323">
        <v>2.6</v>
      </c>
      <c r="Q323">
        <v>3.4</v>
      </c>
      <c r="R323">
        <v>2.7</v>
      </c>
      <c r="S323">
        <f t="shared" si="50"/>
        <v>2.5499999999999998</v>
      </c>
      <c r="T323">
        <f t="shared" si="51"/>
        <v>2.5499999999999998</v>
      </c>
      <c r="U323">
        <f t="shared" si="52"/>
        <v>2.6</v>
      </c>
      <c r="V323">
        <f t="shared" ref="V323:V386" si="54">-1 + 2*IF(S323=J323,1,0)</f>
        <v>1</v>
      </c>
      <c r="W323">
        <f t="shared" ref="W323:W386" si="55">-1 + 2*IF(T323=M323,1,0)</f>
        <v>1</v>
      </c>
      <c r="X323">
        <f t="shared" ref="X323:X386" si="56">-1 + 2*IF(U323=P323,1,0)</f>
        <v>1</v>
      </c>
      <c r="Y323">
        <f t="shared" ref="Y323:Y386" si="57">IF(V323=I323,1,0)</f>
        <v>1</v>
      </c>
      <c r="Z323">
        <f t="shared" ref="Z323:Z386" si="58">IF(W323=I323,1,0)</f>
        <v>1</v>
      </c>
      <c r="AA323">
        <f t="shared" ref="AA323:AA386" si="59">IF(X323=I323,1,0)</f>
        <v>1</v>
      </c>
    </row>
    <row r="324" spans="1:27" x14ac:dyDescent="0.2">
      <c r="A324" t="s">
        <v>17</v>
      </c>
      <c r="B324" s="1">
        <v>45046</v>
      </c>
      <c r="C324" s="2">
        <v>0.58333333333333337</v>
      </c>
      <c r="D324" t="s">
        <v>21</v>
      </c>
      <c r="E324" t="s">
        <v>40</v>
      </c>
      <c r="F324">
        <v>1</v>
      </c>
      <c r="G324">
        <v>2</v>
      </c>
      <c r="H324" t="s">
        <v>20</v>
      </c>
      <c r="I324">
        <f t="shared" si="53"/>
        <v>-1</v>
      </c>
      <c r="J324">
        <v>12</v>
      </c>
      <c r="K324">
        <v>6</v>
      </c>
      <c r="L324">
        <v>1.25</v>
      </c>
      <c r="M324">
        <v>11</v>
      </c>
      <c r="N324">
        <v>6.25</v>
      </c>
      <c r="O324">
        <v>1.26</v>
      </c>
      <c r="P324">
        <v>12</v>
      </c>
      <c r="Q324">
        <v>6.25</v>
      </c>
      <c r="R324">
        <v>1.25</v>
      </c>
      <c r="S324">
        <f t="shared" si="50"/>
        <v>1.25</v>
      </c>
      <c r="T324">
        <f t="shared" si="51"/>
        <v>1.26</v>
      </c>
      <c r="U324">
        <f t="shared" si="52"/>
        <v>1.25</v>
      </c>
      <c r="V324">
        <f t="shared" si="54"/>
        <v>-1</v>
      </c>
      <c r="W324">
        <f t="shared" si="55"/>
        <v>-1</v>
      </c>
      <c r="X324">
        <f t="shared" si="56"/>
        <v>-1</v>
      </c>
      <c r="Y324">
        <f t="shared" si="57"/>
        <v>1</v>
      </c>
      <c r="Z324">
        <f t="shared" si="58"/>
        <v>1</v>
      </c>
      <c r="AA324">
        <f t="shared" si="59"/>
        <v>1</v>
      </c>
    </row>
    <row r="325" spans="1:27" x14ac:dyDescent="0.2">
      <c r="A325" t="s">
        <v>17</v>
      </c>
      <c r="B325" s="1">
        <v>45046</v>
      </c>
      <c r="C325" s="2">
        <v>0.58333333333333337</v>
      </c>
      <c r="D325" t="s">
        <v>37</v>
      </c>
      <c r="E325" t="s">
        <v>26</v>
      </c>
      <c r="F325">
        <v>1</v>
      </c>
      <c r="G325">
        <v>0</v>
      </c>
      <c r="H325" t="s">
        <v>24</v>
      </c>
      <c r="I325">
        <f t="shared" si="53"/>
        <v>1</v>
      </c>
      <c r="J325">
        <v>1.73</v>
      </c>
      <c r="K325">
        <v>3.9</v>
      </c>
      <c r="L325">
        <v>4.5999999999999996</v>
      </c>
      <c r="M325">
        <v>1.75</v>
      </c>
      <c r="N325">
        <v>3.8</v>
      </c>
      <c r="O325">
        <v>4.4000000000000004</v>
      </c>
      <c r="P325">
        <v>1.75</v>
      </c>
      <c r="Q325">
        <v>3.95</v>
      </c>
      <c r="R325">
        <v>4.4000000000000004</v>
      </c>
      <c r="S325">
        <f t="shared" si="50"/>
        <v>1.73</v>
      </c>
      <c r="T325">
        <f t="shared" si="51"/>
        <v>1.75</v>
      </c>
      <c r="U325">
        <f t="shared" si="52"/>
        <v>1.75</v>
      </c>
      <c r="V325">
        <f t="shared" si="54"/>
        <v>1</v>
      </c>
      <c r="W325">
        <f t="shared" si="55"/>
        <v>1</v>
      </c>
      <c r="X325">
        <f t="shared" si="56"/>
        <v>1</v>
      </c>
      <c r="Y325">
        <f t="shared" si="57"/>
        <v>1</v>
      </c>
      <c r="Z325">
        <f t="shared" si="58"/>
        <v>1</v>
      </c>
      <c r="AA325">
        <f t="shared" si="59"/>
        <v>1</v>
      </c>
    </row>
    <row r="326" spans="1:27" x14ac:dyDescent="0.2">
      <c r="A326" t="s">
        <v>17</v>
      </c>
      <c r="B326" s="1">
        <v>45046</v>
      </c>
      <c r="C326" s="2">
        <v>0.58333333333333337</v>
      </c>
      <c r="D326" t="s">
        <v>29</v>
      </c>
      <c r="E326" t="s">
        <v>32</v>
      </c>
      <c r="F326">
        <v>3</v>
      </c>
      <c r="G326">
        <v>1</v>
      </c>
      <c r="H326" t="s">
        <v>24</v>
      </c>
      <c r="I326">
        <f t="shared" si="53"/>
        <v>1</v>
      </c>
      <c r="J326">
        <v>1.3</v>
      </c>
      <c r="K326">
        <v>5.25</v>
      </c>
      <c r="L326">
        <v>10</v>
      </c>
      <c r="M326">
        <v>1.32</v>
      </c>
      <c r="N326">
        <v>5.25</v>
      </c>
      <c r="O326">
        <v>9.5</v>
      </c>
      <c r="P326">
        <v>1.33</v>
      </c>
      <c r="Q326">
        <v>5.5</v>
      </c>
      <c r="R326">
        <v>9.5</v>
      </c>
      <c r="S326">
        <f t="shared" si="50"/>
        <v>1.3</v>
      </c>
      <c r="T326">
        <f t="shared" si="51"/>
        <v>1.32</v>
      </c>
      <c r="U326">
        <f t="shared" si="52"/>
        <v>1.33</v>
      </c>
      <c r="V326">
        <f t="shared" si="54"/>
        <v>1</v>
      </c>
      <c r="W326">
        <f t="shared" si="55"/>
        <v>1</v>
      </c>
      <c r="X326">
        <f t="shared" si="56"/>
        <v>1</v>
      </c>
      <c r="Y326">
        <f t="shared" si="57"/>
        <v>1</v>
      </c>
      <c r="Z326">
        <f t="shared" si="58"/>
        <v>1</v>
      </c>
      <c r="AA326">
        <f t="shared" si="59"/>
        <v>1</v>
      </c>
    </row>
    <row r="327" spans="1:27" x14ac:dyDescent="0.2">
      <c r="A327" t="s">
        <v>17</v>
      </c>
      <c r="B327" s="1">
        <v>45046</v>
      </c>
      <c r="C327" s="2">
        <v>0.6875</v>
      </c>
      <c r="D327" t="s">
        <v>22</v>
      </c>
      <c r="E327" t="s">
        <v>31</v>
      </c>
      <c r="F327">
        <v>4</v>
      </c>
      <c r="G327">
        <v>3</v>
      </c>
      <c r="H327" t="s">
        <v>24</v>
      </c>
      <c r="I327">
        <f t="shared" si="53"/>
        <v>1</v>
      </c>
      <c r="J327">
        <v>1.53</v>
      </c>
      <c r="K327">
        <v>4.5</v>
      </c>
      <c r="L327">
        <v>5.75</v>
      </c>
      <c r="M327">
        <v>1.52</v>
      </c>
      <c r="N327">
        <v>4.5</v>
      </c>
      <c r="O327">
        <v>5.75</v>
      </c>
      <c r="P327">
        <v>1.53</v>
      </c>
      <c r="Q327">
        <v>4.7</v>
      </c>
      <c r="R327">
        <v>5.5</v>
      </c>
      <c r="S327">
        <f t="shared" si="50"/>
        <v>1.53</v>
      </c>
      <c r="T327">
        <f t="shared" si="51"/>
        <v>1.52</v>
      </c>
      <c r="U327">
        <f t="shared" si="52"/>
        <v>1.53</v>
      </c>
      <c r="V327">
        <f t="shared" si="54"/>
        <v>1</v>
      </c>
      <c r="W327">
        <f t="shared" si="55"/>
        <v>1</v>
      </c>
      <c r="X327">
        <f t="shared" si="56"/>
        <v>1</v>
      </c>
      <c r="Y327">
        <f t="shared" si="57"/>
        <v>1</v>
      </c>
      <c r="Z327">
        <f t="shared" si="58"/>
        <v>1</v>
      </c>
      <c r="AA327">
        <f t="shared" si="59"/>
        <v>1</v>
      </c>
    </row>
    <row r="328" spans="1:27" x14ac:dyDescent="0.2">
      <c r="A328" t="s">
        <v>17</v>
      </c>
      <c r="B328" s="1">
        <v>45047</v>
      </c>
      <c r="C328" s="2">
        <v>0.83333333333333337</v>
      </c>
      <c r="D328" t="s">
        <v>35</v>
      </c>
      <c r="E328" t="s">
        <v>33</v>
      </c>
      <c r="F328">
        <v>2</v>
      </c>
      <c r="G328">
        <v>2</v>
      </c>
      <c r="H328" t="s">
        <v>23</v>
      </c>
      <c r="I328">
        <f t="shared" si="53"/>
        <v>0</v>
      </c>
      <c r="J328">
        <v>2</v>
      </c>
      <c r="K328">
        <v>3.5</v>
      </c>
      <c r="L328">
        <v>3.75</v>
      </c>
      <c r="M328">
        <v>2.0499999999999998</v>
      </c>
      <c r="N328">
        <v>3.4</v>
      </c>
      <c r="O328">
        <v>3.6</v>
      </c>
      <c r="P328">
        <v>2.0499999999999998</v>
      </c>
      <c r="Q328">
        <v>3.45</v>
      </c>
      <c r="R328">
        <v>3.65</v>
      </c>
      <c r="S328">
        <f t="shared" si="50"/>
        <v>2</v>
      </c>
      <c r="T328">
        <f t="shared" si="51"/>
        <v>2.0499999999999998</v>
      </c>
      <c r="U328">
        <f t="shared" si="52"/>
        <v>2.0499999999999998</v>
      </c>
      <c r="V328">
        <f t="shared" si="54"/>
        <v>1</v>
      </c>
      <c r="W328">
        <f t="shared" si="55"/>
        <v>1</v>
      </c>
      <c r="X328">
        <f t="shared" si="56"/>
        <v>1</v>
      </c>
      <c r="Y328">
        <f t="shared" si="57"/>
        <v>0</v>
      </c>
      <c r="Z328">
        <f t="shared" si="58"/>
        <v>0</v>
      </c>
      <c r="AA328">
        <f t="shared" si="59"/>
        <v>0</v>
      </c>
    </row>
    <row r="329" spans="1:27" x14ac:dyDescent="0.2">
      <c r="A329" t="s">
        <v>17</v>
      </c>
      <c r="B329" s="1">
        <v>45048</v>
      </c>
      <c r="C329" s="2">
        <v>0.83333333333333337</v>
      </c>
      <c r="D329" t="s">
        <v>19</v>
      </c>
      <c r="E329" t="s">
        <v>34</v>
      </c>
      <c r="F329">
        <v>3</v>
      </c>
      <c r="G329">
        <v>1</v>
      </c>
      <c r="H329" t="s">
        <v>24</v>
      </c>
      <c r="I329">
        <f t="shared" si="53"/>
        <v>1</v>
      </c>
      <c r="J329">
        <v>1.6</v>
      </c>
      <c r="K329">
        <v>4</v>
      </c>
      <c r="L329">
        <v>5.5</v>
      </c>
      <c r="M329">
        <v>1.6</v>
      </c>
      <c r="N329">
        <v>4.0999999999999996</v>
      </c>
      <c r="O329">
        <v>5.5</v>
      </c>
      <c r="P329">
        <v>1.6</v>
      </c>
      <c r="Q329">
        <v>4.2</v>
      </c>
      <c r="R329">
        <v>5.5</v>
      </c>
      <c r="S329">
        <f t="shared" si="50"/>
        <v>1.6</v>
      </c>
      <c r="T329">
        <f t="shared" si="51"/>
        <v>1.6</v>
      </c>
      <c r="U329">
        <f t="shared" si="52"/>
        <v>1.6</v>
      </c>
      <c r="V329">
        <f t="shared" si="54"/>
        <v>1</v>
      </c>
      <c r="W329">
        <f t="shared" si="55"/>
        <v>1</v>
      </c>
      <c r="X329">
        <f t="shared" si="56"/>
        <v>1</v>
      </c>
      <c r="Y329">
        <f t="shared" si="57"/>
        <v>1</v>
      </c>
      <c r="Z329">
        <f t="shared" si="58"/>
        <v>1</v>
      </c>
      <c r="AA329">
        <f t="shared" si="59"/>
        <v>1</v>
      </c>
    </row>
    <row r="330" spans="1:27" x14ac:dyDescent="0.2">
      <c r="A330" t="s">
        <v>17</v>
      </c>
      <c r="B330" s="1">
        <v>45049</v>
      </c>
      <c r="C330" s="2">
        <v>0.83333333333333337</v>
      </c>
      <c r="D330" t="s">
        <v>22</v>
      </c>
      <c r="E330" t="s">
        <v>21</v>
      </c>
      <c r="F330">
        <v>1</v>
      </c>
      <c r="G330">
        <v>0</v>
      </c>
      <c r="H330" t="s">
        <v>24</v>
      </c>
      <c r="I330">
        <f t="shared" si="53"/>
        <v>1</v>
      </c>
      <c r="J330">
        <v>1.25</v>
      </c>
      <c r="K330">
        <v>5.75</v>
      </c>
      <c r="L330">
        <v>11</v>
      </c>
      <c r="M330">
        <v>1.26</v>
      </c>
      <c r="N330">
        <v>6.25</v>
      </c>
      <c r="O330">
        <v>10.5</v>
      </c>
      <c r="P330">
        <v>1.25</v>
      </c>
      <c r="Q330">
        <v>6.25</v>
      </c>
      <c r="R330">
        <v>11</v>
      </c>
      <c r="S330">
        <f t="shared" si="50"/>
        <v>1.25</v>
      </c>
      <c r="T330">
        <f t="shared" si="51"/>
        <v>1.26</v>
      </c>
      <c r="U330">
        <f t="shared" si="52"/>
        <v>1.25</v>
      </c>
      <c r="V330">
        <f t="shared" si="54"/>
        <v>1</v>
      </c>
      <c r="W330">
        <f t="shared" si="55"/>
        <v>1</v>
      </c>
      <c r="X330">
        <f t="shared" si="56"/>
        <v>1</v>
      </c>
      <c r="Y330">
        <f t="shared" si="57"/>
        <v>1</v>
      </c>
      <c r="Z330">
        <f t="shared" si="58"/>
        <v>1</v>
      </c>
      <c r="AA330">
        <f t="shared" si="59"/>
        <v>1</v>
      </c>
    </row>
    <row r="331" spans="1:27" x14ac:dyDescent="0.2">
      <c r="A331" t="s">
        <v>17</v>
      </c>
      <c r="B331" s="1">
        <v>45049</v>
      </c>
      <c r="C331" s="2">
        <v>0.83333333333333337</v>
      </c>
      <c r="D331" t="s">
        <v>40</v>
      </c>
      <c r="E331" t="s">
        <v>39</v>
      </c>
      <c r="F331">
        <v>3</v>
      </c>
      <c r="G331">
        <v>0</v>
      </c>
      <c r="H331" t="s">
        <v>24</v>
      </c>
      <c r="I331">
        <f t="shared" si="53"/>
        <v>1</v>
      </c>
      <c r="J331">
        <v>1.2</v>
      </c>
      <c r="K331">
        <v>7</v>
      </c>
      <c r="L331">
        <v>13</v>
      </c>
      <c r="M331">
        <v>1.21</v>
      </c>
      <c r="N331">
        <v>7</v>
      </c>
      <c r="O331">
        <v>13</v>
      </c>
      <c r="P331">
        <v>1.2</v>
      </c>
      <c r="Q331">
        <v>7.25</v>
      </c>
      <c r="R331">
        <v>13</v>
      </c>
      <c r="S331">
        <f t="shared" si="50"/>
        <v>1.2</v>
      </c>
      <c r="T331">
        <f t="shared" si="51"/>
        <v>1.21</v>
      </c>
      <c r="U331">
        <f t="shared" si="52"/>
        <v>1.2</v>
      </c>
      <c r="V331">
        <f t="shared" si="54"/>
        <v>1</v>
      </c>
      <c r="W331">
        <f t="shared" si="55"/>
        <v>1</v>
      </c>
      <c r="X331">
        <f t="shared" si="56"/>
        <v>1</v>
      </c>
      <c r="Y331">
        <f t="shared" si="57"/>
        <v>1</v>
      </c>
      <c r="Z331">
        <f t="shared" si="58"/>
        <v>1</v>
      </c>
      <c r="AA331">
        <f t="shared" si="59"/>
        <v>1</v>
      </c>
    </row>
    <row r="332" spans="1:27" x14ac:dyDescent="0.2">
      <c r="A332" t="s">
        <v>17</v>
      </c>
      <c r="B332" s="1">
        <v>45050</v>
      </c>
      <c r="C332" s="2">
        <v>0.83333333333333337</v>
      </c>
      <c r="D332" t="s">
        <v>38</v>
      </c>
      <c r="E332" t="s">
        <v>37</v>
      </c>
      <c r="F332">
        <v>1</v>
      </c>
      <c r="G332">
        <v>0</v>
      </c>
      <c r="H332" t="s">
        <v>24</v>
      </c>
      <c r="I332">
        <f t="shared" si="53"/>
        <v>1</v>
      </c>
      <c r="J332">
        <v>1.95</v>
      </c>
      <c r="K332">
        <v>3.5</v>
      </c>
      <c r="L332">
        <v>3.75</v>
      </c>
      <c r="M332">
        <v>2</v>
      </c>
      <c r="N332">
        <v>3.8</v>
      </c>
      <c r="O332">
        <v>3.4</v>
      </c>
      <c r="P332">
        <v>2.0499999999999998</v>
      </c>
      <c r="Q332">
        <v>3.8</v>
      </c>
      <c r="R332">
        <v>3.3</v>
      </c>
      <c r="S332">
        <f t="shared" si="50"/>
        <v>1.95</v>
      </c>
      <c r="T332">
        <f t="shared" si="51"/>
        <v>2</v>
      </c>
      <c r="U332">
        <f t="shared" si="52"/>
        <v>2.0499999999999998</v>
      </c>
      <c r="V332">
        <f t="shared" si="54"/>
        <v>1</v>
      </c>
      <c r="W332">
        <f t="shared" si="55"/>
        <v>1</v>
      </c>
      <c r="X332">
        <f t="shared" si="56"/>
        <v>1</v>
      </c>
      <c r="Y332">
        <f t="shared" si="57"/>
        <v>1</v>
      </c>
      <c r="Z332">
        <f t="shared" si="58"/>
        <v>1</v>
      </c>
      <c r="AA332">
        <f t="shared" si="59"/>
        <v>1</v>
      </c>
    </row>
    <row r="333" spans="1:27" x14ac:dyDescent="0.2">
      <c r="A333" t="s">
        <v>17</v>
      </c>
      <c r="B333" s="1">
        <v>45052</v>
      </c>
      <c r="C333" s="2">
        <v>0.625</v>
      </c>
      <c r="D333" t="s">
        <v>25</v>
      </c>
      <c r="E333" t="s">
        <v>34</v>
      </c>
      <c r="F333">
        <v>1</v>
      </c>
      <c r="G333">
        <v>3</v>
      </c>
      <c r="H333" t="s">
        <v>20</v>
      </c>
      <c r="I333">
        <f t="shared" si="53"/>
        <v>-1</v>
      </c>
      <c r="J333">
        <v>3.3</v>
      </c>
      <c r="K333">
        <v>3.5</v>
      </c>
      <c r="L333">
        <v>2.15</v>
      </c>
      <c r="M333">
        <v>3.3</v>
      </c>
      <c r="N333">
        <v>3.4</v>
      </c>
      <c r="O333">
        <v>2.15</v>
      </c>
      <c r="P333">
        <v>3.3</v>
      </c>
      <c r="Q333">
        <v>3.35</v>
      </c>
      <c r="R333">
        <v>2.2000000000000002</v>
      </c>
      <c r="S333">
        <f t="shared" si="50"/>
        <v>2.15</v>
      </c>
      <c r="T333">
        <f t="shared" si="51"/>
        <v>2.15</v>
      </c>
      <c r="U333">
        <f t="shared" si="52"/>
        <v>2.2000000000000002</v>
      </c>
      <c r="V333">
        <f t="shared" si="54"/>
        <v>-1</v>
      </c>
      <c r="W333">
        <f t="shared" si="55"/>
        <v>-1</v>
      </c>
      <c r="X333">
        <f t="shared" si="56"/>
        <v>-1</v>
      </c>
      <c r="Y333">
        <f t="shared" si="57"/>
        <v>1</v>
      </c>
      <c r="Z333">
        <f t="shared" si="58"/>
        <v>1</v>
      </c>
      <c r="AA333">
        <f t="shared" si="59"/>
        <v>1</v>
      </c>
    </row>
    <row r="334" spans="1:27" x14ac:dyDescent="0.2">
      <c r="A334" t="s">
        <v>17</v>
      </c>
      <c r="B334" s="1">
        <v>45052</v>
      </c>
      <c r="C334" s="2">
        <v>0.625</v>
      </c>
      <c r="D334" t="s">
        <v>40</v>
      </c>
      <c r="E334" t="s">
        <v>27</v>
      </c>
      <c r="F334">
        <v>2</v>
      </c>
      <c r="G334">
        <v>1</v>
      </c>
      <c r="H334" t="s">
        <v>24</v>
      </c>
      <c r="I334">
        <f t="shared" si="53"/>
        <v>1</v>
      </c>
      <c r="J334">
        <v>1.17</v>
      </c>
      <c r="K334">
        <v>8.5</v>
      </c>
      <c r="L334">
        <v>15</v>
      </c>
      <c r="M334">
        <v>1.1599999999999999</v>
      </c>
      <c r="N334">
        <v>8.25</v>
      </c>
      <c r="O334">
        <v>16</v>
      </c>
      <c r="P334">
        <v>1.2</v>
      </c>
      <c r="Q334">
        <v>8</v>
      </c>
      <c r="R334">
        <v>11</v>
      </c>
      <c r="S334">
        <f t="shared" si="50"/>
        <v>1.17</v>
      </c>
      <c r="T334">
        <f t="shared" si="51"/>
        <v>1.1599999999999999</v>
      </c>
      <c r="U334">
        <f t="shared" si="52"/>
        <v>1.2</v>
      </c>
      <c r="V334">
        <f t="shared" si="54"/>
        <v>1</v>
      </c>
      <c r="W334">
        <f t="shared" si="55"/>
        <v>1</v>
      </c>
      <c r="X334">
        <f t="shared" si="56"/>
        <v>1</v>
      </c>
      <c r="Y334">
        <f t="shared" si="57"/>
        <v>1</v>
      </c>
      <c r="Z334">
        <f t="shared" si="58"/>
        <v>1</v>
      </c>
      <c r="AA334">
        <f t="shared" si="59"/>
        <v>1</v>
      </c>
    </row>
    <row r="335" spans="1:27" x14ac:dyDescent="0.2">
      <c r="A335" t="s">
        <v>17</v>
      </c>
      <c r="B335" s="1">
        <v>45052</v>
      </c>
      <c r="C335" s="2">
        <v>0.625</v>
      </c>
      <c r="D335" t="s">
        <v>31</v>
      </c>
      <c r="E335" t="s">
        <v>18</v>
      </c>
      <c r="F335">
        <v>1</v>
      </c>
      <c r="G335">
        <v>0</v>
      </c>
      <c r="H335" t="s">
        <v>24</v>
      </c>
      <c r="I335">
        <f t="shared" si="53"/>
        <v>1</v>
      </c>
      <c r="J335">
        <v>1.8</v>
      </c>
      <c r="K335">
        <v>3.8</v>
      </c>
      <c r="L335">
        <v>4.2</v>
      </c>
      <c r="M335">
        <v>1.8</v>
      </c>
      <c r="N335">
        <v>3.9</v>
      </c>
      <c r="O335">
        <v>4</v>
      </c>
      <c r="P335">
        <v>1.8</v>
      </c>
      <c r="Q335">
        <v>3.9</v>
      </c>
      <c r="R335">
        <v>4.0999999999999996</v>
      </c>
      <c r="S335">
        <f t="shared" si="50"/>
        <v>1.8</v>
      </c>
      <c r="T335">
        <f t="shared" si="51"/>
        <v>1.8</v>
      </c>
      <c r="U335">
        <f t="shared" si="52"/>
        <v>1.8</v>
      </c>
      <c r="V335">
        <f t="shared" si="54"/>
        <v>1</v>
      </c>
      <c r="W335">
        <f t="shared" si="55"/>
        <v>1</v>
      </c>
      <c r="X335">
        <f t="shared" si="56"/>
        <v>1</v>
      </c>
      <c r="Y335">
        <f t="shared" si="57"/>
        <v>1</v>
      </c>
      <c r="Z335">
        <f t="shared" si="58"/>
        <v>1</v>
      </c>
      <c r="AA335">
        <f t="shared" si="59"/>
        <v>1</v>
      </c>
    </row>
    <row r="336" spans="1:27" x14ac:dyDescent="0.2">
      <c r="A336" t="s">
        <v>17</v>
      </c>
      <c r="B336" s="1">
        <v>45052</v>
      </c>
      <c r="C336" s="2">
        <v>0.625</v>
      </c>
      <c r="D336" t="s">
        <v>28</v>
      </c>
      <c r="E336" t="s">
        <v>26</v>
      </c>
      <c r="F336">
        <v>1</v>
      </c>
      <c r="G336">
        <v>0</v>
      </c>
      <c r="H336" t="s">
        <v>24</v>
      </c>
      <c r="I336">
        <f t="shared" si="53"/>
        <v>1</v>
      </c>
      <c r="J336">
        <v>2.88</v>
      </c>
      <c r="K336">
        <v>3.3</v>
      </c>
      <c r="L336">
        <v>2.5</v>
      </c>
      <c r="M336">
        <v>2.87</v>
      </c>
      <c r="N336">
        <v>3.2</v>
      </c>
      <c r="O336">
        <v>2.5</v>
      </c>
      <c r="P336">
        <v>2.95</v>
      </c>
      <c r="Q336">
        <v>3.2</v>
      </c>
      <c r="R336">
        <v>2.5</v>
      </c>
      <c r="S336">
        <f t="shared" si="50"/>
        <v>2.5</v>
      </c>
      <c r="T336">
        <f t="shared" si="51"/>
        <v>2.5</v>
      </c>
      <c r="U336">
        <f t="shared" si="52"/>
        <v>2.5</v>
      </c>
      <c r="V336">
        <f t="shared" si="54"/>
        <v>-1</v>
      </c>
      <c r="W336">
        <f t="shared" si="55"/>
        <v>-1</v>
      </c>
      <c r="X336">
        <f t="shared" si="56"/>
        <v>-1</v>
      </c>
      <c r="Y336">
        <f t="shared" si="57"/>
        <v>0</v>
      </c>
      <c r="Z336">
        <f t="shared" si="58"/>
        <v>0</v>
      </c>
      <c r="AA336">
        <f t="shared" si="59"/>
        <v>0</v>
      </c>
    </row>
    <row r="337" spans="1:27" x14ac:dyDescent="0.2">
      <c r="A337" t="s">
        <v>17</v>
      </c>
      <c r="B337" s="1">
        <v>45052</v>
      </c>
      <c r="C337" s="2">
        <v>0.72916666666666663</v>
      </c>
      <c r="D337" t="s">
        <v>22</v>
      </c>
      <c r="E337" t="s">
        <v>36</v>
      </c>
      <c r="F337">
        <v>1</v>
      </c>
      <c r="G337">
        <v>0</v>
      </c>
      <c r="H337" t="s">
        <v>24</v>
      </c>
      <c r="I337">
        <f t="shared" si="53"/>
        <v>1</v>
      </c>
      <c r="J337">
        <v>1.44</v>
      </c>
      <c r="K337">
        <v>5</v>
      </c>
      <c r="L337">
        <v>6</v>
      </c>
      <c r="M337">
        <v>1.47</v>
      </c>
      <c r="N337">
        <v>4.8</v>
      </c>
      <c r="O337">
        <v>6</v>
      </c>
      <c r="P337">
        <v>1.45</v>
      </c>
      <c r="Q337">
        <v>4.9000000000000004</v>
      </c>
      <c r="R337">
        <v>6.25</v>
      </c>
      <c r="S337">
        <f t="shared" si="50"/>
        <v>1.44</v>
      </c>
      <c r="T337">
        <f t="shared" si="51"/>
        <v>1.47</v>
      </c>
      <c r="U337">
        <f t="shared" si="52"/>
        <v>1.45</v>
      </c>
      <c r="V337">
        <f t="shared" si="54"/>
        <v>1</v>
      </c>
      <c r="W337">
        <f t="shared" si="55"/>
        <v>1</v>
      </c>
      <c r="X337">
        <f t="shared" si="56"/>
        <v>1</v>
      </c>
      <c r="Y337">
        <f t="shared" si="57"/>
        <v>1</v>
      </c>
      <c r="Z337">
        <f t="shared" si="58"/>
        <v>1</v>
      </c>
      <c r="AA337">
        <f t="shared" si="59"/>
        <v>1</v>
      </c>
    </row>
    <row r="338" spans="1:27" x14ac:dyDescent="0.2">
      <c r="A338" t="s">
        <v>17</v>
      </c>
      <c r="B338" s="1">
        <v>45053</v>
      </c>
      <c r="C338" s="2">
        <v>0.6875</v>
      </c>
      <c r="D338" t="s">
        <v>29</v>
      </c>
      <c r="E338" t="s">
        <v>19</v>
      </c>
      <c r="F338">
        <v>0</v>
      </c>
      <c r="G338">
        <v>2</v>
      </c>
      <c r="H338" t="s">
        <v>20</v>
      </c>
      <c r="I338">
        <f t="shared" si="53"/>
        <v>-1</v>
      </c>
      <c r="J338">
        <v>2.4500000000000002</v>
      </c>
      <c r="K338">
        <v>3.75</v>
      </c>
      <c r="L338">
        <v>2.63</v>
      </c>
      <c r="M338">
        <v>2.5</v>
      </c>
      <c r="N338">
        <v>3.6</v>
      </c>
      <c r="O338">
        <v>2.6</v>
      </c>
      <c r="P338">
        <v>2.4</v>
      </c>
      <c r="Q338">
        <v>3.65</v>
      </c>
      <c r="R338">
        <v>2.8</v>
      </c>
      <c r="S338">
        <f t="shared" si="50"/>
        <v>2.4500000000000002</v>
      </c>
      <c r="T338">
        <f t="shared" si="51"/>
        <v>2.5</v>
      </c>
      <c r="U338">
        <f t="shared" si="52"/>
        <v>2.4</v>
      </c>
      <c r="V338">
        <f t="shared" si="54"/>
        <v>1</v>
      </c>
      <c r="W338">
        <f t="shared" si="55"/>
        <v>1</v>
      </c>
      <c r="X338">
        <f t="shared" si="56"/>
        <v>1</v>
      </c>
      <c r="Y338">
        <f t="shared" si="57"/>
        <v>0</v>
      </c>
      <c r="Z338">
        <f t="shared" si="58"/>
        <v>0</v>
      </c>
      <c r="AA338">
        <f t="shared" si="59"/>
        <v>0</v>
      </c>
    </row>
    <row r="339" spans="1:27" x14ac:dyDescent="0.2">
      <c r="A339" t="s">
        <v>17</v>
      </c>
      <c r="B339" s="1">
        <v>45053</v>
      </c>
      <c r="C339" s="2">
        <v>0.79166666666666663</v>
      </c>
      <c r="D339" t="s">
        <v>39</v>
      </c>
      <c r="E339" t="s">
        <v>37</v>
      </c>
      <c r="F339">
        <v>1</v>
      </c>
      <c r="G339">
        <v>0</v>
      </c>
      <c r="H339" t="s">
        <v>24</v>
      </c>
      <c r="I339">
        <f t="shared" si="53"/>
        <v>1</v>
      </c>
      <c r="J339">
        <v>3.4</v>
      </c>
      <c r="K339">
        <v>3.75</v>
      </c>
      <c r="L339">
        <v>2.0499999999999998</v>
      </c>
      <c r="M339">
        <v>3.4</v>
      </c>
      <c r="N339">
        <v>3.6</v>
      </c>
      <c r="O339">
        <v>2.0499999999999998</v>
      </c>
      <c r="P339">
        <v>3.35</v>
      </c>
      <c r="Q339">
        <v>3.65</v>
      </c>
      <c r="R339">
        <v>2.1</v>
      </c>
      <c r="S339">
        <f t="shared" si="50"/>
        <v>2.0499999999999998</v>
      </c>
      <c r="T339">
        <f t="shared" si="51"/>
        <v>2.0499999999999998</v>
      </c>
      <c r="U339">
        <f t="shared" si="52"/>
        <v>2.1</v>
      </c>
      <c r="V339">
        <f t="shared" si="54"/>
        <v>-1</v>
      </c>
      <c r="W339">
        <f t="shared" si="55"/>
        <v>-1</v>
      </c>
      <c r="X339">
        <f t="shared" si="56"/>
        <v>-1</v>
      </c>
      <c r="Y339">
        <f t="shared" si="57"/>
        <v>0</v>
      </c>
      <c r="Z339">
        <f t="shared" si="58"/>
        <v>0</v>
      </c>
      <c r="AA339">
        <f t="shared" si="59"/>
        <v>0</v>
      </c>
    </row>
    <row r="340" spans="1:27" x14ac:dyDescent="0.2">
      <c r="A340" t="s">
        <v>17</v>
      </c>
      <c r="B340" s="1">
        <v>45054</v>
      </c>
      <c r="C340" s="2">
        <v>0.625</v>
      </c>
      <c r="D340" t="s">
        <v>21</v>
      </c>
      <c r="E340" t="s">
        <v>35</v>
      </c>
      <c r="F340">
        <v>5</v>
      </c>
      <c r="G340">
        <v>3</v>
      </c>
      <c r="H340" t="s">
        <v>24</v>
      </c>
      <c r="I340">
        <f t="shared" si="53"/>
        <v>1</v>
      </c>
      <c r="J340">
        <v>2.63</v>
      </c>
      <c r="K340">
        <v>3.5</v>
      </c>
      <c r="L340">
        <v>2.6</v>
      </c>
      <c r="M340">
        <v>2.7</v>
      </c>
      <c r="N340">
        <v>3.4</v>
      </c>
      <c r="O340">
        <v>2.5499999999999998</v>
      </c>
      <c r="P340">
        <v>2.65</v>
      </c>
      <c r="Q340">
        <v>3.4</v>
      </c>
      <c r="R340">
        <v>2.6</v>
      </c>
      <c r="S340">
        <f t="shared" si="50"/>
        <v>2.6</v>
      </c>
      <c r="T340">
        <f t="shared" si="51"/>
        <v>2.5499999999999998</v>
      </c>
      <c r="U340">
        <f t="shared" si="52"/>
        <v>2.6</v>
      </c>
      <c r="V340">
        <f t="shared" si="54"/>
        <v>-1</v>
      </c>
      <c r="W340">
        <f t="shared" si="55"/>
        <v>-1</v>
      </c>
      <c r="X340">
        <f t="shared" si="56"/>
        <v>-1</v>
      </c>
      <c r="Y340">
        <f t="shared" si="57"/>
        <v>0</v>
      </c>
      <c r="Z340">
        <f t="shared" si="58"/>
        <v>0</v>
      </c>
      <c r="AA340">
        <f t="shared" si="59"/>
        <v>0</v>
      </c>
    </row>
    <row r="341" spans="1:27" x14ac:dyDescent="0.2">
      <c r="A341" t="s">
        <v>17</v>
      </c>
      <c r="B341" s="1">
        <v>45054</v>
      </c>
      <c r="C341" s="2">
        <v>0.72916666666666663</v>
      </c>
      <c r="D341" t="s">
        <v>38</v>
      </c>
      <c r="E341" t="s">
        <v>33</v>
      </c>
      <c r="F341">
        <v>1</v>
      </c>
      <c r="G341">
        <v>5</v>
      </c>
      <c r="H341" t="s">
        <v>20</v>
      </c>
      <c r="I341">
        <f t="shared" si="53"/>
        <v>-1</v>
      </c>
      <c r="J341">
        <v>1.33</v>
      </c>
      <c r="K341">
        <v>5.25</v>
      </c>
      <c r="L341">
        <v>9</v>
      </c>
      <c r="M341">
        <v>1.35</v>
      </c>
      <c r="N341">
        <v>5.5</v>
      </c>
      <c r="O341">
        <v>7.75</v>
      </c>
      <c r="P341">
        <v>1.35</v>
      </c>
      <c r="Q341">
        <v>5.5</v>
      </c>
      <c r="R341">
        <v>8</v>
      </c>
      <c r="S341">
        <f t="shared" si="50"/>
        <v>1.33</v>
      </c>
      <c r="T341">
        <f t="shared" si="51"/>
        <v>1.35</v>
      </c>
      <c r="U341">
        <f t="shared" si="52"/>
        <v>1.35</v>
      </c>
      <c r="V341">
        <f t="shared" si="54"/>
        <v>1</v>
      </c>
      <c r="W341">
        <f t="shared" si="55"/>
        <v>1</v>
      </c>
      <c r="X341">
        <f t="shared" si="56"/>
        <v>1</v>
      </c>
      <c r="Y341">
        <f t="shared" si="57"/>
        <v>0</v>
      </c>
      <c r="Z341">
        <f t="shared" si="58"/>
        <v>0</v>
      </c>
      <c r="AA341">
        <f t="shared" si="59"/>
        <v>0</v>
      </c>
    </row>
    <row r="342" spans="1:27" x14ac:dyDescent="0.2">
      <c r="A342" t="s">
        <v>17</v>
      </c>
      <c r="B342" s="1">
        <v>45054</v>
      </c>
      <c r="C342" s="2">
        <v>0.83333333333333337</v>
      </c>
      <c r="D342" t="s">
        <v>30</v>
      </c>
      <c r="E342" t="s">
        <v>32</v>
      </c>
      <c r="F342">
        <v>4</v>
      </c>
      <c r="G342">
        <v>3</v>
      </c>
      <c r="H342" t="s">
        <v>24</v>
      </c>
      <c r="I342">
        <f t="shared" si="53"/>
        <v>1</v>
      </c>
      <c r="J342">
        <v>2.1</v>
      </c>
      <c r="K342">
        <v>3.6</v>
      </c>
      <c r="L342">
        <v>3.4</v>
      </c>
      <c r="M342">
        <v>2.0499999999999998</v>
      </c>
      <c r="N342">
        <v>3.4</v>
      </c>
      <c r="O342">
        <v>3.5</v>
      </c>
      <c r="P342">
        <v>2.15</v>
      </c>
      <c r="Q342">
        <v>3.5</v>
      </c>
      <c r="R342">
        <v>3.35</v>
      </c>
      <c r="S342">
        <f t="shared" si="50"/>
        <v>2.1</v>
      </c>
      <c r="T342">
        <f t="shared" si="51"/>
        <v>2.0499999999999998</v>
      </c>
      <c r="U342">
        <f t="shared" si="52"/>
        <v>2.15</v>
      </c>
      <c r="V342">
        <f t="shared" si="54"/>
        <v>1</v>
      </c>
      <c r="W342">
        <f t="shared" si="55"/>
        <v>1</v>
      </c>
      <c r="X342">
        <f t="shared" si="56"/>
        <v>1</v>
      </c>
      <c r="Y342">
        <f t="shared" si="57"/>
        <v>1</v>
      </c>
      <c r="Z342">
        <f t="shared" si="58"/>
        <v>1</v>
      </c>
      <c r="AA342">
        <f t="shared" si="59"/>
        <v>1</v>
      </c>
    </row>
    <row r="343" spans="1:27" x14ac:dyDescent="0.2">
      <c r="A343" t="s">
        <v>17</v>
      </c>
      <c r="B343" s="1">
        <v>45059</v>
      </c>
      <c r="C343" s="2">
        <v>0.52083333333333337</v>
      </c>
      <c r="D343" t="s">
        <v>27</v>
      </c>
      <c r="E343" t="s">
        <v>29</v>
      </c>
      <c r="F343">
        <v>2</v>
      </c>
      <c r="G343">
        <v>2</v>
      </c>
      <c r="H343" t="s">
        <v>23</v>
      </c>
      <c r="I343">
        <f t="shared" si="53"/>
        <v>0</v>
      </c>
      <c r="J343">
        <v>4.33</v>
      </c>
      <c r="K343">
        <v>4.2</v>
      </c>
      <c r="L343">
        <v>1.7</v>
      </c>
      <c r="M343">
        <v>4.5</v>
      </c>
      <c r="N343">
        <v>4.2</v>
      </c>
      <c r="O343">
        <v>1.68</v>
      </c>
      <c r="P343">
        <v>4.5999999999999996</v>
      </c>
      <c r="Q343">
        <v>4.2</v>
      </c>
      <c r="R343">
        <v>1.7</v>
      </c>
      <c r="S343">
        <f t="shared" si="50"/>
        <v>1.7</v>
      </c>
      <c r="T343">
        <f t="shared" si="51"/>
        <v>1.68</v>
      </c>
      <c r="U343">
        <f t="shared" si="52"/>
        <v>1.7</v>
      </c>
      <c r="V343">
        <f t="shared" si="54"/>
        <v>-1</v>
      </c>
      <c r="W343">
        <f t="shared" si="55"/>
        <v>-1</v>
      </c>
      <c r="X343">
        <f t="shared" si="56"/>
        <v>-1</v>
      </c>
      <c r="Y343">
        <f t="shared" si="57"/>
        <v>0</v>
      </c>
      <c r="Z343">
        <f t="shared" si="58"/>
        <v>0</v>
      </c>
      <c r="AA343">
        <f t="shared" si="59"/>
        <v>0</v>
      </c>
    </row>
    <row r="344" spans="1:27" x14ac:dyDescent="0.2">
      <c r="A344" t="s">
        <v>17</v>
      </c>
      <c r="B344" s="1">
        <v>45059</v>
      </c>
      <c r="C344" s="2">
        <v>0.625</v>
      </c>
      <c r="D344" t="s">
        <v>26</v>
      </c>
      <c r="E344" t="s">
        <v>31</v>
      </c>
      <c r="F344">
        <v>2</v>
      </c>
      <c r="G344">
        <v>1</v>
      </c>
      <c r="H344" t="s">
        <v>24</v>
      </c>
      <c r="I344">
        <f t="shared" si="53"/>
        <v>1</v>
      </c>
      <c r="J344">
        <v>2.25</v>
      </c>
      <c r="K344">
        <v>3.6</v>
      </c>
      <c r="L344">
        <v>2.9</v>
      </c>
      <c r="M344">
        <v>2.2999999999999998</v>
      </c>
      <c r="N344">
        <v>3.5</v>
      </c>
      <c r="O344">
        <v>3</v>
      </c>
      <c r="P344">
        <v>2.2999999999999998</v>
      </c>
      <c r="Q344">
        <v>3.5</v>
      </c>
      <c r="R344">
        <v>3</v>
      </c>
      <c r="S344">
        <f t="shared" si="50"/>
        <v>2.25</v>
      </c>
      <c r="T344">
        <f t="shared" si="51"/>
        <v>2.2999999999999998</v>
      </c>
      <c r="U344">
        <f t="shared" si="52"/>
        <v>2.2999999999999998</v>
      </c>
      <c r="V344">
        <f t="shared" si="54"/>
        <v>1</v>
      </c>
      <c r="W344">
        <f t="shared" si="55"/>
        <v>1</v>
      </c>
      <c r="X344">
        <f t="shared" si="56"/>
        <v>1</v>
      </c>
      <c r="Y344">
        <f t="shared" si="57"/>
        <v>1</v>
      </c>
      <c r="Z344">
        <f t="shared" si="58"/>
        <v>1</v>
      </c>
      <c r="AA344">
        <f t="shared" si="59"/>
        <v>1</v>
      </c>
    </row>
    <row r="345" spans="1:27" x14ac:dyDescent="0.2">
      <c r="A345" t="s">
        <v>17</v>
      </c>
      <c r="B345" s="1">
        <v>45059</v>
      </c>
      <c r="C345" s="2">
        <v>0.625</v>
      </c>
      <c r="D345" t="s">
        <v>34</v>
      </c>
      <c r="E345" t="s">
        <v>30</v>
      </c>
      <c r="F345">
        <v>2</v>
      </c>
      <c r="G345">
        <v>2</v>
      </c>
      <c r="H345" t="s">
        <v>23</v>
      </c>
      <c r="I345">
        <f t="shared" si="53"/>
        <v>0</v>
      </c>
      <c r="J345">
        <v>1.5</v>
      </c>
      <c r="K345">
        <v>4.5</v>
      </c>
      <c r="L345">
        <v>6</v>
      </c>
      <c r="M345">
        <v>1.5</v>
      </c>
      <c r="N345">
        <v>4.33</v>
      </c>
      <c r="O345">
        <v>6.25</v>
      </c>
      <c r="P345">
        <v>1.53</v>
      </c>
      <c r="Q345">
        <v>4.4000000000000004</v>
      </c>
      <c r="R345">
        <v>6</v>
      </c>
      <c r="S345">
        <f t="shared" si="50"/>
        <v>1.5</v>
      </c>
      <c r="T345">
        <f t="shared" si="51"/>
        <v>1.5</v>
      </c>
      <c r="U345">
        <f t="shared" si="52"/>
        <v>1.53</v>
      </c>
      <c r="V345">
        <f t="shared" si="54"/>
        <v>1</v>
      </c>
      <c r="W345">
        <f t="shared" si="55"/>
        <v>1</v>
      </c>
      <c r="X345">
        <f t="shared" si="56"/>
        <v>1</v>
      </c>
      <c r="Y345">
        <f t="shared" si="57"/>
        <v>0</v>
      </c>
      <c r="Z345">
        <f t="shared" si="58"/>
        <v>0</v>
      </c>
      <c r="AA345">
        <f t="shared" si="59"/>
        <v>0</v>
      </c>
    </row>
    <row r="346" spans="1:27" x14ac:dyDescent="0.2">
      <c r="A346" t="s">
        <v>17</v>
      </c>
      <c r="B346" s="1">
        <v>45059</v>
      </c>
      <c r="C346" s="2">
        <v>0.625</v>
      </c>
      <c r="D346" t="s">
        <v>18</v>
      </c>
      <c r="E346" t="s">
        <v>25</v>
      </c>
      <c r="F346">
        <v>2</v>
      </c>
      <c r="G346">
        <v>0</v>
      </c>
      <c r="H346" t="s">
        <v>24</v>
      </c>
      <c r="I346">
        <f t="shared" si="53"/>
        <v>1</v>
      </c>
      <c r="J346">
        <v>1.83</v>
      </c>
      <c r="K346">
        <v>3.6</v>
      </c>
      <c r="L346">
        <v>4.2</v>
      </c>
      <c r="M346">
        <v>1.87</v>
      </c>
      <c r="N346">
        <v>3.6</v>
      </c>
      <c r="O346">
        <v>4.0999999999999996</v>
      </c>
      <c r="P346">
        <v>1.9</v>
      </c>
      <c r="Q346">
        <v>3.6</v>
      </c>
      <c r="R346">
        <v>3.95</v>
      </c>
      <c r="S346">
        <f t="shared" si="50"/>
        <v>1.83</v>
      </c>
      <c r="T346">
        <f t="shared" si="51"/>
        <v>1.87</v>
      </c>
      <c r="U346">
        <f t="shared" si="52"/>
        <v>1.9</v>
      </c>
      <c r="V346">
        <f t="shared" si="54"/>
        <v>1</v>
      </c>
      <c r="W346">
        <f t="shared" si="55"/>
        <v>1</v>
      </c>
      <c r="X346">
        <f t="shared" si="56"/>
        <v>1</v>
      </c>
      <c r="Y346">
        <f t="shared" si="57"/>
        <v>1</v>
      </c>
      <c r="Z346">
        <f t="shared" si="58"/>
        <v>1</v>
      </c>
      <c r="AA346">
        <f t="shared" si="59"/>
        <v>1</v>
      </c>
    </row>
    <row r="347" spans="1:27" x14ac:dyDescent="0.2">
      <c r="A347" t="s">
        <v>17</v>
      </c>
      <c r="B347" s="1">
        <v>45059</v>
      </c>
      <c r="C347" s="2">
        <v>0.625</v>
      </c>
      <c r="D347" t="s">
        <v>37</v>
      </c>
      <c r="E347" t="s">
        <v>28</v>
      </c>
      <c r="F347">
        <v>2</v>
      </c>
      <c r="G347">
        <v>0</v>
      </c>
      <c r="H347" t="s">
        <v>24</v>
      </c>
      <c r="I347">
        <f t="shared" si="53"/>
        <v>1</v>
      </c>
      <c r="J347">
        <v>1.36</v>
      </c>
      <c r="K347">
        <v>5</v>
      </c>
      <c r="L347">
        <v>7.5</v>
      </c>
      <c r="M347">
        <v>1.38</v>
      </c>
      <c r="N347">
        <v>5</v>
      </c>
      <c r="O347">
        <v>7.75</v>
      </c>
      <c r="P347">
        <v>1.37</v>
      </c>
      <c r="Q347">
        <v>4.9000000000000004</v>
      </c>
      <c r="R347">
        <v>8</v>
      </c>
      <c r="S347">
        <f t="shared" si="50"/>
        <v>1.36</v>
      </c>
      <c r="T347">
        <f t="shared" si="51"/>
        <v>1.38</v>
      </c>
      <c r="U347">
        <f t="shared" si="52"/>
        <v>1.37</v>
      </c>
      <c r="V347">
        <f t="shared" si="54"/>
        <v>1</v>
      </c>
      <c r="W347">
        <f t="shared" si="55"/>
        <v>1</v>
      </c>
      <c r="X347">
        <f t="shared" si="56"/>
        <v>1</v>
      </c>
      <c r="Y347">
        <f t="shared" si="57"/>
        <v>1</v>
      </c>
      <c r="Z347">
        <f t="shared" si="58"/>
        <v>1</v>
      </c>
      <c r="AA347">
        <f t="shared" si="59"/>
        <v>1</v>
      </c>
    </row>
    <row r="348" spans="1:27" x14ac:dyDescent="0.2">
      <c r="A348" t="s">
        <v>17</v>
      </c>
      <c r="B348" s="1">
        <v>45059</v>
      </c>
      <c r="C348" s="2">
        <v>0.625</v>
      </c>
      <c r="D348" t="s">
        <v>32</v>
      </c>
      <c r="E348" t="s">
        <v>21</v>
      </c>
      <c r="F348">
        <v>0</v>
      </c>
      <c r="G348">
        <v>2</v>
      </c>
      <c r="H348" t="s">
        <v>20</v>
      </c>
      <c r="I348">
        <f t="shared" si="53"/>
        <v>-1</v>
      </c>
      <c r="J348">
        <v>2.75</v>
      </c>
      <c r="K348">
        <v>3.3</v>
      </c>
      <c r="L348">
        <v>2.5</v>
      </c>
      <c r="M348">
        <v>2.8</v>
      </c>
      <c r="N348">
        <v>3.3</v>
      </c>
      <c r="O348">
        <v>2.5</v>
      </c>
      <c r="P348">
        <v>2.85</v>
      </c>
      <c r="Q348">
        <v>3.4</v>
      </c>
      <c r="R348">
        <v>2.4500000000000002</v>
      </c>
      <c r="S348">
        <f t="shared" si="50"/>
        <v>2.5</v>
      </c>
      <c r="T348">
        <f t="shared" si="51"/>
        <v>2.5</v>
      </c>
      <c r="U348">
        <f t="shared" si="52"/>
        <v>2.4500000000000002</v>
      </c>
      <c r="V348">
        <f t="shared" si="54"/>
        <v>-1</v>
      </c>
      <c r="W348">
        <f t="shared" si="55"/>
        <v>-1</v>
      </c>
      <c r="X348">
        <f t="shared" si="56"/>
        <v>-1</v>
      </c>
      <c r="Y348">
        <f t="shared" si="57"/>
        <v>1</v>
      </c>
      <c r="Z348">
        <f t="shared" si="58"/>
        <v>1</v>
      </c>
      <c r="AA348">
        <f t="shared" si="59"/>
        <v>1</v>
      </c>
    </row>
    <row r="349" spans="1:27" x14ac:dyDescent="0.2">
      <c r="A349" t="s">
        <v>17</v>
      </c>
      <c r="B349" s="1">
        <v>45060</v>
      </c>
      <c r="C349" s="2">
        <v>0.58333333333333337</v>
      </c>
      <c r="D349" t="s">
        <v>36</v>
      </c>
      <c r="E349" t="s">
        <v>39</v>
      </c>
      <c r="F349">
        <v>2</v>
      </c>
      <c r="G349">
        <v>0</v>
      </c>
      <c r="H349" t="s">
        <v>24</v>
      </c>
      <c r="I349">
        <f t="shared" si="53"/>
        <v>1</v>
      </c>
      <c r="J349">
        <v>2</v>
      </c>
      <c r="K349">
        <v>3.5</v>
      </c>
      <c r="L349">
        <v>3.6</v>
      </c>
      <c r="M349">
        <v>2</v>
      </c>
      <c r="N349">
        <v>3.5</v>
      </c>
      <c r="O349">
        <v>3.6</v>
      </c>
      <c r="P349">
        <v>2.0499999999999998</v>
      </c>
      <c r="Q349">
        <v>3.55</v>
      </c>
      <c r="R349">
        <v>3.55</v>
      </c>
      <c r="S349">
        <f t="shared" si="50"/>
        <v>2</v>
      </c>
      <c r="T349">
        <f t="shared" si="51"/>
        <v>2</v>
      </c>
      <c r="U349">
        <f t="shared" si="52"/>
        <v>2.0499999999999998</v>
      </c>
      <c r="V349">
        <f t="shared" si="54"/>
        <v>1</v>
      </c>
      <c r="W349">
        <f t="shared" si="55"/>
        <v>1</v>
      </c>
      <c r="X349">
        <f t="shared" si="56"/>
        <v>1</v>
      </c>
      <c r="Y349">
        <f t="shared" si="57"/>
        <v>1</v>
      </c>
      <c r="Z349">
        <f t="shared" si="58"/>
        <v>1</v>
      </c>
      <c r="AA349">
        <f t="shared" si="59"/>
        <v>1</v>
      </c>
    </row>
    <row r="350" spans="1:27" x14ac:dyDescent="0.2">
      <c r="A350" t="s">
        <v>17</v>
      </c>
      <c r="B350" s="1">
        <v>45060</v>
      </c>
      <c r="C350" s="2">
        <v>0.58333333333333337</v>
      </c>
      <c r="D350" t="s">
        <v>33</v>
      </c>
      <c r="E350" t="s">
        <v>40</v>
      </c>
      <c r="F350">
        <v>0</v>
      </c>
      <c r="G350">
        <v>3</v>
      </c>
      <c r="H350" t="s">
        <v>20</v>
      </c>
      <c r="I350">
        <f t="shared" si="53"/>
        <v>-1</v>
      </c>
      <c r="J350">
        <v>9</v>
      </c>
      <c r="K350">
        <v>4.75</v>
      </c>
      <c r="L350">
        <v>1.36</v>
      </c>
      <c r="M350">
        <v>8.5</v>
      </c>
      <c r="N350">
        <v>5.25</v>
      </c>
      <c r="O350">
        <v>1.35</v>
      </c>
      <c r="P350">
        <v>9</v>
      </c>
      <c r="Q350">
        <v>4.8</v>
      </c>
      <c r="R350">
        <v>1.37</v>
      </c>
      <c r="S350">
        <f t="shared" si="50"/>
        <v>1.36</v>
      </c>
      <c r="T350">
        <f t="shared" si="51"/>
        <v>1.35</v>
      </c>
      <c r="U350">
        <f t="shared" si="52"/>
        <v>1.37</v>
      </c>
      <c r="V350">
        <f t="shared" si="54"/>
        <v>-1</v>
      </c>
      <c r="W350">
        <f t="shared" si="55"/>
        <v>-1</v>
      </c>
      <c r="X350">
        <f t="shared" si="56"/>
        <v>-1</v>
      </c>
      <c r="Y350">
        <f t="shared" si="57"/>
        <v>1</v>
      </c>
      <c r="Z350">
        <f t="shared" si="58"/>
        <v>1</v>
      </c>
      <c r="AA350">
        <f t="shared" si="59"/>
        <v>1</v>
      </c>
    </row>
    <row r="351" spans="1:27" x14ac:dyDescent="0.2">
      <c r="A351" t="s">
        <v>17</v>
      </c>
      <c r="B351" s="1">
        <v>45060</v>
      </c>
      <c r="C351" s="2">
        <v>0.6875</v>
      </c>
      <c r="D351" t="s">
        <v>19</v>
      </c>
      <c r="E351" t="s">
        <v>38</v>
      </c>
      <c r="F351">
        <v>0</v>
      </c>
      <c r="G351">
        <v>3</v>
      </c>
      <c r="H351" t="s">
        <v>20</v>
      </c>
      <c r="I351">
        <f t="shared" si="53"/>
        <v>-1</v>
      </c>
      <c r="J351">
        <v>1.73</v>
      </c>
      <c r="K351">
        <v>4.2</v>
      </c>
      <c r="L351">
        <v>4.2</v>
      </c>
      <c r="M351">
        <v>1.77</v>
      </c>
      <c r="N351">
        <v>4</v>
      </c>
      <c r="O351">
        <v>4.0999999999999996</v>
      </c>
      <c r="P351">
        <v>1.75</v>
      </c>
      <c r="Q351">
        <v>4</v>
      </c>
      <c r="R351">
        <v>4.3</v>
      </c>
      <c r="S351">
        <f t="shared" si="50"/>
        <v>1.73</v>
      </c>
      <c r="T351">
        <f t="shared" si="51"/>
        <v>1.77</v>
      </c>
      <c r="U351">
        <f t="shared" si="52"/>
        <v>1.75</v>
      </c>
      <c r="V351">
        <f t="shared" si="54"/>
        <v>1</v>
      </c>
      <c r="W351">
        <f t="shared" si="55"/>
        <v>1</v>
      </c>
      <c r="X351">
        <f t="shared" si="56"/>
        <v>1</v>
      </c>
      <c r="Y351">
        <f t="shared" si="57"/>
        <v>0</v>
      </c>
      <c r="Z351">
        <f t="shared" si="58"/>
        <v>0</v>
      </c>
      <c r="AA351">
        <f t="shared" si="59"/>
        <v>0</v>
      </c>
    </row>
    <row r="352" spans="1:27" x14ac:dyDescent="0.2">
      <c r="A352" t="s">
        <v>17</v>
      </c>
      <c r="B352" s="1">
        <v>45061</v>
      </c>
      <c r="C352" s="2">
        <v>0.83333333333333337</v>
      </c>
      <c r="D352" t="s">
        <v>35</v>
      </c>
      <c r="E352" t="s">
        <v>22</v>
      </c>
      <c r="F352">
        <v>0</v>
      </c>
      <c r="G352">
        <v>3</v>
      </c>
      <c r="H352" t="s">
        <v>20</v>
      </c>
      <c r="I352">
        <f t="shared" si="53"/>
        <v>-1</v>
      </c>
      <c r="J352">
        <v>5.25</v>
      </c>
      <c r="K352">
        <v>4.33</v>
      </c>
      <c r="L352">
        <v>1.57</v>
      </c>
      <c r="M352">
        <v>5.25</v>
      </c>
      <c r="N352">
        <v>4.4000000000000004</v>
      </c>
      <c r="O352">
        <v>1.58</v>
      </c>
      <c r="P352">
        <v>5</v>
      </c>
      <c r="Q352">
        <v>4.5</v>
      </c>
      <c r="R352">
        <v>1.57</v>
      </c>
      <c r="S352">
        <f t="shared" si="50"/>
        <v>1.57</v>
      </c>
      <c r="T352">
        <f t="shared" si="51"/>
        <v>1.58</v>
      </c>
      <c r="U352">
        <f t="shared" si="52"/>
        <v>1.57</v>
      </c>
      <c r="V352">
        <f t="shared" si="54"/>
        <v>-1</v>
      </c>
      <c r="W352">
        <f t="shared" si="55"/>
        <v>-1</v>
      </c>
      <c r="X352">
        <f t="shared" si="56"/>
        <v>-1</v>
      </c>
      <c r="Y352">
        <f t="shared" si="57"/>
        <v>1</v>
      </c>
      <c r="Z352">
        <f t="shared" si="58"/>
        <v>1</v>
      </c>
      <c r="AA352">
        <f t="shared" si="59"/>
        <v>1</v>
      </c>
    </row>
    <row r="353" spans="1:27" x14ac:dyDescent="0.2">
      <c r="A353" t="s">
        <v>17</v>
      </c>
      <c r="B353" s="1">
        <v>45064</v>
      </c>
      <c r="C353" s="2">
        <v>0.8125</v>
      </c>
      <c r="D353" t="s">
        <v>29</v>
      </c>
      <c r="E353" t="s">
        <v>38</v>
      </c>
      <c r="F353">
        <v>4</v>
      </c>
      <c r="G353">
        <v>1</v>
      </c>
      <c r="H353" t="s">
        <v>24</v>
      </c>
      <c r="I353">
        <f t="shared" si="53"/>
        <v>1</v>
      </c>
      <c r="J353">
        <v>2</v>
      </c>
      <c r="K353">
        <v>3.8</v>
      </c>
      <c r="L353">
        <v>3.5</v>
      </c>
      <c r="M353">
        <v>1.95</v>
      </c>
      <c r="N353">
        <v>3.7</v>
      </c>
      <c r="O353">
        <v>3.6</v>
      </c>
      <c r="P353">
        <v>1.97</v>
      </c>
      <c r="Q353">
        <v>3.65</v>
      </c>
      <c r="R353">
        <v>3.65</v>
      </c>
      <c r="S353">
        <f t="shared" si="50"/>
        <v>2</v>
      </c>
      <c r="T353">
        <f t="shared" si="51"/>
        <v>1.95</v>
      </c>
      <c r="U353">
        <f t="shared" si="52"/>
        <v>1.97</v>
      </c>
      <c r="V353">
        <f t="shared" si="54"/>
        <v>1</v>
      </c>
      <c r="W353">
        <f t="shared" si="55"/>
        <v>1</v>
      </c>
      <c r="X353">
        <f t="shared" si="56"/>
        <v>1</v>
      </c>
      <c r="Y353">
        <f t="shared" si="57"/>
        <v>1</v>
      </c>
      <c r="Z353">
        <f t="shared" si="58"/>
        <v>1</v>
      </c>
      <c r="AA353">
        <f t="shared" si="59"/>
        <v>1</v>
      </c>
    </row>
    <row r="354" spans="1:27" x14ac:dyDescent="0.2">
      <c r="A354" t="s">
        <v>17</v>
      </c>
      <c r="B354" s="1">
        <v>45066</v>
      </c>
      <c r="C354" s="2">
        <v>0.52083333333333337</v>
      </c>
      <c r="D354" t="s">
        <v>31</v>
      </c>
      <c r="E354" t="s">
        <v>36</v>
      </c>
      <c r="F354">
        <v>1</v>
      </c>
      <c r="G354">
        <v>3</v>
      </c>
      <c r="H354" t="s">
        <v>20</v>
      </c>
      <c r="I354">
        <f t="shared" si="53"/>
        <v>-1</v>
      </c>
      <c r="J354">
        <v>1.83</v>
      </c>
      <c r="K354">
        <v>3.9</v>
      </c>
      <c r="L354">
        <v>4</v>
      </c>
      <c r="M354">
        <v>1.85</v>
      </c>
      <c r="N354">
        <v>3.75</v>
      </c>
      <c r="O354">
        <v>4</v>
      </c>
      <c r="P354">
        <v>1.83</v>
      </c>
      <c r="Q354">
        <v>3.75</v>
      </c>
      <c r="R354">
        <v>4.0999999999999996</v>
      </c>
      <c r="S354">
        <f t="shared" si="50"/>
        <v>1.83</v>
      </c>
      <c r="T354">
        <f t="shared" si="51"/>
        <v>1.85</v>
      </c>
      <c r="U354">
        <f t="shared" si="52"/>
        <v>1.83</v>
      </c>
      <c r="V354">
        <f t="shared" si="54"/>
        <v>1</v>
      </c>
      <c r="W354">
        <f t="shared" si="55"/>
        <v>1</v>
      </c>
      <c r="X354">
        <f t="shared" si="56"/>
        <v>1</v>
      </c>
      <c r="Y354">
        <f t="shared" si="57"/>
        <v>0</v>
      </c>
      <c r="Z354">
        <f t="shared" si="58"/>
        <v>0</v>
      </c>
      <c r="AA354">
        <f t="shared" si="59"/>
        <v>0</v>
      </c>
    </row>
    <row r="355" spans="1:27" x14ac:dyDescent="0.2">
      <c r="A355" t="s">
        <v>17</v>
      </c>
      <c r="B355" s="1">
        <v>45066</v>
      </c>
      <c r="C355" s="2">
        <v>0.625</v>
      </c>
      <c r="D355" t="s">
        <v>25</v>
      </c>
      <c r="E355" t="s">
        <v>37</v>
      </c>
      <c r="F355">
        <v>0</v>
      </c>
      <c r="G355">
        <v>1</v>
      </c>
      <c r="H355" t="s">
        <v>20</v>
      </c>
      <c r="I355">
        <f t="shared" si="53"/>
        <v>-1</v>
      </c>
      <c r="J355">
        <v>6</v>
      </c>
      <c r="K355">
        <v>4.75</v>
      </c>
      <c r="L355">
        <v>1.5</v>
      </c>
      <c r="M355">
        <v>6</v>
      </c>
      <c r="N355">
        <v>4.5999999999999996</v>
      </c>
      <c r="O355">
        <v>1.49</v>
      </c>
      <c r="P355">
        <v>6</v>
      </c>
      <c r="Q355">
        <v>4.5999999999999996</v>
      </c>
      <c r="R355">
        <v>1.5</v>
      </c>
      <c r="S355">
        <f t="shared" si="50"/>
        <v>1.5</v>
      </c>
      <c r="T355">
        <f t="shared" si="51"/>
        <v>1.49</v>
      </c>
      <c r="U355">
        <f t="shared" si="52"/>
        <v>1.5</v>
      </c>
      <c r="V355">
        <f t="shared" si="54"/>
        <v>-1</v>
      </c>
      <c r="W355">
        <f t="shared" si="55"/>
        <v>-1</v>
      </c>
      <c r="X355">
        <f t="shared" si="56"/>
        <v>-1</v>
      </c>
      <c r="Y355">
        <f t="shared" si="57"/>
        <v>1</v>
      </c>
      <c r="Z355">
        <f t="shared" si="58"/>
        <v>1</v>
      </c>
      <c r="AA355">
        <f t="shared" si="59"/>
        <v>1</v>
      </c>
    </row>
    <row r="356" spans="1:27" x14ac:dyDescent="0.2">
      <c r="A356" t="s">
        <v>17</v>
      </c>
      <c r="B356" s="1">
        <v>45066</v>
      </c>
      <c r="C356" s="2">
        <v>0.625</v>
      </c>
      <c r="D356" t="s">
        <v>21</v>
      </c>
      <c r="E356" t="s">
        <v>18</v>
      </c>
      <c r="F356">
        <v>2</v>
      </c>
      <c r="G356">
        <v>2</v>
      </c>
      <c r="H356" t="s">
        <v>23</v>
      </c>
      <c r="I356">
        <f t="shared" si="53"/>
        <v>0</v>
      </c>
      <c r="J356">
        <v>2.4500000000000002</v>
      </c>
      <c r="K356">
        <v>3.4</v>
      </c>
      <c r="L356">
        <v>2.9</v>
      </c>
      <c r="M356">
        <v>2.37</v>
      </c>
      <c r="N356">
        <v>3.4</v>
      </c>
      <c r="O356">
        <v>2.87</v>
      </c>
      <c r="P356">
        <v>2.4500000000000002</v>
      </c>
      <c r="Q356">
        <v>3.45</v>
      </c>
      <c r="R356">
        <v>2.85</v>
      </c>
      <c r="S356">
        <f t="shared" si="50"/>
        <v>2.4500000000000002</v>
      </c>
      <c r="T356">
        <f t="shared" si="51"/>
        <v>2.37</v>
      </c>
      <c r="U356">
        <f t="shared" si="52"/>
        <v>2.4500000000000002</v>
      </c>
      <c r="V356">
        <f t="shared" si="54"/>
        <v>1</v>
      </c>
      <c r="W356">
        <f t="shared" si="55"/>
        <v>1</v>
      </c>
      <c r="X356">
        <f t="shared" si="56"/>
        <v>1</v>
      </c>
      <c r="Y356">
        <f t="shared" si="57"/>
        <v>0</v>
      </c>
      <c r="Z356">
        <f t="shared" si="58"/>
        <v>0</v>
      </c>
      <c r="AA356">
        <f t="shared" si="59"/>
        <v>0</v>
      </c>
    </row>
    <row r="357" spans="1:27" x14ac:dyDescent="0.2">
      <c r="A357" t="s">
        <v>17</v>
      </c>
      <c r="B357" s="1">
        <v>45066</v>
      </c>
      <c r="C357" s="2">
        <v>0.625</v>
      </c>
      <c r="D357" t="s">
        <v>22</v>
      </c>
      <c r="E357" t="s">
        <v>26</v>
      </c>
      <c r="F357">
        <v>1</v>
      </c>
      <c r="G357">
        <v>1</v>
      </c>
      <c r="H357" t="s">
        <v>23</v>
      </c>
      <c r="I357">
        <f t="shared" si="53"/>
        <v>0</v>
      </c>
      <c r="J357">
        <v>1.45</v>
      </c>
      <c r="K357">
        <v>5</v>
      </c>
      <c r="L357">
        <v>6.25</v>
      </c>
      <c r="M357">
        <v>1.47</v>
      </c>
      <c r="N357">
        <v>4.75</v>
      </c>
      <c r="O357">
        <v>6</v>
      </c>
      <c r="P357">
        <v>1.47</v>
      </c>
      <c r="Q357">
        <v>4.8</v>
      </c>
      <c r="R357">
        <v>6</v>
      </c>
      <c r="S357">
        <f t="shared" si="50"/>
        <v>1.45</v>
      </c>
      <c r="T357">
        <f t="shared" si="51"/>
        <v>1.47</v>
      </c>
      <c r="U357">
        <f t="shared" si="52"/>
        <v>1.47</v>
      </c>
      <c r="V357">
        <f t="shared" si="54"/>
        <v>1</v>
      </c>
      <c r="W357">
        <f t="shared" si="55"/>
        <v>1</v>
      </c>
      <c r="X357">
        <f t="shared" si="56"/>
        <v>1</v>
      </c>
      <c r="Y357">
        <f t="shared" si="57"/>
        <v>0</v>
      </c>
      <c r="Z357">
        <f t="shared" si="58"/>
        <v>0</v>
      </c>
      <c r="AA357">
        <f t="shared" si="59"/>
        <v>0</v>
      </c>
    </row>
    <row r="358" spans="1:27" x14ac:dyDescent="0.2">
      <c r="A358" t="s">
        <v>17</v>
      </c>
      <c r="B358" s="1">
        <v>45066</v>
      </c>
      <c r="C358" s="2">
        <v>0.625</v>
      </c>
      <c r="D358" t="s">
        <v>28</v>
      </c>
      <c r="E358" t="s">
        <v>33</v>
      </c>
      <c r="F358">
        <v>1</v>
      </c>
      <c r="G358">
        <v>1</v>
      </c>
      <c r="H358" t="s">
        <v>23</v>
      </c>
      <c r="I358">
        <f t="shared" si="53"/>
        <v>0</v>
      </c>
      <c r="J358">
        <v>2.75</v>
      </c>
      <c r="K358">
        <v>3.3</v>
      </c>
      <c r="L358">
        <v>2.6</v>
      </c>
      <c r="M358">
        <v>2.7</v>
      </c>
      <c r="N358">
        <v>3.4</v>
      </c>
      <c r="O358">
        <v>2.5499999999999998</v>
      </c>
      <c r="P358">
        <v>2.75</v>
      </c>
      <c r="Q358">
        <v>3.35</v>
      </c>
      <c r="R358">
        <v>2.6</v>
      </c>
      <c r="S358">
        <f t="shared" si="50"/>
        <v>2.6</v>
      </c>
      <c r="T358">
        <f t="shared" si="51"/>
        <v>2.5499999999999998</v>
      </c>
      <c r="U358">
        <f t="shared" si="52"/>
        <v>2.6</v>
      </c>
      <c r="V358">
        <f t="shared" si="54"/>
        <v>-1</v>
      </c>
      <c r="W358">
        <f t="shared" si="55"/>
        <v>-1</v>
      </c>
      <c r="X358">
        <f t="shared" si="56"/>
        <v>-1</v>
      </c>
      <c r="Y358">
        <f t="shared" si="57"/>
        <v>0</v>
      </c>
      <c r="Z358">
        <f t="shared" si="58"/>
        <v>0</v>
      </c>
      <c r="AA358">
        <f t="shared" si="59"/>
        <v>0</v>
      </c>
    </row>
    <row r="359" spans="1:27" x14ac:dyDescent="0.2">
      <c r="A359" t="s">
        <v>17</v>
      </c>
      <c r="B359" s="1">
        <v>45066</v>
      </c>
      <c r="C359" s="2">
        <v>0.72916666666666663</v>
      </c>
      <c r="D359" t="s">
        <v>30</v>
      </c>
      <c r="E359" t="s">
        <v>19</v>
      </c>
      <c r="F359">
        <v>1</v>
      </c>
      <c r="G359">
        <v>0</v>
      </c>
      <c r="H359" t="s">
        <v>24</v>
      </c>
      <c r="I359">
        <f t="shared" si="53"/>
        <v>1</v>
      </c>
      <c r="J359">
        <v>5.25</v>
      </c>
      <c r="K359">
        <v>4.33</v>
      </c>
      <c r="L359">
        <v>1.57</v>
      </c>
      <c r="M359">
        <v>5.25</v>
      </c>
      <c r="N359">
        <v>4.4000000000000004</v>
      </c>
      <c r="O359">
        <v>1.57</v>
      </c>
      <c r="P359">
        <v>4.4000000000000004</v>
      </c>
      <c r="Q359">
        <v>4.3</v>
      </c>
      <c r="R359">
        <v>1.7</v>
      </c>
      <c r="S359">
        <f t="shared" si="50"/>
        <v>1.57</v>
      </c>
      <c r="T359">
        <f t="shared" si="51"/>
        <v>1.57</v>
      </c>
      <c r="U359">
        <f t="shared" si="52"/>
        <v>1.7</v>
      </c>
      <c r="V359">
        <f t="shared" si="54"/>
        <v>-1</v>
      </c>
      <c r="W359">
        <f t="shared" si="55"/>
        <v>-1</v>
      </c>
      <c r="X359">
        <f t="shared" si="56"/>
        <v>-1</v>
      </c>
      <c r="Y359">
        <f t="shared" si="57"/>
        <v>0</v>
      </c>
      <c r="Z359">
        <f t="shared" si="58"/>
        <v>0</v>
      </c>
      <c r="AA359">
        <f t="shared" si="59"/>
        <v>0</v>
      </c>
    </row>
    <row r="360" spans="1:27" x14ac:dyDescent="0.2">
      <c r="A360" t="s">
        <v>17</v>
      </c>
      <c r="B360" s="1">
        <v>45067</v>
      </c>
      <c r="C360" s="2">
        <v>0.5625</v>
      </c>
      <c r="D360" t="s">
        <v>39</v>
      </c>
      <c r="E360" t="s">
        <v>27</v>
      </c>
      <c r="F360">
        <v>3</v>
      </c>
      <c r="G360">
        <v>1</v>
      </c>
      <c r="H360" t="s">
        <v>24</v>
      </c>
      <c r="I360">
        <f t="shared" si="53"/>
        <v>1</v>
      </c>
      <c r="J360">
        <v>2.4</v>
      </c>
      <c r="K360">
        <v>3.5</v>
      </c>
      <c r="L360">
        <v>2.88</v>
      </c>
      <c r="M360">
        <v>2.35</v>
      </c>
      <c r="N360">
        <v>3.5</v>
      </c>
      <c r="O360">
        <v>2.87</v>
      </c>
      <c r="P360">
        <v>2.4500000000000002</v>
      </c>
      <c r="Q360">
        <v>3.5</v>
      </c>
      <c r="R360">
        <v>2.85</v>
      </c>
      <c r="S360">
        <f t="shared" si="50"/>
        <v>2.4</v>
      </c>
      <c r="T360">
        <f t="shared" si="51"/>
        <v>2.35</v>
      </c>
      <c r="U360">
        <f t="shared" si="52"/>
        <v>2.4500000000000002</v>
      </c>
      <c r="V360">
        <f t="shared" si="54"/>
        <v>1</v>
      </c>
      <c r="W360">
        <f t="shared" si="55"/>
        <v>1</v>
      </c>
      <c r="X360">
        <f t="shared" si="56"/>
        <v>1</v>
      </c>
      <c r="Y360">
        <f t="shared" si="57"/>
        <v>1</v>
      </c>
      <c r="Z360">
        <f t="shared" si="58"/>
        <v>1</v>
      </c>
      <c r="AA360">
        <f t="shared" si="59"/>
        <v>1</v>
      </c>
    </row>
    <row r="361" spans="1:27" x14ac:dyDescent="0.2">
      <c r="A361" t="s">
        <v>17</v>
      </c>
      <c r="B361" s="1">
        <v>45067</v>
      </c>
      <c r="C361" s="2">
        <v>0.58333333333333337</v>
      </c>
      <c r="D361" t="s">
        <v>38</v>
      </c>
      <c r="E361" t="s">
        <v>32</v>
      </c>
      <c r="F361">
        <v>3</v>
      </c>
      <c r="G361">
        <v>1</v>
      </c>
      <c r="H361" t="s">
        <v>24</v>
      </c>
      <c r="I361">
        <f t="shared" si="53"/>
        <v>1</v>
      </c>
      <c r="J361">
        <v>1.22</v>
      </c>
      <c r="K361">
        <v>7</v>
      </c>
      <c r="L361">
        <v>11</v>
      </c>
      <c r="M361">
        <v>1.22</v>
      </c>
      <c r="N361">
        <v>6.75</v>
      </c>
      <c r="O361">
        <v>12</v>
      </c>
      <c r="P361">
        <v>1.22</v>
      </c>
      <c r="Q361">
        <v>6.75</v>
      </c>
      <c r="R361">
        <v>12</v>
      </c>
      <c r="S361">
        <f t="shared" si="50"/>
        <v>1.22</v>
      </c>
      <c r="T361">
        <f t="shared" si="51"/>
        <v>1.22</v>
      </c>
      <c r="U361">
        <f t="shared" si="52"/>
        <v>1.22</v>
      </c>
      <c r="V361">
        <f t="shared" si="54"/>
        <v>1</v>
      </c>
      <c r="W361">
        <f t="shared" si="55"/>
        <v>1</v>
      </c>
      <c r="X361">
        <f t="shared" si="56"/>
        <v>1</v>
      </c>
      <c r="Y361">
        <f t="shared" si="57"/>
        <v>1</v>
      </c>
      <c r="Z361">
        <f t="shared" si="58"/>
        <v>1</v>
      </c>
      <c r="AA361">
        <f t="shared" si="59"/>
        <v>1</v>
      </c>
    </row>
    <row r="362" spans="1:27" x14ac:dyDescent="0.2">
      <c r="A362" t="s">
        <v>17</v>
      </c>
      <c r="B362" s="1">
        <v>45067</v>
      </c>
      <c r="C362" s="2">
        <v>0.66666666666666663</v>
      </c>
      <c r="D362" t="s">
        <v>40</v>
      </c>
      <c r="E362" t="s">
        <v>34</v>
      </c>
      <c r="F362">
        <v>1</v>
      </c>
      <c r="G362">
        <v>0</v>
      </c>
      <c r="H362" t="s">
        <v>24</v>
      </c>
      <c r="I362">
        <f t="shared" si="53"/>
        <v>1</v>
      </c>
      <c r="J362">
        <v>1.25</v>
      </c>
      <c r="K362">
        <v>6</v>
      </c>
      <c r="L362">
        <v>11</v>
      </c>
      <c r="M362">
        <v>1.25</v>
      </c>
      <c r="N362">
        <v>6.25</v>
      </c>
      <c r="O362">
        <v>11</v>
      </c>
      <c r="P362">
        <v>1.27</v>
      </c>
      <c r="Q362">
        <v>6.25</v>
      </c>
      <c r="R362">
        <v>11</v>
      </c>
      <c r="S362">
        <f t="shared" si="50"/>
        <v>1.25</v>
      </c>
      <c r="T362">
        <f t="shared" si="51"/>
        <v>1.25</v>
      </c>
      <c r="U362">
        <f t="shared" si="52"/>
        <v>1.27</v>
      </c>
      <c r="V362">
        <f t="shared" si="54"/>
        <v>1</v>
      </c>
      <c r="W362">
        <f t="shared" si="55"/>
        <v>1</v>
      </c>
      <c r="X362">
        <f t="shared" si="56"/>
        <v>1</v>
      </c>
      <c r="Y362">
        <f t="shared" si="57"/>
        <v>1</v>
      </c>
      <c r="Z362">
        <f t="shared" si="58"/>
        <v>1</v>
      </c>
      <c r="AA362">
        <f t="shared" si="59"/>
        <v>1</v>
      </c>
    </row>
    <row r="363" spans="1:27" x14ac:dyDescent="0.2">
      <c r="A363" t="s">
        <v>17</v>
      </c>
      <c r="B363" s="1">
        <v>45068</v>
      </c>
      <c r="C363" s="2">
        <v>0.83333333333333337</v>
      </c>
      <c r="D363" t="s">
        <v>29</v>
      </c>
      <c r="E363" t="s">
        <v>35</v>
      </c>
      <c r="F363">
        <v>0</v>
      </c>
      <c r="G363">
        <v>0</v>
      </c>
      <c r="H363" t="s">
        <v>23</v>
      </c>
      <c r="I363">
        <f t="shared" si="53"/>
        <v>0</v>
      </c>
      <c r="J363">
        <v>1.36</v>
      </c>
      <c r="K363">
        <v>5.5</v>
      </c>
      <c r="L363">
        <v>7</v>
      </c>
      <c r="M363">
        <v>1.38</v>
      </c>
      <c r="N363">
        <v>5.25</v>
      </c>
      <c r="O363">
        <v>7.5</v>
      </c>
      <c r="P363">
        <v>1.37</v>
      </c>
      <c r="Q363">
        <v>5.25</v>
      </c>
      <c r="R363">
        <v>7.25</v>
      </c>
      <c r="S363">
        <f t="shared" si="50"/>
        <v>1.36</v>
      </c>
      <c r="T363">
        <f t="shared" si="51"/>
        <v>1.38</v>
      </c>
      <c r="U363">
        <f t="shared" si="52"/>
        <v>1.37</v>
      </c>
      <c r="V363">
        <f t="shared" si="54"/>
        <v>1</v>
      </c>
      <c r="W363">
        <f t="shared" si="55"/>
        <v>1</v>
      </c>
      <c r="X363">
        <f t="shared" si="56"/>
        <v>1</v>
      </c>
      <c r="Y363">
        <f t="shared" si="57"/>
        <v>0</v>
      </c>
      <c r="Z363">
        <f t="shared" si="58"/>
        <v>0</v>
      </c>
      <c r="AA363">
        <f t="shared" si="59"/>
        <v>0</v>
      </c>
    </row>
    <row r="364" spans="1:27" x14ac:dyDescent="0.2">
      <c r="A364" t="s">
        <v>17</v>
      </c>
      <c r="B364" s="1">
        <v>45070</v>
      </c>
      <c r="C364" s="2">
        <v>0.83333333333333337</v>
      </c>
      <c r="D364" t="s">
        <v>38</v>
      </c>
      <c r="E364" t="s">
        <v>40</v>
      </c>
      <c r="F364">
        <v>1</v>
      </c>
      <c r="G364">
        <v>1</v>
      </c>
      <c r="H364" t="s">
        <v>23</v>
      </c>
      <c r="I364">
        <f t="shared" si="53"/>
        <v>0</v>
      </c>
      <c r="J364">
        <v>4</v>
      </c>
      <c r="K364">
        <v>4.33</v>
      </c>
      <c r="L364">
        <v>1.75</v>
      </c>
      <c r="M364">
        <v>3.9</v>
      </c>
      <c r="N364">
        <v>4.0999999999999996</v>
      </c>
      <c r="O364">
        <v>1.78</v>
      </c>
      <c r="P364">
        <v>3.95</v>
      </c>
      <c r="Q364">
        <v>4.0999999999999996</v>
      </c>
      <c r="R364">
        <v>1.8</v>
      </c>
      <c r="S364">
        <f t="shared" si="50"/>
        <v>1.75</v>
      </c>
      <c r="T364">
        <f t="shared" si="51"/>
        <v>1.78</v>
      </c>
      <c r="U364">
        <f t="shared" si="52"/>
        <v>1.8</v>
      </c>
      <c r="V364">
        <f t="shared" si="54"/>
        <v>-1</v>
      </c>
      <c r="W364">
        <f t="shared" si="55"/>
        <v>-1</v>
      </c>
      <c r="X364">
        <f t="shared" si="56"/>
        <v>-1</v>
      </c>
      <c r="Y364">
        <f t="shared" si="57"/>
        <v>0</v>
      </c>
      <c r="Z364">
        <f t="shared" si="58"/>
        <v>0</v>
      </c>
      <c r="AA364">
        <f t="shared" si="59"/>
        <v>0</v>
      </c>
    </row>
    <row r="365" spans="1:27" x14ac:dyDescent="0.2">
      <c r="A365" t="s">
        <v>17</v>
      </c>
      <c r="B365" s="1">
        <v>45071</v>
      </c>
      <c r="C365" s="2">
        <v>0.83333333333333337</v>
      </c>
      <c r="D365" t="s">
        <v>37</v>
      </c>
      <c r="E365" t="s">
        <v>34</v>
      </c>
      <c r="F365">
        <v>4</v>
      </c>
      <c r="G365">
        <v>1</v>
      </c>
      <c r="H365" t="s">
        <v>24</v>
      </c>
      <c r="I365">
        <f t="shared" si="53"/>
        <v>1</v>
      </c>
      <c r="J365">
        <v>1.6</v>
      </c>
      <c r="K365">
        <v>4.33</v>
      </c>
      <c r="L365">
        <v>5</v>
      </c>
      <c r="M365">
        <v>1.66</v>
      </c>
      <c r="N365">
        <v>4.0999999999999996</v>
      </c>
      <c r="O365">
        <v>4.8</v>
      </c>
      <c r="P365">
        <v>1.7</v>
      </c>
      <c r="Q365">
        <v>3.7</v>
      </c>
      <c r="R365">
        <v>5.25</v>
      </c>
      <c r="S365">
        <f t="shared" si="50"/>
        <v>1.6</v>
      </c>
      <c r="T365">
        <f t="shared" si="51"/>
        <v>1.66</v>
      </c>
      <c r="U365">
        <f t="shared" si="52"/>
        <v>1.7</v>
      </c>
      <c r="V365">
        <f t="shared" si="54"/>
        <v>1</v>
      </c>
      <c r="W365">
        <f t="shared" si="55"/>
        <v>1</v>
      </c>
      <c r="X365">
        <f t="shared" si="56"/>
        <v>1</v>
      </c>
      <c r="Y365">
        <f t="shared" si="57"/>
        <v>1</v>
      </c>
      <c r="Z365">
        <f t="shared" si="58"/>
        <v>1</v>
      </c>
      <c r="AA365">
        <f t="shared" si="59"/>
        <v>1</v>
      </c>
    </row>
    <row r="366" spans="1:27" x14ac:dyDescent="0.2">
      <c r="A366" t="s">
        <v>17</v>
      </c>
      <c r="B366" s="1">
        <v>45074</v>
      </c>
      <c r="C366" s="2">
        <v>0.6875</v>
      </c>
      <c r="D366" t="s">
        <v>19</v>
      </c>
      <c r="E366" t="s">
        <v>28</v>
      </c>
      <c r="F366">
        <v>5</v>
      </c>
      <c r="G366">
        <v>0</v>
      </c>
      <c r="H366" t="s">
        <v>24</v>
      </c>
      <c r="I366">
        <f t="shared" si="53"/>
        <v>1</v>
      </c>
      <c r="J366">
        <v>1.36</v>
      </c>
      <c r="K366">
        <v>5.25</v>
      </c>
      <c r="L366">
        <v>8</v>
      </c>
      <c r="M366">
        <v>1.37</v>
      </c>
      <c r="N366">
        <v>5.25</v>
      </c>
      <c r="O366">
        <v>7.75</v>
      </c>
      <c r="P366">
        <v>1.43</v>
      </c>
      <c r="Q366">
        <v>4.5999999999999996</v>
      </c>
      <c r="R366">
        <v>7.75</v>
      </c>
      <c r="S366">
        <f t="shared" si="50"/>
        <v>1.36</v>
      </c>
      <c r="T366">
        <f t="shared" si="51"/>
        <v>1.37</v>
      </c>
      <c r="U366">
        <f t="shared" si="52"/>
        <v>1.43</v>
      </c>
      <c r="V366">
        <f t="shared" si="54"/>
        <v>1</v>
      </c>
      <c r="W366">
        <f t="shared" si="55"/>
        <v>1</v>
      </c>
      <c r="X366">
        <f t="shared" si="56"/>
        <v>1</v>
      </c>
      <c r="Y366">
        <f t="shared" si="57"/>
        <v>1</v>
      </c>
      <c r="Z366">
        <f t="shared" si="58"/>
        <v>1</v>
      </c>
      <c r="AA366">
        <f t="shared" si="59"/>
        <v>1</v>
      </c>
    </row>
    <row r="367" spans="1:27" x14ac:dyDescent="0.2">
      <c r="A367" t="s">
        <v>17</v>
      </c>
      <c r="B367" s="1">
        <v>45074</v>
      </c>
      <c r="C367" s="2">
        <v>0.6875</v>
      </c>
      <c r="D367" t="s">
        <v>26</v>
      </c>
      <c r="E367" t="s">
        <v>38</v>
      </c>
      <c r="F367">
        <v>2</v>
      </c>
      <c r="G367">
        <v>1</v>
      </c>
      <c r="H367" t="s">
        <v>24</v>
      </c>
      <c r="I367">
        <f t="shared" si="53"/>
        <v>1</v>
      </c>
      <c r="J367">
        <v>2</v>
      </c>
      <c r="K367">
        <v>3.6</v>
      </c>
      <c r="L367">
        <v>3.5</v>
      </c>
      <c r="M367">
        <v>2</v>
      </c>
      <c r="N367">
        <v>3.8</v>
      </c>
      <c r="O367">
        <v>3.3</v>
      </c>
      <c r="P367">
        <v>2</v>
      </c>
      <c r="Q367">
        <v>3.7</v>
      </c>
      <c r="R367">
        <v>3.55</v>
      </c>
      <c r="S367">
        <f t="shared" si="50"/>
        <v>2</v>
      </c>
      <c r="T367">
        <f t="shared" si="51"/>
        <v>2</v>
      </c>
      <c r="U367">
        <f t="shared" si="52"/>
        <v>2</v>
      </c>
      <c r="V367">
        <f t="shared" si="54"/>
        <v>1</v>
      </c>
      <c r="W367">
        <f t="shared" si="55"/>
        <v>1</v>
      </c>
      <c r="X367">
        <f t="shared" si="56"/>
        <v>1</v>
      </c>
      <c r="Y367">
        <f t="shared" si="57"/>
        <v>1</v>
      </c>
      <c r="Z367">
        <f t="shared" si="58"/>
        <v>1</v>
      </c>
      <c r="AA367">
        <f t="shared" si="59"/>
        <v>1</v>
      </c>
    </row>
    <row r="368" spans="1:27" x14ac:dyDescent="0.2">
      <c r="A368" t="s">
        <v>17</v>
      </c>
      <c r="B368" s="1">
        <v>45074</v>
      </c>
      <c r="C368" s="2">
        <v>0.6875</v>
      </c>
      <c r="D368" t="s">
        <v>36</v>
      </c>
      <c r="E368" t="s">
        <v>40</v>
      </c>
      <c r="F368">
        <v>1</v>
      </c>
      <c r="G368">
        <v>0</v>
      </c>
      <c r="H368" t="s">
        <v>24</v>
      </c>
      <c r="I368">
        <f t="shared" si="53"/>
        <v>1</v>
      </c>
      <c r="J368">
        <v>3.8</v>
      </c>
      <c r="K368">
        <v>4</v>
      </c>
      <c r="L368">
        <v>1.83</v>
      </c>
      <c r="M368">
        <v>3.8</v>
      </c>
      <c r="N368">
        <v>3.9</v>
      </c>
      <c r="O368">
        <v>1.87</v>
      </c>
      <c r="P368">
        <v>3.8</v>
      </c>
      <c r="Q368">
        <v>3.9</v>
      </c>
      <c r="R368">
        <v>1.9</v>
      </c>
      <c r="S368">
        <f t="shared" si="50"/>
        <v>1.83</v>
      </c>
      <c r="T368">
        <f t="shared" si="51"/>
        <v>1.87</v>
      </c>
      <c r="U368">
        <f t="shared" si="52"/>
        <v>1.9</v>
      </c>
      <c r="V368">
        <f t="shared" si="54"/>
        <v>-1</v>
      </c>
      <c r="W368">
        <f t="shared" si="55"/>
        <v>-1</v>
      </c>
      <c r="X368">
        <f t="shared" si="56"/>
        <v>-1</v>
      </c>
      <c r="Y368">
        <f t="shared" si="57"/>
        <v>0</v>
      </c>
      <c r="Z368">
        <f t="shared" si="58"/>
        <v>0</v>
      </c>
      <c r="AA368">
        <f t="shared" si="59"/>
        <v>0</v>
      </c>
    </row>
    <row r="369" spans="1:27" x14ac:dyDescent="0.2">
      <c r="A369" t="s">
        <v>17</v>
      </c>
      <c r="B369" s="1">
        <v>45074</v>
      </c>
      <c r="C369" s="2">
        <v>0.6875</v>
      </c>
      <c r="D369" t="s">
        <v>34</v>
      </c>
      <c r="E369" t="s">
        <v>29</v>
      </c>
      <c r="F369">
        <v>1</v>
      </c>
      <c r="G369">
        <v>1</v>
      </c>
      <c r="H369" t="s">
        <v>23</v>
      </c>
      <c r="I369">
        <f t="shared" si="53"/>
        <v>0</v>
      </c>
      <c r="J369">
        <v>2.9</v>
      </c>
      <c r="K369">
        <v>3.5</v>
      </c>
      <c r="L369">
        <v>2.38</v>
      </c>
      <c r="M369">
        <v>2.8</v>
      </c>
      <c r="N369">
        <v>3.5</v>
      </c>
      <c r="O369">
        <v>2.4</v>
      </c>
      <c r="P369">
        <v>2.8</v>
      </c>
      <c r="Q369">
        <v>3.5</v>
      </c>
      <c r="R369">
        <v>2.4500000000000002</v>
      </c>
      <c r="S369">
        <f t="shared" si="50"/>
        <v>2.38</v>
      </c>
      <c r="T369">
        <f t="shared" si="51"/>
        <v>2.4</v>
      </c>
      <c r="U369">
        <f t="shared" si="52"/>
        <v>2.4500000000000002</v>
      </c>
      <c r="V369">
        <f t="shared" si="54"/>
        <v>-1</v>
      </c>
      <c r="W369">
        <f t="shared" si="55"/>
        <v>-1</v>
      </c>
      <c r="X369">
        <f t="shared" si="56"/>
        <v>-1</v>
      </c>
      <c r="Y369">
        <f t="shared" si="57"/>
        <v>0</v>
      </c>
      <c r="Z369">
        <f t="shared" si="58"/>
        <v>0</v>
      </c>
      <c r="AA369">
        <f t="shared" si="59"/>
        <v>0</v>
      </c>
    </row>
    <row r="370" spans="1:27" x14ac:dyDescent="0.2">
      <c r="A370" t="s">
        <v>17</v>
      </c>
      <c r="B370" s="1">
        <v>45074</v>
      </c>
      <c r="C370" s="2">
        <v>0.6875</v>
      </c>
      <c r="D370" t="s">
        <v>18</v>
      </c>
      <c r="E370" t="s">
        <v>30</v>
      </c>
      <c r="F370">
        <v>1</v>
      </c>
      <c r="G370">
        <v>1</v>
      </c>
      <c r="H370" t="s">
        <v>23</v>
      </c>
      <c r="I370">
        <f t="shared" si="53"/>
        <v>0</v>
      </c>
      <c r="J370">
        <v>1.67</v>
      </c>
      <c r="K370">
        <v>4</v>
      </c>
      <c r="L370">
        <v>5</v>
      </c>
      <c r="M370">
        <v>1.7</v>
      </c>
      <c r="N370">
        <v>4</v>
      </c>
      <c r="O370">
        <v>4.5999999999999996</v>
      </c>
      <c r="P370">
        <v>1.7</v>
      </c>
      <c r="Q370">
        <v>4.0999999999999996</v>
      </c>
      <c r="R370">
        <v>4.7</v>
      </c>
      <c r="S370">
        <f t="shared" si="50"/>
        <v>1.67</v>
      </c>
      <c r="T370">
        <f t="shared" si="51"/>
        <v>1.7</v>
      </c>
      <c r="U370">
        <f t="shared" si="52"/>
        <v>1.7</v>
      </c>
      <c r="V370">
        <f t="shared" si="54"/>
        <v>1</v>
      </c>
      <c r="W370">
        <f t="shared" si="55"/>
        <v>1</v>
      </c>
      <c r="X370">
        <f t="shared" si="56"/>
        <v>1</v>
      </c>
      <c r="Y370">
        <f t="shared" si="57"/>
        <v>0</v>
      </c>
      <c r="Z370">
        <f t="shared" si="58"/>
        <v>0</v>
      </c>
      <c r="AA370">
        <f t="shared" si="59"/>
        <v>0</v>
      </c>
    </row>
    <row r="371" spans="1:27" x14ac:dyDescent="0.2">
      <c r="A371" t="s">
        <v>17</v>
      </c>
      <c r="B371" s="1">
        <v>45074</v>
      </c>
      <c r="C371" s="2">
        <v>0.6875</v>
      </c>
      <c r="D371" t="s">
        <v>33</v>
      </c>
      <c r="E371" t="s">
        <v>25</v>
      </c>
      <c r="F371">
        <v>1</v>
      </c>
      <c r="G371">
        <v>0</v>
      </c>
      <c r="H371" t="s">
        <v>24</v>
      </c>
      <c r="I371">
        <f t="shared" si="53"/>
        <v>1</v>
      </c>
      <c r="J371">
        <v>1.5</v>
      </c>
      <c r="K371">
        <v>4.5</v>
      </c>
      <c r="L371">
        <v>6.5</v>
      </c>
      <c r="M371">
        <v>1.47</v>
      </c>
      <c r="N371">
        <v>4.5</v>
      </c>
      <c r="O371">
        <v>6.5</v>
      </c>
      <c r="P371">
        <v>1.45</v>
      </c>
      <c r="Q371">
        <v>4.5999999999999996</v>
      </c>
      <c r="R371">
        <v>7.25</v>
      </c>
      <c r="S371">
        <f t="shared" si="50"/>
        <v>1.5</v>
      </c>
      <c r="T371">
        <f t="shared" si="51"/>
        <v>1.47</v>
      </c>
      <c r="U371">
        <f t="shared" si="52"/>
        <v>1.45</v>
      </c>
      <c r="V371">
        <f t="shared" si="54"/>
        <v>1</v>
      </c>
      <c r="W371">
        <f t="shared" si="55"/>
        <v>1</v>
      </c>
      <c r="X371">
        <f t="shared" si="56"/>
        <v>1</v>
      </c>
      <c r="Y371">
        <f t="shared" si="57"/>
        <v>1</v>
      </c>
      <c r="Z371">
        <f t="shared" si="58"/>
        <v>1</v>
      </c>
      <c r="AA371">
        <f t="shared" si="59"/>
        <v>1</v>
      </c>
    </row>
    <row r="372" spans="1:27" x14ac:dyDescent="0.2">
      <c r="A372" t="s">
        <v>17</v>
      </c>
      <c r="B372" s="1">
        <v>45074</v>
      </c>
      <c r="C372" s="2">
        <v>0.6875</v>
      </c>
      <c r="D372" t="s">
        <v>27</v>
      </c>
      <c r="E372" t="s">
        <v>31</v>
      </c>
      <c r="F372">
        <v>1</v>
      </c>
      <c r="G372">
        <v>4</v>
      </c>
      <c r="H372" t="s">
        <v>20</v>
      </c>
      <c r="I372">
        <f t="shared" si="53"/>
        <v>-1</v>
      </c>
      <c r="J372">
        <v>2.75</v>
      </c>
      <c r="K372">
        <v>3.8</v>
      </c>
      <c r="L372">
        <v>2.2999999999999998</v>
      </c>
      <c r="M372">
        <v>2.7</v>
      </c>
      <c r="N372">
        <v>3.7</v>
      </c>
      <c r="O372">
        <v>2.37</v>
      </c>
      <c r="P372">
        <v>2.65</v>
      </c>
      <c r="Q372">
        <v>3.8</v>
      </c>
      <c r="R372">
        <v>2.4500000000000002</v>
      </c>
      <c r="S372">
        <f t="shared" si="50"/>
        <v>2.2999999999999998</v>
      </c>
      <c r="T372">
        <f t="shared" si="51"/>
        <v>2.37</v>
      </c>
      <c r="U372">
        <f t="shared" si="52"/>
        <v>2.4500000000000002</v>
      </c>
      <c r="V372">
        <f t="shared" si="54"/>
        <v>-1</v>
      </c>
      <c r="W372">
        <f t="shared" si="55"/>
        <v>-1</v>
      </c>
      <c r="X372">
        <f t="shared" si="56"/>
        <v>-1</v>
      </c>
      <c r="Y372">
        <f t="shared" si="57"/>
        <v>1</v>
      </c>
      <c r="Z372">
        <f t="shared" si="58"/>
        <v>1</v>
      </c>
      <c r="AA372">
        <f t="shared" si="59"/>
        <v>1</v>
      </c>
    </row>
    <row r="373" spans="1:27" x14ac:dyDescent="0.2">
      <c r="A373" t="s">
        <v>17</v>
      </c>
      <c r="B373" s="1">
        <v>45074</v>
      </c>
      <c r="C373" s="2">
        <v>0.6875</v>
      </c>
      <c r="D373" t="s">
        <v>35</v>
      </c>
      <c r="E373" t="s">
        <v>39</v>
      </c>
      <c r="F373">
        <v>2</v>
      </c>
      <c r="G373">
        <v>1</v>
      </c>
      <c r="H373" t="s">
        <v>24</v>
      </c>
      <c r="I373">
        <f t="shared" si="53"/>
        <v>1</v>
      </c>
      <c r="J373">
        <v>1.91</v>
      </c>
      <c r="K373">
        <v>3.8</v>
      </c>
      <c r="L373">
        <v>3.6</v>
      </c>
      <c r="M373">
        <v>1.95</v>
      </c>
      <c r="N373">
        <v>3.8</v>
      </c>
      <c r="O373">
        <v>3.5</v>
      </c>
      <c r="P373">
        <v>1.95</v>
      </c>
      <c r="Q373">
        <v>3.85</v>
      </c>
      <c r="R373">
        <v>3.6</v>
      </c>
      <c r="S373">
        <f t="shared" si="50"/>
        <v>1.91</v>
      </c>
      <c r="T373">
        <f t="shared" si="51"/>
        <v>1.95</v>
      </c>
      <c r="U373">
        <f t="shared" si="52"/>
        <v>1.95</v>
      </c>
      <c r="V373">
        <f t="shared" si="54"/>
        <v>1</v>
      </c>
      <c r="W373">
        <f t="shared" si="55"/>
        <v>1</v>
      </c>
      <c r="X373">
        <f t="shared" si="56"/>
        <v>1</v>
      </c>
      <c r="Y373">
        <f t="shared" si="57"/>
        <v>1</v>
      </c>
      <c r="Z373">
        <f t="shared" si="58"/>
        <v>1</v>
      </c>
      <c r="AA373">
        <f t="shared" si="59"/>
        <v>1</v>
      </c>
    </row>
    <row r="374" spans="1:27" x14ac:dyDescent="0.2">
      <c r="A374" t="s">
        <v>17</v>
      </c>
      <c r="B374" s="1">
        <v>45074</v>
      </c>
      <c r="C374" s="2">
        <v>0.6875</v>
      </c>
      <c r="D374" t="s">
        <v>37</v>
      </c>
      <c r="E374" t="s">
        <v>21</v>
      </c>
      <c r="F374">
        <v>2</v>
      </c>
      <c r="G374">
        <v>1</v>
      </c>
      <c r="H374" t="s">
        <v>24</v>
      </c>
      <c r="I374">
        <f t="shared" si="53"/>
        <v>1</v>
      </c>
      <c r="J374">
        <v>1.5</v>
      </c>
      <c r="K374">
        <v>4.33</v>
      </c>
      <c r="L374">
        <v>6</v>
      </c>
      <c r="M374">
        <v>1.51</v>
      </c>
      <c r="N374">
        <v>4.5999999999999996</v>
      </c>
      <c r="O374">
        <v>5.75</v>
      </c>
      <c r="P374">
        <v>1.53</v>
      </c>
      <c r="Q374">
        <v>4.5</v>
      </c>
      <c r="R374">
        <v>5.75</v>
      </c>
      <c r="S374">
        <f t="shared" si="50"/>
        <v>1.5</v>
      </c>
      <c r="T374">
        <f t="shared" si="51"/>
        <v>1.51</v>
      </c>
      <c r="U374">
        <f t="shared" si="52"/>
        <v>1.53</v>
      </c>
      <c r="V374">
        <f t="shared" si="54"/>
        <v>1</v>
      </c>
      <c r="W374">
        <f t="shared" si="55"/>
        <v>1</v>
      </c>
      <c r="X374">
        <f t="shared" si="56"/>
        <v>1</v>
      </c>
      <c r="Y374">
        <f t="shared" si="57"/>
        <v>1</v>
      </c>
      <c r="Z374">
        <f t="shared" si="58"/>
        <v>1</v>
      </c>
      <c r="AA374">
        <f t="shared" si="59"/>
        <v>1</v>
      </c>
    </row>
    <row r="375" spans="1:27" x14ac:dyDescent="0.2">
      <c r="A375" t="s">
        <v>17</v>
      </c>
      <c r="B375" s="1">
        <v>45074</v>
      </c>
      <c r="C375" s="2">
        <v>0.6875</v>
      </c>
      <c r="D375" t="s">
        <v>32</v>
      </c>
      <c r="E375" t="s">
        <v>22</v>
      </c>
      <c r="F375">
        <v>4</v>
      </c>
      <c r="G375">
        <v>4</v>
      </c>
      <c r="H375" t="s">
        <v>23</v>
      </c>
      <c r="I375">
        <f t="shared" si="53"/>
        <v>0</v>
      </c>
      <c r="J375">
        <v>6.5</v>
      </c>
      <c r="K375">
        <v>4.75</v>
      </c>
      <c r="L375">
        <v>1.44</v>
      </c>
      <c r="M375">
        <v>6.75</v>
      </c>
      <c r="N375">
        <v>5</v>
      </c>
      <c r="O375">
        <v>1.42</v>
      </c>
      <c r="P375">
        <v>6.25</v>
      </c>
      <c r="Q375">
        <v>5</v>
      </c>
      <c r="R375">
        <v>1.45</v>
      </c>
      <c r="S375">
        <f t="shared" si="50"/>
        <v>1.44</v>
      </c>
      <c r="T375">
        <f t="shared" si="51"/>
        <v>1.42</v>
      </c>
      <c r="U375">
        <f t="shared" si="52"/>
        <v>1.45</v>
      </c>
      <c r="V375">
        <f t="shared" si="54"/>
        <v>-1</v>
      </c>
      <c r="W375">
        <f t="shared" si="55"/>
        <v>-1</v>
      </c>
      <c r="X375">
        <f t="shared" si="56"/>
        <v>-1</v>
      </c>
      <c r="Y375">
        <f t="shared" si="57"/>
        <v>0</v>
      </c>
      <c r="Z375">
        <f t="shared" si="58"/>
        <v>0</v>
      </c>
      <c r="AA375">
        <f t="shared" si="59"/>
        <v>0</v>
      </c>
    </row>
    <row r="376" spans="1:27" x14ac:dyDescent="0.2">
      <c r="A376" t="s">
        <v>17</v>
      </c>
      <c r="B376" s="1">
        <v>44421</v>
      </c>
      <c r="C376" s="2">
        <v>0.83333333333333337</v>
      </c>
      <c r="D376" t="s">
        <v>36</v>
      </c>
      <c r="E376" t="s">
        <v>19</v>
      </c>
      <c r="F376">
        <v>2</v>
      </c>
      <c r="G376">
        <v>0</v>
      </c>
      <c r="H376" t="s">
        <v>24</v>
      </c>
      <c r="I376">
        <f>IF(H376="H",1,0)+IF(H376="A",-1,0)</f>
        <v>1</v>
      </c>
      <c r="J376">
        <v>4</v>
      </c>
      <c r="K376">
        <v>3.4</v>
      </c>
      <c r="L376">
        <v>1.95</v>
      </c>
      <c r="M376">
        <v>4</v>
      </c>
      <c r="N376">
        <v>3.5</v>
      </c>
      <c r="O376">
        <v>1.95</v>
      </c>
      <c r="P376">
        <v>3.8</v>
      </c>
      <c r="Q376">
        <v>3.4</v>
      </c>
      <c r="R376">
        <v>2.0499999999999998</v>
      </c>
      <c r="S376">
        <f t="shared" si="50"/>
        <v>1.95</v>
      </c>
      <c r="T376">
        <f t="shared" si="51"/>
        <v>1.95</v>
      </c>
      <c r="U376">
        <f t="shared" si="52"/>
        <v>2.0499999999999998</v>
      </c>
      <c r="V376">
        <f t="shared" si="54"/>
        <v>-1</v>
      </c>
      <c r="W376">
        <f t="shared" si="55"/>
        <v>-1</v>
      </c>
      <c r="X376">
        <f t="shared" si="56"/>
        <v>-1</v>
      </c>
      <c r="Y376">
        <f t="shared" si="57"/>
        <v>0</v>
      </c>
      <c r="Z376">
        <f t="shared" si="58"/>
        <v>0</v>
      </c>
      <c r="AA376">
        <f t="shared" si="59"/>
        <v>0</v>
      </c>
    </row>
    <row r="377" spans="1:27" x14ac:dyDescent="0.2">
      <c r="A377" t="s">
        <v>17</v>
      </c>
      <c r="B377" s="1">
        <v>44422</v>
      </c>
      <c r="C377" s="2">
        <v>0.52083333333333337</v>
      </c>
      <c r="D377" t="s">
        <v>37</v>
      </c>
      <c r="E377" t="s">
        <v>27</v>
      </c>
      <c r="F377">
        <v>5</v>
      </c>
      <c r="G377">
        <v>1</v>
      </c>
      <c r="H377" t="s">
        <v>24</v>
      </c>
      <c r="I377">
        <f t="shared" ref="I377:I440" si="60">IF(H377="H",1,0)+IF(H377="A",-1,0)</f>
        <v>1</v>
      </c>
      <c r="J377">
        <v>1.53</v>
      </c>
      <c r="K377">
        <v>4.5</v>
      </c>
      <c r="L377">
        <v>5.75</v>
      </c>
      <c r="M377">
        <v>1.53</v>
      </c>
      <c r="N377">
        <v>4.5</v>
      </c>
      <c r="O377">
        <v>5.75</v>
      </c>
      <c r="P377">
        <v>1.55</v>
      </c>
      <c r="Q377">
        <v>4.4000000000000004</v>
      </c>
      <c r="R377">
        <v>5.75</v>
      </c>
      <c r="S377">
        <f t="shared" si="50"/>
        <v>1.53</v>
      </c>
      <c r="T377">
        <f t="shared" si="51"/>
        <v>1.53</v>
      </c>
      <c r="U377">
        <f t="shared" si="52"/>
        <v>1.55</v>
      </c>
      <c r="V377">
        <f t="shared" si="54"/>
        <v>1</v>
      </c>
      <c r="W377">
        <f t="shared" si="55"/>
        <v>1</v>
      </c>
      <c r="X377">
        <f t="shared" si="56"/>
        <v>1</v>
      </c>
      <c r="Y377">
        <f t="shared" si="57"/>
        <v>1</v>
      </c>
      <c r="Z377">
        <f t="shared" si="58"/>
        <v>1</v>
      </c>
      <c r="AA377">
        <f t="shared" si="59"/>
        <v>1</v>
      </c>
    </row>
    <row r="378" spans="1:27" x14ac:dyDescent="0.2">
      <c r="A378" t="s">
        <v>17</v>
      </c>
      <c r="B378" s="1">
        <v>44422</v>
      </c>
      <c r="C378" s="2">
        <v>0.625</v>
      </c>
      <c r="D378" t="s">
        <v>41</v>
      </c>
      <c r="E378" t="s">
        <v>38</v>
      </c>
      <c r="F378">
        <v>1</v>
      </c>
      <c r="G378">
        <v>2</v>
      </c>
      <c r="H378" t="s">
        <v>20</v>
      </c>
      <c r="I378">
        <f t="shared" si="60"/>
        <v>-1</v>
      </c>
      <c r="J378">
        <v>3.1</v>
      </c>
      <c r="K378">
        <v>3.1</v>
      </c>
      <c r="L378">
        <v>2.4500000000000002</v>
      </c>
      <c r="M378">
        <v>3.2</v>
      </c>
      <c r="N378">
        <v>3.1</v>
      </c>
      <c r="O378">
        <v>2.4</v>
      </c>
      <c r="P378">
        <v>3.15</v>
      </c>
      <c r="Q378">
        <v>3.05</v>
      </c>
      <c r="R378">
        <v>2.4500000000000002</v>
      </c>
      <c r="S378">
        <f t="shared" si="50"/>
        <v>2.4500000000000002</v>
      </c>
      <c r="T378">
        <f t="shared" si="51"/>
        <v>2.4</v>
      </c>
      <c r="U378">
        <f t="shared" si="52"/>
        <v>2.4500000000000002</v>
      </c>
      <c r="V378">
        <f t="shared" si="54"/>
        <v>-1</v>
      </c>
      <c r="W378">
        <f t="shared" si="55"/>
        <v>-1</v>
      </c>
      <c r="X378">
        <f t="shared" si="56"/>
        <v>-1</v>
      </c>
      <c r="Y378">
        <f t="shared" si="57"/>
        <v>1</v>
      </c>
      <c r="Z378">
        <f t="shared" si="58"/>
        <v>1</v>
      </c>
      <c r="AA378">
        <f t="shared" si="59"/>
        <v>1</v>
      </c>
    </row>
    <row r="379" spans="1:27" x14ac:dyDescent="0.2">
      <c r="A379" t="s">
        <v>17</v>
      </c>
      <c r="B379" s="1">
        <v>44422</v>
      </c>
      <c r="C379" s="2">
        <v>0.625</v>
      </c>
      <c r="D379" t="s">
        <v>34</v>
      </c>
      <c r="E379" t="s">
        <v>18</v>
      </c>
      <c r="F379">
        <v>3</v>
      </c>
      <c r="G379">
        <v>0</v>
      </c>
      <c r="H379" t="s">
        <v>24</v>
      </c>
      <c r="I379">
        <f t="shared" si="60"/>
        <v>1</v>
      </c>
      <c r="J379">
        <v>1.25</v>
      </c>
      <c r="K379">
        <v>5.75</v>
      </c>
      <c r="L379">
        <v>13</v>
      </c>
      <c r="M379">
        <v>1.28</v>
      </c>
      <c r="N379">
        <v>5.75</v>
      </c>
      <c r="O379">
        <v>10.5</v>
      </c>
      <c r="P379">
        <v>1.25</v>
      </c>
      <c r="Q379">
        <v>6</v>
      </c>
      <c r="R379">
        <v>13</v>
      </c>
      <c r="S379">
        <f t="shared" si="50"/>
        <v>1.25</v>
      </c>
      <c r="T379">
        <f t="shared" si="51"/>
        <v>1.28</v>
      </c>
      <c r="U379">
        <f t="shared" si="52"/>
        <v>1.25</v>
      </c>
      <c r="V379">
        <f t="shared" si="54"/>
        <v>1</v>
      </c>
      <c r="W379">
        <f t="shared" si="55"/>
        <v>1</v>
      </c>
      <c r="X379">
        <f t="shared" si="56"/>
        <v>1</v>
      </c>
      <c r="Y379">
        <f t="shared" si="57"/>
        <v>1</v>
      </c>
      <c r="Z379">
        <f t="shared" si="58"/>
        <v>1</v>
      </c>
      <c r="AA379">
        <f t="shared" si="59"/>
        <v>1</v>
      </c>
    </row>
    <row r="380" spans="1:27" x14ac:dyDescent="0.2">
      <c r="A380" t="s">
        <v>17</v>
      </c>
      <c r="B380" s="1">
        <v>44422</v>
      </c>
      <c r="C380" s="2">
        <v>0.625</v>
      </c>
      <c r="D380" t="s">
        <v>33</v>
      </c>
      <c r="E380" t="s">
        <v>32</v>
      </c>
      <c r="F380">
        <v>3</v>
      </c>
      <c r="G380">
        <v>1</v>
      </c>
      <c r="H380" t="s">
        <v>24</v>
      </c>
      <c r="I380">
        <f t="shared" si="60"/>
        <v>1</v>
      </c>
      <c r="J380">
        <v>1.9</v>
      </c>
      <c r="K380">
        <v>3.5</v>
      </c>
      <c r="L380">
        <v>4</v>
      </c>
      <c r="M380">
        <v>1.95</v>
      </c>
      <c r="N380">
        <v>3.5</v>
      </c>
      <c r="O380">
        <v>3.9</v>
      </c>
      <c r="P380">
        <v>1.95</v>
      </c>
      <c r="Q380">
        <v>3.45</v>
      </c>
      <c r="R380">
        <v>3.95</v>
      </c>
      <c r="S380">
        <f t="shared" si="50"/>
        <v>1.9</v>
      </c>
      <c r="T380">
        <f t="shared" si="51"/>
        <v>1.95</v>
      </c>
      <c r="U380">
        <f t="shared" si="52"/>
        <v>1.95</v>
      </c>
      <c r="V380">
        <f t="shared" si="54"/>
        <v>1</v>
      </c>
      <c r="W380">
        <f t="shared" si="55"/>
        <v>1</v>
      </c>
      <c r="X380">
        <f t="shared" si="56"/>
        <v>1</v>
      </c>
      <c r="Y380">
        <f t="shared" si="57"/>
        <v>1</v>
      </c>
      <c r="Z380">
        <f t="shared" si="58"/>
        <v>1</v>
      </c>
      <c r="AA380">
        <f t="shared" si="59"/>
        <v>1</v>
      </c>
    </row>
    <row r="381" spans="1:27" x14ac:dyDescent="0.2">
      <c r="A381" t="s">
        <v>17</v>
      </c>
      <c r="B381" s="1">
        <v>44422</v>
      </c>
      <c r="C381" s="2">
        <v>0.625</v>
      </c>
      <c r="D381" t="s">
        <v>35</v>
      </c>
      <c r="E381" t="s">
        <v>28</v>
      </c>
      <c r="F381">
        <v>1</v>
      </c>
      <c r="G381">
        <v>0</v>
      </c>
      <c r="H381" t="s">
        <v>24</v>
      </c>
      <c r="I381">
        <f t="shared" si="60"/>
        <v>1</v>
      </c>
      <c r="J381">
        <v>1.66</v>
      </c>
      <c r="K381">
        <v>3.8</v>
      </c>
      <c r="L381">
        <v>5.25</v>
      </c>
      <c r="M381">
        <v>1.67</v>
      </c>
      <c r="N381">
        <v>3.9</v>
      </c>
      <c r="O381">
        <v>5.25</v>
      </c>
      <c r="P381">
        <v>1.7</v>
      </c>
      <c r="Q381">
        <v>3.75</v>
      </c>
      <c r="R381">
        <v>5.25</v>
      </c>
      <c r="S381">
        <f t="shared" ref="S381:S444" si="61">MIN(J381:L381)</f>
        <v>1.66</v>
      </c>
      <c r="T381">
        <f t="shared" ref="T381:T444" si="62">MIN(M381:O381)</f>
        <v>1.67</v>
      </c>
      <c r="U381">
        <f t="shared" ref="U381:U444" si="63">MIN(P381:R381)</f>
        <v>1.7</v>
      </c>
      <c r="V381">
        <f t="shared" si="54"/>
        <v>1</v>
      </c>
      <c r="W381">
        <f t="shared" si="55"/>
        <v>1</v>
      </c>
      <c r="X381">
        <f t="shared" si="56"/>
        <v>1</v>
      </c>
      <c r="Y381">
        <f t="shared" si="57"/>
        <v>1</v>
      </c>
      <c r="Z381">
        <f t="shared" si="58"/>
        <v>1</v>
      </c>
      <c r="AA381">
        <f t="shared" si="59"/>
        <v>1</v>
      </c>
    </row>
    <row r="382" spans="1:27" x14ac:dyDescent="0.2">
      <c r="A382" t="s">
        <v>17</v>
      </c>
      <c r="B382" s="1">
        <v>44422</v>
      </c>
      <c r="C382" s="2">
        <v>0.625</v>
      </c>
      <c r="D382" t="s">
        <v>42</v>
      </c>
      <c r="E382" t="s">
        <v>26</v>
      </c>
      <c r="F382">
        <v>3</v>
      </c>
      <c r="G382">
        <v>2</v>
      </c>
      <c r="H382" t="s">
        <v>24</v>
      </c>
      <c r="I382">
        <f t="shared" si="60"/>
        <v>1</v>
      </c>
      <c r="J382">
        <v>3.1</v>
      </c>
      <c r="K382">
        <v>3.2</v>
      </c>
      <c r="L382">
        <v>2.37</v>
      </c>
      <c r="M382">
        <v>3.25</v>
      </c>
      <c r="N382">
        <v>3.3</v>
      </c>
      <c r="O382">
        <v>2.2999999999999998</v>
      </c>
      <c r="P382">
        <v>3.05</v>
      </c>
      <c r="Q382">
        <v>3.25</v>
      </c>
      <c r="R382">
        <v>2.4</v>
      </c>
      <c r="S382">
        <f t="shared" si="61"/>
        <v>2.37</v>
      </c>
      <c r="T382">
        <f t="shared" si="62"/>
        <v>2.2999999999999998</v>
      </c>
      <c r="U382">
        <f t="shared" si="63"/>
        <v>2.4</v>
      </c>
      <c r="V382">
        <f t="shared" si="54"/>
        <v>-1</v>
      </c>
      <c r="W382">
        <f t="shared" si="55"/>
        <v>-1</v>
      </c>
      <c r="X382">
        <f t="shared" si="56"/>
        <v>-1</v>
      </c>
      <c r="Y382">
        <f t="shared" si="57"/>
        <v>0</v>
      </c>
      <c r="Z382">
        <f t="shared" si="58"/>
        <v>0</v>
      </c>
      <c r="AA382">
        <f t="shared" si="59"/>
        <v>0</v>
      </c>
    </row>
    <row r="383" spans="1:27" x14ac:dyDescent="0.2">
      <c r="A383" t="s">
        <v>17</v>
      </c>
      <c r="B383" s="1">
        <v>44422</v>
      </c>
      <c r="C383" s="2">
        <v>0.72916666666666663</v>
      </c>
      <c r="D383" t="s">
        <v>43</v>
      </c>
      <c r="E383" t="s">
        <v>22</v>
      </c>
      <c r="F383">
        <v>0</v>
      </c>
      <c r="G383">
        <v>3</v>
      </c>
      <c r="H383" t="s">
        <v>20</v>
      </c>
      <c r="I383">
        <f t="shared" si="60"/>
        <v>-1</v>
      </c>
      <c r="J383">
        <v>9</v>
      </c>
      <c r="K383">
        <v>5.75</v>
      </c>
      <c r="L383">
        <v>1.3</v>
      </c>
      <c r="M383">
        <v>9</v>
      </c>
      <c r="N383">
        <v>6</v>
      </c>
      <c r="O383">
        <v>1.3</v>
      </c>
      <c r="P383">
        <v>7.75</v>
      </c>
      <c r="Q383">
        <v>5.5</v>
      </c>
      <c r="R383">
        <v>1.35</v>
      </c>
      <c r="S383">
        <f t="shared" si="61"/>
        <v>1.3</v>
      </c>
      <c r="T383">
        <f t="shared" si="62"/>
        <v>1.3</v>
      </c>
      <c r="U383">
        <f t="shared" si="63"/>
        <v>1.35</v>
      </c>
      <c r="V383">
        <f t="shared" si="54"/>
        <v>-1</v>
      </c>
      <c r="W383">
        <f t="shared" si="55"/>
        <v>-1</v>
      </c>
      <c r="X383">
        <f t="shared" si="56"/>
        <v>-1</v>
      </c>
      <c r="Y383">
        <f t="shared" si="57"/>
        <v>1</v>
      </c>
      <c r="Z383">
        <f t="shared" si="58"/>
        <v>1</v>
      </c>
      <c r="AA383">
        <f t="shared" si="59"/>
        <v>1</v>
      </c>
    </row>
    <row r="384" spans="1:27" x14ac:dyDescent="0.2">
      <c r="A384" t="s">
        <v>17</v>
      </c>
      <c r="B384" s="1">
        <v>44423</v>
      </c>
      <c r="C384" s="2">
        <v>0.58333333333333337</v>
      </c>
      <c r="D384" t="s">
        <v>29</v>
      </c>
      <c r="E384" t="s">
        <v>39</v>
      </c>
      <c r="F384">
        <v>2</v>
      </c>
      <c r="G384">
        <v>4</v>
      </c>
      <c r="H384" t="s">
        <v>20</v>
      </c>
      <c r="I384">
        <f t="shared" si="60"/>
        <v>-1</v>
      </c>
      <c r="J384">
        <v>3.2</v>
      </c>
      <c r="K384">
        <v>3.5</v>
      </c>
      <c r="L384">
        <v>2.2000000000000002</v>
      </c>
      <c r="M384">
        <v>3.3</v>
      </c>
      <c r="N384">
        <v>3.4</v>
      </c>
      <c r="O384">
        <v>2.2000000000000002</v>
      </c>
      <c r="P384">
        <v>3.15</v>
      </c>
      <c r="Q384">
        <v>3.45</v>
      </c>
      <c r="R384">
        <v>2.25</v>
      </c>
      <c r="S384">
        <f t="shared" si="61"/>
        <v>2.2000000000000002</v>
      </c>
      <c r="T384">
        <f t="shared" si="62"/>
        <v>2.2000000000000002</v>
      </c>
      <c r="U384">
        <f t="shared" si="63"/>
        <v>2.25</v>
      </c>
      <c r="V384">
        <f t="shared" si="54"/>
        <v>-1</v>
      </c>
      <c r="W384">
        <f t="shared" si="55"/>
        <v>-1</v>
      </c>
      <c r="X384">
        <f t="shared" si="56"/>
        <v>-1</v>
      </c>
      <c r="Y384">
        <f t="shared" si="57"/>
        <v>1</v>
      </c>
      <c r="Z384">
        <f t="shared" si="58"/>
        <v>1</v>
      </c>
      <c r="AA384">
        <f t="shared" si="59"/>
        <v>1</v>
      </c>
    </row>
    <row r="385" spans="1:27" x14ac:dyDescent="0.2">
      <c r="A385" t="s">
        <v>17</v>
      </c>
      <c r="B385" s="1">
        <v>44423</v>
      </c>
      <c r="C385" s="2">
        <v>0.6875</v>
      </c>
      <c r="D385" t="s">
        <v>31</v>
      </c>
      <c r="E385" t="s">
        <v>40</v>
      </c>
      <c r="F385">
        <v>1</v>
      </c>
      <c r="G385">
        <v>0</v>
      </c>
      <c r="H385" t="s">
        <v>24</v>
      </c>
      <c r="I385">
        <f t="shared" si="60"/>
        <v>1</v>
      </c>
      <c r="J385">
        <v>5.5</v>
      </c>
      <c r="K385">
        <v>4.2</v>
      </c>
      <c r="L385">
        <v>1.6</v>
      </c>
      <c r="M385">
        <v>5.25</v>
      </c>
      <c r="N385">
        <v>4.25</v>
      </c>
      <c r="O385">
        <v>1.6</v>
      </c>
      <c r="P385">
        <v>5.25</v>
      </c>
      <c r="Q385">
        <v>4.0999999999999996</v>
      </c>
      <c r="R385">
        <v>1.63</v>
      </c>
      <c r="S385">
        <f t="shared" si="61"/>
        <v>1.6</v>
      </c>
      <c r="T385">
        <f t="shared" si="62"/>
        <v>1.6</v>
      </c>
      <c r="U385">
        <f t="shared" si="63"/>
        <v>1.63</v>
      </c>
      <c r="V385">
        <f t="shared" si="54"/>
        <v>-1</v>
      </c>
      <c r="W385">
        <f t="shared" si="55"/>
        <v>-1</v>
      </c>
      <c r="X385">
        <f t="shared" si="56"/>
        <v>-1</v>
      </c>
      <c r="Y385">
        <f t="shared" si="57"/>
        <v>0</v>
      </c>
      <c r="Z385">
        <f t="shared" si="58"/>
        <v>0</v>
      </c>
      <c r="AA385">
        <f t="shared" si="59"/>
        <v>0</v>
      </c>
    </row>
    <row r="386" spans="1:27" x14ac:dyDescent="0.2">
      <c r="A386" t="s">
        <v>17</v>
      </c>
      <c r="B386" s="1">
        <v>44429</v>
      </c>
      <c r="C386" s="2">
        <v>0.52083333333333337</v>
      </c>
      <c r="D386" t="s">
        <v>22</v>
      </c>
      <c r="E386" t="s">
        <v>41</v>
      </c>
      <c r="F386">
        <v>2</v>
      </c>
      <c r="G386">
        <v>0</v>
      </c>
      <c r="H386" t="s">
        <v>24</v>
      </c>
      <c r="I386">
        <f t="shared" si="60"/>
        <v>1</v>
      </c>
      <c r="J386">
        <v>1.18</v>
      </c>
      <c r="K386">
        <v>7.5</v>
      </c>
      <c r="L386">
        <v>13</v>
      </c>
      <c r="M386">
        <v>1.2</v>
      </c>
      <c r="N386">
        <v>7</v>
      </c>
      <c r="O386">
        <v>13.5</v>
      </c>
      <c r="P386">
        <v>1.22</v>
      </c>
      <c r="Q386">
        <v>6.5</v>
      </c>
      <c r="R386">
        <v>13</v>
      </c>
      <c r="S386">
        <f t="shared" si="61"/>
        <v>1.18</v>
      </c>
      <c r="T386">
        <f t="shared" si="62"/>
        <v>1.2</v>
      </c>
      <c r="U386">
        <f t="shared" si="63"/>
        <v>1.22</v>
      </c>
      <c r="V386">
        <f t="shared" si="54"/>
        <v>1</v>
      </c>
      <c r="W386">
        <f t="shared" si="55"/>
        <v>1</v>
      </c>
      <c r="X386">
        <f t="shared" si="56"/>
        <v>1</v>
      </c>
      <c r="Y386">
        <f t="shared" si="57"/>
        <v>1</v>
      </c>
      <c r="Z386">
        <f t="shared" si="58"/>
        <v>1</v>
      </c>
      <c r="AA386">
        <f t="shared" si="59"/>
        <v>1</v>
      </c>
    </row>
    <row r="387" spans="1:27" x14ac:dyDescent="0.2">
      <c r="A387" t="s">
        <v>17</v>
      </c>
      <c r="B387" s="1">
        <v>44429</v>
      </c>
      <c r="C387" s="2">
        <v>0.625</v>
      </c>
      <c r="D387" t="s">
        <v>26</v>
      </c>
      <c r="E387" t="s">
        <v>29</v>
      </c>
      <c r="F387">
        <v>2</v>
      </c>
      <c r="G387">
        <v>0</v>
      </c>
      <c r="H387" t="s">
        <v>24</v>
      </c>
      <c r="I387">
        <f t="shared" si="60"/>
        <v>1</v>
      </c>
      <c r="J387">
        <v>1.8</v>
      </c>
      <c r="K387">
        <v>3.75</v>
      </c>
      <c r="L387">
        <v>4.33</v>
      </c>
      <c r="M387">
        <v>1.8</v>
      </c>
      <c r="N387">
        <v>3.9</v>
      </c>
      <c r="O387">
        <v>4.25</v>
      </c>
      <c r="P387">
        <v>1.83</v>
      </c>
      <c r="Q387">
        <v>3.8</v>
      </c>
      <c r="R387">
        <v>4.0999999999999996</v>
      </c>
      <c r="S387">
        <f t="shared" si="61"/>
        <v>1.8</v>
      </c>
      <c r="T387">
        <f t="shared" si="62"/>
        <v>1.8</v>
      </c>
      <c r="U387">
        <f t="shared" si="63"/>
        <v>1.83</v>
      </c>
      <c r="V387">
        <f t="shared" ref="V387:V450" si="64">-1 + 2*IF(S387=J387,1,0)</f>
        <v>1</v>
      </c>
      <c r="W387">
        <f t="shared" ref="W387:W450" si="65">-1 + 2*IF(T387=M387,1,0)</f>
        <v>1</v>
      </c>
      <c r="X387">
        <f t="shared" ref="X387:X450" si="66">-1 + 2*IF(U387=P387,1,0)</f>
        <v>1</v>
      </c>
      <c r="Y387">
        <f t="shared" ref="Y387:Y450" si="67">IF(V387=I387,1,0)</f>
        <v>1</v>
      </c>
      <c r="Z387">
        <f t="shared" ref="Z387:Z450" si="68">IF(W387=I387,1,0)</f>
        <v>1</v>
      </c>
      <c r="AA387">
        <f t="shared" ref="AA387:AA450" si="69">IF(X387=I387,1,0)</f>
        <v>1</v>
      </c>
    </row>
    <row r="388" spans="1:27" x14ac:dyDescent="0.2">
      <c r="A388" t="s">
        <v>17</v>
      </c>
      <c r="B388" s="1">
        <v>44429</v>
      </c>
      <c r="C388" s="2">
        <v>0.625</v>
      </c>
      <c r="D388" t="s">
        <v>18</v>
      </c>
      <c r="E388" t="s">
        <v>36</v>
      </c>
      <c r="F388">
        <v>0</v>
      </c>
      <c r="G388">
        <v>0</v>
      </c>
      <c r="H388" t="s">
        <v>23</v>
      </c>
      <c r="I388">
        <f t="shared" si="60"/>
        <v>0</v>
      </c>
      <c r="J388">
        <v>2.5499999999999998</v>
      </c>
      <c r="K388">
        <v>3.2</v>
      </c>
      <c r="L388">
        <v>2.87</v>
      </c>
      <c r="M388">
        <v>2.6</v>
      </c>
      <c r="N388">
        <v>3.2</v>
      </c>
      <c r="O388">
        <v>2.8</v>
      </c>
      <c r="P388">
        <v>2.6</v>
      </c>
      <c r="Q388">
        <v>3.15</v>
      </c>
      <c r="R388">
        <v>2.9</v>
      </c>
      <c r="S388">
        <f t="shared" si="61"/>
        <v>2.5499999999999998</v>
      </c>
      <c r="T388">
        <f t="shared" si="62"/>
        <v>2.6</v>
      </c>
      <c r="U388">
        <f t="shared" si="63"/>
        <v>2.6</v>
      </c>
      <c r="V388">
        <f t="shared" si="64"/>
        <v>1</v>
      </c>
      <c r="W388">
        <f t="shared" si="65"/>
        <v>1</v>
      </c>
      <c r="X388">
        <f t="shared" si="66"/>
        <v>1</v>
      </c>
      <c r="Y388">
        <f t="shared" si="67"/>
        <v>0</v>
      </c>
      <c r="Z388">
        <f t="shared" si="68"/>
        <v>0</v>
      </c>
      <c r="AA388">
        <f t="shared" si="69"/>
        <v>0</v>
      </c>
    </row>
    <row r="389" spans="1:27" x14ac:dyDescent="0.2">
      <c r="A389" t="s">
        <v>17</v>
      </c>
      <c r="B389" s="1">
        <v>44429</v>
      </c>
      <c r="C389" s="2">
        <v>0.625</v>
      </c>
      <c r="D389" t="s">
        <v>27</v>
      </c>
      <c r="E389" t="s">
        <v>33</v>
      </c>
      <c r="F389">
        <v>2</v>
      </c>
      <c r="G389">
        <v>2</v>
      </c>
      <c r="H389" t="s">
        <v>23</v>
      </c>
      <c r="I389">
        <f t="shared" si="60"/>
        <v>0</v>
      </c>
      <c r="J389">
        <v>2.37</v>
      </c>
      <c r="K389">
        <v>3.4</v>
      </c>
      <c r="L389">
        <v>3</v>
      </c>
      <c r="M389">
        <v>2.35</v>
      </c>
      <c r="N389">
        <v>3.4</v>
      </c>
      <c r="O389">
        <v>3</v>
      </c>
      <c r="P389">
        <v>2.35</v>
      </c>
      <c r="Q389">
        <v>3.45</v>
      </c>
      <c r="R389">
        <v>3</v>
      </c>
      <c r="S389">
        <f t="shared" si="61"/>
        <v>2.37</v>
      </c>
      <c r="T389">
        <f t="shared" si="62"/>
        <v>2.35</v>
      </c>
      <c r="U389">
        <f t="shared" si="63"/>
        <v>2.35</v>
      </c>
      <c r="V389">
        <f t="shared" si="64"/>
        <v>1</v>
      </c>
      <c r="W389">
        <f t="shared" si="65"/>
        <v>1</v>
      </c>
      <c r="X389">
        <f t="shared" si="66"/>
        <v>1</v>
      </c>
      <c r="Y389">
        <f t="shared" si="67"/>
        <v>0</v>
      </c>
      <c r="Z389">
        <f t="shared" si="68"/>
        <v>0</v>
      </c>
      <c r="AA389">
        <f t="shared" si="69"/>
        <v>0</v>
      </c>
    </row>
    <row r="390" spans="1:27" x14ac:dyDescent="0.2">
      <c r="A390" t="s">
        <v>17</v>
      </c>
      <c r="B390" s="1">
        <v>44429</v>
      </c>
      <c r="C390" s="2">
        <v>0.625</v>
      </c>
      <c r="D390" t="s">
        <v>40</v>
      </c>
      <c r="E390" t="s">
        <v>43</v>
      </c>
      <c r="F390">
        <v>5</v>
      </c>
      <c r="G390">
        <v>0</v>
      </c>
      <c r="H390" t="s">
        <v>24</v>
      </c>
      <c r="I390">
        <f t="shared" si="60"/>
        <v>1</v>
      </c>
      <c r="J390">
        <v>1.08</v>
      </c>
      <c r="K390">
        <v>11</v>
      </c>
      <c r="L390">
        <v>26</v>
      </c>
      <c r="M390">
        <v>1.1100000000000001</v>
      </c>
      <c r="N390">
        <v>9.5</v>
      </c>
      <c r="O390">
        <v>23</v>
      </c>
      <c r="P390">
        <v>1.1200000000000001</v>
      </c>
      <c r="Q390">
        <v>9.5</v>
      </c>
      <c r="R390">
        <v>22</v>
      </c>
      <c r="S390">
        <f t="shared" si="61"/>
        <v>1.08</v>
      </c>
      <c r="T390">
        <f t="shared" si="62"/>
        <v>1.1100000000000001</v>
      </c>
      <c r="U390">
        <f t="shared" si="63"/>
        <v>1.1200000000000001</v>
      </c>
      <c r="V390">
        <f t="shared" si="64"/>
        <v>1</v>
      </c>
      <c r="W390">
        <f t="shared" si="65"/>
        <v>1</v>
      </c>
      <c r="X390">
        <f t="shared" si="66"/>
        <v>1</v>
      </c>
      <c r="Y390">
        <f t="shared" si="67"/>
        <v>1</v>
      </c>
      <c r="Z390">
        <f t="shared" si="68"/>
        <v>1</v>
      </c>
      <c r="AA390">
        <f t="shared" si="69"/>
        <v>1</v>
      </c>
    </row>
    <row r="391" spans="1:27" x14ac:dyDescent="0.2">
      <c r="A391" t="s">
        <v>17</v>
      </c>
      <c r="B391" s="1">
        <v>44429</v>
      </c>
      <c r="C391" s="2">
        <v>0.72916666666666663</v>
      </c>
      <c r="D391" t="s">
        <v>38</v>
      </c>
      <c r="E391" t="s">
        <v>42</v>
      </c>
      <c r="F391">
        <v>2</v>
      </c>
      <c r="G391">
        <v>0</v>
      </c>
      <c r="H391" t="s">
        <v>24</v>
      </c>
      <c r="I391">
        <f t="shared" si="60"/>
        <v>1</v>
      </c>
      <c r="J391">
        <v>1.7</v>
      </c>
      <c r="K391">
        <v>3.5</v>
      </c>
      <c r="L391">
        <v>5.75</v>
      </c>
      <c r="M391">
        <v>1.75</v>
      </c>
      <c r="N391">
        <v>3.3</v>
      </c>
      <c r="O391">
        <v>5.75</v>
      </c>
      <c r="P391">
        <v>1.75</v>
      </c>
      <c r="Q391">
        <v>3.5</v>
      </c>
      <c r="R391">
        <v>5.25</v>
      </c>
      <c r="S391">
        <f t="shared" si="61"/>
        <v>1.7</v>
      </c>
      <c r="T391">
        <f t="shared" si="62"/>
        <v>1.75</v>
      </c>
      <c r="U391">
        <f t="shared" si="63"/>
        <v>1.75</v>
      </c>
      <c r="V391">
        <f t="shared" si="64"/>
        <v>1</v>
      </c>
      <c r="W391">
        <f t="shared" si="65"/>
        <v>1</v>
      </c>
      <c r="X391">
        <f t="shared" si="66"/>
        <v>1</v>
      </c>
      <c r="Y391">
        <f t="shared" si="67"/>
        <v>1</v>
      </c>
      <c r="Z391">
        <f t="shared" si="68"/>
        <v>1</v>
      </c>
      <c r="AA391">
        <f t="shared" si="69"/>
        <v>1</v>
      </c>
    </row>
    <row r="392" spans="1:27" x14ac:dyDescent="0.2">
      <c r="A392" t="s">
        <v>17</v>
      </c>
      <c r="B392" s="1">
        <v>44430</v>
      </c>
      <c r="C392" s="2">
        <v>0.58333333333333337</v>
      </c>
      <c r="D392" t="s">
        <v>32</v>
      </c>
      <c r="E392" t="s">
        <v>37</v>
      </c>
      <c r="F392">
        <v>1</v>
      </c>
      <c r="G392">
        <v>1</v>
      </c>
      <c r="H392" t="s">
        <v>23</v>
      </c>
      <c r="I392">
        <f t="shared" si="60"/>
        <v>0</v>
      </c>
      <c r="J392">
        <v>5.5</v>
      </c>
      <c r="K392">
        <v>4.2</v>
      </c>
      <c r="L392">
        <v>1.57</v>
      </c>
      <c r="M392">
        <v>5</v>
      </c>
      <c r="N392">
        <v>4.33</v>
      </c>
      <c r="O392">
        <v>1.62</v>
      </c>
      <c r="P392">
        <v>5.25</v>
      </c>
      <c r="Q392">
        <v>4.2</v>
      </c>
      <c r="R392">
        <v>1.6</v>
      </c>
      <c r="S392">
        <f t="shared" si="61"/>
        <v>1.57</v>
      </c>
      <c r="T392">
        <f t="shared" si="62"/>
        <v>1.62</v>
      </c>
      <c r="U392">
        <f t="shared" si="63"/>
        <v>1.6</v>
      </c>
      <c r="V392">
        <f t="shared" si="64"/>
        <v>-1</v>
      </c>
      <c r="W392">
        <f t="shared" si="65"/>
        <v>-1</v>
      </c>
      <c r="X392">
        <f t="shared" si="66"/>
        <v>-1</v>
      </c>
      <c r="Y392">
        <f t="shared" si="67"/>
        <v>0</v>
      </c>
      <c r="Z392">
        <f t="shared" si="68"/>
        <v>0</v>
      </c>
      <c r="AA392">
        <f t="shared" si="69"/>
        <v>0</v>
      </c>
    </row>
    <row r="393" spans="1:27" x14ac:dyDescent="0.2">
      <c r="A393" t="s">
        <v>17</v>
      </c>
      <c r="B393" s="1">
        <v>44430</v>
      </c>
      <c r="C393" s="2">
        <v>0.58333333333333337</v>
      </c>
      <c r="D393" t="s">
        <v>28</v>
      </c>
      <c r="E393" t="s">
        <v>31</v>
      </c>
      <c r="F393">
        <v>0</v>
      </c>
      <c r="G393">
        <v>1</v>
      </c>
      <c r="H393" t="s">
        <v>20</v>
      </c>
      <c r="I393">
        <f t="shared" si="60"/>
        <v>-1</v>
      </c>
      <c r="J393">
        <v>3.2</v>
      </c>
      <c r="K393">
        <v>3.2</v>
      </c>
      <c r="L393">
        <v>2.35</v>
      </c>
      <c r="M393">
        <v>3.3</v>
      </c>
      <c r="N393">
        <v>3.2</v>
      </c>
      <c r="O393">
        <v>2.2999999999999998</v>
      </c>
      <c r="P393">
        <v>3.15</v>
      </c>
      <c r="Q393">
        <v>3.1</v>
      </c>
      <c r="R393">
        <v>2.4500000000000002</v>
      </c>
      <c r="S393">
        <f t="shared" si="61"/>
        <v>2.35</v>
      </c>
      <c r="T393">
        <f t="shared" si="62"/>
        <v>2.2999999999999998</v>
      </c>
      <c r="U393">
        <f t="shared" si="63"/>
        <v>2.4500000000000002</v>
      </c>
      <c r="V393">
        <f t="shared" si="64"/>
        <v>-1</v>
      </c>
      <c r="W393">
        <f t="shared" si="65"/>
        <v>-1</v>
      </c>
      <c r="X393">
        <f t="shared" si="66"/>
        <v>-1</v>
      </c>
      <c r="Y393">
        <f t="shared" si="67"/>
        <v>1</v>
      </c>
      <c r="Z393">
        <f t="shared" si="68"/>
        <v>1</v>
      </c>
      <c r="AA393">
        <f t="shared" si="69"/>
        <v>1</v>
      </c>
    </row>
    <row r="394" spans="1:27" x14ac:dyDescent="0.2">
      <c r="A394" t="s">
        <v>17</v>
      </c>
      <c r="B394" s="1">
        <v>44430</v>
      </c>
      <c r="C394" s="2">
        <v>0.6875</v>
      </c>
      <c r="D394" t="s">
        <v>19</v>
      </c>
      <c r="E394" t="s">
        <v>34</v>
      </c>
      <c r="F394">
        <v>0</v>
      </c>
      <c r="G394">
        <v>2</v>
      </c>
      <c r="H394" t="s">
        <v>20</v>
      </c>
      <c r="I394">
        <f t="shared" si="60"/>
        <v>-1</v>
      </c>
      <c r="J394">
        <v>4.75</v>
      </c>
      <c r="K394">
        <v>3.75</v>
      </c>
      <c r="L394">
        <v>1.72</v>
      </c>
      <c r="M394">
        <v>4.75</v>
      </c>
      <c r="N394">
        <v>3.75</v>
      </c>
      <c r="O394">
        <v>1.75</v>
      </c>
      <c r="P394">
        <v>4.8</v>
      </c>
      <c r="Q394">
        <v>3.75</v>
      </c>
      <c r="R394">
        <v>1.73</v>
      </c>
      <c r="S394">
        <f t="shared" si="61"/>
        <v>1.72</v>
      </c>
      <c r="T394">
        <f t="shared" si="62"/>
        <v>1.75</v>
      </c>
      <c r="U394">
        <f t="shared" si="63"/>
        <v>1.73</v>
      </c>
      <c r="V394">
        <f t="shared" si="64"/>
        <v>-1</v>
      </c>
      <c r="W394">
        <f t="shared" si="65"/>
        <v>-1</v>
      </c>
      <c r="X394">
        <f t="shared" si="66"/>
        <v>-1</v>
      </c>
      <c r="Y394">
        <f t="shared" si="67"/>
        <v>1</v>
      </c>
      <c r="Z394">
        <f t="shared" si="68"/>
        <v>1</v>
      </c>
      <c r="AA394">
        <f t="shared" si="69"/>
        <v>1</v>
      </c>
    </row>
    <row r="395" spans="1:27" x14ac:dyDescent="0.2">
      <c r="A395" t="s">
        <v>17</v>
      </c>
      <c r="B395" s="1">
        <v>44431</v>
      </c>
      <c r="C395" s="2">
        <v>0.83333333333333337</v>
      </c>
      <c r="D395" t="s">
        <v>39</v>
      </c>
      <c r="E395" t="s">
        <v>35</v>
      </c>
      <c r="F395">
        <v>4</v>
      </c>
      <c r="G395">
        <v>1</v>
      </c>
      <c r="H395" t="s">
        <v>24</v>
      </c>
      <c r="I395">
        <f t="shared" si="60"/>
        <v>1</v>
      </c>
      <c r="J395">
        <v>2.5</v>
      </c>
      <c r="K395">
        <v>3.5</v>
      </c>
      <c r="L395">
        <v>2.75</v>
      </c>
      <c r="M395">
        <v>2.6</v>
      </c>
      <c r="N395">
        <v>3.5</v>
      </c>
      <c r="O395">
        <v>2.6</v>
      </c>
      <c r="P395">
        <v>2.5499999999999998</v>
      </c>
      <c r="Q395">
        <v>3.4</v>
      </c>
      <c r="R395">
        <v>2.75</v>
      </c>
      <c r="S395">
        <f t="shared" si="61"/>
        <v>2.5</v>
      </c>
      <c r="T395">
        <f t="shared" si="62"/>
        <v>2.6</v>
      </c>
      <c r="U395">
        <f t="shared" si="63"/>
        <v>2.5499999999999998</v>
      </c>
      <c r="V395">
        <f t="shared" si="64"/>
        <v>1</v>
      </c>
      <c r="W395">
        <f t="shared" si="65"/>
        <v>1</v>
      </c>
      <c r="X395">
        <f t="shared" si="66"/>
        <v>1</v>
      </c>
      <c r="Y395">
        <f t="shared" si="67"/>
        <v>1</v>
      </c>
      <c r="Z395">
        <f t="shared" si="68"/>
        <v>1</v>
      </c>
      <c r="AA395">
        <f t="shared" si="69"/>
        <v>1</v>
      </c>
    </row>
    <row r="396" spans="1:27" x14ac:dyDescent="0.2">
      <c r="A396" t="s">
        <v>17</v>
      </c>
      <c r="B396" s="1">
        <v>44436</v>
      </c>
      <c r="C396" s="2">
        <v>0.52083333333333337</v>
      </c>
      <c r="D396" t="s">
        <v>40</v>
      </c>
      <c r="E396" t="s">
        <v>19</v>
      </c>
      <c r="F396">
        <v>5</v>
      </c>
      <c r="G396">
        <v>0</v>
      </c>
      <c r="H396" t="s">
        <v>24</v>
      </c>
      <c r="I396">
        <f t="shared" si="60"/>
        <v>1</v>
      </c>
      <c r="J396">
        <v>1.25</v>
      </c>
      <c r="K396">
        <v>6</v>
      </c>
      <c r="L396">
        <v>12</v>
      </c>
      <c r="M396">
        <v>1.25</v>
      </c>
      <c r="N396">
        <v>6.25</v>
      </c>
      <c r="O396">
        <v>11.5</v>
      </c>
      <c r="P396">
        <v>1.27</v>
      </c>
      <c r="Q396">
        <v>6</v>
      </c>
      <c r="R396">
        <v>11</v>
      </c>
      <c r="S396">
        <f t="shared" si="61"/>
        <v>1.25</v>
      </c>
      <c r="T396">
        <f t="shared" si="62"/>
        <v>1.25</v>
      </c>
      <c r="U396">
        <f t="shared" si="63"/>
        <v>1.27</v>
      </c>
      <c r="V396">
        <f t="shared" si="64"/>
        <v>1</v>
      </c>
      <c r="W396">
        <f t="shared" si="65"/>
        <v>1</v>
      </c>
      <c r="X396">
        <f t="shared" si="66"/>
        <v>1</v>
      </c>
      <c r="Y396">
        <f t="shared" si="67"/>
        <v>1</v>
      </c>
      <c r="Z396">
        <f t="shared" si="68"/>
        <v>1</v>
      </c>
      <c r="AA396">
        <f t="shared" si="69"/>
        <v>1</v>
      </c>
    </row>
    <row r="397" spans="1:27" x14ac:dyDescent="0.2">
      <c r="A397" t="s">
        <v>17</v>
      </c>
      <c r="B397" s="1">
        <v>44436</v>
      </c>
      <c r="C397" s="2">
        <v>0.625</v>
      </c>
      <c r="D397" t="s">
        <v>26</v>
      </c>
      <c r="E397" t="s">
        <v>36</v>
      </c>
      <c r="F397">
        <v>1</v>
      </c>
      <c r="G397">
        <v>1</v>
      </c>
      <c r="H397" t="s">
        <v>23</v>
      </c>
      <c r="I397">
        <f t="shared" si="60"/>
        <v>0</v>
      </c>
      <c r="J397">
        <v>1.95</v>
      </c>
      <c r="K397">
        <v>3.6</v>
      </c>
      <c r="L397">
        <v>3.8</v>
      </c>
      <c r="M397">
        <v>1.95</v>
      </c>
      <c r="N397">
        <v>3.7</v>
      </c>
      <c r="O397">
        <v>3.8</v>
      </c>
      <c r="P397">
        <v>2</v>
      </c>
      <c r="Q397">
        <v>3.5</v>
      </c>
      <c r="R397">
        <v>3.75</v>
      </c>
      <c r="S397">
        <f t="shared" si="61"/>
        <v>1.95</v>
      </c>
      <c r="T397">
        <f t="shared" si="62"/>
        <v>1.95</v>
      </c>
      <c r="U397">
        <f t="shared" si="63"/>
        <v>2</v>
      </c>
      <c r="V397">
        <f t="shared" si="64"/>
        <v>1</v>
      </c>
      <c r="W397">
        <f t="shared" si="65"/>
        <v>1</v>
      </c>
      <c r="X397">
        <f t="shared" si="66"/>
        <v>1</v>
      </c>
      <c r="Y397">
        <f t="shared" si="67"/>
        <v>0</v>
      </c>
      <c r="Z397">
        <f t="shared" si="68"/>
        <v>0</v>
      </c>
      <c r="AA397">
        <f t="shared" si="69"/>
        <v>0</v>
      </c>
    </row>
    <row r="398" spans="1:27" x14ac:dyDescent="0.2">
      <c r="A398" t="s">
        <v>17</v>
      </c>
      <c r="B398" s="1">
        <v>44436</v>
      </c>
      <c r="C398" s="2">
        <v>0.625</v>
      </c>
      <c r="D398" t="s">
        <v>38</v>
      </c>
      <c r="E398" t="s">
        <v>33</v>
      </c>
      <c r="F398">
        <v>0</v>
      </c>
      <c r="G398">
        <v>2</v>
      </c>
      <c r="H398" t="s">
        <v>20</v>
      </c>
      <c r="I398">
        <f t="shared" si="60"/>
        <v>-1</v>
      </c>
      <c r="J398">
        <v>2.2999999999999998</v>
      </c>
      <c r="K398">
        <v>3.2</v>
      </c>
      <c r="L398">
        <v>3.3</v>
      </c>
      <c r="M398">
        <v>2.35</v>
      </c>
      <c r="N398">
        <v>3.3</v>
      </c>
      <c r="O398">
        <v>3.1</v>
      </c>
      <c r="P398">
        <v>2.35</v>
      </c>
      <c r="Q398">
        <v>3.15</v>
      </c>
      <c r="R398">
        <v>3.2</v>
      </c>
      <c r="S398">
        <f t="shared" si="61"/>
        <v>2.2999999999999998</v>
      </c>
      <c r="T398">
        <f t="shared" si="62"/>
        <v>2.35</v>
      </c>
      <c r="U398">
        <f t="shared" si="63"/>
        <v>2.35</v>
      </c>
      <c r="V398">
        <f t="shared" si="64"/>
        <v>1</v>
      </c>
      <c r="W398">
        <f t="shared" si="65"/>
        <v>1</v>
      </c>
      <c r="X398">
        <f t="shared" si="66"/>
        <v>1</v>
      </c>
      <c r="Y398">
        <f t="shared" si="67"/>
        <v>0</v>
      </c>
      <c r="Z398">
        <f t="shared" si="68"/>
        <v>0</v>
      </c>
      <c r="AA398">
        <f t="shared" si="69"/>
        <v>0</v>
      </c>
    </row>
    <row r="399" spans="1:27" x14ac:dyDescent="0.2">
      <c r="A399" t="s">
        <v>17</v>
      </c>
      <c r="B399" s="1">
        <v>44436</v>
      </c>
      <c r="C399" s="2">
        <v>0.625</v>
      </c>
      <c r="D399" t="s">
        <v>29</v>
      </c>
      <c r="E399" t="s">
        <v>32</v>
      </c>
      <c r="F399">
        <v>2</v>
      </c>
      <c r="G399">
        <v>2</v>
      </c>
      <c r="H399" t="s">
        <v>23</v>
      </c>
      <c r="I399">
        <f t="shared" si="60"/>
        <v>0</v>
      </c>
      <c r="J399">
        <v>2.5</v>
      </c>
      <c r="K399">
        <v>3.4</v>
      </c>
      <c r="L399">
        <v>2.8</v>
      </c>
      <c r="M399">
        <v>2.5</v>
      </c>
      <c r="N399">
        <v>3.5</v>
      </c>
      <c r="O399">
        <v>2.75</v>
      </c>
      <c r="P399">
        <v>2.5</v>
      </c>
      <c r="Q399">
        <v>3.45</v>
      </c>
      <c r="R399">
        <v>2.8</v>
      </c>
      <c r="S399">
        <f t="shared" si="61"/>
        <v>2.5</v>
      </c>
      <c r="T399">
        <f t="shared" si="62"/>
        <v>2.5</v>
      </c>
      <c r="U399">
        <f t="shared" si="63"/>
        <v>2.5</v>
      </c>
      <c r="V399">
        <f t="shared" si="64"/>
        <v>1</v>
      </c>
      <c r="W399">
        <f t="shared" si="65"/>
        <v>1</v>
      </c>
      <c r="X399">
        <f t="shared" si="66"/>
        <v>1</v>
      </c>
      <c r="Y399">
        <f t="shared" si="67"/>
        <v>0</v>
      </c>
      <c r="Z399">
        <f t="shared" si="68"/>
        <v>0</v>
      </c>
      <c r="AA399">
        <f t="shared" si="69"/>
        <v>0</v>
      </c>
    </row>
    <row r="400" spans="1:27" x14ac:dyDescent="0.2">
      <c r="A400" t="s">
        <v>17</v>
      </c>
      <c r="B400" s="1">
        <v>44436</v>
      </c>
      <c r="C400" s="2">
        <v>0.625</v>
      </c>
      <c r="D400" t="s">
        <v>43</v>
      </c>
      <c r="E400" t="s">
        <v>35</v>
      </c>
      <c r="F400">
        <v>1</v>
      </c>
      <c r="G400">
        <v>2</v>
      </c>
      <c r="H400" t="s">
        <v>20</v>
      </c>
      <c r="I400">
        <f t="shared" si="60"/>
        <v>-1</v>
      </c>
      <c r="J400">
        <v>4.5</v>
      </c>
      <c r="K400">
        <v>3.5</v>
      </c>
      <c r="L400">
        <v>1.85</v>
      </c>
      <c r="M400">
        <v>4.5999999999999996</v>
      </c>
      <c r="N400">
        <v>3.5</v>
      </c>
      <c r="O400">
        <v>1.83</v>
      </c>
      <c r="P400">
        <v>4.0999999999999996</v>
      </c>
      <c r="Q400">
        <v>3.65</v>
      </c>
      <c r="R400">
        <v>1.9</v>
      </c>
      <c r="S400">
        <f t="shared" si="61"/>
        <v>1.85</v>
      </c>
      <c r="T400">
        <f t="shared" si="62"/>
        <v>1.83</v>
      </c>
      <c r="U400">
        <f t="shared" si="63"/>
        <v>1.9</v>
      </c>
      <c r="V400">
        <f t="shared" si="64"/>
        <v>-1</v>
      </c>
      <c r="W400">
        <f t="shared" si="65"/>
        <v>-1</v>
      </c>
      <c r="X400">
        <f t="shared" si="66"/>
        <v>-1</v>
      </c>
      <c r="Y400">
        <f t="shared" si="67"/>
        <v>1</v>
      </c>
      <c r="Z400">
        <f t="shared" si="68"/>
        <v>1</v>
      </c>
      <c r="AA400">
        <f t="shared" si="69"/>
        <v>1</v>
      </c>
    </row>
    <row r="401" spans="1:27" x14ac:dyDescent="0.2">
      <c r="A401" t="s">
        <v>17</v>
      </c>
      <c r="B401" s="1">
        <v>44436</v>
      </c>
      <c r="C401" s="2">
        <v>0.625</v>
      </c>
      <c r="D401" t="s">
        <v>39</v>
      </c>
      <c r="E401" t="s">
        <v>18</v>
      </c>
      <c r="F401">
        <v>2</v>
      </c>
      <c r="G401">
        <v>2</v>
      </c>
      <c r="H401" t="s">
        <v>23</v>
      </c>
      <c r="I401">
        <f t="shared" si="60"/>
        <v>0</v>
      </c>
      <c r="J401">
        <v>1.55</v>
      </c>
      <c r="K401">
        <v>4</v>
      </c>
      <c r="L401">
        <v>6.5</v>
      </c>
      <c r="M401">
        <v>1.57</v>
      </c>
      <c r="N401">
        <v>4</v>
      </c>
      <c r="O401">
        <v>6</v>
      </c>
      <c r="P401">
        <v>1.6</v>
      </c>
      <c r="Q401">
        <v>3.85</v>
      </c>
      <c r="R401">
        <v>6.25</v>
      </c>
      <c r="S401">
        <f t="shared" si="61"/>
        <v>1.55</v>
      </c>
      <c r="T401">
        <f t="shared" si="62"/>
        <v>1.57</v>
      </c>
      <c r="U401">
        <f t="shared" si="63"/>
        <v>1.6</v>
      </c>
      <c r="V401">
        <f t="shared" si="64"/>
        <v>1</v>
      </c>
      <c r="W401">
        <f t="shared" si="65"/>
        <v>1</v>
      </c>
      <c r="X401">
        <f t="shared" si="66"/>
        <v>1</v>
      </c>
      <c r="Y401">
        <f t="shared" si="67"/>
        <v>0</v>
      </c>
      <c r="Z401">
        <f t="shared" si="68"/>
        <v>0</v>
      </c>
      <c r="AA401">
        <f t="shared" si="69"/>
        <v>0</v>
      </c>
    </row>
    <row r="402" spans="1:27" x14ac:dyDescent="0.2">
      <c r="A402" t="s">
        <v>17</v>
      </c>
      <c r="B402" s="1">
        <v>44436</v>
      </c>
      <c r="C402" s="2">
        <v>0.72916666666666663</v>
      </c>
      <c r="D402" t="s">
        <v>22</v>
      </c>
      <c r="E402" t="s">
        <v>34</v>
      </c>
      <c r="F402">
        <v>1</v>
      </c>
      <c r="G402">
        <v>1</v>
      </c>
      <c r="H402" t="s">
        <v>23</v>
      </c>
      <c r="I402">
        <f t="shared" si="60"/>
        <v>0</v>
      </c>
      <c r="J402">
        <v>2.4500000000000002</v>
      </c>
      <c r="K402">
        <v>3.3</v>
      </c>
      <c r="L402">
        <v>2.9</v>
      </c>
      <c r="M402">
        <v>2.4500000000000002</v>
      </c>
      <c r="N402">
        <v>3.4</v>
      </c>
      <c r="O402">
        <v>2.85</v>
      </c>
      <c r="P402">
        <v>2.5</v>
      </c>
      <c r="Q402">
        <v>3.25</v>
      </c>
      <c r="R402">
        <v>2.95</v>
      </c>
      <c r="S402">
        <f t="shared" si="61"/>
        <v>2.4500000000000002</v>
      </c>
      <c r="T402">
        <f t="shared" si="62"/>
        <v>2.4500000000000002</v>
      </c>
      <c r="U402">
        <f t="shared" si="63"/>
        <v>2.5</v>
      </c>
      <c r="V402">
        <f t="shared" si="64"/>
        <v>1</v>
      </c>
      <c r="W402">
        <f t="shared" si="65"/>
        <v>1</v>
      </c>
      <c r="X402">
        <f t="shared" si="66"/>
        <v>1</v>
      </c>
      <c r="Y402">
        <f t="shared" si="67"/>
        <v>0</v>
      </c>
      <c r="Z402">
        <f t="shared" si="68"/>
        <v>0</v>
      </c>
      <c r="AA402">
        <f t="shared" si="69"/>
        <v>0</v>
      </c>
    </row>
    <row r="403" spans="1:27" x14ac:dyDescent="0.2">
      <c r="A403" t="s">
        <v>17</v>
      </c>
      <c r="B403" s="1">
        <v>44437</v>
      </c>
      <c r="C403" s="2">
        <v>0.58333333333333337</v>
      </c>
      <c r="D403" t="s">
        <v>41</v>
      </c>
      <c r="E403" t="s">
        <v>27</v>
      </c>
      <c r="F403">
        <v>1</v>
      </c>
      <c r="G403">
        <v>1</v>
      </c>
      <c r="H403" t="s">
        <v>23</v>
      </c>
      <c r="I403">
        <f t="shared" si="60"/>
        <v>0</v>
      </c>
      <c r="J403">
        <v>3.1</v>
      </c>
      <c r="K403">
        <v>3.5</v>
      </c>
      <c r="L403">
        <v>2.25</v>
      </c>
      <c r="M403">
        <v>3.1</v>
      </c>
      <c r="N403">
        <v>3.4</v>
      </c>
      <c r="O403">
        <v>2.2999999999999998</v>
      </c>
      <c r="P403">
        <v>3.05</v>
      </c>
      <c r="Q403">
        <v>3.45</v>
      </c>
      <c r="R403">
        <v>2.2999999999999998</v>
      </c>
      <c r="S403">
        <f t="shared" si="61"/>
        <v>2.25</v>
      </c>
      <c r="T403">
        <f t="shared" si="62"/>
        <v>2.2999999999999998</v>
      </c>
      <c r="U403">
        <f t="shared" si="63"/>
        <v>2.2999999999999998</v>
      </c>
      <c r="V403">
        <f t="shared" si="64"/>
        <v>-1</v>
      </c>
      <c r="W403">
        <f t="shared" si="65"/>
        <v>-1</v>
      </c>
      <c r="X403">
        <f t="shared" si="66"/>
        <v>-1</v>
      </c>
      <c r="Y403">
        <f t="shared" si="67"/>
        <v>0</v>
      </c>
      <c r="Z403">
        <f t="shared" si="68"/>
        <v>0</v>
      </c>
      <c r="AA403">
        <f t="shared" si="69"/>
        <v>0</v>
      </c>
    </row>
    <row r="404" spans="1:27" x14ac:dyDescent="0.2">
      <c r="A404" t="s">
        <v>17</v>
      </c>
      <c r="B404" s="1">
        <v>44437</v>
      </c>
      <c r="C404" s="2">
        <v>0.58333333333333337</v>
      </c>
      <c r="D404" t="s">
        <v>31</v>
      </c>
      <c r="E404" t="s">
        <v>42</v>
      </c>
      <c r="F404">
        <v>1</v>
      </c>
      <c r="G404">
        <v>0</v>
      </c>
      <c r="H404" t="s">
        <v>24</v>
      </c>
      <c r="I404">
        <f t="shared" si="60"/>
        <v>1</v>
      </c>
      <c r="J404">
        <v>1.36</v>
      </c>
      <c r="K404">
        <v>4.75</v>
      </c>
      <c r="L404">
        <v>9</v>
      </c>
      <c r="M404">
        <v>1.44</v>
      </c>
      <c r="N404">
        <v>4.5</v>
      </c>
      <c r="O404">
        <v>7.75</v>
      </c>
      <c r="P404">
        <v>1.47</v>
      </c>
      <c r="Q404">
        <v>4.5</v>
      </c>
      <c r="R404">
        <v>7</v>
      </c>
      <c r="S404">
        <f t="shared" si="61"/>
        <v>1.36</v>
      </c>
      <c r="T404">
        <f t="shared" si="62"/>
        <v>1.44</v>
      </c>
      <c r="U404">
        <f t="shared" si="63"/>
        <v>1.47</v>
      </c>
      <c r="V404">
        <f t="shared" si="64"/>
        <v>1</v>
      </c>
      <c r="W404">
        <f t="shared" si="65"/>
        <v>1</v>
      </c>
      <c r="X404">
        <f t="shared" si="66"/>
        <v>1</v>
      </c>
      <c r="Y404">
        <f t="shared" si="67"/>
        <v>1</v>
      </c>
      <c r="Z404">
        <f t="shared" si="68"/>
        <v>1</v>
      </c>
      <c r="AA404">
        <f t="shared" si="69"/>
        <v>1</v>
      </c>
    </row>
    <row r="405" spans="1:27" x14ac:dyDescent="0.2">
      <c r="A405" t="s">
        <v>17</v>
      </c>
      <c r="B405" s="1">
        <v>44437</v>
      </c>
      <c r="C405" s="2">
        <v>0.6875</v>
      </c>
      <c r="D405" t="s">
        <v>28</v>
      </c>
      <c r="E405" t="s">
        <v>37</v>
      </c>
      <c r="F405">
        <v>0</v>
      </c>
      <c r="G405">
        <v>1</v>
      </c>
      <c r="H405" t="s">
        <v>20</v>
      </c>
      <c r="I405">
        <f t="shared" si="60"/>
        <v>-1</v>
      </c>
      <c r="J405">
        <v>5</v>
      </c>
      <c r="K405">
        <v>3.5</v>
      </c>
      <c r="L405">
        <v>1.75</v>
      </c>
      <c r="M405">
        <v>5</v>
      </c>
      <c r="N405">
        <v>3.4</v>
      </c>
      <c r="O405">
        <v>1.8</v>
      </c>
      <c r="P405">
        <v>4.5999999999999996</v>
      </c>
      <c r="Q405">
        <v>3.55</v>
      </c>
      <c r="R405">
        <v>1.8</v>
      </c>
      <c r="S405">
        <f t="shared" si="61"/>
        <v>1.75</v>
      </c>
      <c r="T405">
        <f t="shared" si="62"/>
        <v>1.8</v>
      </c>
      <c r="U405">
        <f t="shared" si="63"/>
        <v>1.8</v>
      </c>
      <c r="V405">
        <f t="shared" si="64"/>
        <v>-1</v>
      </c>
      <c r="W405">
        <f t="shared" si="65"/>
        <v>-1</v>
      </c>
      <c r="X405">
        <f t="shared" si="66"/>
        <v>-1</v>
      </c>
      <c r="Y405">
        <f t="shared" si="67"/>
        <v>1</v>
      </c>
      <c r="Z405">
        <f t="shared" si="68"/>
        <v>1</v>
      </c>
      <c r="AA405">
        <f t="shared" si="69"/>
        <v>1</v>
      </c>
    </row>
    <row r="406" spans="1:27" x14ac:dyDescent="0.2">
      <c r="A406" t="s">
        <v>17</v>
      </c>
      <c r="B406" s="1">
        <v>44450</v>
      </c>
      <c r="C406" s="2">
        <v>0.52083333333333337</v>
      </c>
      <c r="D406" t="s">
        <v>18</v>
      </c>
      <c r="E406" t="s">
        <v>31</v>
      </c>
      <c r="F406">
        <v>3</v>
      </c>
      <c r="G406">
        <v>0</v>
      </c>
      <c r="H406" t="s">
        <v>24</v>
      </c>
      <c r="I406">
        <f t="shared" si="60"/>
        <v>1</v>
      </c>
      <c r="J406">
        <v>4.2</v>
      </c>
      <c r="K406">
        <v>3.5</v>
      </c>
      <c r="L406">
        <v>1.9</v>
      </c>
      <c r="M406">
        <v>4.4000000000000004</v>
      </c>
      <c r="N406">
        <v>3.3</v>
      </c>
      <c r="O406">
        <v>1.91</v>
      </c>
      <c r="P406">
        <v>4.0999999999999996</v>
      </c>
      <c r="Q406">
        <v>3.45</v>
      </c>
      <c r="R406">
        <v>1.95</v>
      </c>
      <c r="S406">
        <f t="shared" si="61"/>
        <v>1.9</v>
      </c>
      <c r="T406">
        <f t="shared" si="62"/>
        <v>1.91</v>
      </c>
      <c r="U406">
        <f t="shared" si="63"/>
        <v>1.95</v>
      </c>
      <c r="V406">
        <f t="shared" si="64"/>
        <v>-1</v>
      </c>
      <c r="W406">
        <f t="shared" si="65"/>
        <v>-1</v>
      </c>
      <c r="X406">
        <f t="shared" si="66"/>
        <v>-1</v>
      </c>
      <c r="Y406">
        <f t="shared" si="67"/>
        <v>0</v>
      </c>
      <c r="Z406">
        <f t="shared" si="68"/>
        <v>0</v>
      </c>
      <c r="AA406">
        <f t="shared" si="69"/>
        <v>0</v>
      </c>
    </row>
    <row r="407" spans="1:27" x14ac:dyDescent="0.2">
      <c r="A407" t="s">
        <v>17</v>
      </c>
      <c r="B407" s="1">
        <v>44450</v>
      </c>
      <c r="C407" s="2">
        <v>0.625</v>
      </c>
      <c r="D407" t="s">
        <v>19</v>
      </c>
      <c r="E407" t="s">
        <v>43</v>
      </c>
      <c r="F407">
        <v>1</v>
      </c>
      <c r="G407">
        <v>0</v>
      </c>
      <c r="H407" t="s">
        <v>24</v>
      </c>
      <c r="I407">
        <f t="shared" si="60"/>
        <v>1</v>
      </c>
      <c r="J407">
        <v>1.5</v>
      </c>
      <c r="K407">
        <v>4.5999999999999996</v>
      </c>
      <c r="L407">
        <v>6</v>
      </c>
      <c r="M407">
        <v>1.5</v>
      </c>
      <c r="N407">
        <v>4.5</v>
      </c>
      <c r="O407">
        <v>6.25</v>
      </c>
      <c r="P407">
        <v>1.53</v>
      </c>
      <c r="Q407">
        <v>4.4000000000000004</v>
      </c>
      <c r="R407">
        <v>6</v>
      </c>
      <c r="S407">
        <f t="shared" si="61"/>
        <v>1.5</v>
      </c>
      <c r="T407">
        <f t="shared" si="62"/>
        <v>1.5</v>
      </c>
      <c r="U407">
        <f t="shared" si="63"/>
        <v>1.53</v>
      </c>
      <c r="V407">
        <f t="shared" si="64"/>
        <v>1</v>
      </c>
      <c r="W407">
        <f t="shared" si="65"/>
        <v>1</v>
      </c>
      <c r="X407">
        <f t="shared" si="66"/>
        <v>1</v>
      </c>
      <c r="Y407">
        <f t="shared" si="67"/>
        <v>1</v>
      </c>
      <c r="Z407">
        <f t="shared" si="68"/>
        <v>1</v>
      </c>
      <c r="AA407">
        <f t="shared" si="69"/>
        <v>1</v>
      </c>
    </row>
    <row r="408" spans="1:27" x14ac:dyDescent="0.2">
      <c r="A408" t="s">
        <v>17</v>
      </c>
      <c r="B408" s="1">
        <v>44450</v>
      </c>
      <c r="C408" s="2">
        <v>0.625</v>
      </c>
      <c r="D408" t="s">
        <v>36</v>
      </c>
      <c r="E408" t="s">
        <v>38</v>
      </c>
      <c r="F408">
        <v>0</v>
      </c>
      <c r="G408">
        <v>1</v>
      </c>
      <c r="H408" t="s">
        <v>20</v>
      </c>
      <c r="I408">
        <f t="shared" si="60"/>
        <v>-1</v>
      </c>
      <c r="J408">
        <v>2.8</v>
      </c>
      <c r="K408">
        <v>3.2</v>
      </c>
      <c r="L408">
        <v>2.62</v>
      </c>
      <c r="M408">
        <v>2.8</v>
      </c>
      <c r="N408">
        <v>3.2</v>
      </c>
      <c r="O408">
        <v>2.65</v>
      </c>
      <c r="P408">
        <v>2.85</v>
      </c>
      <c r="Q408">
        <v>3.1</v>
      </c>
      <c r="R408">
        <v>2.65</v>
      </c>
      <c r="S408">
        <f t="shared" si="61"/>
        <v>2.62</v>
      </c>
      <c r="T408">
        <f t="shared" si="62"/>
        <v>2.65</v>
      </c>
      <c r="U408">
        <f t="shared" si="63"/>
        <v>2.65</v>
      </c>
      <c r="V408">
        <f t="shared" si="64"/>
        <v>-1</v>
      </c>
      <c r="W408">
        <f t="shared" si="65"/>
        <v>-1</v>
      </c>
      <c r="X408">
        <f t="shared" si="66"/>
        <v>-1</v>
      </c>
      <c r="Y408">
        <f t="shared" si="67"/>
        <v>1</v>
      </c>
      <c r="Z408">
        <f t="shared" si="68"/>
        <v>1</v>
      </c>
      <c r="AA408">
        <f t="shared" si="69"/>
        <v>1</v>
      </c>
    </row>
    <row r="409" spans="1:27" x14ac:dyDescent="0.2">
      <c r="A409" t="s">
        <v>17</v>
      </c>
      <c r="B409" s="1">
        <v>44450</v>
      </c>
      <c r="C409" s="2">
        <v>0.625</v>
      </c>
      <c r="D409" t="s">
        <v>35</v>
      </c>
      <c r="E409" t="s">
        <v>40</v>
      </c>
      <c r="F409">
        <v>0</v>
      </c>
      <c r="G409">
        <v>1</v>
      </c>
      <c r="H409" t="s">
        <v>20</v>
      </c>
      <c r="I409">
        <f t="shared" si="60"/>
        <v>-1</v>
      </c>
      <c r="J409">
        <v>6</v>
      </c>
      <c r="K409">
        <v>4</v>
      </c>
      <c r="L409">
        <v>1.57</v>
      </c>
      <c r="M409">
        <v>5.5</v>
      </c>
      <c r="N409">
        <v>4.25</v>
      </c>
      <c r="O409">
        <v>1.57</v>
      </c>
      <c r="P409">
        <v>5.5</v>
      </c>
      <c r="Q409">
        <v>4.2</v>
      </c>
      <c r="R409">
        <v>1.6</v>
      </c>
      <c r="S409">
        <f t="shared" si="61"/>
        <v>1.57</v>
      </c>
      <c r="T409">
        <f t="shared" si="62"/>
        <v>1.57</v>
      </c>
      <c r="U409">
        <f t="shared" si="63"/>
        <v>1.6</v>
      </c>
      <c r="V409">
        <f t="shared" si="64"/>
        <v>-1</v>
      </c>
      <c r="W409">
        <f t="shared" si="65"/>
        <v>-1</v>
      </c>
      <c r="X409">
        <f t="shared" si="66"/>
        <v>-1</v>
      </c>
      <c r="Y409">
        <f t="shared" si="67"/>
        <v>1</v>
      </c>
      <c r="Z409">
        <f t="shared" si="68"/>
        <v>1</v>
      </c>
      <c r="AA409">
        <f t="shared" si="69"/>
        <v>1</v>
      </c>
    </row>
    <row r="410" spans="1:27" x14ac:dyDescent="0.2">
      <c r="A410" t="s">
        <v>17</v>
      </c>
      <c r="B410" s="1">
        <v>44450</v>
      </c>
      <c r="C410" s="2">
        <v>0.625</v>
      </c>
      <c r="D410" t="s">
        <v>37</v>
      </c>
      <c r="E410" t="s">
        <v>29</v>
      </c>
      <c r="F410">
        <v>4</v>
      </c>
      <c r="G410">
        <v>1</v>
      </c>
      <c r="H410" t="s">
        <v>24</v>
      </c>
      <c r="I410">
        <f t="shared" si="60"/>
        <v>1</v>
      </c>
      <c r="J410">
        <v>1.18</v>
      </c>
      <c r="K410">
        <v>7.5</v>
      </c>
      <c r="L410">
        <v>15</v>
      </c>
      <c r="M410">
        <v>1.2</v>
      </c>
      <c r="N410">
        <v>7</v>
      </c>
      <c r="O410">
        <v>14</v>
      </c>
      <c r="P410">
        <v>1.2</v>
      </c>
      <c r="Q410">
        <v>7</v>
      </c>
      <c r="R410">
        <v>13</v>
      </c>
      <c r="S410">
        <f t="shared" si="61"/>
        <v>1.18</v>
      </c>
      <c r="T410">
        <f t="shared" si="62"/>
        <v>1.2</v>
      </c>
      <c r="U410">
        <f t="shared" si="63"/>
        <v>1.2</v>
      </c>
      <c r="V410">
        <f t="shared" si="64"/>
        <v>1</v>
      </c>
      <c r="W410">
        <f t="shared" si="65"/>
        <v>1</v>
      </c>
      <c r="X410">
        <f t="shared" si="66"/>
        <v>1</v>
      </c>
      <c r="Y410">
        <f t="shared" si="67"/>
        <v>1</v>
      </c>
      <c r="Z410">
        <f t="shared" si="68"/>
        <v>1</v>
      </c>
      <c r="AA410">
        <f t="shared" si="69"/>
        <v>1</v>
      </c>
    </row>
    <row r="411" spans="1:27" x14ac:dyDescent="0.2">
      <c r="A411" t="s">
        <v>17</v>
      </c>
      <c r="B411" s="1">
        <v>44450</v>
      </c>
      <c r="C411" s="2">
        <v>0.625</v>
      </c>
      <c r="D411" t="s">
        <v>32</v>
      </c>
      <c r="E411" t="s">
        <v>39</v>
      </c>
      <c r="F411">
        <v>0</v>
      </c>
      <c r="G411">
        <v>0</v>
      </c>
      <c r="H411" t="s">
        <v>23</v>
      </c>
      <c r="I411">
        <f t="shared" si="60"/>
        <v>0</v>
      </c>
      <c r="J411">
        <v>2.9</v>
      </c>
      <c r="K411">
        <v>3.5</v>
      </c>
      <c r="L411">
        <v>2.4</v>
      </c>
      <c r="M411">
        <v>2.95</v>
      </c>
      <c r="N411">
        <v>3.5</v>
      </c>
      <c r="O411">
        <v>2.35</v>
      </c>
      <c r="P411">
        <v>2.85</v>
      </c>
      <c r="Q411">
        <v>3.45</v>
      </c>
      <c r="R411">
        <v>2.4500000000000002</v>
      </c>
      <c r="S411">
        <f t="shared" si="61"/>
        <v>2.4</v>
      </c>
      <c r="T411">
        <f t="shared" si="62"/>
        <v>2.35</v>
      </c>
      <c r="U411">
        <f t="shared" si="63"/>
        <v>2.4500000000000002</v>
      </c>
      <c r="V411">
        <f t="shared" si="64"/>
        <v>-1</v>
      </c>
      <c r="W411">
        <f t="shared" si="65"/>
        <v>-1</v>
      </c>
      <c r="X411">
        <f t="shared" si="66"/>
        <v>-1</v>
      </c>
      <c r="Y411">
        <f t="shared" si="67"/>
        <v>0</v>
      </c>
      <c r="Z411">
        <f t="shared" si="68"/>
        <v>0</v>
      </c>
      <c r="AA411">
        <f t="shared" si="69"/>
        <v>0</v>
      </c>
    </row>
    <row r="412" spans="1:27" x14ac:dyDescent="0.2">
      <c r="A412" t="s">
        <v>17</v>
      </c>
      <c r="B412" s="1">
        <v>44450</v>
      </c>
      <c r="C412" s="2">
        <v>0.625</v>
      </c>
      <c r="D412" t="s">
        <v>42</v>
      </c>
      <c r="E412" t="s">
        <v>28</v>
      </c>
      <c r="F412">
        <v>0</v>
      </c>
      <c r="G412">
        <v>2</v>
      </c>
      <c r="H412" t="s">
        <v>20</v>
      </c>
      <c r="I412">
        <f t="shared" si="60"/>
        <v>-1</v>
      </c>
      <c r="J412">
        <v>3.4</v>
      </c>
      <c r="K412">
        <v>3.2</v>
      </c>
      <c r="L412">
        <v>2.25</v>
      </c>
      <c r="M412">
        <v>3.3</v>
      </c>
      <c r="N412">
        <v>3.25</v>
      </c>
      <c r="O412">
        <v>2.2999999999999998</v>
      </c>
      <c r="P412">
        <v>3.3</v>
      </c>
      <c r="Q412">
        <v>3.15</v>
      </c>
      <c r="R412">
        <v>2.2999999999999998</v>
      </c>
      <c r="S412">
        <f t="shared" si="61"/>
        <v>2.25</v>
      </c>
      <c r="T412">
        <f t="shared" si="62"/>
        <v>2.2999999999999998</v>
      </c>
      <c r="U412">
        <f t="shared" si="63"/>
        <v>2.2999999999999998</v>
      </c>
      <c r="V412">
        <f t="shared" si="64"/>
        <v>-1</v>
      </c>
      <c r="W412">
        <f t="shared" si="65"/>
        <v>-1</v>
      </c>
      <c r="X412">
        <f t="shared" si="66"/>
        <v>-1</v>
      </c>
      <c r="Y412">
        <f t="shared" si="67"/>
        <v>1</v>
      </c>
      <c r="Z412">
        <f t="shared" si="68"/>
        <v>1</v>
      </c>
      <c r="AA412">
        <f t="shared" si="69"/>
        <v>1</v>
      </c>
    </row>
    <row r="413" spans="1:27" x14ac:dyDescent="0.2">
      <c r="A413" t="s">
        <v>17</v>
      </c>
      <c r="B413" s="1">
        <v>44450</v>
      </c>
      <c r="C413" s="2">
        <v>0.72916666666666663</v>
      </c>
      <c r="D413" t="s">
        <v>34</v>
      </c>
      <c r="E413" t="s">
        <v>26</v>
      </c>
      <c r="F413">
        <v>3</v>
      </c>
      <c r="G413">
        <v>0</v>
      </c>
      <c r="H413" t="s">
        <v>24</v>
      </c>
      <c r="I413">
        <f t="shared" si="60"/>
        <v>1</v>
      </c>
      <c r="J413">
        <v>1.28</v>
      </c>
      <c r="K413">
        <v>5.5</v>
      </c>
      <c r="L413">
        <v>11</v>
      </c>
      <c r="M413">
        <v>1.3</v>
      </c>
      <c r="N413">
        <v>5.5</v>
      </c>
      <c r="O413">
        <v>10</v>
      </c>
      <c r="P413">
        <v>1.33</v>
      </c>
      <c r="Q413">
        <v>5.25</v>
      </c>
      <c r="R413">
        <v>10</v>
      </c>
      <c r="S413">
        <f t="shared" si="61"/>
        <v>1.28</v>
      </c>
      <c r="T413">
        <f t="shared" si="62"/>
        <v>1.3</v>
      </c>
      <c r="U413">
        <f t="shared" si="63"/>
        <v>1.33</v>
      </c>
      <c r="V413">
        <f t="shared" si="64"/>
        <v>1</v>
      </c>
      <c r="W413">
        <f t="shared" si="65"/>
        <v>1</v>
      </c>
      <c r="X413">
        <f t="shared" si="66"/>
        <v>1</v>
      </c>
      <c r="Y413">
        <f t="shared" si="67"/>
        <v>1</v>
      </c>
      <c r="Z413">
        <f t="shared" si="68"/>
        <v>1</v>
      </c>
      <c r="AA413">
        <f t="shared" si="69"/>
        <v>1</v>
      </c>
    </row>
    <row r="414" spans="1:27" x14ac:dyDescent="0.2">
      <c r="A414" t="s">
        <v>17</v>
      </c>
      <c r="B414" s="1">
        <v>44451</v>
      </c>
      <c r="C414" s="2">
        <v>0.6875</v>
      </c>
      <c r="D414" t="s">
        <v>27</v>
      </c>
      <c r="E414" t="s">
        <v>22</v>
      </c>
      <c r="F414">
        <v>0</v>
      </c>
      <c r="G414">
        <v>3</v>
      </c>
      <c r="H414" t="s">
        <v>20</v>
      </c>
      <c r="I414">
        <f t="shared" si="60"/>
        <v>-1</v>
      </c>
      <c r="J414">
        <v>4.33</v>
      </c>
      <c r="K414">
        <v>4</v>
      </c>
      <c r="L414">
        <v>1.75</v>
      </c>
      <c r="M414">
        <v>4.4000000000000004</v>
      </c>
      <c r="N414">
        <v>4</v>
      </c>
      <c r="O414">
        <v>1.75</v>
      </c>
      <c r="P414">
        <v>4.2</v>
      </c>
      <c r="Q414">
        <v>4.0999999999999996</v>
      </c>
      <c r="R414">
        <v>1.77</v>
      </c>
      <c r="S414">
        <f t="shared" si="61"/>
        <v>1.75</v>
      </c>
      <c r="T414">
        <f t="shared" si="62"/>
        <v>1.75</v>
      </c>
      <c r="U414">
        <f t="shared" si="63"/>
        <v>1.77</v>
      </c>
      <c r="V414">
        <f t="shared" si="64"/>
        <v>-1</v>
      </c>
      <c r="W414">
        <f t="shared" si="65"/>
        <v>-1</v>
      </c>
      <c r="X414">
        <f t="shared" si="66"/>
        <v>-1</v>
      </c>
      <c r="Y414">
        <f t="shared" si="67"/>
        <v>1</v>
      </c>
      <c r="Z414">
        <f t="shared" si="68"/>
        <v>1</v>
      </c>
      <c r="AA414">
        <f t="shared" si="69"/>
        <v>1</v>
      </c>
    </row>
    <row r="415" spans="1:27" x14ac:dyDescent="0.2">
      <c r="A415" t="s">
        <v>17</v>
      </c>
      <c r="B415" s="1">
        <v>44452</v>
      </c>
      <c r="C415" s="2">
        <v>0.83333333333333337</v>
      </c>
      <c r="D415" t="s">
        <v>33</v>
      </c>
      <c r="E415" t="s">
        <v>41</v>
      </c>
      <c r="F415">
        <v>3</v>
      </c>
      <c r="G415">
        <v>1</v>
      </c>
      <c r="H415" t="s">
        <v>24</v>
      </c>
      <c r="I415">
        <f t="shared" si="60"/>
        <v>1</v>
      </c>
      <c r="J415">
        <v>1.7</v>
      </c>
      <c r="K415">
        <v>3.75</v>
      </c>
      <c r="L415">
        <v>5</v>
      </c>
      <c r="M415">
        <v>1.75</v>
      </c>
      <c r="N415">
        <v>3.7</v>
      </c>
      <c r="O415">
        <v>4.75</v>
      </c>
      <c r="P415">
        <v>1.73</v>
      </c>
      <c r="Q415">
        <v>3.7</v>
      </c>
      <c r="R415">
        <v>4.9000000000000004</v>
      </c>
      <c r="S415">
        <f t="shared" si="61"/>
        <v>1.7</v>
      </c>
      <c r="T415">
        <f t="shared" si="62"/>
        <v>1.75</v>
      </c>
      <c r="U415">
        <f t="shared" si="63"/>
        <v>1.73</v>
      </c>
      <c r="V415">
        <f t="shared" si="64"/>
        <v>1</v>
      </c>
      <c r="W415">
        <f t="shared" si="65"/>
        <v>1</v>
      </c>
      <c r="X415">
        <f t="shared" si="66"/>
        <v>1</v>
      </c>
      <c r="Y415">
        <f t="shared" si="67"/>
        <v>1</v>
      </c>
      <c r="Z415">
        <f t="shared" si="68"/>
        <v>1</v>
      </c>
      <c r="AA415">
        <f t="shared" si="69"/>
        <v>1</v>
      </c>
    </row>
    <row r="416" spans="1:27" x14ac:dyDescent="0.2">
      <c r="A416" t="s">
        <v>17</v>
      </c>
      <c r="B416" s="1">
        <v>44456</v>
      </c>
      <c r="C416" s="2">
        <v>0.83333333333333337</v>
      </c>
      <c r="D416" t="s">
        <v>29</v>
      </c>
      <c r="E416" t="s">
        <v>27</v>
      </c>
      <c r="F416">
        <v>1</v>
      </c>
      <c r="G416">
        <v>1</v>
      </c>
      <c r="H416" t="s">
        <v>23</v>
      </c>
      <c r="I416">
        <f t="shared" si="60"/>
        <v>0</v>
      </c>
      <c r="J416">
        <v>3</v>
      </c>
      <c r="K416">
        <v>3.6</v>
      </c>
      <c r="L416">
        <v>2.2999999999999998</v>
      </c>
      <c r="M416">
        <v>2.95</v>
      </c>
      <c r="N416">
        <v>3.6</v>
      </c>
      <c r="O416">
        <v>2.2999999999999998</v>
      </c>
      <c r="P416">
        <v>2.95</v>
      </c>
      <c r="Q416">
        <v>3.55</v>
      </c>
      <c r="R416">
        <v>2.2999999999999998</v>
      </c>
      <c r="S416">
        <f t="shared" si="61"/>
        <v>2.2999999999999998</v>
      </c>
      <c r="T416">
        <f t="shared" si="62"/>
        <v>2.2999999999999998</v>
      </c>
      <c r="U416">
        <f t="shared" si="63"/>
        <v>2.2999999999999998</v>
      </c>
      <c r="V416">
        <f t="shared" si="64"/>
        <v>-1</v>
      </c>
      <c r="W416">
        <f t="shared" si="65"/>
        <v>-1</v>
      </c>
      <c r="X416">
        <f t="shared" si="66"/>
        <v>-1</v>
      </c>
      <c r="Y416">
        <f t="shared" si="67"/>
        <v>0</v>
      </c>
      <c r="Z416">
        <f t="shared" si="68"/>
        <v>0</v>
      </c>
      <c r="AA416">
        <f t="shared" si="69"/>
        <v>0</v>
      </c>
    </row>
    <row r="417" spans="1:27" x14ac:dyDescent="0.2">
      <c r="A417" t="s">
        <v>17</v>
      </c>
      <c r="B417" s="1">
        <v>44457</v>
      </c>
      <c r="C417" s="2">
        <v>0.52083333333333337</v>
      </c>
      <c r="D417" t="s">
        <v>28</v>
      </c>
      <c r="E417" t="s">
        <v>36</v>
      </c>
      <c r="F417">
        <v>0</v>
      </c>
      <c r="G417">
        <v>2</v>
      </c>
      <c r="H417" t="s">
        <v>20</v>
      </c>
      <c r="I417">
        <f t="shared" si="60"/>
        <v>-1</v>
      </c>
      <c r="J417">
        <v>1.83</v>
      </c>
      <c r="K417">
        <v>3.25</v>
      </c>
      <c r="L417">
        <v>5</v>
      </c>
      <c r="M417">
        <v>1.85</v>
      </c>
      <c r="N417">
        <v>3.3</v>
      </c>
      <c r="O417">
        <v>4.75</v>
      </c>
      <c r="P417">
        <v>1.9</v>
      </c>
      <c r="Q417">
        <v>3.3</v>
      </c>
      <c r="R417">
        <v>4.7</v>
      </c>
      <c r="S417">
        <f t="shared" si="61"/>
        <v>1.83</v>
      </c>
      <c r="T417">
        <f t="shared" si="62"/>
        <v>1.85</v>
      </c>
      <c r="U417">
        <f t="shared" si="63"/>
        <v>1.9</v>
      </c>
      <c r="V417">
        <f t="shared" si="64"/>
        <v>1</v>
      </c>
      <c r="W417">
        <f t="shared" si="65"/>
        <v>1</v>
      </c>
      <c r="X417">
        <f t="shared" si="66"/>
        <v>1</v>
      </c>
      <c r="Y417">
        <f t="shared" si="67"/>
        <v>0</v>
      </c>
      <c r="Z417">
        <f t="shared" si="68"/>
        <v>0</v>
      </c>
      <c r="AA417">
        <f t="shared" si="69"/>
        <v>0</v>
      </c>
    </row>
    <row r="418" spans="1:27" x14ac:dyDescent="0.2">
      <c r="A418" t="s">
        <v>17</v>
      </c>
      <c r="B418" s="1">
        <v>44457</v>
      </c>
      <c r="C418" s="2">
        <v>0.625</v>
      </c>
      <c r="D418" t="s">
        <v>41</v>
      </c>
      <c r="E418" t="s">
        <v>19</v>
      </c>
      <c r="F418">
        <v>0</v>
      </c>
      <c r="G418">
        <v>1</v>
      </c>
      <c r="H418" t="s">
        <v>20</v>
      </c>
      <c r="I418">
        <f t="shared" si="60"/>
        <v>-1</v>
      </c>
      <c r="J418">
        <v>3.8</v>
      </c>
      <c r="K418">
        <v>3.6</v>
      </c>
      <c r="L418">
        <v>1.95</v>
      </c>
      <c r="M418">
        <v>3.9</v>
      </c>
      <c r="N418">
        <v>3.4</v>
      </c>
      <c r="O418">
        <v>2</v>
      </c>
      <c r="P418">
        <v>3.7</v>
      </c>
      <c r="Q418">
        <v>3.5</v>
      </c>
      <c r="R418">
        <v>2.0499999999999998</v>
      </c>
      <c r="S418">
        <f t="shared" si="61"/>
        <v>1.95</v>
      </c>
      <c r="T418">
        <f t="shared" si="62"/>
        <v>2</v>
      </c>
      <c r="U418">
        <f t="shared" si="63"/>
        <v>2.0499999999999998</v>
      </c>
      <c r="V418">
        <f t="shared" si="64"/>
        <v>-1</v>
      </c>
      <c r="W418">
        <f t="shared" si="65"/>
        <v>-1</v>
      </c>
      <c r="X418">
        <f t="shared" si="66"/>
        <v>-1</v>
      </c>
      <c r="Y418">
        <f t="shared" si="67"/>
        <v>1</v>
      </c>
      <c r="Z418">
        <f t="shared" si="68"/>
        <v>1</v>
      </c>
      <c r="AA418">
        <f t="shared" si="69"/>
        <v>1</v>
      </c>
    </row>
    <row r="419" spans="1:27" x14ac:dyDescent="0.2">
      <c r="A419" t="s">
        <v>17</v>
      </c>
      <c r="B419" s="1">
        <v>44457</v>
      </c>
      <c r="C419" s="2">
        <v>0.625</v>
      </c>
      <c r="D419" t="s">
        <v>22</v>
      </c>
      <c r="E419" t="s">
        <v>18</v>
      </c>
      <c r="F419">
        <v>3</v>
      </c>
      <c r="G419">
        <v>0</v>
      </c>
      <c r="H419" t="s">
        <v>24</v>
      </c>
      <c r="I419">
        <f t="shared" si="60"/>
        <v>1</v>
      </c>
      <c r="J419">
        <v>1.2</v>
      </c>
      <c r="K419">
        <v>7</v>
      </c>
      <c r="L419">
        <v>13</v>
      </c>
      <c r="M419">
        <v>1.22</v>
      </c>
      <c r="N419">
        <v>6.5</v>
      </c>
      <c r="O419">
        <v>13.5</v>
      </c>
      <c r="P419">
        <v>1.22</v>
      </c>
      <c r="Q419">
        <v>6.5</v>
      </c>
      <c r="R419">
        <v>12</v>
      </c>
      <c r="S419">
        <f t="shared" si="61"/>
        <v>1.2</v>
      </c>
      <c r="T419">
        <f t="shared" si="62"/>
        <v>1.22</v>
      </c>
      <c r="U419">
        <f t="shared" si="63"/>
        <v>1.22</v>
      </c>
      <c r="V419">
        <f t="shared" si="64"/>
        <v>1</v>
      </c>
      <c r="W419">
        <f t="shared" si="65"/>
        <v>1</v>
      </c>
      <c r="X419">
        <f t="shared" si="66"/>
        <v>1</v>
      </c>
      <c r="Y419">
        <f t="shared" si="67"/>
        <v>1</v>
      </c>
      <c r="Z419">
        <f t="shared" si="68"/>
        <v>1</v>
      </c>
      <c r="AA419">
        <f t="shared" si="69"/>
        <v>1</v>
      </c>
    </row>
    <row r="420" spans="1:27" x14ac:dyDescent="0.2">
      <c r="A420" t="s">
        <v>17</v>
      </c>
      <c r="B420" s="1">
        <v>44457</v>
      </c>
      <c r="C420" s="2">
        <v>0.625</v>
      </c>
      <c r="D420" t="s">
        <v>40</v>
      </c>
      <c r="E420" t="s">
        <v>32</v>
      </c>
      <c r="F420">
        <v>0</v>
      </c>
      <c r="G420">
        <v>0</v>
      </c>
      <c r="H420" t="s">
        <v>23</v>
      </c>
      <c r="I420">
        <f t="shared" si="60"/>
        <v>0</v>
      </c>
      <c r="J420">
        <v>1.1200000000000001</v>
      </c>
      <c r="K420">
        <v>9.5</v>
      </c>
      <c r="L420">
        <v>17</v>
      </c>
      <c r="M420">
        <v>1.1399999999999999</v>
      </c>
      <c r="N420">
        <v>8.25</v>
      </c>
      <c r="O420">
        <v>19.5</v>
      </c>
      <c r="P420">
        <v>1.17</v>
      </c>
      <c r="Q420">
        <v>7.75</v>
      </c>
      <c r="R420">
        <v>16</v>
      </c>
      <c r="S420">
        <f t="shared" si="61"/>
        <v>1.1200000000000001</v>
      </c>
      <c r="T420">
        <f t="shared" si="62"/>
        <v>1.1399999999999999</v>
      </c>
      <c r="U420">
        <f t="shared" si="63"/>
        <v>1.17</v>
      </c>
      <c r="V420">
        <f t="shared" si="64"/>
        <v>1</v>
      </c>
      <c r="W420">
        <f t="shared" si="65"/>
        <v>1</v>
      </c>
      <c r="X420">
        <f t="shared" si="66"/>
        <v>1</v>
      </c>
      <c r="Y420">
        <f t="shared" si="67"/>
        <v>0</v>
      </c>
      <c r="Z420">
        <f t="shared" si="68"/>
        <v>0</v>
      </c>
      <c r="AA420">
        <f t="shared" si="69"/>
        <v>0</v>
      </c>
    </row>
    <row r="421" spans="1:27" x14ac:dyDescent="0.2">
      <c r="A421" t="s">
        <v>17</v>
      </c>
      <c r="B421" s="1">
        <v>44457</v>
      </c>
      <c r="C421" s="2">
        <v>0.625</v>
      </c>
      <c r="D421" t="s">
        <v>43</v>
      </c>
      <c r="E421" t="s">
        <v>42</v>
      </c>
      <c r="F421">
        <v>1</v>
      </c>
      <c r="G421">
        <v>3</v>
      </c>
      <c r="H421" t="s">
        <v>20</v>
      </c>
      <c r="I421">
        <f t="shared" si="60"/>
        <v>-1</v>
      </c>
      <c r="J421">
        <v>2.15</v>
      </c>
      <c r="K421">
        <v>3.3</v>
      </c>
      <c r="L421">
        <v>3.5</v>
      </c>
      <c r="M421">
        <v>2.15</v>
      </c>
      <c r="N421">
        <v>3.4</v>
      </c>
      <c r="O421">
        <v>3.4</v>
      </c>
      <c r="P421">
        <v>2.15</v>
      </c>
      <c r="Q421">
        <v>3.35</v>
      </c>
      <c r="R421">
        <v>3.45</v>
      </c>
      <c r="S421">
        <f t="shared" si="61"/>
        <v>2.15</v>
      </c>
      <c r="T421">
        <f t="shared" si="62"/>
        <v>2.15</v>
      </c>
      <c r="U421">
        <f t="shared" si="63"/>
        <v>2.15</v>
      </c>
      <c r="V421">
        <f t="shared" si="64"/>
        <v>1</v>
      </c>
      <c r="W421">
        <f t="shared" si="65"/>
        <v>1</v>
      </c>
      <c r="X421">
        <f t="shared" si="66"/>
        <v>1</v>
      </c>
      <c r="Y421">
        <f t="shared" si="67"/>
        <v>0</v>
      </c>
      <c r="Z421">
        <f t="shared" si="68"/>
        <v>0</v>
      </c>
      <c r="AA421">
        <f t="shared" si="69"/>
        <v>0</v>
      </c>
    </row>
    <row r="422" spans="1:27" x14ac:dyDescent="0.2">
      <c r="A422" t="s">
        <v>17</v>
      </c>
      <c r="B422" s="1">
        <v>44457</v>
      </c>
      <c r="C422" s="2">
        <v>0.72916666666666663</v>
      </c>
      <c r="D422" t="s">
        <v>26</v>
      </c>
      <c r="E422" t="s">
        <v>33</v>
      </c>
      <c r="F422">
        <v>3</v>
      </c>
      <c r="G422">
        <v>0</v>
      </c>
      <c r="H422" t="s">
        <v>24</v>
      </c>
      <c r="I422">
        <f t="shared" si="60"/>
        <v>1</v>
      </c>
      <c r="J422">
        <v>2.4</v>
      </c>
      <c r="K422">
        <v>3.3</v>
      </c>
      <c r="L422">
        <v>3</v>
      </c>
      <c r="M422">
        <v>2.35</v>
      </c>
      <c r="N422">
        <v>3.4</v>
      </c>
      <c r="O422">
        <v>3</v>
      </c>
      <c r="P422">
        <v>2.35</v>
      </c>
      <c r="Q422">
        <v>3.3</v>
      </c>
      <c r="R422">
        <v>3.05</v>
      </c>
      <c r="S422">
        <f t="shared" si="61"/>
        <v>2.4</v>
      </c>
      <c r="T422">
        <f t="shared" si="62"/>
        <v>2.35</v>
      </c>
      <c r="U422">
        <f t="shared" si="63"/>
        <v>2.35</v>
      </c>
      <c r="V422">
        <f t="shared" si="64"/>
        <v>1</v>
      </c>
      <c r="W422">
        <f t="shared" si="65"/>
        <v>1</v>
      </c>
      <c r="X422">
        <f t="shared" si="66"/>
        <v>1</v>
      </c>
      <c r="Y422">
        <f t="shared" si="67"/>
        <v>1</v>
      </c>
      <c r="Z422">
        <f t="shared" si="68"/>
        <v>1</v>
      </c>
      <c r="AA422">
        <f t="shared" si="69"/>
        <v>1</v>
      </c>
    </row>
    <row r="423" spans="1:27" x14ac:dyDescent="0.2">
      <c r="A423" t="s">
        <v>17</v>
      </c>
      <c r="B423" s="1">
        <v>44458</v>
      </c>
      <c r="C423" s="2">
        <v>0.58333333333333337</v>
      </c>
      <c r="D423" t="s">
        <v>38</v>
      </c>
      <c r="E423" t="s">
        <v>35</v>
      </c>
      <c r="F423">
        <v>2</v>
      </c>
      <c r="G423">
        <v>1</v>
      </c>
      <c r="H423" t="s">
        <v>24</v>
      </c>
      <c r="I423">
        <f t="shared" si="60"/>
        <v>1</v>
      </c>
      <c r="J423">
        <v>2.7</v>
      </c>
      <c r="K423">
        <v>3.2</v>
      </c>
      <c r="L423">
        <v>2.75</v>
      </c>
      <c r="M423">
        <v>2.75</v>
      </c>
      <c r="N423">
        <v>3.2</v>
      </c>
      <c r="O423">
        <v>2.65</v>
      </c>
      <c r="P423">
        <v>2.75</v>
      </c>
      <c r="Q423">
        <v>3.15</v>
      </c>
      <c r="R423">
        <v>2.7</v>
      </c>
      <c r="S423">
        <f t="shared" si="61"/>
        <v>2.7</v>
      </c>
      <c r="T423">
        <f t="shared" si="62"/>
        <v>2.65</v>
      </c>
      <c r="U423">
        <f t="shared" si="63"/>
        <v>2.7</v>
      </c>
      <c r="V423">
        <f t="shared" si="64"/>
        <v>1</v>
      </c>
      <c r="W423">
        <f t="shared" si="65"/>
        <v>-1</v>
      </c>
      <c r="X423">
        <f t="shared" si="66"/>
        <v>-1</v>
      </c>
      <c r="Y423">
        <f t="shared" si="67"/>
        <v>1</v>
      </c>
      <c r="Z423">
        <f t="shared" si="68"/>
        <v>0</v>
      </c>
      <c r="AA423">
        <f t="shared" si="69"/>
        <v>0</v>
      </c>
    </row>
    <row r="424" spans="1:27" x14ac:dyDescent="0.2">
      <c r="A424" t="s">
        <v>17</v>
      </c>
      <c r="B424" s="1">
        <v>44458</v>
      </c>
      <c r="C424" s="2">
        <v>0.58333333333333337</v>
      </c>
      <c r="D424" t="s">
        <v>39</v>
      </c>
      <c r="E424" t="s">
        <v>37</v>
      </c>
      <c r="F424">
        <v>1</v>
      </c>
      <c r="G424">
        <v>2</v>
      </c>
      <c r="H424" t="s">
        <v>20</v>
      </c>
      <c r="I424">
        <f t="shared" si="60"/>
        <v>-1</v>
      </c>
      <c r="J424">
        <v>4.33</v>
      </c>
      <c r="K424">
        <v>4</v>
      </c>
      <c r="L424">
        <v>1.75</v>
      </c>
      <c r="M424">
        <v>4.4000000000000004</v>
      </c>
      <c r="N424">
        <v>4</v>
      </c>
      <c r="O424">
        <v>1.75</v>
      </c>
      <c r="P424">
        <v>4.3</v>
      </c>
      <c r="Q424">
        <v>3.9</v>
      </c>
      <c r="R424">
        <v>1.77</v>
      </c>
      <c r="S424">
        <f t="shared" si="61"/>
        <v>1.75</v>
      </c>
      <c r="T424">
        <f t="shared" si="62"/>
        <v>1.75</v>
      </c>
      <c r="U424">
        <f t="shared" si="63"/>
        <v>1.77</v>
      </c>
      <c r="V424">
        <f t="shared" si="64"/>
        <v>-1</v>
      </c>
      <c r="W424">
        <f t="shared" si="65"/>
        <v>-1</v>
      </c>
      <c r="X424">
        <f t="shared" si="66"/>
        <v>-1</v>
      </c>
      <c r="Y424">
        <f t="shared" si="67"/>
        <v>1</v>
      </c>
      <c r="Z424">
        <f t="shared" si="68"/>
        <v>1</v>
      </c>
      <c r="AA424">
        <f t="shared" si="69"/>
        <v>1</v>
      </c>
    </row>
    <row r="425" spans="1:27" x14ac:dyDescent="0.2">
      <c r="A425" t="s">
        <v>17</v>
      </c>
      <c r="B425" s="1">
        <v>44458</v>
      </c>
      <c r="C425" s="2">
        <v>0.6875</v>
      </c>
      <c r="D425" t="s">
        <v>31</v>
      </c>
      <c r="E425" t="s">
        <v>34</v>
      </c>
      <c r="F425">
        <v>0</v>
      </c>
      <c r="G425">
        <v>3</v>
      </c>
      <c r="H425" t="s">
        <v>20</v>
      </c>
      <c r="I425">
        <f t="shared" si="60"/>
        <v>-1</v>
      </c>
      <c r="J425">
        <v>5</v>
      </c>
      <c r="K425">
        <v>3.8</v>
      </c>
      <c r="L425">
        <v>1.7</v>
      </c>
      <c r="M425">
        <v>5</v>
      </c>
      <c r="N425">
        <v>3.75</v>
      </c>
      <c r="O425">
        <v>1.72</v>
      </c>
      <c r="P425">
        <v>4.9000000000000004</v>
      </c>
      <c r="Q425">
        <v>3.8</v>
      </c>
      <c r="R425">
        <v>1.7</v>
      </c>
      <c r="S425">
        <f t="shared" si="61"/>
        <v>1.7</v>
      </c>
      <c r="T425">
        <f t="shared" si="62"/>
        <v>1.72</v>
      </c>
      <c r="U425">
        <f t="shared" si="63"/>
        <v>1.7</v>
      </c>
      <c r="V425">
        <f t="shared" si="64"/>
        <v>-1</v>
      </c>
      <c r="W425">
        <f t="shared" si="65"/>
        <v>-1</v>
      </c>
      <c r="X425">
        <f t="shared" si="66"/>
        <v>-1</v>
      </c>
      <c r="Y425">
        <f t="shared" si="67"/>
        <v>1</v>
      </c>
      <c r="Z425">
        <f t="shared" si="68"/>
        <v>1</v>
      </c>
      <c r="AA425">
        <f t="shared" si="69"/>
        <v>1</v>
      </c>
    </row>
    <row r="426" spans="1:27" x14ac:dyDescent="0.2">
      <c r="A426" t="s">
        <v>17</v>
      </c>
      <c r="B426" s="1">
        <v>44464</v>
      </c>
      <c r="C426" s="2">
        <v>0.52083333333333337</v>
      </c>
      <c r="D426" t="s">
        <v>34</v>
      </c>
      <c r="E426" t="s">
        <v>40</v>
      </c>
      <c r="F426">
        <v>0</v>
      </c>
      <c r="G426">
        <v>1</v>
      </c>
      <c r="H426" t="s">
        <v>20</v>
      </c>
      <c r="I426">
        <f t="shared" si="60"/>
        <v>-1</v>
      </c>
      <c r="J426">
        <v>2.62</v>
      </c>
      <c r="K426">
        <v>3.2</v>
      </c>
      <c r="L426">
        <v>2.75</v>
      </c>
      <c r="M426">
        <v>2.7</v>
      </c>
      <c r="N426">
        <v>3.25</v>
      </c>
      <c r="O426">
        <v>2.7</v>
      </c>
      <c r="P426">
        <v>2.65</v>
      </c>
      <c r="Q426">
        <v>3.25</v>
      </c>
      <c r="R426">
        <v>2.75</v>
      </c>
      <c r="S426">
        <f t="shared" si="61"/>
        <v>2.62</v>
      </c>
      <c r="T426">
        <f t="shared" si="62"/>
        <v>2.7</v>
      </c>
      <c r="U426">
        <f t="shared" si="63"/>
        <v>2.65</v>
      </c>
      <c r="V426">
        <f t="shared" si="64"/>
        <v>1</v>
      </c>
      <c r="W426">
        <f t="shared" si="65"/>
        <v>1</v>
      </c>
      <c r="X426">
        <f t="shared" si="66"/>
        <v>1</v>
      </c>
      <c r="Y426">
        <f t="shared" si="67"/>
        <v>0</v>
      </c>
      <c r="Z426">
        <f t="shared" si="68"/>
        <v>0</v>
      </c>
      <c r="AA426">
        <f t="shared" si="69"/>
        <v>0</v>
      </c>
    </row>
    <row r="427" spans="1:27" x14ac:dyDescent="0.2">
      <c r="A427" t="s">
        <v>17</v>
      </c>
      <c r="B427" s="1">
        <v>44464</v>
      </c>
      <c r="C427" s="2">
        <v>0.52083333333333337</v>
      </c>
      <c r="D427" t="s">
        <v>37</v>
      </c>
      <c r="E427" t="s">
        <v>26</v>
      </c>
      <c r="F427">
        <v>0</v>
      </c>
      <c r="G427">
        <v>1</v>
      </c>
      <c r="H427" t="s">
        <v>20</v>
      </c>
      <c r="I427">
        <f t="shared" si="60"/>
        <v>-1</v>
      </c>
      <c r="J427">
        <v>1.36</v>
      </c>
      <c r="K427">
        <v>5.25</v>
      </c>
      <c r="L427">
        <v>8</v>
      </c>
      <c r="M427">
        <v>1.4</v>
      </c>
      <c r="N427">
        <v>5</v>
      </c>
      <c r="O427">
        <v>7.5</v>
      </c>
      <c r="P427">
        <v>1.4</v>
      </c>
      <c r="Q427">
        <v>5</v>
      </c>
      <c r="R427">
        <v>7.25</v>
      </c>
      <c r="S427">
        <f t="shared" si="61"/>
        <v>1.36</v>
      </c>
      <c r="T427">
        <f t="shared" si="62"/>
        <v>1.4</v>
      </c>
      <c r="U427">
        <f t="shared" si="63"/>
        <v>1.4</v>
      </c>
      <c r="V427">
        <f t="shared" si="64"/>
        <v>1</v>
      </c>
      <c r="W427">
        <f t="shared" si="65"/>
        <v>1</v>
      </c>
      <c r="X427">
        <f t="shared" si="66"/>
        <v>1</v>
      </c>
      <c r="Y427">
        <f t="shared" si="67"/>
        <v>0</v>
      </c>
      <c r="Z427">
        <f t="shared" si="68"/>
        <v>0</v>
      </c>
      <c r="AA427">
        <f t="shared" si="69"/>
        <v>0</v>
      </c>
    </row>
    <row r="428" spans="1:27" x14ac:dyDescent="0.2">
      <c r="A428" t="s">
        <v>17</v>
      </c>
      <c r="B428" s="1">
        <v>44464</v>
      </c>
      <c r="C428" s="2">
        <v>0.625</v>
      </c>
      <c r="D428" t="s">
        <v>33</v>
      </c>
      <c r="E428" t="s">
        <v>43</v>
      </c>
      <c r="F428">
        <v>2</v>
      </c>
      <c r="G428">
        <v>0</v>
      </c>
      <c r="H428" t="s">
        <v>24</v>
      </c>
      <c r="I428">
        <f t="shared" si="60"/>
        <v>1</v>
      </c>
      <c r="J428">
        <v>1.61</v>
      </c>
      <c r="K428">
        <v>3.8</v>
      </c>
      <c r="L428">
        <v>5.75</v>
      </c>
      <c r="M428">
        <v>1.6</v>
      </c>
      <c r="N428">
        <v>3.9</v>
      </c>
      <c r="O428">
        <v>6</v>
      </c>
      <c r="P428">
        <v>1.63</v>
      </c>
      <c r="Q428">
        <v>3.95</v>
      </c>
      <c r="R428">
        <v>5.5</v>
      </c>
      <c r="S428">
        <f t="shared" si="61"/>
        <v>1.61</v>
      </c>
      <c r="T428">
        <f t="shared" si="62"/>
        <v>1.6</v>
      </c>
      <c r="U428">
        <f t="shared" si="63"/>
        <v>1.63</v>
      </c>
      <c r="V428">
        <f t="shared" si="64"/>
        <v>1</v>
      </c>
      <c r="W428">
        <f t="shared" si="65"/>
        <v>1</v>
      </c>
      <c r="X428">
        <f t="shared" si="66"/>
        <v>1</v>
      </c>
      <c r="Y428">
        <f t="shared" si="67"/>
        <v>1</v>
      </c>
      <c r="Z428">
        <f t="shared" si="68"/>
        <v>1</v>
      </c>
      <c r="AA428">
        <f t="shared" si="69"/>
        <v>1</v>
      </c>
    </row>
    <row r="429" spans="1:27" x14ac:dyDescent="0.2">
      <c r="A429" t="s">
        <v>17</v>
      </c>
      <c r="B429" s="1">
        <v>44464</v>
      </c>
      <c r="C429" s="2">
        <v>0.625</v>
      </c>
      <c r="D429" t="s">
        <v>27</v>
      </c>
      <c r="E429" t="s">
        <v>39</v>
      </c>
      <c r="F429">
        <v>1</v>
      </c>
      <c r="G429">
        <v>2</v>
      </c>
      <c r="H429" t="s">
        <v>20</v>
      </c>
      <c r="I429">
        <f t="shared" si="60"/>
        <v>-1</v>
      </c>
      <c r="J429">
        <v>3</v>
      </c>
      <c r="K429">
        <v>3.6</v>
      </c>
      <c r="L429">
        <v>2.25</v>
      </c>
      <c r="M429">
        <v>3</v>
      </c>
      <c r="N429">
        <v>3.6</v>
      </c>
      <c r="O429">
        <v>2.2999999999999998</v>
      </c>
      <c r="P429">
        <v>3.05</v>
      </c>
      <c r="Q429">
        <v>3.6</v>
      </c>
      <c r="R429">
        <v>2.25</v>
      </c>
      <c r="S429">
        <f t="shared" si="61"/>
        <v>2.25</v>
      </c>
      <c r="T429">
        <f t="shared" si="62"/>
        <v>2.2999999999999998</v>
      </c>
      <c r="U429">
        <f t="shared" si="63"/>
        <v>2.25</v>
      </c>
      <c r="V429">
        <f t="shared" si="64"/>
        <v>-1</v>
      </c>
      <c r="W429">
        <f t="shared" si="65"/>
        <v>-1</v>
      </c>
      <c r="X429">
        <f t="shared" si="66"/>
        <v>-1</v>
      </c>
      <c r="Y429">
        <f t="shared" si="67"/>
        <v>1</v>
      </c>
      <c r="Z429">
        <f t="shared" si="68"/>
        <v>1</v>
      </c>
      <c r="AA429">
        <f t="shared" si="69"/>
        <v>1</v>
      </c>
    </row>
    <row r="430" spans="1:27" x14ac:dyDescent="0.2">
      <c r="A430" t="s">
        <v>17</v>
      </c>
      <c r="B430" s="1">
        <v>44464</v>
      </c>
      <c r="C430" s="2">
        <v>0.625</v>
      </c>
      <c r="D430" t="s">
        <v>35</v>
      </c>
      <c r="E430" t="s">
        <v>41</v>
      </c>
      <c r="F430">
        <v>2</v>
      </c>
      <c r="G430">
        <v>2</v>
      </c>
      <c r="H430" t="s">
        <v>23</v>
      </c>
      <c r="I430">
        <f t="shared" si="60"/>
        <v>0</v>
      </c>
      <c r="J430">
        <v>1.57</v>
      </c>
      <c r="K430">
        <v>4</v>
      </c>
      <c r="L430">
        <v>6</v>
      </c>
      <c r="M430">
        <v>1.57</v>
      </c>
      <c r="N430">
        <v>4</v>
      </c>
      <c r="O430">
        <v>6</v>
      </c>
      <c r="P430">
        <v>1.6</v>
      </c>
      <c r="Q430">
        <v>4.0999999999999996</v>
      </c>
      <c r="R430">
        <v>5.75</v>
      </c>
      <c r="S430">
        <f t="shared" si="61"/>
        <v>1.57</v>
      </c>
      <c r="T430">
        <f t="shared" si="62"/>
        <v>1.57</v>
      </c>
      <c r="U430">
        <f t="shared" si="63"/>
        <v>1.6</v>
      </c>
      <c r="V430">
        <f t="shared" si="64"/>
        <v>1</v>
      </c>
      <c r="W430">
        <f t="shared" si="65"/>
        <v>1</v>
      </c>
      <c r="X430">
        <f t="shared" si="66"/>
        <v>1</v>
      </c>
      <c r="Y430">
        <f t="shared" si="67"/>
        <v>0</v>
      </c>
      <c r="Z430">
        <f t="shared" si="68"/>
        <v>0</v>
      </c>
      <c r="AA430">
        <f t="shared" si="69"/>
        <v>0</v>
      </c>
    </row>
    <row r="431" spans="1:27" x14ac:dyDescent="0.2">
      <c r="A431" t="s">
        <v>17</v>
      </c>
      <c r="B431" s="1">
        <v>44464</v>
      </c>
      <c r="C431" s="2">
        <v>0.625</v>
      </c>
      <c r="D431" t="s">
        <v>42</v>
      </c>
      <c r="E431" t="s">
        <v>29</v>
      </c>
      <c r="F431">
        <v>1</v>
      </c>
      <c r="G431">
        <v>1</v>
      </c>
      <c r="H431" t="s">
        <v>23</v>
      </c>
      <c r="I431">
        <f t="shared" si="60"/>
        <v>0</v>
      </c>
      <c r="J431">
        <v>2.2000000000000002</v>
      </c>
      <c r="K431">
        <v>3.4</v>
      </c>
      <c r="L431">
        <v>3.3</v>
      </c>
      <c r="M431">
        <v>2.25</v>
      </c>
      <c r="N431">
        <v>3.3</v>
      </c>
      <c r="O431">
        <v>3.3</v>
      </c>
      <c r="P431">
        <v>2.25</v>
      </c>
      <c r="Q431">
        <v>3.35</v>
      </c>
      <c r="R431">
        <v>3.3</v>
      </c>
      <c r="S431">
        <f t="shared" si="61"/>
        <v>2.2000000000000002</v>
      </c>
      <c r="T431">
        <f t="shared" si="62"/>
        <v>2.25</v>
      </c>
      <c r="U431">
        <f t="shared" si="63"/>
        <v>2.25</v>
      </c>
      <c r="V431">
        <f t="shared" si="64"/>
        <v>1</v>
      </c>
      <c r="W431">
        <f t="shared" si="65"/>
        <v>1</v>
      </c>
      <c r="X431">
        <f t="shared" si="66"/>
        <v>1</v>
      </c>
      <c r="Y431">
        <f t="shared" si="67"/>
        <v>0</v>
      </c>
      <c r="Z431">
        <f t="shared" si="68"/>
        <v>0</v>
      </c>
      <c r="AA431">
        <f t="shared" si="69"/>
        <v>0</v>
      </c>
    </row>
    <row r="432" spans="1:27" x14ac:dyDescent="0.2">
      <c r="A432" t="s">
        <v>17</v>
      </c>
      <c r="B432" s="1">
        <v>44464</v>
      </c>
      <c r="C432" s="2">
        <v>0.72916666666666663</v>
      </c>
      <c r="D432" t="s">
        <v>36</v>
      </c>
      <c r="E432" t="s">
        <v>22</v>
      </c>
      <c r="F432">
        <v>3</v>
      </c>
      <c r="G432">
        <v>3</v>
      </c>
      <c r="H432" t="s">
        <v>23</v>
      </c>
      <c r="I432">
        <f t="shared" si="60"/>
        <v>0</v>
      </c>
      <c r="J432">
        <v>7</v>
      </c>
      <c r="K432">
        <v>4.5</v>
      </c>
      <c r="L432">
        <v>1.45</v>
      </c>
      <c r="M432">
        <v>6.75</v>
      </c>
      <c r="N432">
        <v>4.4000000000000004</v>
      </c>
      <c r="O432">
        <v>1.48</v>
      </c>
      <c r="P432">
        <v>6.25</v>
      </c>
      <c r="Q432">
        <v>4.5</v>
      </c>
      <c r="R432">
        <v>1.5</v>
      </c>
      <c r="S432">
        <f t="shared" si="61"/>
        <v>1.45</v>
      </c>
      <c r="T432">
        <f t="shared" si="62"/>
        <v>1.48</v>
      </c>
      <c r="U432">
        <f t="shared" si="63"/>
        <v>1.5</v>
      </c>
      <c r="V432">
        <f t="shared" si="64"/>
        <v>-1</v>
      </c>
      <c r="W432">
        <f t="shared" si="65"/>
        <v>-1</v>
      </c>
      <c r="X432">
        <f t="shared" si="66"/>
        <v>-1</v>
      </c>
      <c r="Y432">
        <f t="shared" si="67"/>
        <v>0</v>
      </c>
      <c r="Z432">
        <f t="shared" si="68"/>
        <v>0</v>
      </c>
      <c r="AA432">
        <f t="shared" si="69"/>
        <v>0</v>
      </c>
    </row>
    <row r="433" spans="1:27" x14ac:dyDescent="0.2">
      <c r="A433" t="s">
        <v>17</v>
      </c>
      <c r="B433" s="1">
        <v>44465</v>
      </c>
      <c r="C433" s="2">
        <v>0.58333333333333337</v>
      </c>
      <c r="D433" t="s">
        <v>32</v>
      </c>
      <c r="E433" t="s">
        <v>28</v>
      </c>
      <c r="F433">
        <v>0</v>
      </c>
      <c r="G433">
        <v>1</v>
      </c>
      <c r="H433" t="s">
        <v>20</v>
      </c>
      <c r="I433">
        <f t="shared" si="60"/>
        <v>-1</v>
      </c>
      <c r="J433">
        <v>2.62</v>
      </c>
      <c r="K433">
        <v>3.2</v>
      </c>
      <c r="L433">
        <v>2.8</v>
      </c>
      <c r="M433">
        <v>2.65</v>
      </c>
      <c r="N433">
        <v>3.2</v>
      </c>
      <c r="O433">
        <v>2.75</v>
      </c>
      <c r="P433">
        <v>2.65</v>
      </c>
      <c r="Q433">
        <v>3.2</v>
      </c>
      <c r="R433">
        <v>2.8</v>
      </c>
      <c r="S433">
        <f t="shared" si="61"/>
        <v>2.62</v>
      </c>
      <c r="T433">
        <f t="shared" si="62"/>
        <v>2.65</v>
      </c>
      <c r="U433">
        <f t="shared" si="63"/>
        <v>2.65</v>
      </c>
      <c r="V433">
        <f t="shared" si="64"/>
        <v>1</v>
      </c>
      <c r="W433">
        <f t="shared" si="65"/>
        <v>1</v>
      </c>
      <c r="X433">
        <f t="shared" si="66"/>
        <v>1</v>
      </c>
      <c r="Y433">
        <f t="shared" si="67"/>
        <v>0</v>
      </c>
      <c r="Z433">
        <f t="shared" si="68"/>
        <v>0</v>
      </c>
      <c r="AA433">
        <f t="shared" si="69"/>
        <v>0</v>
      </c>
    </row>
    <row r="434" spans="1:27" x14ac:dyDescent="0.2">
      <c r="A434" t="s">
        <v>17</v>
      </c>
      <c r="B434" s="1">
        <v>44465</v>
      </c>
      <c r="C434" s="2">
        <v>0.6875</v>
      </c>
      <c r="D434" t="s">
        <v>19</v>
      </c>
      <c r="E434" t="s">
        <v>31</v>
      </c>
      <c r="F434">
        <v>3</v>
      </c>
      <c r="G434">
        <v>1</v>
      </c>
      <c r="H434" t="s">
        <v>24</v>
      </c>
      <c r="I434">
        <f t="shared" si="60"/>
        <v>1</v>
      </c>
      <c r="J434">
        <v>2.15</v>
      </c>
      <c r="K434">
        <v>3.3</v>
      </c>
      <c r="L434">
        <v>3.5</v>
      </c>
      <c r="M434">
        <v>2.2999999999999998</v>
      </c>
      <c r="N434">
        <v>3.25</v>
      </c>
      <c r="O434">
        <v>3.2</v>
      </c>
      <c r="P434">
        <v>2.25</v>
      </c>
      <c r="Q434">
        <v>3.25</v>
      </c>
      <c r="R434">
        <v>3.35</v>
      </c>
      <c r="S434">
        <f t="shared" si="61"/>
        <v>2.15</v>
      </c>
      <c r="T434">
        <f t="shared" si="62"/>
        <v>2.2999999999999998</v>
      </c>
      <c r="U434">
        <f t="shared" si="63"/>
        <v>2.25</v>
      </c>
      <c r="V434">
        <f t="shared" si="64"/>
        <v>1</v>
      </c>
      <c r="W434">
        <f t="shared" si="65"/>
        <v>1</v>
      </c>
      <c r="X434">
        <f t="shared" si="66"/>
        <v>1</v>
      </c>
      <c r="Y434">
        <f t="shared" si="67"/>
        <v>1</v>
      </c>
      <c r="Z434">
        <f t="shared" si="68"/>
        <v>1</v>
      </c>
      <c r="AA434">
        <f t="shared" si="69"/>
        <v>1</v>
      </c>
    </row>
    <row r="435" spans="1:27" x14ac:dyDescent="0.2">
      <c r="A435" t="s">
        <v>17</v>
      </c>
      <c r="B435" s="1">
        <v>44466</v>
      </c>
      <c r="C435" s="2">
        <v>0.83333333333333337</v>
      </c>
      <c r="D435" t="s">
        <v>18</v>
      </c>
      <c r="E435" t="s">
        <v>38</v>
      </c>
      <c r="F435">
        <v>1</v>
      </c>
      <c r="G435">
        <v>1</v>
      </c>
      <c r="H435" t="s">
        <v>23</v>
      </c>
      <c r="I435">
        <f t="shared" si="60"/>
        <v>0</v>
      </c>
      <c r="J435">
        <v>3.1</v>
      </c>
      <c r="K435">
        <v>3.2</v>
      </c>
      <c r="L435">
        <v>2.4500000000000002</v>
      </c>
      <c r="M435">
        <v>2.95</v>
      </c>
      <c r="N435">
        <v>3.2</v>
      </c>
      <c r="O435">
        <v>2.5</v>
      </c>
      <c r="P435">
        <v>3</v>
      </c>
      <c r="Q435">
        <v>3.15</v>
      </c>
      <c r="R435">
        <v>2.5</v>
      </c>
      <c r="S435">
        <f t="shared" si="61"/>
        <v>2.4500000000000002</v>
      </c>
      <c r="T435">
        <f t="shared" si="62"/>
        <v>2.5</v>
      </c>
      <c r="U435">
        <f t="shared" si="63"/>
        <v>2.5</v>
      </c>
      <c r="V435">
        <f t="shared" si="64"/>
        <v>-1</v>
      </c>
      <c r="W435">
        <f t="shared" si="65"/>
        <v>-1</v>
      </c>
      <c r="X435">
        <f t="shared" si="66"/>
        <v>-1</v>
      </c>
      <c r="Y435">
        <f t="shared" si="67"/>
        <v>0</v>
      </c>
      <c r="Z435">
        <f t="shared" si="68"/>
        <v>0</v>
      </c>
      <c r="AA435">
        <f t="shared" si="69"/>
        <v>0</v>
      </c>
    </row>
    <row r="436" spans="1:27" x14ac:dyDescent="0.2">
      <c r="A436" t="s">
        <v>17</v>
      </c>
      <c r="B436" s="1">
        <v>44471</v>
      </c>
      <c r="C436" s="2">
        <v>0.52083333333333337</v>
      </c>
      <c r="D436" t="s">
        <v>37</v>
      </c>
      <c r="E436" t="s">
        <v>33</v>
      </c>
      <c r="F436">
        <v>1</v>
      </c>
      <c r="G436">
        <v>1</v>
      </c>
      <c r="H436" t="s">
        <v>23</v>
      </c>
      <c r="I436">
        <f t="shared" si="60"/>
        <v>0</v>
      </c>
      <c r="J436">
        <v>1.45</v>
      </c>
      <c r="K436">
        <v>4.33</v>
      </c>
      <c r="L436">
        <v>7.5</v>
      </c>
      <c r="M436">
        <v>1.5</v>
      </c>
      <c r="N436">
        <v>4.25</v>
      </c>
      <c r="O436">
        <v>6.75</v>
      </c>
      <c r="P436">
        <v>1.5</v>
      </c>
      <c r="Q436">
        <v>4.4000000000000004</v>
      </c>
      <c r="R436">
        <v>6.5</v>
      </c>
      <c r="S436">
        <f t="shared" si="61"/>
        <v>1.45</v>
      </c>
      <c r="T436">
        <f t="shared" si="62"/>
        <v>1.5</v>
      </c>
      <c r="U436">
        <f t="shared" si="63"/>
        <v>1.5</v>
      </c>
      <c r="V436">
        <f t="shared" si="64"/>
        <v>1</v>
      </c>
      <c r="W436">
        <f t="shared" si="65"/>
        <v>1</v>
      </c>
      <c r="X436">
        <f t="shared" si="66"/>
        <v>1</v>
      </c>
      <c r="Y436">
        <f t="shared" si="67"/>
        <v>0</v>
      </c>
      <c r="Z436">
        <f t="shared" si="68"/>
        <v>0</v>
      </c>
      <c r="AA436">
        <f t="shared" si="69"/>
        <v>0</v>
      </c>
    </row>
    <row r="437" spans="1:27" x14ac:dyDescent="0.2">
      <c r="A437" t="s">
        <v>17</v>
      </c>
      <c r="B437" s="1">
        <v>44471</v>
      </c>
      <c r="C437" s="2">
        <v>0.625</v>
      </c>
      <c r="D437" t="s">
        <v>41</v>
      </c>
      <c r="E437" t="s">
        <v>43</v>
      </c>
      <c r="F437">
        <v>0</v>
      </c>
      <c r="G437">
        <v>0</v>
      </c>
      <c r="H437" t="s">
        <v>23</v>
      </c>
      <c r="I437">
        <f t="shared" si="60"/>
        <v>0</v>
      </c>
      <c r="J437">
        <v>1.85</v>
      </c>
      <c r="K437">
        <v>3.6</v>
      </c>
      <c r="L437">
        <v>4.33</v>
      </c>
      <c r="M437">
        <v>1.85</v>
      </c>
      <c r="N437">
        <v>3.5</v>
      </c>
      <c r="O437">
        <v>4.5</v>
      </c>
      <c r="P437">
        <v>1.85</v>
      </c>
      <c r="Q437">
        <v>3.7</v>
      </c>
      <c r="R437">
        <v>4.2</v>
      </c>
      <c r="S437">
        <f t="shared" si="61"/>
        <v>1.85</v>
      </c>
      <c r="T437">
        <f t="shared" si="62"/>
        <v>1.85</v>
      </c>
      <c r="U437">
        <f t="shared" si="63"/>
        <v>1.85</v>
      </c>
      <c r="V437">
        <f t="shared" si="64"/>
        <v>1</v>
      </c>
      <c r="W437">
        <f t="shared" si="65"/>
        <v>1</v>
      </c>
      <c r="X437">
        <f t="shared" si="66"/>
        <v>1</v>
      </c>
      <c r="Y437">
        <f t="shared" si="67"/>
        <v>0</v>
      </c>
      <c r="Z437">
        <f t="shared" si="68"/>
        <v>0</v>
      </c>
      <c r="AA437">
        <f t="shared" si="69"/>
        <v>0</v>
      </c>
    </row>
    <row r="438" spans="1:27" x14ac:dyDescent="0.2">
      <c r="A438" t="s">
        <v>17</v>
      </c>
      <c r="B438" s="1">
        <v>44471</v>
      </c>
      <c r="C438" s="2">
        <v>0.625</v>
      </c>
      <c r="D438" t="s">
        <v>34</v>
      </c>
      <c r="E438" t="s">
        <v>32</v>
      </c>
      <c r="F438">
        <v>3</v>
      </c>
      <c r="G438">
        <v>1</v>
      </c>
      <c r="H438" t="s">
        <v>24</v>
      </c>
      <c r="I438">
        <f t="shared" si="60"/>
        <v>1</v>
      </c>
      <c r="J438">
        <v>1.36</v>
      </c>
      <c r="K438">
        <v>4.75</v>
      </c>
      <c r="L438">
        <v>9</v>
      </c>
      <c r="M438">
        <v>1.36</v>
      </c>
      <c r="N438">
        <v>5</v>
      </c>
      <c r="O438">
        <v>8.5</v>
      </c>
      <c r="P438">
        <v>1.35</v>
      </c>
      <c r="Q438">
        <v>5</v>
      </c>
      <c r="R438">
        <v>9.5</v>
      </c>
      <c r="S438">
        <f t="shared" si="61"/>
        <v>1.36</v>
      </c>
      <c r="T438">
        <f t="shared" si="62"/>
        <v>1.36</v>
      </c>
      <c r="U438">
        <f t="shared" si="63"/>
        <v>1.35</v>
      </c>
      <c r="V438">
        <f t="shared" si="64"/>
        <v>1</v>
      </c>
      <c r="W438">
        <f t="shared" si="65"/>
        <v>1</v>
      </c>
      <c r="X438">
        <f t="shared" si="66"/>
        <v>1</v>
      </c>
      <c r="Y438">
        <f t="shared" si="67"/>
        <v>1</v>
      </c>
      <c r="Z438">
        <f t="shared" si="68"/>
        <v>1</v>
      </c>
      <c r="AA438">
        <f t="shared" si="69"/>
        <v>1</v>
      </c>
    </row>
    <row r="439" spans="1:27" x14ac:dyDescent="0.2">
      <c r="A439" t="s">
        <v>17</v>
      </c>
      <c r="B439" s="1">
        <v>44471</v>
      </c>
      <c r="C439" s="2">
        <v>0.625</v>
      </c>
      <c r="D439" t="s">
        <v>27</v>
      </c>
      <c r="E439" t="s">
        <v>42</v>
      </c>
      <c r="F439">
        <v>1</v>
      </c>
      <c r="G439">
        <v>0</v>
      </c>
      <c r="H439" t="s">
        <v>24</v>
      </c>
      <c r="I439">
        <f t="shared" si="60"/>
        <v>1</v>
      </c>
      <c r="J439">
        <v>1.7</v>
      </c>
      <c r="K439">
        <v>4</v>
      </c>
      <c r="L439">
        <v>4.75</v>
      </c>
      <c r="M439">
        <v>1.78</v>
      </c>
      <c r="N439">
        <v>3.6</v>
      </c>
      <c r="O439">
        <v>4.75</v>
      </c>
      <c r="P439">
        <v>1.75</v>
      </c>
      <c r="Q439">
        <v>3.95</v>
      </c>
      <c r="R439">
        <v>4.4000000000000004</v>
      </c>
      <c r="S439">
        <f t="shared" si="61"/>
        <v>1.7</v>
      </c>
      <c r="T439">
        <f t="shared" si="62"/>
        <v>1.78</v>
      </c>
      <c r="U439">
        <f t="shared" si="63"/>
        <v>1.75</v>
      </c>
      <c r="V439">
        <f t="shared" si="64"/>
        <v>1</v>
      </c>
      <c r="W439">
        <f t="shared" si="65"/>
        <v>1</v>
      </c>
      <c r="X439">
        <f t="shared" si="66"/>
        <v>1</v>
      </c>
      <c r="Y439">
        <f t="shared" si="67"/>
        <v>1</v>
      </c>
      <c r="Z439">
        <f t="shared" si="68"/>
        <v>1</v>
      </c>
      <c r="AA439">
        <f t="shared" si="69"/>
        <v>1</v>
      </c>
    </row>
    <row r="440" spans="1:27" x14ac:dyDescent="0.2">
      <c r="A440" t="s">
        <v>17</v>
      </c>
      <c r="B440" s="1">
        <v>44471</v>
      </c>
      <c r="C440" s="2">
        <v>0.625</v>
      </c>
      <c r="D440" t="s">
        <v>28</v>
      </c>
      <c r="E440" t="s">
        <v>29</v>
      </c>
      <c r="F440">
        <v>2</v>
      </c>
      <c r="G440">
        <v>1</v>
      </c>
      <c r="H440" t="s">
        <v>24</v>
      </c>
      <c r="I440">
        <f t="shared" si="60"/>
        <v>1</v>
      </c>
      <c r="J440">
        <v>1.61</v>
      </c>
      <c r="K440">
        <v>4.2</v>
      </c>
      <c r="L440">
        <v>5.25</v>
      </c>
      <c r="M440">
        <v>1.67</v>
      </c>
      <c r="N440">
        <v>4.2</v>
      </c>
      <c r="O440">
        <v>4.75</v>
      </c>
      <c r="P440">
        <v>1.7</v>
      </c>
      <c r="Q440">
        <v>3.9</v>
      </c>
      <c r="R440">
        <v>4.9000000000000004</v>
      </c>
      <c r="S440">
        <f t="shared" si="61"/>
        <v>1.61</v>
      </c>
      <c r="T440">
        <f t="shared" si="62"/>
        <v>1.67</v>
      </c>
      <c r="U440">
        <f t="shared" si="63"/>
        <v>1.7</v>
      </c>
      <c r="V440">
        <f t="shared" si="64"/>
        <v>1</v>
      </c>
      <c r="W440">
        <f t="shared" si="65"/>
        <v>1</v>
      </c>
      <c r="X440">
        <f t="shared" si="66"/>
        <v>1</v>
      </c>
      <c r="Y440">
        <f t="shared" si="67"/>
        <v>1</v>
      </c>
      <c r="Z440">
        <f t="shared" si="68"/>
        <v>1</v>
      </c>
      <c r="AA440">
        <f t="shared" si="69"/>
        <v>1</v>
      </c>
    </row>
    <row r="441" spans="1:27" x14ac:dyDescent="0.2">
      <c r="A441" t="s">
        <v>17</v>
      </c>
      <c r="B441" s="1">
        <v>44471</v>
      </c>
      <c r="C441" s="2">
        <v>0.72916666666666663</v>
      </c>
      <c r="D441" t="s">
        <v>38</v>
      </c>
      <c r="E441" t="s">
        <v>19</v>
      </c>
      <c r="F441">
        <v>0</v>
      </c>
      <c r="G441">
        <v>0</v>
      </c>
      <c r="H441" t="s">
        <v>23</v>
      </c>
      <c r="I441">
        <f t="shared" ref="I441:I504" si="70">IF(H441="H",1,0)+IF(H441="A",-1,0)</f>
        <v>0</v>
      </c>
      <c r="J441">
        <v>3</v>
      </c>
      <c r="K441">
        <v>3.25</v>
      </c>
      <c r="L441">
        <v>2.4</v>
      </c>
      <c r="M441">
        <v>2.95</v>
      </c>
      <c r="N441">
        <v>3.2</v>
      </c>
      <c r="O441">
        <v>2.5</v>
      </c>
      <c r="P441">
        <v>3</v>
      </c>
      <c r="Q441">
        <v>3.15</v>
      </c>
      <c r="R441">
        <v>2.5</v>
      </c>
      <c r="S441">
        <f t="shared" si="61"/>
        <v>2.4</v>
      </c>
      <c r="T441">
        <f t="shared" si="62"/>
        <v>2.5</v>
      </c>
      <c r="U441">
        <f t="shared" si="63"/>
        <v>2.5</v>
      </c>
      <c r="V441">
        <f t="shared" si="64"/>
        <v>-1</v>
      </c>
      <c r="W441">
        <f t="shared" si="65"/>
        <v>-1</v>
      </c>
      <c r="X441">
        <f t="shared" si="66"/>
        <v>-1</v>
      </c>
      <c r="Y441">
        <f t="shared" si="67"/>
        <v>0</v>
      </c>
      <c r="Z441">
        <f t="shared" si="68"/>
        <v>0</v>
      </c>
      <c r="AA441">
        <f t="shared" si="69"/>
        <v>0</v>
      </c>
    </row>
    <row r="442" spans="1:27" x14ac:dyDescent="0.2">
      <c r="A442" t="s">
        <v>17</v>
      </c>
      <c r="B442" s="1">
        <v>44472</v>
      </c>
      <c r="C442" s="2">
        <v>0.58333333333333337</v>
      </c>
      <c r="D442" t="s">
        <v>18</v>
      </c>
      <c r="E442" t="s">
        <v>35</v>
      </c>
      <c r="F442">
        <v>2</v>
      </c>
      <c r="G442">
        <v>2</v>
      </c>
      <c r="H442" t="s">
        <v>23</v>
      </c>
      <c r="I442">
        <f t="shared" si="70"/>
        <v>0</v>
      </c>
      <c r="J442">
        <v>3.1</v>
      </c>
      <c r="K442">
        <v>3.4</v>
      </c>
      <c r="L442">
        <v>2.2999999999999998</v>
      </c>
      <c r="M442">
        <v>3.2</v>
      </c>
      <c r="N442">
        <v>3.3</v>
      </c>
      <c r="O442">
        <v>2.2999999999999998</v>
      </c>
      <c r="P442">
        <v>3.05</v>
      </c>
      <c r="Q442">
        <v>3.35</v>
      </c>
      <c r="R442">
        <v>2.35</v>
      </c>
      <c r="S442">
        <f t="shared" si="61"/>
        <v>2.2999999999999998</v>
      </c>
      <c r="T442">
        <f t="shared" si="62"/>
        <v>2.2999999999999998</v>
      </c>
      <c r="U442">
        <f t="shared" si="63"/>
        <v>2.35</v>
      </c>
      <c r="V442">
        <f t="shared" si="64"/>
        <v>-1</v>
      </c>
      <c r="W442">
        <f t="shared" si="65"/>
        <v>-1</v>
      </c>
      <c r="X442">
        <f t="shared" si="66"/>
        <v>-1</v>
      </c>
      <c r="Y442">
        <f t="shared" si="67"/>
        <v>0</v>
      </c>
      <c r="Z442">
        <f t="shared" si="68"/>
        <v>0</v>
      </c>
      <c r="AA442">
        <f t="shared" si="69"/>
        <v>0</v>
      </c>
    </row>
    <row r="443" spans="1:27" x14ac:dyDescent="0.2">
      <c r="A443" t="s">
        <v>17</v>
      </c>
      <c r="B443" s="1">
        <v>44472</v>
      </c>
      <c r="C443" s="2">
        <v>0.58333333333333337</v>
      </c>
      <c r="D443" t="s">
        <v>31</v>
      </c>
      <c r="E443" t="s">
        <v>26</v>
      </c>
      <c r="F443">
        <v>2</v>
      </c>
      <c r="G443">
        <v>1</v>
      </c>
      <c r="H443" t="s">
        <v>24</v>
      </c>
      <c r="I443">
        <f t="shared" si="70"/>
        <v>1</v>
      </c>
      <c r="J443">
        <v>2.1</v>
      </c>
      <c r="K443">
        <v>3.6</v>
      </c>
      <c r="L443">
        <v>3.4</v>
      </c>
      <c r="M443">
        <v>2.15</v>
      </c>
      <c r="N443">
        <v>3.4</v>
      </c>
      <c r="O443">
        <v>3.4</v>
      </c>
      <c r="P443">
        <v>2.1</v>
      </c>
      <c r="Q443">
        <v>3.5</v>
      </c>
      <c r="R443">
        <v>3.45</v>
      </c>
      <c r="S443">
        <f t="shared" si="61"/>
        <v>2.1</v>
      </c>
      <c r="T443">
        <f t="shared" si="62"/>
        <v>2.15</v>
      </c>
      <c r="U443">
        <f t="shared" si="63"/>
        <v>2.1</v>
      </c>
      <c r="V443">
        <f t="shared" si="64"/>
        <v>1</v>
      </c>
      <c r="W443">
        <f t="shared" si="65"/>
        <v>1</v>
      </c>
      <c r="X443">
        <f t="shared" si="66"/>
        <v>1</v>
      </c>
      <c r="Y443">
        <f t="shared" si="67"/>
        <v>1</v>
      </c>
      <c r="Z443">
        <f t="shared" si="68"/>
        <v>1</v>
      </c>
      <c r="AA443">
        <f t="shared" si="69"/>
        <v>1</v>
      </c>
    </row>
    <row r="444" spans="1:27" x14ac:dyDescent="0.2">
      <c r="A444" t="s">
        <v>17</v>
      </c>
      <c r="B444" s="1">
        <v>44472</v>
      </c>
      <c r="C444" s="2">
        <v>0.58333333333333337</v>
      </c>
      <c r="D444" t="s">
        <v>39</v>
      </c>
      <c r="E444" t="s">
        <v>36</v>
      </c>
      <c r="F444">
        <v>1</v>
      </c>
      <c r="G444">
        <v>2</v>
      </c>
      <c r="H444" t="s">
        <v>20</v>
      </c>
      <c r="I444">
        <f t="shared" si="70"/>
        <v>-1</v>
      </c>
      <c r="J444">
        <v>1.75</v>
      </c>
      <c r="K444">
        <v>3.75</v>
      </c>
      <c r="L444">
        <v>4.75</v>
      </c>
      <c r="M444">
        <v>1.8</v>
      </c>
      <c r="N444">
        <v>3.5</v>
      </c>
      <c r="O444">
        <v>4.75</v>
      </c>
      <c r="P444">
        <v>1.8</v>
      </c>
      <c r="Q444">
        <v>3.65</v>
      </c>
      <c r="R444">
        <v>4.4000000000000004</v>
      </c>
      <c r="S444">
        <f t="shared" si="61"/>
        <v>1.75</v>
      </c>
      <c r="T444">
        <f t="shared" si="62"/>
        <v>1.8</v>
      </c>
      <c r="U444">
        <f t="shared" si="63"/>
        <v>1.8</v>
      </c>
      <c r="V444">
        <f t="shared" si="64"/>
        <v>1</v>
      </c>
      <c r="W444">
        <f t="shared" si="65"/>
        <v>1</v>
      </c>
      <c r="X444">
        <f t="shared" si="66"/>
        <v>1</v>
      </c>
      <c r="Y444">
        <f t="shared" si="67"/>
        <v>0</v>
      </c>
      <c r="Z444">
        <f t="shared" si="68"/>
        <v>0</v>
      </c>
      <c r="AA444">
        <f t="shared" si="69"/>
        <v>0</v>
      </c>
    </row>
    <row r="445" spans="1:27" x14ac:dyDescent="0.2">
      <c r="A445" t="s">
        <v>17</v>
      </c>
      <c r="B445" s="1">
        <v>44472</v>
      </c>
      <c r="C445" s="2">
        <v>0.6875</v>
      </c>
      <c r="D445" t="s">
        <v>22</v>
      </c>
      <c r="E445" t="s">
        <v>40</v>
      </c>
      <c r="F445">
        <v>2</v>
      </c>
      <c r="G445">
        <v>2</v>
      </c>
      <c r="H445" t="s">
        <v>23</v>
      </c>
      <c r="I445">
        <f t="shared" si="70"/>
        <v>0</v>
      </c>
      <c r="J445">
        <v>2.87</v>
      </c>
      <c r="K445">
        <v>3.5</v>
      </c>
      <c r="L445">
        <v>2.4</v>
      </c>
      <c r="M445">
        <v>2.8</v>
      </c>
      <c r="N445">
        <v>3.6</v>
      </c>
      <c r="O445">
        <v>2.4</v>
      </c>
      <c r="P445">
        <v>2.85</v>
      </c>
      <c r="Q445">
        <v>3.4</v>
      </c>
      <c r="R445">
        <v>2.4500000000000002</v>
      </c>
      <c r="S445">
        <f t="shared" ref="S445:S507" si="71">MIN(J445:L445)</f>
        <v>2.4</v>
      </c>
      <c r="T445">
        <f t="shared" ref="T445:T507" si="72">MIN(M445:O445)</f>
        <v>2.4</v>
      </c>
      <c r="U445">
        <f t="shared" ref="U445:U507" si="73">MIN(P445:R445)</f>
        <v>2.4500000000000002</v>
      </c>
      <c r="V445">
        <f t="shared" si="64"/>
        <v>-1</v>
      </c>
      <c r="W445">
        <f t="shared" si="65"/>
        <v>-1</v>
      </c>
      <c r="X445">
        <f t="shared" si="66"/>
        <v>-1</v>
      </c>
      <c r="Y445">
        <f t="shared" si="67"/>
        <v>0</v>
      </c>
      <c r="Z445">
        <f t="shared" si="68"/>
        <v>0</v>
      </c>
      <c r="AA445">
        <f t="shared" si="69"/>
        <v>0</v>
      </c>
    </row>
    <row r="446" spans="1:27" x14ac:dyDescent="0.2">
      <c r="A446" t="s">
        <v>17</v>
      </c>
      <c r="B446" s="1">
        <v>44485</v>
      </c>
      <c r="C446" s="2">
        <v>0.52083333333333337</v>
      </c>
      <c r="D446" t="s">
        <v>42</v>
      </c>
      <c r="E446" t="s">
        <v>22</v>
      </c>
      <c r="F446">
        <v>0</v>
      </c>
      <c r="G446">
        <v>5</v>
      </c>
      <c r="H446" t="s">
        <v>20</v>
      </c>
      <c r="I446">
        <f t="shared" si="70"/>
        <v>-1</v>
      </c>
      <c r="J446">
        <v>8.5</v>
      </c>
      <c r="K446">
        <v>5.5</v>
      </c>
      <c r="L446">
        <v>1.33</v>
      </c>
      <c r="M446">
        <v>8</v>
      </c>
      <c r="N446">
        <v>5.25</v>
      </c>
      <c r="O446">
        <v>1.35</v>
      </c>
      <c r="P446">
        <v>7.75</v>
      </c>
      <c r="Q446">
        <v>5.25</v>
      </c>
      <c r="R446">
        <v>1.37</v>
      </c>
      <c r="S446">
        <f t="shared" si="71"/>
        <v>1.33</v>
      </c>
      <c r="T446">
        <f t="shared" si="72"/>
        <v>1.35</v>
      </c>
      <c r="U446">
        <f t="shared" si="73"/>
        <v>1.37</v>
      </c>
      <c r="V446">
        <f t="shared" si="64"/>
        <v>-1</v>
      </c>
      <c r="W446">
        <f t="shared" si="65"/>
        <v>-1</v>
      </c>
      <c r="X446">
        <f t="shared" si="66"/>
        <v>-1</v>
      </c>
      <c r="Y446">
        <f t="shared" si="67"/>
        <v>1</v>
      </c>
      <c r="Z446">
        <f t="shared" si="68"/>
        <v>1</v>
      </c>
      <c r="AA446">
        <f t="shared" si="69"/>
        <v>1</v>
      </c>
    </row>
    <row r="447" spans="1:27" x14ac:dyDescent="0.2">
      <c r="A447" t="s">
        <v>17</v>
      </c>
      <c r="B447" s="1">
        <v>44485</v>
      </c>
      <c r="C447" s="2">
        <v>0.625</v>
      </c>
      <c r="D447" t="s">
        <v>26</v>
      </c>
      <c r="E447" t="s">
        <v>28</v>
      </c>
      <c r="F447">
        <v>2</v>
      </c>
      <c r="G447">
        <v>3</v>
      </c>
      <c r="H447" t="s">
        <v>20</v>
      </c>
      <c r="I447">
        <f t="shared" si="70"/>
        <v>-1</v>
      </c>
      <c r="J447">
        <v>2.15</v>
      </c>
      <c r="K447">
        <v>3.25</v>
      </c>
      <c r="L447">
        <v>3.5</v>
      </c>
      <c r="M447">
        <v>2.15</v>
      </c>
      <c r="N447">
        <v>3.3</v>
      </c>
      <c r="O447">
        <v>3.5</v>
      </c>
      <c r="P447">
        <v>2.25</v>
      </c>
      <c r="Q447">
        <v>3.25</v>
      </c>
      <c r="R447">
        <v>3.35</v>
      </c>
      <c r="S447">
        <f t="shared" si="71"/>
        <v>2.15</v>
      </c>
      <c r="T447">
        <f t="shared" si="72"/>
        <v>2.15</v>
      </c>
      <c r="U447">
        <f t="shared" si="73"/>
        <v>2.25</v>
      </c>
      <c r="V447">
        <f t="shared" si="64"/>
        <v>1</v>
      </c>
      <c r="W447">
        <f t="shared" si="65"/>
        <v>1</v>
      </c>
      <c r="X447">
        <f t="shared" si="66"/>
        <v>1</v>
      </c>
      <c r="Y447">
        <f t="shared" si="67"/>
        <v>0</v>
      </c>
      <c r="Z447">
        <f t="shared" si="68"/>
        <v>0</v>
      </c>
      <c r="AA447">
        <f t="shared" si="69"/>
        <v>0</v>
      </c>
    </row>
    <row r="448" spans="1:27" x14ac:dyDescent="0.2">
      <c r="A448" t="s">
        <v>17</v>
      </c>
      <c r="B448" s="1">
        <v>44485</v>
      </c>
      <c r="C448" s="2">
        <v>0.625</v>
      </c>
      <c r="D448" t="s">
        <v>35</v>
      </c>
      <c r="E448" t="s">
        <v>37</v>
      </c>
      <c r="F448">
        <v>4</v>
      </c>
      <c r="G448">
        <v>2</v>
      </c>
      <c r="H448" t="s">
        <v>24</v>
      </c>
      <c r="I448">
        <f t="shared" si="70"/>
        <v>1</v>
      </c>
      <c r="J448">
        <v>3.5</v>
      </c>
      <c r="K448">
        <v>3.6</v>
      </c>
      <c r="L448">
        <v>2.0499999999999998</v>
      </c>
      <c r="M448">
        <v>3.75</v>
      </c>
      <c r="N448">
        <v>3.5</v>
      </c>
      <c r="O448">
        <v>2</v>
      </c>
      <c r="P448">
        <v>3.45</v>
      </c>
      <c r="Q448">
        <v>3.55</v>
      </c>
      <c r="R448">
        <v>2.1</v>
      </c>
      <c r="S448">
        <f t="shared" si="71"/>
        <v>2.0499999999999998</v>
      </c>
      <c r="T448">
        <f t="shared" si="72"/>
        <v>2</v>
      </c>
      <c r="U448">
        <f t="shared" si="73"/>
        <v>2.1</v>
      </c>
      <c r="V448">
        <f t="shared" si="64"/>
        <v>-1</v>
      </c>
      <c r="W448">
        <f t="shared" si="65"/>
        <v>-1</v>
      </c>
      <c r="X448">
        <f t="shared" si="66"/>
        <v>-1</v>
      </c>
      <c r="Y448">
        <f t="shared" si="67"/>
        <v>0</v>
      </c>
      <c r="Z448">
        <f t="shared" si="68"/>
        <v>0</v>
      </c>
      <c r="AA448">
        <f t="shared" si="69"/>
        <v>0</v>
      </c>
    </row>
    <row r="449" spans="1:27" x14ac:dyDescent="0.2">
      <c r="A449" t="s">
        <v>17</v>
      </c>
      <c r="B449" s="1">
        <v>44485</v>
      </c>
      <c r="C449" s="2">
        <v>0.625</v>
      </c>
      <c r="D449" t="s">
        <v>40</v>
      </c>
      <c r="E449" t="s">
        <v>41</v>
      </c>
      <c r="F449">
        <v>2</v>
      </c>
      <c r="G449">
        <v>0</v>
      </c>
      <c r="H449" t="s">
        <v>24</v>
      </c>
      <c r="I449">
        <f t="shared" si="70"/>
        <v>1</v>
      </c>
      <c r="J449">
        <v>1.1200000000000001</v>
      </c>
      <c r="K449">
        <v>9</v>
      </c>
      <c r="L449">
        <v>19</v>
      </c>
      <c r="M449">
        <v>1.1299999999999999</v>
      </c>
      <c r="N449">
        <v>8.5</v>
      </c>
      <c r="O449">
        <v>21</v>
      </c>
      <c r="P449">
        <v>1.1200000000000001</v>
      </c>
      <c r="Q449">
        <v>9</v>
      </c>
      <c r="R449">
        <v>21</v>
      </c>
      <c r="S449">
        <f t="shared" si="71"/>
        <v>1.1200000000000001</v>
      </c>
      <c r="T449">
        <f t="shared" si="72"/>
        <v>1.1299999999999999</v>
      </c>
      <c r="U449">
        <f t="shared" si="73"/>
        <v>1.1200000000000001</v>
      </c>
      <c r="V449">
        <f t="shared" si="64"/>
        <v>1</v>
      </c>
      <c r="W449">
        <f t="shared" si="65"/>
        <v>1</v>
      </c>
      <c r="X449">
        <f t="shared" si="66"/>
        <v>1</v>
      </c>
      <c r="Y449">
        <f t="shared" si="67"/>
        <v>1</v>
      </c>
      <c r="Z449">
        <f t="shared" si="68"/>
        <v>1</v>
      </c>
      <c r="AA449">
        <f t="shared" si="69"/>
        <v>1</v>
      </c>
    </row>
    <row r="450" spans="1:27" x14ac:dyDescent="0.2">
      <c r="A450" t="s">
        <v>17</v>
      </c>
      <c r="B450" s="1">
        <v>44485</v>
      </c>
      <c r="C450" s="2">
        <v>0.625</v>
      </c>
      <c r="D450" t="s">
        <v>43</v>
      </c>
      <c r="E450" t="s">
        <v>38</v>
      </c>
      <c r="F450">
        <v>0</v>
      </c>
      <c r="G450">
        <v>0</v>
      </c>
      <c r="H450" t="s">
        <v>23</v>
      </c>
      <c r="I450">
        <f t="shared" si="70"/>
        <v>0</v>
      </c>
      <c r="J450">
        <v>3.6</v>
      </c>
      <c r="K450">
        <v>3.4</v>
      </c>
      <c r="L450">
        <v>2.1</v>
      </c>
      <c r="M450">
        <v>3.6</v>
      </c>
      <c r="N450">
        <v>3.5</v>
      </c>
      <c r="O450">
        <v>2.0499999999999998</v>
      </c>
      <c r="P450">
        <v>3.6</v>
      </c>
      <c r="Q450">
        <v>3.3</v>
      </c>
      <c r="R450">
        <v>2.1</v>
      </c>
      <c r="S450">
        <f t="shared" si="71"/>
        <v>2.1</v>
      </c>
      <c r="T450">
        <f t="shared" si="72"/>
        <v>2.0499999999999998</v>
      </c>
      <c r="U450">
        <f t="shared" si="73"/>
        <v>2.1</v>
      </c>
      <c r="V450">
        <f t="shared" si="64"/>
        <v>-1</v>
      </c>
      <c r="W450">
        <f t="shared" si="65"/>
        <v>-1</v>
      </c>
      <c r="X450">
        <f t="shared" si="66"/>
        <v>-1</v>
      </c>
      <c r="Y450">
        <f t="shared" si="67"/>
        <v>0</v>
      </c>
      <c r="Z450">
        <f t="shared" si="68"/>
        <v>0</v>
      </c>
      <c r="AA450">
        <f t="shared" si="69"/>
        <v>0</v>
      </c>
    </row>
    <row r="451" spans="1:27" x14ac:dyDescent="0.2">
      <c r="A451" t="s">
        <v>17</v>
      </c>
      <c r="B451" s="1">
        <v>44485</v>
      </c>
      <c r="C451" s="2">
        <v>0.625</v>
      </c>
      <c r="D451" t="s">
        <v>32</v>
      </c>
      <c r="E451" t="s">
        <v>27</v>
      </c>
      <c r="F451">
        <v>1</v>
      </c>
      <c r="G451">
        <v>0</v>
      </c>
      <c r="H451" t="s">
        <v>24</v>
      </c>
      <c r="I451">
        <f t="shared" si="70"/>
        <v>1</v>
      </c>
      <c r="J451">
        <v>2.2999999999999998</v>
      </c>
      <c r="K451">
        <v>3.5</v>
      </c>
      <c r="L451">
        <v>3</v>
      </c>
      <c r="M451">
        <v>2.4</v>
      </c>
      <c r="N451">
        <v>3.5</v>
      </c>
      <c r="O451">
        <v>2.9</v>
      </c>
      <c r="P451">
        <v>2.4</v>
      </c>
      <c r="Q451">
        <v>3.5</v>
      </c>
      <c r="R451">
        <v>2.9</v>
      </c>
      <c r="S451">
        <f t="shared" si="71"/>
        <v>2.2999999999999998</v>
      </c>
      <c r="T451">
        <f t="shared" si="72"/>
        <v>2.4</v>
      </c>
      <c r="U451">
        <f t="shared" si="73"/>
        <v>2.4</v>
      </c>
      <c r="V451">
        <f t="shared" ref="V451:V514" si="74">-1 + 2*IF(S451=J451,1,0)</f>
        <v>1</v>
      </c>
      <c r="W451">
        <f t="shared" ref="W451:W514" si="75">-1 + 2*IF(T451=M451,1,0)</f>
        <v>1</v>
      </c>
      <c r="X451">
        <f t="shared" ref="X451:X514" si="76">-1 + 2*IF(U451=P451,1,0)</f>
        <v>1</v>
      </c>
      <c r="Y451">
        <f t="shared" ref="Y451:Y514" si="77">IF(V451=I451,1,0)</f>
        <v>1</v>
      </c>
      <c r="Z451">
        <f t="shared" ref="Z451:Z514" si="78">IF(W451=I451,1,0)</f>
        <v>1</v>
      </c>
      <c r="AA451">
        <f t="shared" ref="AA451:AA514" si="79">IF(X451=I451,1,0)</f>
        <v>1</v>
      </c>
    </row>
    <row r="452" spans="1:27" x14ac:dyDescent="0.2">
      <c r="A452" t="s">
        <v>17</v>
      </c>
      <c r="B452" s="1">
        <v>44485</v>
      </c>
      <c r="C452" s="2">
        <v>0.72916666666666663</v>
      </c>
      <c r="D452" t="s">
        <v>36</v>
      </c>
      <c r="E452" t="s">
        <v>34</v>
      </c>
      <c r="F452">
        <v>0</v>
      </c>
      <c r="G452">
        <v>1</v>
      </c>
      <c r="H452" t="s">
        <v>20</v>
      </c>
      <c r="I452">
        <f t="shared" si="70"/>
        <v>-1</v>
      </c>
      <c r="J452">
        <v>6.5</v>
      </c>
      <c r="K452">
        <v>3.8</v>
      </c>
      <c r="L452">
        <v>1.57</v>
      </c>
      <c r="M452">
        <v>7</v>
      </c>
      <c r="N452">
        <v>3.95</v>
      </c>
      <c r="O452">
        <v>1.52</v>
      </c>
      <c r="P452">
        <v>6</v>
      </c>
      <c r="Q452">
        <v>3.85</v>
      </c>
      <c r="R452">
        <v>1.6</v>
      </c>
      <c r="S452">
        <f t="shared" si="71"/>
        <v>1.57</v>
      </c>
      <c r="T452">
        <f t="shared" si="72"/>
        <v>1.52</v>
      </c>
      <c r="U452">
        <f t="shared" si="73"/>
        <v>1.6</v>
      </c>
      <c r="V452">
        <f t="shared" si="74"/>
        <v>-1</v>
      </c>
      <c r="W452">
        <f t="shared" si="75"/>
        <v>-1</v>
      </c>
      <c r="X452">
        <f t="shared" si="76"/>
        <v>-1</v>
      </c>
      <c r="Y452">
        <f t="shared" si="77"/>
        <v>1</v>
      </c>
      <c r="Z452">
        <f t="shared" si="78"/>
        <v>1</v>
      </c>
      <c r="AA452">
        <f t="shared" si="79"/>
        <v>1</v>
      </c>
    </row>
    <row r="453" spans="1:27" x14ac:dyDescent="0.2">
      <c r="A453" t="s">
        <v>17</v>
      </c>
      <c r="B453" s="1">
        <v>44486</v>
      </c>
      <c r="C453" s="2">
        <v>0.58333333333333337</v>
      </c>
      <c r="D453" t="s">
        <v>33</v>
      </c>
      <c r="E453" t="s">
        <v>39</v>
      </c>
      <c r="F453">
        <v>0</v>
      </c>
      <c r="G453">
        <v>1</v>
      </c>
      <c r="H453" t="s">
        <v>20</v>
      </c>
      <c r="I453">
        <f t="shared" si="70"/>
        <v>-1</v>
      </c>
      <c r="J453">
        <v>2.5</v>
      </c>
      <c r="K453">
        <v>3.4</v>
      </c>
      <c r="L453">
        <v>2.8</v>
      </c>
      <c r="M453">
        <v>2.4500000000000002</v>
      </c>
      <c r="N453">
        <v>3.5</v>
      </c>
      <c r="O453">
        <v>2.75</v>
      </c>
      <c r="P453">
        <v>2.5</v>
      </c>
      <c r="Q453">
        <v>3.3</v>
      </c>
      <c r="R453">
        <v>2.85</v>
      </c>
      <c r="S453">
        <f t="shared" si="71"/>
        <v>2.5</v>
      </c>
      <c r="T453">
        <f t="shared" si="72"/>
        <v>2.4500000000000002</v>
      </c>
      <c r="U453">
        <f t="shared" si="73"/>
        <v>2.5</v>
      </c>
      <c r="V453">
        <f t="shared" si="74"/>
        <v>1</v>
      </c>
      <c r="W453">
        <f t="shared" si="75"/>
        <v>1</v>
      </c>
      <c r="X453">
        <f t="shared" si="76"/>
        <v>1</v>
      </c>
      <c r="Y453">
        <f t="shared" si="77"/>
        <v>0</v>
      </c>
      <c r="Z453">
        <f t="shared" si="78"/>
        <v>0</v>
      </c>
      <c r="AA453">
        <f t="shared" si="79"/>
        <v>0</v>
      </c>
    </row>
    <row r="454" spans="1:27" x14ac:dyDescent="0.2">
      <c r="A454" t="s">
        <v>17</v>
      </c>
      <c r="B454" s="1">
        <v>44486</v>
      </c>
      <c r="C454" s="2">
        <v>0.6875</v>
      </c>
      <c r="D454" t="s">
        <v>29</v>
      </c>
      <c r="E454" t="s">
        <v>31</v>
      </c>
      <c r="F454">
        <v>2</v>
      </c>
      <c r="G454">
        <v>3</v>
      </c>
      <c r="H454" t="s">
        <v>20</v>
      </c>
      <c r="I454">
        <f t="shared" si="70"/>
        <v>-1</v>
      </c>
      <c r="J454">
        <v>3.5</v>
      </c>
      <c r="K454">
        <v>3.6</v>
      </c>
      <c r="L454">
        <v>2.0499999999999998</v>
      </c>
      <c r="M454">
        <v>3.4</v>
      </c>
      <c r="N454">
        <v>3.6</v>
      </c>
      <c r="O454">
        <v>2</v>
      </c>
      <c r="P454">
        <v>3.45</v>
      </c>
      <c r="Q454">
        <v>3.55</v>
      </c>
      <c r="R454">
        <v>2.1</v>
      </c>
      <c r="S454">
        <f t="shared" si="71"/>
        <v>2.0499999999999998</v>
      </c>
      <c r="T454">
        <f t="shared" si="72"/>
        <v>2</v>
      </c>
      <c r="U454">
        <f t="shared" si="73"/>
        <v>2.1</v>
      </c>
      <c r="V454">
        <f t="shared" si="74"/>
        <v>-1</v>
      </c>
      <c r="W454">
        <f t="shared" si="75"/>
        <v>-1</v>
      </c>
      <c r="X454">
        <f t="shared" si="76"/>
        <v>-1</v>
      </c>
      <c r="Y454">
        <f t="shared" si="77"/>
        <v>1</v>
      </c>
      <c r="Z454">
        <f t="shared" si="78"/>
        <v>1</v>
      </c>
      <c r="AA454">
        <f t="shared" si="79"/>
        <v>1</v>
      </c>
    </row>
    <row r="455" spans="1:27" x14ac:dyDescent="0.2">
      <c r="A455" t="s">
        <v>17</v>
      </c>
      <c r="B455" s="1">
        <v>44487</v>
      </c>
      <c r="C455" s="2">
        <v>0.83333333333333337</v>
      </c>
      <c r="D455" t="s">
        <v>19</v>
      </c>
      <c r="E455" t="s">
        <v>18</v>
      </c>
      <c r="F455">
        <v>2</v>
      </c>
      <c r="G455">
        <v>2</v>
      </c>
      <c r="H455" t="s">
        <v>23</v>
      </c>
      <c r="I455">
        <f t="shared" si="70"/>
        <v>0</v>
      </c>
      <c r="J455">
        <v>1.6</v>
      </c>
      <c r="K455">
        <v>3.8</v>
      </c>
      <c r="L455">
        <v>6</v>
      </c>
      <c r="M455">
        <v>1.62</v>
      </c>
      <c r="N455">
        <v>3.9</v>
      </c>
      <c r="O455">
        <v>5.75</v>
      </c>
      <c r="P455">
        <v>1.65</v>
      </c>
      <c r="Q455">
        <v>3.85</v>
      </c>
      <c r="R455">
        <v>5.5</v>
      </c>
      <c r="S455">
        <f t="shared" si="71"/>
        <v>1.6</v>
      </c>
      <c r="T455">
        <f t="shared" si="72"/>
        <v>1.62</v>
      </c>
      <c r="U455">
        <f t="shared" si="73"/>
        <v>1.65</v>
      </c>
      <c r="V455">
        <f t="shared" si="74"/>
        <v>1</v>
      </c>
      <c r="W455">
        <f t="shared" si="75"/>
        <v>1</v>
      </c>
      <c r="X455">
        <f t="shared" si="76"/>
        <v>1</v>
      </c>
      <c r="Y455">
        <f t="shared" si="77"/>
        <v>0</v>
      </c>
      <c r="Z455">
        <f t="shared" si="78"/>
        <v>0</v>
      </c>
      <c r="AA455">
        <f t="shared" si="79"/>
        <v>0</v>
      </c>
    </row>
    <row r="456" spans="1:27" x14ac:dyDescent="0.2">
      <c r="A456" t="s">
        <v>17</v>
      </c>
      <c r="B456" s="1">
        <v>44491</v>
      </c>
      <c r="C456" s="2">
        <v>0.83333333333333337</v>
      </c>
      <c r="D456" t="s">
        <v>19</v>
      </c>
      <c r="E456" t="s">
        <v>26</v>
      </c>
      <c r="F456">
        <v>3</v>
      </c>
      <c r="G456">
        <v>1</v>
      </c>
      <c r="H456" t="s">
        <v>24</v>
      </c>
      <c r="I456">
        <f t="shared" si="70"/>
        <v>1</v>
      </c>
      <c r="J456">
        <v>1.83</v>
      </c>
      <c r="K456">
        <v>3.75</v>
      </c>
      <c r="L456">
        <v>4.2</v>
      </c>
      <c r="M456">
        <v>1.9</v>
      </c>
      <c r="N456">
        <v>3.5</v>
      </c>
      <c r="O456">
        <v>4</v>
      </c>
      <c r="P456">
        <v>1.9</v>
      </c>
      <c r="Q456">
        <v>3.65</v>
      </c>
      <c r="R456">
        <v>4.0999999999999996</v>
      </c>
      <c r="S456">
        <f t="shared" si="71"/>
        <v>1.83</v>
      </c>
      <c r="T456">
        <f t="shared" si="72"/>
        <v>1.9</v>
      </c>
      <c r="U456">
        <f t="shared" si="73"/>
        <v>1.9</v>
      </c>
      <c r="V456">
        <f t="shared" si="74"/>
        <v>1</v>
      </c>
      <c r="W456">
        <f t="shared" si="75"/>
        <v>1</v>
      </c>
      <c r="X456">
        <f t="shared" si="76"/>
        <v>1</v>
      </c>
      <c r="Y456">
        <f t="shared" si="77"/>
        <v>1</v>
      </c>
      <c r="Z456">
        <f t="shared" si="78"/>
        <v>1</v>
      </c>
      <c r="AA456">
        <f t="shared" si="79"/>
        <v>1</v>
      </c>
    </row>
    <row r="457" spans="1:27" x14ac:dyDescent="0.2">
      <c r="A457" t="s">
        <v>17</v>
      </c>
      <c r="B457" s="1">
        <v>44492</v>
      </c>
      <c r="C457" s="2">
        <v>0.52083333333333337</v>
      </c>
      <c r="D457" t="s">
        <v>34</v>
      </c>
      <c r="E457" t="s">
        <v>43</v>
      </c>
      <c r="F457">
        <v>7</v>
      </c>
      <c r="G457">
        <v>0</v>
      </c>
      <c r="H457" t="s">
        <v>24</v>
      </c>
      <c r="I457">
        <f t="shared" si="70"/>
        <v>1</v>
      </c>
      <c r="J457">
        <v>1.18</v>
      </c>
      <c r="K457">
        <v>7</v>
      </c>
      <c r="L457">
        <v>15</v>
      </c>
      <c r="M457">
        <v>1.1399999999999999</v>
      </c>
      <c r="N457">
        <v>8.25</v>
      </c>
      <c r="O457">
        <v>23</v>
      </c>
      <c r="P457">
        <v>1.2</v>
      </c>
      <c r="Q457">
        <v>6.75</v>
      </c>
      <c r="R457">
        <v>15</v>
      </c>
      <c r="S457">
        <f t="shared" si="71"/>
        <v>1.18</v>
      </c>
      <c r="T457">
        <f t="shared" si="72"/>
        <v>1.1399999999999999</v>
      </c>
      <c r="U457">
        <f t="shared" si="73"/>
        <v>1.2</v>
      </c>
      <c r="V457">
        <f t="shared" si="74"/>
        <v>1</v>
      </c>
      <c r="W457">
        <f t="shared" si="75"/>
        <v>1</v>
      </c>
      <c r="X457">
        <f t="shared" si="76"/>
        <v>1</v>
      </c>
      <c r="Y457">
        <f t="shared" si="77"/>
        <v>1</v>
      </c>
      <c r="Z457">
        <f t="shared" si="78"/>
        <v>1</v>
      </c>
      <c r="AA457">
        <f t="shared" si="79"/>
        <v>1</v>
      </c>
    </row>
    <row r="458" spans="1:27" x14ac:dyDescent="0.2">
      <c r="A458" t="s">
        <v>17</v>
      </c>
      <c r="B458" s="1">
        <v>44492</v>
      </c>
      <c r="C458" s="2">
        <v>0.625</v>
      </c>
      <c r="D458" t="s">
        <v>18</v>
      </c>
      <c r="E458" t="s">
        <v>29</v>
      </c>
      <c r="F458">
        <v>1</v>
      </c>
      <c r="G458">
        <v>1</v>
      </c>
      <c r="H458" t="s">
        <v>23</v>
      </c>
      <c r="I458">
        <f t="shared" si="70"/>
        <v>0</v>
      </c>
      <c r="J458">
        <v>1.9</v>
      </c>
      <c r="K458">
        <v>3.6</v>
      </c>
      <c r="L458">
        <v>4</v>
      </c>
      <c r="M458">
        <v>1.95</v>
      </c>
      <c r="N458">
        <v>3.6</v>
      </c>
      <c r="O458">
        <v>3.7</v>
      </c>
      <c r="P458">
        <v>1.95</v>
      </c>
      <c r="Q458">
        <v>3.55</v>
      </c>
      <c r="R458">
        <v>3.8</v>
      </c>
      <c r="S458">
        <f t="shared" si="71"/>
        <v>1.9</v>
      </c>
      <c r="T458">
        <f t="shared" si="72"/>
        <v>1.95</v>
      </c>
      <c r="U458">
        <f t="shared" si="73"/>
        <v>1.95</v>
      </c>
      <c r="V458">
        <f t="shared" si="74"/>
        <v>1</v>
      </c>
      <c r="W458">
        <f t="shared" si="75"/>
        <v>1</v>
      </c>
      <c r="X458">
        <f t="shared" si="76"/>
        <v>1</v>
      </c>
      <c r="Y458">
        <f t="shared" si="77"/>
        <v>0</v>
      </c>
      <c r="Z458">
        <f t="shared" si="78"/>
        <v>0</v>
      </c>
      <c r="AA458">
        <f t="shared" si="79"/>
        <v>0</v>
      </c>
    </row>
    <row r="459" spans="1:27" x14ac:dyDescent="0.2">
      <c r="A459" t="s">
        <v>17</v>
      </c>
      <c r="B459" s="1">
        <v>44492</v>
      </c>
      <c r="C459" s="2">
        <v>0.625</v>
      </c>
      <c r="D459" t="s">
        <v>33</v>
      </c>
      <c r="E459" t="s">
        <v>42</v>
      </c>
      <c r="F459">
        <v>2</v>
      </c>
      <c r="G459">
        <v>5</v>
      </c>
      <c r="H459" t="s">
        <v>20</v>
      </c>
      <c r="I459">
        <f t="shared" si="70"/>
        <v>-1</v>
      </c>
      <c r="J459">
        <v>1.65</v>
      </c>
      <c r="K459">
        <v>3.8</v>
      </c>
      <c r="L459">
        <v>5.5</v>
      </c>
      <c r="M459">
        <v>1.6</v>
      </c>
      <c r="N459">
        <v>4.0999999999999996</v>
      </c>
      <c r="O459">
        <v>5.25</v>
      </c>
      <c r="P459">
        <v>1.65</v>
      </c>
      <c r="Q459">
        <v>3.85</v>
      </c>
      <c r="R459">
        <v>5.25</v>
      </c>
      <c r="S459">
        <f t="shared" si="71"/>
        <v>1.65</v>
      </c>
      <c r="T459">
        <f t="shared" si="72"/>
        <v>1.6</v>
      </c>
      <c r="U459">
        <f t="shared" si="73"/>
        <v>1.65</v>
      </c>
      <c r="V459">
        <f t="shared" si="74"/>
        <v>1</v>
      </c>
      <c r="W459">
        <f t="shared" si="75"/>
        <v>1</v>
      </c>
      <c r="X459">
        <f t="shared" si="76"/>
        <v>1</v>
      </c>
      <c r="Y459">
        <f t="shared" si="77"/>
        <v>0</v>
      </c>
      <c r="Z459">
        <f t="shared" si="78"/>
        <v>0</v>
      </c>
      <c r="AA459">
        <f t="shared" si="79"/>
        <v>0</v>
      </c>
    </row>
    <row r="460" spans="1:27" x14ac:dyDescent="0.2">
      <c r="A460" t="s">
        <v>17</v>
      </c>
      <c r="B460" s="1">
        <v>44492</v>
      </c>
      <c r="C460" s="2">
        <v>0.625</v>
      </c>
      <c r="D460" t="s">
        <v>27</v>
      </c>
      <c r="E460" t="s">
        <v>28</v>
      </c>
      <c r="F460">
        <v>1</v>
      </c>
      <c r="G460">
        <v>1</v>
      </c>
      <c r="H460" t="s">
        <v>23</v>
      </c>
      <c r="I460">
        <f t="shared" si="70"/>
        <v>0</v>
      </c>
      <c r="J460">
        <v>2.4</v>
      </c>
      <c r="K460">
        <v>3.4</v>
      </c>
      <c r="L460">
        <v>2.87</v>
      </c>
      <c r="M460">
        <v>2.1</v>
      </c>
      <c r="N460">
        <v>3.7</v>
      </c>
      <c r="O460">
        <v>3.2</v>
      </c>
      <c r="P460">
        <v>2.5499999999999998</v>
      </c>
      <c r="Q460">
        <v>3.35</v>
      </c>
      <c r="R460">
        <v>2.75</v>
      </c>
      <c r="S460">
        <f t="shared" si="71"/>
        <v>2.4</v>
      </c>
      <c r="T460">
        <f t="shared" si="72"/>
        <v>2.1</v>
      </c>
      <c r="U460">
        <f t="shared" si="73"/>
        <v>2.5499999999999998</v>
      </c>
      <c r="V460">
        <f t="shared" si="74"/>
        <v>1</v>
      </c>
      <c r="W460">
        <f t="shared" si="75"/>
        <v>1</v>
      </c>
      <c r="X460">
        <f t="shared" si="76"/>
        <v>1</v>
      </c>
      <c r="Y460">
        <f t="shared" si="77"/>
        <v>0</v>
      </c>
      <c r="Z460">
        <f t="shared" si="78"/>
        <v>0</v>
      </c>
      <c r="AA460">
        <f t="shared" si="79"/>
        <v>0</v>
      </c>
    </row>
    <row r="461" spans="1:27" x14ac:dyDescent="0.2">
      <c r="A461" t="s">
        <v>17</v>
      </c>
      <c r="B461" s="1">
        <v>44492</v>
      </c>
      <c r="C461" s="2">
        <v>0.625</v>
      </c>
      <c r="D461" t="s">
        <v>32</v>
      </c>
      <c r="E461" t="s">
        <v>41</v>
      </c>
      <c r="F461">
        <v>2</v>
      </c>
      <c r="G461">
        <v>2</v>
      </c>
      <c r="H461" t="s">
        <v>23</v>
      </c>
      <c r="I461">
        <f t="shared" si="70"/>
        <v>0</v>
      </c>
      <c r="J461">
        <v>1.95</v>
      </c>
      <c r="K461">
        <v>3.5</v>
      </c>
      <c r="L461">
        <v>3.9</v>
      </c>
      <c r="M461">
        <v>1.95</v>
      </c>
      <c r="N461">
        <v>3.5</v>
      </c>
      <c r="O461">
        <v>3.8</v>
      </c>
      <c r="P461">
        <v>1.97</v>
      </c>
      <c r="Q461">
        <v>3.5</v>
      </c>
      <c r="R461">
        <v>3.8</v>
      </c>
      <c r="S461">
        <f t="shared" si="71"/>
        <v>1.95</v>
      </c>
      <c r="T461">
        <f t="shared" si="72"/>
        <v>1.95</v>
      </c>
      <c r="U461">
        <f t="shared" si="73"/>
        <v>1.97</v>
      </c>
      <c r="V461">
        <f t="shared" si="74"/>
        <v>1</v>
      </c>
      <c r="W461">
        <f t="shared" si="75"/>
        <v>1</v>
      </c>
      <c r="X461">
        <f t="shared" si="76"/>
        <v>1</v>
      </c>
      <c r="Y461">
        <f t="shared" si="77"/>
        <v>0</v>
      </c>
      <c r="Z461">
        <f t="shared" si="78"/>
        <v>0</v>
      </c>
      <c r="AA461">
        <f t="shared" si="79"/>
        <v>0</v>
      </c>
    </row>
    <row r="462" spans="1:27" x14ac:dyDescent="0.2">
      <c r="A462" t="s">
        <v>17</v>
      </c>
      <c r="B462" s="1">
        <v>44492</v>
      </c>
      <c r="C462" s="2">
        <v>0.72916666666666663</v>
      </c>
      <c r="D462" t="s">
        <v>38</v>
      </c>
      <c r="E462" t="s">
        <v>40</v>
      </c>
      <c r="F462">
        <v>1</v>
      </c>
      <c r="G462">
        <v>4</v>
      </c>
      <c r="H462" t="s">
        <v>20</v>
      </c>
      <c r="I462">
        <f t="shared" si="70"/>
        <v>-1</v>
      </c>
      <c r="J462">
        <v>8</v>
      </c>
      <c r="K462">
        <v>4.75</v>
      </c>
      <c r="L462">
        <v>1.4</v>
      </c>
      <c r="M462">
        <v>6.5</v>
      </c>
      <c r="N462">
        <v>5</v>
      </c>
      <c r="O462">
        <v>1.43</v>
      </c>
      <c r="P462">
        <v>7.25</v>
      </c>
      <c r="Q462">
        <v>4.5999999999999996</v>
      </c>
      <c r="R462">
        <v>1.43</v>
      </c>
      <c r="S462">
        <f t="shared" si="71"/>
        <v>1.4</v>
      </c>
      <c r="T462">
        <f t="shared" si="72"/>
        <v>1.43</v>
      </c>
      <c r="U462">
        <f t="shared" si="73"/>
        <v>1.43</v>
      </c>
      <c r="V462">
        <f t="shared" si="74"/>
        <v>-1</v>
      </c>
      <c r="W462">
        <f t="shared" si="75"/>
        <v>-1</v>
      </c>
      <c r="X462">
        <f t="shared" si="76"/>
        <v>-1</v>
      </c>
      <c r="Y462">
        <f t="shared" si="77"/>
        <v>1</v>
      </c>
      <c r="Z462">
        <f t="shared" si="78"/>
        <v>1</v>
      </c>
      <c r="AA462">
        <f t="shared" si="79"/>
        <v>1</v>
      </c>
    </row>
    <row r="463" spans="1:27" x14ac:dyDescent="0.2">
      <c r="A463" t="s">
        <v>17</v>
      </c>
      <c r="B463" s="1">
        <v>44493</v>
      </c>
      <c r="C463" s="2">
        <v>0.58333333333333337</v>
      </c>
      <c r="D463" t="s">
        <v>36</v>
      </c>
      <c r="E463" t="s">
        <v>35</v>
      </c>
      <c r="F463">
        <v>1</v>
      </c>
      <c r="G463">
        <v>2</v>
      </c>
      <c r="H463" t="s">
        <v>20</v>
      </c>
      <c r="I463">
        <f t="shared" si="70"/>
        <v>-1</v>
      </c>
      <c r="J463">
        <v>2.62</v>
      </c>
      <c r="K463">
        <v>3.3</v>
      </c>
      <c r="L463">
        <v>2.7</v>
      </c>
      <c r="M463">
        <v>2.8</v>
      </c>
      <c r="N463">
        <v>3.2</v>
      </c>
      <c r="O463">
        <v>2.6</v>
      </c>
      <c r="P463">
        <v>2.6</v>
      </c>
      <c r="Q463">
        <v>3.4</v>
      </c>
      <c r="R463">
        <v>2.7</v>
      </c>
      <c r="S463">
        <f t="shared" si="71"/>
        <v>2.62</v>
      </c>
      <c r="T463">
        <f t="shared" si="72"/>
        <v>2.6</v>
      </c>
      <c r="U463">
        <f t="shared" si="73"/>
        <v>2.6</v>
      </c>
      <c r="V463">
        <f t="shared" si="74"/>
        <v>1</v>
      </c>
      <c r="W463">
        <f t="shared" si="75"/>
        <v>-1</v>
      </c>
      <c r="X463">
        <f t="shared" si="76"/>
        <v>1</v>
      </c>
      <c r="Y463">
        <f t="shared" si="77"/>
        <v>0</v>
      </c>
      <c r="Z463">
        <f t="shared" si="78"/>
        <v>1</v>
      </c>
      <c r="AA463">
        <f t="shared" si="79"/>
        <v>0</v>
      </c>
    </row>
    <row r="464" spans="1:27" x14ac:dyDescent="0.2">
      <c r="A464" t="s">
        <v>17</v>
      </c>
      <c r="B464" s="1">
        <v>44493</v>
      </c>
      <c r="C464" s="2">
        <v>0.58333333333333337</v>
      </c>
      <c r="D464" t="s">
        <v>39</v>
      </c>
      <c r="E464" t="s">
        <v>31</v>
      </c>
      <c r="F464">
        <v>1</v>
      </c>
      <c r="G464">
        <v>0</v>
      </c>
      <c r="H464" t="s">
        <v>24</v>
      </c>
      <c r="I464">
        <f t="shared" si="70"/>
        <v>1</v>
      </c>
      <c r="J464">
        <v>2.2999999999999998</v>
      </c>
      <c r="K464">
        <v>3.5</v>
      </c>
      <c r="L464">
        <v>3</v>
      </c>
      <c r="M464">
        <v>2.4</v>
      </c>
      <c r="N464">
        <v>3.5</v>
      </c>
      <c r="O464">
        <v>2.8</v>
      </c>
      <c r="P464">
        <v>2.4</v>
      </c>
      <c r="Q464">
        <v>3.45</v>
      </c>
      <c r="R464">
        <v>2.95</v>
      </c>
      <c r="S464">
        <f t="shared" si="71"/>
        <v>2.2999999999999998</v>
      </c>
      <c r="T464">
        <f t="shared" si="72"/>
        <v>2.4</v>
      </c>
      <c r="U464">
        <f t="shared" si="73"/>
        <v>2.4</v>
      </c>
      <c r="V464">
        <f t="shared" si="74"/>
        <v>1</v>
      </c>
      <c r="W464">
        <f t="shared" si="75"/>
        <v>1</v>
      </c>
      <c r="X464">
        <f t="shared" si="76"/>
        <v>1</v>
      </c>
      <c r="Y464">
        <f t="shared" si="77"/>
        <v>1</v>
      </c>
      <c r="Z464">
        <f t="shared" si="78"/>
        <v>1</v>
      </c>
      <c r="AA464">
        <f t="shared" si="79"/>
        <v>1</v>
      </c>
    </row>
    <row r="465" spans="1:27" x14ac:dyDescent="0.2">
      <c r="A465" t="s">
        <v>17</v>
      </c>
      <c r="B465" s="1">
        <v>44493</v>
      </c>
      <c r="C465" s="2">
        <v>0.6875</v>
      </c>
      <c r="D465" t="s">
        <v>37</v>
      </c>
      <c r="E465" t="s">
        <v>22</v>
      </c>
      <c r="F465">
        <v>0</v>
      </c>
      <c r="G465">
        <v>5</v>
      </c>
      <c r="H465" t="s">
        <v>20</v>
      </c>
      <c r="I465">
        <f t="shared" si="70"/>
        <v>-1</v>
      </c>
      <c r="J465">
        <v>3.1</v>
      </c>
      <c r="K465">
        <v>3.6</v>
      </c>
      <c r="L465">
        <v>2.2000000000000002</v>
      </c>
      <c r="M465">
        <v>3</v>
      </c>
      <c r="N465">
        <v>3.5</v>
      </c>
      <c r="O465">
        <v>2.25</v>
      </c>
      <c r="P465">
        <v>3</v>
      </c>
      <c r="Q465">
        <v>3.65</v>
      </c>
      <c r="R465">
        <v>2.25</v>
      </c>
      <c r="S465">
        <f t="shared" si="71"/>
        <v>2.2000000000000002</v>
      </c>
      <c r="T465">
        <f t="shared" si="72"/>
        <v>2.25</v>
      </c>
      <c r="U465">
        <f t="shared" si="73"/>
        <v>2.25</v>
      </c>
      <c r="V465">
        <f t="shared" si="74"/>
        <v>-1</v>
      </c>
      <c r="W465">
        <f t="shared" si="75"/>
        <v>-1</v>
      </c>
      <c r="X465">
        <f t="shared" si="76"/>
        <v>-1</v>
      </c>
      <c r="Y465">
        <f t="shared" si="77"/>
        <v>1</v>
      </c>
      <c r="Z465">
        <f t="shared" si="78"/>
        <v>1</v>
      </c>
      <c r="AA465">
        <f t="shared" si="79"/>
        <v>1</v>
      </c>
    </row>
    <row r="466" spans="1:27" x14ac:dyDescent="0.2">
      <c r="A466" t="s">
        <v>17</v>
      </c>
      <c r="B466" s="1">
        <v>44499</v>
      </c>
      <c r="C466" s="2">
        <v>0.52083333333333337</v>
      </c>
      <c r="D466" t="s">
        <v>35</v>
      </c>
      <c r="E466" t="s">
        <v>19</v>
      </c>
      <c r="F466">
        <v>0</v>
      </c>
      <c r="G466">
        <v>2</v>
      </c>
      <c r="H466" t="s">
        <v>20</v>
      </c>
      <c r="I466">
        <f t="shared" si="70"/>
        <v>-1</v>
      </c>
      <c r="J466">
        <v>2.4</v>
      </c>
      <c r="K466">
        <v>3.5</v>
      </c>
      <c r="L466">
        <v>2.87</v>
      </c>
      <c r="M466">
        <v>2.5</v>
      </c>
      <c r="N466">
        <v>3.4</v>
      </c>
      <c r="O466">
        <v>2.7</v>
      </c>
      <c r="P466">
        <v>2.4500000000000002</v>
      </c>
      <c r="Q466">
        <v>3.45</v>
      </c>
      <c r="R466">
        <v>2.85</v>
      </c>
      <c r="S466">
        <f t="shared" si="71"/>
        <v>2.4</v>
      </c>
      <c r="T466">
        <f t="shared" si="72"/>
        <v>2.5</v>
      </c>
      <c r="U466">
        <f t="shared" si="73"/>
        <v>2.4500000000000002</v>
      </c>
      <c r="V466">
        <f t="shared" si="74"/>
        <v>1</v>
      </c>
      <c r="W466">
        <f t="shared" si="75"/>
        <v>1</v>
      </c>
      <c r="X466">
        <f t="shared" si="76"/>
        <v>1</v>
      </c>
      <c r="Y466">
        <f t="shared" si="77"/>
        <v>0</v>
      </c>
      <c r="Z466">
        <f t="shared" si="78"/>
        <v>0</v>
      </c>
      <c r="AA466">
        <f t="shared" si="79"/>
        <v>0</v>
      </c>
    </row>
    <row r="467" spans="1:27" x14ac:dyDescent="0.2">
      <c r="A467" t="s">
        <v>17</v>
      </c>
      <c r="B467" s="1">
        <v>44499</v>
      </c>
      <c r="C467" s="2">
        <v>0.625</v>
      </c>
      <c r="D467" t="s">
        <v>41</v>
      </c>
      <c r="E467" t="s">
        <v>36</v>
      </c>
      <c r="F467">
        <v>3</v>
      </c>
      <c r="G467">
        <v>1</v>
      </c>
      <c r="H467" t="s">
        <v>24</v>
      </c>
      <c r="I467">
        <f t="shared" si="70"/>
        <v>1</v>
      </c>
      <c r="J467">
        <v>2.6</v>
      </c>
      <c r="K467">
        <v>3.3</v>
      </c>
      <c r="L467">
        <v>2.75</v>
      </c>
      <c r="M467">
        <v>2.7</v>
      </c>
      <c r="N467">
        <v>3.2</v>
      </c>
      <c r="O467">
        <v>2.7</v>
      </c>
      <c r="P467">
        <v>2.65</v>
      </c>
      <c r="Q467">
        <v>3.2</v>
      </c>
      <c r="R467">
        <v>2.8</v>
      </c>
      <c r="S467">
        <f t="shared" si="71"/>
        <v>2.6</v>
      </c>
      <c r="T467">
        <f t="shared" si="72"/>
        <v>2.7</v>
      </c>
      <c r="U467">
        <f t="shared" si="73"/>
        <v>2.65</v>
      </c>
      <c r="V467">
        <f t="shared" si="74"/>
        <v>1</v>
      </c>
      <c r="W467">
        <f t="shared" si="75"/>
        <v>1</v>
      </c>
      <c r="X467">
        <f t="shared" si="76"/>
        <v>1</v>
      </c>
      <c r="Y467">
        <f t="shared" si="77"/>
        <v>1</v>
      </c>
      <c r="Z467">
        <f t="shared" si="78"/>
        <v>1</v>
      </c>
      <c r="AA467">
        <f t="shared" si="79"/>
        <v>1</v>
      </c>
    </row>
    <row r="468" spans="1:27" x14ac:dyDescent="0.2">
      <c r="A468" t="s">
        <v>17</v>
      </c>
      <c r="B468" s="1">
        <v>44499</v>
      </c>
      <c r="C468" s="2">
        <v>0.625</v>
      </c>
      <c r="D468" t="s">
        <v>22</v>
      </c>
      <c r="E468" t="s">
        <v>38</v>
      </c>
      <c r="F468">
        <v>2</v>
      </c>
      <c r="G468">
        <v>2</v>
      </c>
      <c r="H468" t="s">
        <v>23</v>
      </c>
      <c r="I468">
        <f t="shared" si="70"/>
        <v>0</v>
      </c>
      <c r="J468">
        <v>1.22</v>
      </c>
      <c r="K468">
        <v>6.5</v>
      </c>
      <c r="L468">
        <v>13</v>
      </c>
      <c r="M468">
        <v>1.27</v>
      </c>
      <c r="N468">
        <v>6.25</v>
      </c>
      <c r="O468">
        <v>9.75</v>
      </c>
      <c r="P468">
        <v>1.25</v>
      </c>
      <c r="Q468">
        <v>6.25</v>
      </c>
      <c r="R468">
        <v>12</v>
      </c>
      <c r="S468">
        <f t="shared" si="71"/>
        <v>1.22</v>
      </c>
      <c r="T468">
        <f t="shared" si="72"/>
        <v>1.27</v>
      </c>
      <c r="U468">
        <f t="shared" si="73"/>
        <v>1.25</v>
      </c>
      <c r="V468">
        <f t="shared" si="74"/>
        <v>1</v>
      </c>
      <c r="W468">
        <f t="shared" si="75"/>
        <v>1</v>
      </c>
      <c r="X468">
        <f t="shared" si="76"/>
        <v>1</v>
      </c>
      <c r="Y468">
        <f t="shared" si="77"/>
        <v>0</v>
      </c>
      <c r="Z468">
        <f t="shared" si="78"/>
        <v>0</v>
      </c>
      <c r="AA468">
        <f t="shared" si="79"/>
        <v>0</v>
      </c>
    </row>
    <row r="469" spans="1:27" x14ac:dyDescent="0.2">
      <c r="A469" t="s">
        <v>17</v>
      </c>
      <c r="B469" s="1">
        <v>44499</v>
      </c>
      <c r="C469" s="2">
        <v>0.625</v>
      </c>
      <c r="D469" t="s">
        <v>40</v>
      </c>
      <c r="E469" t="s">
        <v>18</v>
      </c>
      <c r="F469">
        <v>0</v>
      </c>
      <c r="G469">
        <v>2</v>
      </c>
      <c r="H469" t="s">
        <v>20</v>
      </c>
      <c r="I469">
        <f t="shared" si="70"/>
        <v>-1</v>
      </c>
      <c r="J469">
        <v>1.1399999999999999</v>
      </c>
      <c r="K469">
        <v>8</v>
      </c>
      <c r="L469">
        <v>19</v>
      </c>
      <c r="M469">
        <v>1.1599999999999999</v>
      </c>
      <c r="N469">
        <v>7.5</v>
      </c>
      <c r="O469">
        <v>19</v>
      </c>
      <c r="P469">
        <v>1.1499999999999999</v>
      </c>
      <c r="Q469">
        <v>8</v>
      </c>
      <c r="R469">
        <v>17</v>
      </c>
      <c r="S469">
        <f t="shared" si="71"/>
        <v>1.1399999999999999</v>
      </c>
      <c r="T469">
        <f t="shared" si="72"/>
        <v>1.1599999999999999</v>
      </c>
      <c r="U469">
        <f t="shared" si="73"/>
        <v>1.1499999999999999</v>
      </c>
      <c r="V469">
        <f t="shared" si="74"/>
        <v>1</v>
      </c>
      <c r="W469">
        <f t="shared" si="75"/>
        <v>1</v>
      </c>
      <c r="X469">
        <f t="shared" si="76"/>
        <v>1</v>
      </c>
      <c r="Y469">
        <f t="shared" si="77"/>
        <v>0</v>
      </c>
      <c r="Z469">
        <f t="shared" si="78"/>
        <v>0</v>
      </c>
      <c r="AA469">
        <f t="shared" si="79"/>
        <v>0</v>
      </c>
    </row>
    <row r="470" spans="1:27" x14ac:dyDescent="0.2">
      <c r="A470" t="s">
        <v>17</v>
      </c>
      <c r="B470" s="1">
        <v>44499</v>
      </c>
      <c r="C470" s="2">
        <v>0.625</v>
      </c>
      <c r="D470" t="s">
        <v>29</v>
      </c>
      <c r="E470" t="s">
        <v>34</v>
      </c>
      <c r="F470">
        <v>0</v>
      </c>
      <c r="G470">
        <v>3</v>
      </c>
      <c r="H470" t="s">
        <v>20</v>
      </c>
      <c r="I470">
        <f t="shared" si="70"/>
        <v>-1</v>
      </c>
      <c r="J470">
        <v>8.5</v>
      </c>
      <c r="K470">
        <v>5</v>
      </c>
      <c r="L470">
        <v>1.36</v>
      </c>
      <c r="M470">
        <v>8.75</v>
      </c>
      <c r="N470">
        <v>4.75</v>
      </c>
      <c r="O470">
        <v>1.37</v>
      </c>
      <c r="P470">
        <v>7.75</v>
      </c>
      <c r="Q470">
        <v>4.9000000000000004</v>
      </c>
      <c r="R470">
        <v>1.4</v>
      </c>
      <c r="S470">
        <f t="shared" si="71"/>
        <v>1.36</v>
      </c>
      <c r="T470">
        <f t="shared" si="72"/>
        <v>1.37</v>
      </c>
      <c r="U470">
        <f t="shared" si="73"/>
        <v>1.4</v>
      </c>
      <c r="V470">
        <f t="shared" si="74"/>
        <v>-1</v>
      </c>
      <c r="W470">
        <f t="shared" si="75"/>
        <v>-1</v>
      </c>
      <c r="X470">
        <f t="shared" si="76"/>
        <v>-1</v>
      </c>
      <c r="Y470">
        <f t="shared" si="77"/>
        <v>1</v>
      </c>
      <c r="Z470">
        <f t="shared" si="78"/>
        <v>1</v>
      </c>
      <c r="AA470">
        <f t="shared" si="79"/>
        <v>1</v>
      </c>
    </row>
    <row r="471" spans="1:27" x14ac:dyDescent="0.2">
      <c r="A471" t="s">
        <v>17</v>
      </c>
      <c r="B471" s="1">
        <v>44499</v>
      </c>
      <c r="C471" s="2">
        <v>0.625</v>
      </c>
      <c r="D471" t="s">
        <v>42</v>
      </c>
      <c r="E471" t="s">
        <v>32</v>
      </c>
      <c r="F471">
        <v>0</v>
      </c>
      <c r="G471">
        <v>1</v>
      </c>
      <c r="H471" t="s">
        <v>20</v>
      </c>
      <c r="I471">
        <f t="shared" si="70"/>
        <v>-1</v>
      </c>
      <c r="J471">
        <v>3.2</v>
      </c>
      <c r="K471">
        <v>3.3</v>
      </c>
      <c r="L471">
        <v>2.2999999999999998</v>
      </c>
      <c r="M471">
        <v>3.1</v>
      </c>
      <c r="N471">
        <v>3.4</v>
      </c>
      <c r="O471">
        <v>2.25</v>
      </c>
      <c r="P471">
        <v>3.05</v>
      </c>
      <c r="Q471">
        <v>3.4</v>
      </c>
      <c r="R471">
        <v>2.35</v>
      </c>
      <c r="S471">
        <f t="shared" si="71"/>
        <v>2.2999999999999998</v>
      </c>
      <c r="T471">
        <f t="shared" si="72"/>
        <v>2.25</v>
      </c>
      <c r="U471">
        <f t="shared" si="73"/>
        <v>2.35</v>
      </c>
      <c r="V471">
        <f t="shared" si="74"/>
        <v>-1</v>
      </c>
      <c r="W471">
        <f t="shared" si="75"/>
        <v>-1</v>
      </c>
      <c r="X471">
        <f t="shared" si="76"/>
        <v>-1</v>
      </c>
      <c r="Y471">
        <f t="shared" si="77"/>
        <v>1</v>
      </c>
      <c r="Z471">
        <f t="shared" si="78"/>
        <v>1</v>
      </c>
      <c r="AA471">
        <f t="shared" si="79"/>
        <v>1</v>
      </c>
    </row>
    <row r="472" spans="1:27" x14ac:dyDescent="0.2">
      <c r="A472" t="s">
        <v>17</v>
      </c>
      <c r="B472" s="1">
        <v>44499</v>
      </c>
      <c r="C472" s="2">
        <v>0.72916666666666663</v>
      </c>
      <c r="D472" t="s">
        <v>31</v>
      </c>
      <c r="E472" t="s">
        <v>37</v>
      </c>
      <c r="F472">
        <v>0</v>
      </c>
      <c r="G472">
        <v>3</v>
      </c>
      <c r="H472" t="s">
        <v>20</v>
      </c>
      <c r="I472">
        <f t="shared" si="70"/>
        <v>-1</v>
      </c>
      <c r="J472">
        <v>2.87</v>
      </c>
      <c r="K472">
        <v>3.6</v>
      </c>
      <c r="L472">
        <v>2.37</v>
      </c>
      <c r="M472">
        <v>2.87</v>
      </c>
      <c r="N472">
        <v>3.6</v>
      </c>
      <c r="O472">
        <v>2.2999999999999998</v>
      </c>
      <c r="P472">
        <v>2.85</v>
      </c>
      <c r="Q472">
        <v>3.55</v>
      </c>
      <c r="R472">
        <v>2.4</v>
      </c>
      <c r="S472">
        <f t="shared" si="71"/>
        <v>2.37</v>
      </c>
      <c r="T472">
        <f t="shared" si="72"/>
        <v>2.2999999999999998</v>
      </c>
      <c r="U472">
        <f t="shared" si="73"/>
        <v>2.4</v>
      </c>
      <c r="V472">
        <f t="shared" si="74"/>
        <v>-1</v>
      </c>
      <c r="W472">
        <f t="shared" si="75"/>
        <v>-1</v>
      </c>
      <c r="X472">
        <f t="shared" si="76"/>
        <v>-1</v>
      </c>
      <c r="Y472">
        <f t="shared" si="77"/>
        <v>1</v>
      </c>
      <c r="Z472">
        <f t="shared" si="78"/>
        <v>1</v>
      </c>
      <c r="AA472">
        <f t="shared" si="79"/>
        <v>1</v>
      </c>
    </row>
    <row r="473" spans="1:27" x14ac:dyDescent="0.2">
      <c r="A473" t="s">
        <v>17</v>
      </c>
      <c r="B473" s="1">
        <v>44500</v>
      </c>
      <c r="C473" s="2">
        <v>0.58333333333333337</v>
      </c>
      <c r="D473" t="s">
        <v>43</v>
      </c>
      <c r="E473" t="s">
        <v>27</v>
      </c>
      <c r="F473">
        <v>1</v>
      </c>
      <c r="G473">
        <v>2</v>
      </c>
      <c r="H473" t="s">
        <v>20</v>
      </c>
      <c r="I473">
        <f t="shared" si="70"/>
        <v>-1</v>
      </c>
      <c r="J473">
        <v>3.4</v>
      </c>
      <c r="K473">
        <v>3.5</v>
      </c>
      <c r="L473">
        <v>2.1</v>
      </c>
      <c r="M473">
        <v>3.4</v>
      </c>
      <c r="N473">
        <v>3.5</v>
      </c>
      <c r="O473">
        <v>2.1</v>
      </c>
      <c r="P473">
        <v>3.35</v>
      </c>
      <c r="Q473">
        <v>3.55</v>
      </c>
      <c r="R473">
        <v>2.15</v>
      </c>
      <c r="S473">
        <f t="shared" si="71"/>
        <v>2.1</v>
      </c>
      <c r="T473">
        <f t="shared" si="72"/>
        <v>2.1</v>
      </c>
      <c r="U473">
        <f t="shared" si="73"/>
        <v>2.15</v>
      </c>
      <c r="V473">
        <f t="shared" si="74"/>
        <v>-1</v>
      </c>
      <c r="W473">
        <f t="shared" si="75"/>
        <v>-1</v>
      </c>
      <c r="X473">
        <f t="shared" si="76"/>
        <v>-1</v>
      </c>
      <c r="Y473">
        <f t="shared" si="77"/>
        <v>1</v>
      </c>
      <c r="Z473">
        <f t="shared" si="78"/>
        <v>1</v>
      </c>
      <c r="AA473">
        <f t="shared" si="79"/>
        <v>1</v>
      </c>
    </row>
    <row r="474" spans="1:27" x14ac:dyDescent="0.2">
      <c r="A474" t="s">
        <v>17</v>
      </c>
      <c r="B474" s="1">
        <v>44500</v>
      </c>
      <c r="C474" s="2">
        <v>0.6875</v>
      </c>
      <c r="D474" t="s">
        <v>26</v>
      </c>
      <c r="E474" t="s">
        <v>39</v>
      </c>
      <c r="F474">
        <v>1</v>
      </c>
      <c r="G474">
        <v>4</v>
      </c>
      <c r="H474" t="s">
        <v>20</v>
      </c>
      <c r="I474">
        <f t="shared" si="70"/>
        <v>-1</v>
      </c>
      <c r="J474">
        <v>2.8</v>
      </c>
      <c r="K474">
        <v>3.5</v>
      </c>
      <c r="L474">
        <v>2.4500000000000002</v>
      </c>
      <c r="M474">
        <v>2.65</v>
      </c>
      <c r="N474">
        <v>3.6</v>
      </c>
      <c r="O474">
        <v>2.4500000000000002</v>
      </c>
      <c r="P474">
        <v>2.8</v>
      </c>
      <c r="Q474">
        <v>3.45</v>
      </c>
      <c r="R474">
        <v>2.4500000000000002</v>
      </c>
      <c r="S474">
        <f t="shared" si="71"/>
        <v>2.4500000000000002</v>
      </c>
      <c r="T474">
        <f t="shared" si="72"/>
        <v>2.4500000000000002</v>
      </c>
      <c r="U474">
        <f t="shared" si="73"/>
        <v>2.4500000000000002</v>
      </c>
      <c r="V474">
        <f t="shared" si="74"/>
        <v>-1</v>
      </c>
      <c r="W474">
        <f t="shared" si="75"/>
        <v>-1</v>
      </c>
      <c r="X474">
        <f t="shared" si="76"/>
        <v>-1</v>
      </c>
      <c r="Y474">
        <f t="shared" si="77"/>
        <v>1</v>
      </c>
      <c r="Z474">
        <f t="shared" si="78"/>
        <v>1</v>
      </c>
      <c r="AA474">
        <f t="shared" si="79"/>
        <v>1</v>
      </c>
    </row>
    <row r="475" spans="1:27" x14ac:dyDescent="0.2">
      <c r="A475" t="s">
        <v>17</v>
      </c>
      <c r="B475" s="1">
        <v>44501</v>
      </c>
      <c r="C475" s="2">
        <v>0.83333333333333337</v>
      </c>
      <c r="D475" t="s">
        <v>28</v>
      </c>
      <c r="E475" t="s">
        <v>33</v>
      </c>
      <c r="F475">
        <v>2</v>
      </c>
      <c r="G475">
        <v>1</v>
      </c>
      <c r="H475" t="s">
        <v>24</v>
      </c>
      <c r="I475">
        <f t="shared" si="70"/>
        <v>1</v>
      </c>
      <c r="J475">
        <v>2.2000000000000002</v>
      </c>
      <c r="K475">
        <v>3.2</v>
      </c>
      <c r="L475">
        <v>3.5</v>
      </c>
      <c r="M475">
        <v>2.25</v>
      </c>
      <c r="N475">
        <v>3.25</v>
      </c>
      <c r="O475">
        <v>3.3</v>
      </c>
      <c r="P475">
        <v>2.25</v>
      </c>
      <c r="Q475">
        <v>3.25</v>
      </c>
      <c r="R475">
        <v>3.35</v>
      </c>
      <c r="S475">
        <f t="shared" si="71"/>
        <v>2.2000000000000002</v>
      </c>
      <c r="T475">
        <f t="shared" si="72"/>
        <v>2.25</v>
      </c>
      <c r="U475">
        <f t="shared" si="73"/>
        <v>2.25</v>
      </c>
      <c r="V475">
        <f t="shared" si="74"/>
        <v>1</v>
      </c>
      <c r="W475">
        <f t="shared" si="75"/>
        <v>1</v>
      </c>
      <c r="X475">
        <f t="shared" si="76"/>
        <v>1</v>
      </c>
      <c r="Y475">
        <f t="shared" si="77"/>
        <v>1</v>
      </c>
      <c r="Z475">
        <f t="shared" si="78"/>
        <v>1</v>
      </c>
      <c r="AA475">
        <f t="shared" si="79"/>
        <v>1</v>
      </c>
    </row>
    <row r="476" spans="1:27" x14ac:dyDescent="0.2">
      <c r="A476" t="s">
        <v>17</v>
      </c>
      <c r="B476" s="1">
        <v>44505</v>
      </c>
      <c r="C476" s="2">
        <v>0.83333333333333337</v>
      </c>
      <c r="D476" t="s">
        <v>32</v>
      </c>
      <c r="E476" t="s">
        <v>26</v>
      </c>
      <c r="F476">
        <v>1</v>
      </c>
      <c r="G476">
        <v>0</v>
      </c>
      <c r="H476" t="s">
        <v>24</v>
      </c>
      <c r="I476">
        <f t="shared" si="70"/>
        <v>1</v>
      </c>
      <c r="J476">
        <v>1.95</v>
      </c>
      <c r="K476">
        <v>3.6</v>
      </c>
      <c r="L476">
        <v>3.75</v>
      </c>
      <c r="M476">
        <v>1.98</v>
      </c>
      <c r="N476">
        <v>3.6</v>
      </c>
      <c r="O476">
        <v>3.6</v>
      </c>
      <c r="P476">
        <v>2</v>
      </c>
      <c r="Q476">
        <v>3.6</v>
      </c>
      <c r="R476">
        <v>3.7</v>
      </c>
      <c r="S476">
        <f t="shared" si="71"/>
        <v>1.95</v>
      </c>
      <c r="T476">
        <f t="shared" si="72"/>
        <v>1.98</v>
      </c>
      <c r="U476">
        <f t="shared" si="73"/>
        <v>2</v>
      </c>
      <c r="V476">
        <f t="shared" si="74"/>
        <v>1</v>
      </c>
      <c r="W476">
        <f t="shared" si="75"/>
        <v>1</v>
      </c>
      <c r="X476">
        <f t="shared" si="76"/>
        <v>1</v>
      </c>
      <c r="Y476">
        <f t="shared" si="77"/>
        <v>1</v>
      </c>
      <c r="Z476">
        <f t="shared" si="78"/>
        <v>1</v>
      </c>
      <c r="AA476">
        <f t="shared" si="79"/>
        <v>1</v>
      </c>
    </row>
    <row r="477" spans="1:27" x14ac:dyDescent="0.2">
      <c r="A477" t="s">
        <v>17</v>
      </c>
      <c r="B477" s="1">
        <v>44506</v>
      </c>
      <c r="C477" s="2">
        <v>0.52083333333333337</v>
      </c>
      <c r="D477" t="s">
        <v>37</v>
      </c>
      <c r="E477" t="s">
        <v>40</v>
      </c>
      <c r="F477">
        <v>0</v>
      </c>
      <c r="G477">
        <v>2</v>
      </c>
      <c r="H477" t="s">
        <v>20</v>
      </c>
      <c r="I477">
        <f t="shared" si="70"/>
        <v>-1</v>
      </c>
      <c r="J477">
        <v>4.75</v>
      </c>
      <c r="K477">
        <v>4</v>
      </c>
      <c r="L477">
        <v>1.7</v>
      </c>
      <c r="M477">
        <v>4.4000000000000004</v>
      </c>
      <c r="N477">
        <v>3.9</v>
      </c>
      <c r="O477">
        <v>1.73</v>
      </c>
      <c r="P477">
        <v>4.5</v>
      </c>
      <c r="Q477">
        <v>4.2</v>
      </c>
      <c r="R477">
        <v>1.7</v>
      </c>
      <c r="S477">
        <f t="shared" si="71"/>
        <v>1.7</v>
      </c>
      <c r="T477">
        <f t="shared" si="72"/>
        <v>1.73</v>
      </c>
      <c r="U477">
        <f t="shared" si="73"/>
        <v>1.7</v>
      </c>
      <c r="V477">
        <f t="shared" si="74"/>
        <v>-1</v>
      </c>
      <c r="W477">
        <f t="shared" si="75"/>
        <v>-1</v>
      </c>
      <c r="X477">
        <f t="shared" si="76"/>
        <v>-1</v>
      </c>
      <c r="Y477">
        <f t="shared" si="77"/>
        <v>1</v>
      </c>
      <c r="Z477">
        <f t="shared" si="78"/>
        <v>1</v>
      </c>
      <c r="AA477">
        <f t="shared" si="79"/>
        <v>1</v>
      </c>
    </row>
    <row r="478" spans="1:27" x14ac:dyDescent="0.2">
      <c r="A478" t="s">
        <v>17</v>
      </c>
      <c r="B478" s="1">
        <v>44506</v>
      </c>
      <c r="C478" s="2">
        <v>0.625</v>
      </c>
      <c r="D478" t="s">
        <v>36</v>
      </c>
      <c r="E478" t="s">
        <v>43</v>
      </c>
      <c r="F478">
        <v>1</v>
      </c>
      <c r="G478">
        <v>2</v>
      </c>
      <c r="H478" t="s">
        <v>20</v>
      </c>
      <c r="I478">
        <f t="shared" si="70"/>
        <v>-1</v>
      </c>
      <c r="J478">
        <v>1.6</v>
      </c>
      <c r="K478">
        <v>4</v>
      </c>
      <c r="L478">
        <v>5.75</v>
      </c>
      <c r="M478">
        <v>1.63</v>
      </c>
      <c r="N478">
        <v>3.8</v>
      </c>
      <c r="O478">
        <v>5.25</v>
      </c>
      <c r="P478">
        <v>1.63</v>
      </c>
      <c r="Q478">
        <v>3.9</v>
      </c>
      <c r="R478">
        <v>5.75</v>
      </c>
      <c r="S478">
        <f t="shared" si="71"/>
        <v>1.6</v>
      </c>
      <c r="T478">
        <f t="shared" si="72"/>
        <v>1.63</v>
      </c>
      <c r="U478">
        <f t="shared" si="73"/>
        <v>1.63</v>
      </c>
      <c r="V478">
        <f t="shared" si="74"/>
        <v>1</v>
      </c>
      <c r="W478">
        <f t="shared" si="75"/>
        <v>1</v>
      </c>
      <c r="X478">
        <f t="shared" si="76"/>
        <v>1</v>
      </c>
      <c r="Y478">
        <f t="shared" si="77"/>
        <v>0</v>
      </c>
      <c r="Z478">
        <f t="shared" si="78"/>
        <v>0</v>
      </c>
      <c r="AA478">
        <f t="shared" si="79"/>
        <v>0</v>
      </c>
    </row>
    <row r="479" spans="1:27" x14ac:dyDescent="0.2">
      <c r="A479" t="s">
        <v>17</v>
      </c>
      <c r="B479" s="1">
        <v>44506</v>
      </c>
      <c r="C479" s="2">
        <v>0.625</v>
      </c>
      <c r="D479" t="s">
        <v>34</v>
      </c>
      <c r="E479" t="s">
        <v>41</v>
      </c>
      <c r="F479">
        <v>1</v>
      </c>
      <c r="G479">
        <v>1</v>
      </c>
      <c r="H479" t="s">
        <v>23</v>
      </c>
      <c r="I479">
        <f t="shared" si="70"/>
        <v>0</v>
      </c>
      <c r="J479">
        <v>1.25</v>
      </c>
      <c r="K479">
        <v>6</v>
      </c>
      <c r="L479">
        <v>12</v>
      </c>
      <c r="M479">
        <v>1.25</v>
      </c>
      <c r="N479">
        <v>6</v>
      </c>
      <c r="O479">
        <v>13</v>
      </c>
      <c r="P479">
        <v>1.27</v>
      </c>
      <c r="Q479">
        <v>5.75</v>
      </c>
      <c r="R479">
        <v>11</v>
      </c>
      <c r="S479">
        <f t="shared" si="71"/>
        <v>1.25</v>
      </c>
      <c r="T479">
        <f t="shared" si="72"/>
        <v>1.25</v>
      </c>
      <c r="U479">
        <f t="shared" si="73"/>
        <v>1.27</v>
      </c>
      <c r="V479">
        <f t="shared" si="74"/>
        <v>1</v>
      </c>
      <c r="W479">
        <f t="shared" si="75"/>
        <v>1</v>
      </c>
      <c r="X479">
        <f t="shared" si="76"/>
        <v>1</v>
      </c>
      <c r="Y479">
        <f t="shared" si="77"/>
        <v>0</v>
      </c>
      <c r="Z479">
        <f t="shared" si="78"/>
        <v>0</v>
      </c>
      <c r="AA479">
        <f t="shared" si="79"/>
        <v>0</v>
      </c>
    </row>
    <row r="480" spans="1:27" x14ac:dyDescent="0.2">
      <c r="A480" t="s">
        <v>17</v>
      </c>
      <c r="B480" s="1">
        <v>44506</v>
      </c>
      <c r="C480" s="2">
        <v>0.625</v>
      </c>
      <c r="D480" t="s">
        <v>18</v>
      </c>
      <c r="E480" t="s">
        <v>28</v>
      </c>
      <c r="F480">
        <v>2</v>
      </c>
      <c r="G480">
        <v>0</v>
      </c>
      <c r="H480" t="s">
        <v>24</v>
      </c>
      <c r="I480">
        <f t="shared" si="70"/>
        <v>1</v>
      </c>
      <c r="J480">
        <v>2.4500000000000002</v>
      </c>
      <c r="K480">
        <v>3.2</v>
      </c>
      <c r="L480">
        <v>3</v>
      </c>
      <c r="M480">
        <v>2.4</v>
      </c>
      <c r="N480">
        <v>3.2</v>
      </c>
      <c r="O480">
        <v>3</v>
      </c>
      <c r="P480">
        <v>2.5</v>
      </c>
      <c r="Q480">
        <v>3.15</v>
      </c>
      <c r="R480">
        <v>3.05</v>
      </c>
      <c r="S480">
        <f t="shared" si="71"/>
        <v>2.4500000000000002</v>
      </c>
      <c r="T480">
        <f t="shared" si="72"/>
        <v>2.4</v>
      </c>
      <c r="U480">
        <f t="shared" si="73"/>
        <v>2.5</v>
      </c>
      <c r="V480">
        <f t="shared" si="74"/>
        <v>1</v>
      </c>
      <c r="W480">
        <f t="shared" si="75"/>
        <v>1</v>
      </c>
      <c r="X480">
        <f t="shared" si="76"/>
        <v>1</v>
      </c>
      <c r="Y480">
        <f t="shared" si="77"/>
        <v>1</v>
      </c>
      <c r="Z480">
        <f t="shared" si="78"/>
        <v>1</v>
      </c>
      <c r="AA480">
        <f t="shared" si="79"/>
        <v>1</v>
      </c>
    </row>
    <row r="481" spans="1:27" x14ac:dyDescent="0.2">
      <c r="A481" t="s">
        <v>17</v>
      </c>
      <c r="B481" s="1">
        <v>44506</v>
      </c>
      <c r="C481" s="2">
        <v>0.72916666666666663</v>
      </c>
      <c r="D481" t="s">
        <v>38</v>
      </c>
      <c r="E481" t="s">
        <v>29</v>
      </c>
      <c r="F481">
        <v>1</v>
      </c>
      <c r="G481">
        <v>1</v>
      </c>
      <c r="H481" t="s">
        <v>23</v>
      </c>
      <c r="I481">
        <f t="shared" si="70"/>
        <v>0</v>
      </c>
      <c r="J481">
        <v>1.57</v>
      </c>
      <c r="K481">
        <v>3.9</v>
      </c>
      <c r="L481">
        <v>6</v>
      </c>
      <c r="M481">
        <v>1.65</v>
      </c>
      <c r="N481">
        <v>3.9</v>
      </c>
      <c r="O481">
        <v>5.25</v>
      </c>
      <c r="P481">
        <v>1.63</v>
      </c>
      <c r="Q481">
        <v>3.95</v>
      </c>
      <c r="R481">
        <v>5.5</v>
      </c>
      <c r="S481">
        <f t="shared" si="71"/>
        <v>1.57</v>
      </c>
      <c r="T481">
        <f t="shared" si="72"/>
        <v>1.65</v>
      </c>
      <c r="U481">
        <f t="shared" si="73"/>
        <v>1.63</v>
      </c>
      <c r="V481">
        <f t="shared" si="74"/>
        <v>1</v>
      </c>
      <c r="W481">
        <f t="shared" si="75"/>
        <v>1</v>
      </c>
      <c r="X481">
        <f t="shared" si="76"/>
        <v>1</v>
      </c>
      <c r="Y481">
        <f t="shared" si="77"/>
        <v>0</v>
      </c>
      <c r="Z481">
        <f t="shared" si="78"/>
        <v>0</v>
      </c>
      <c r="AA481">
        <f t="shared" si="79"/>
        <v>0</v>
      </c>
    </row>
    <row r="482" spans="1:27" x14ac:dyDescent="0.2">
      <c r="A482" t="s">
        <v>17</v>
      </c>
      <c r="B482" s="1">
        <v>44507</v>
      </c>
      <c r="C482" s="2">
        <v>0.58333333333333337</v>
      </c>
      <c r="D482" t="s">
        <v>19</v>
      </c>
      <c r="E482" t="s">
        <v>42</v>
      </c>
      <c r="F482">
        <v>1</v>
      </c>
      <c r="G482">
        <v>0</v>
      </c>
      <c r="H482" t="s">
        <v>24</v>
      </c>
      <c r="I482">
        <f t="shared" si="70"/>
        <v>1</v>
      </c>
      <c r="J482">
        <v>1.36</v>
      </c>
      <c r="K482">
        <v>4.75</v>
      </c>
      <c r="L482">
        <v>8.5</v>
      </c>
      <c r="M482">
        <v>1.4</v>
      </c>
      <c r="N482">
        <v>4.75</v>
      </c>
      <c r="O482">
        <v>8</v>
      </c>
      <c r="P482">
        <v>1.4</v>
      </c>
      <c r="Q482">
        <v>5.25</v>
      </c>
      <c r="R482">
        <v>7.5</v>
      </c>
      <c r="S482">
        <f t="shared" si="71"/>
        <v>1.36</v>
      </c>
      <c r="T482">
        <f t="shared" si="72"/>
        <v>1.4</v>
      </c>
      <c r="U482">
        <f t="shared" si="73"/>
        <v>1.4</v>
      </c>
      <c r="V482">
        <f t="shared" si="74"/>
        <v>1</v>
      </c>
      <c r="W482">
        <f t="shared" si="75"/>
        <v>1</v>
      </c>
      <c r="X482">
        <f t="shared" si="76"/>
        <v>1</v>
      </c>
      <c r="Y482">
        <f t="shared" si="77"/>
        <v>1</v>
      </c>
      <c r="Z482">
        <f t="shared" si="78"/>
        <v>1</v>
      </c>
      <c r="AA482">
        <f t="shared" si="79"/>
        <v>1</v>
      </c>
    </row>
    <row r="483" spans="1:27" x14ac:dyDescent="0.2">
      <c r="A483" t="s">
        <v>17</v>
      </c>
      <c r="B483" s="1">
        <v>44507</v>
      </c>
      <c r="C483" s="2">
        <v>0.58333333333333337</v>
      </c>
      <c r="D483" t="s">
        <v>33</v>
      </c>
      <c r="E483" t="s">
        <v>31</v>
      </c>
      <c r="F483">
        <v>0</v>
      </c>
      <c r="G483">
        <v>0</v>
      </c>
      <c r="H483" t="s">
        <v>23</v>
      </c>
      <c r="I483">
        <f t="shared" si="70"/>
        <v>0</v>
      </c>
      <c r="J483">
        <v>3.1</v>
      </c>
      <c r="K483">
        <v>3.25</v>
      </c>
      <c r="L483">
        <v>2.37</v>
      </c>
      <c r="M483">
        <v>2.95</v>
      </c>
      <c r="N483">
        <v>3.25</v>
      </c>
      <c r="O483">
        <v>2.4</v>
      </c>
      <c r="P483">
        <v>3.05</v>
      </c>
      <c r="Q483">
        <v>3.25</v>
      </c>
      <c r="R483">
        <v>2.4</v>
      </c>
      <c r="S483">
        <f t="shared" si="71"/>
        <v>2.37</v>
      </c>
      <c r="T483">
        <f t="shared" si="72"/>
        <v>2.4</v>
      </c>
      <c r="U483">
        <f t="shared" si="73"/>
        <v>2.4</v>
      </c>
      <c r="V483">
        <f t="shared" si="74"/>
        <v>-1</v>
      </c>
      <c r="W483">
        <f t="shared" si="75"/>
        <v>-1</v>
      </c>
      <c r="X483">
        <f t="shared" si="76"/>
        <v>-1</v>
      </c>
      <c r="Y483">
        <f t="shared" si="77"/>
        <v>0</v>
      </c>
      <c r="Z483">
        <f t="shared" si="78"/>
        <v>0</v>
      </c>
      <c r="AA483">
        <f t="shared" si="79"/>
        <v>0</v>
      </c>
    </row>
    <row r="484" spans="1:27" x14ac:dyDescent="0.2">
      <c r="A484" t="s">
        <v>17</v>
      </c>
      <c r="B484" s="1">
        <v>44507</v>
      </c>
      <c r="C484" s="2">
        <v>0.58333333333333337</v>
      </c>
      <c r="D484" t="s">
        <v>27</v>
      </c>
      <c r="E484" t="s">
        <v>35</v>
      </c>
      <c r="F484">
        <v>1</v>
      </c>
      <c r="G484">
        <v>1</v>
      </c>
      <c r="H484" t="s">
        <v>23</v>
      </c>
      <c r="I484">
        <f t="shared" si="70"/>
        <v>0</v>
      </c>
      <c r="J484">
        <v>2.8</v>
      </c>
      <c r="K484">
        <v>3.5</v>
      </c>
      <c r="L484">
        <v>2.4500000000000002</v>
      </c>
      <c r="M484">
        <v>2.7</v>
      </c>
      <c r="N484">
        <v>3.5</v>
      </c>
      <c r="O484">
        <v>2.5</v>
      </c>
      <c r="P484">
        <v>2.75</v>
      </c>
      <c r="Q484">
        <v>3.55</v>
      </c>
      <c r="R484">
        <v>2.5</v>
      </c>
      <c r="S484">
        <f t="shared" si="71"/>
        <v>2.4500000000000002</v>
      </c>
      <c r="T484">
        <f t="shared" si="72"/>
        <v>2.5</v>
      </c>
      <c r="U484">
        <f t="shared" si="73"/>
        <v>2.5</v>
      </c>
      <c r="V484">
        <f t="shared" si="74"/>
        <v>-1</v>
      </c>
      <c r="W484">
        <f t="shared" si="75"/>
        <v>-1</v>
      </c>
      <c r="X484">
        <f t="shared" si="76"/>
        <v>-1</v>
      </c>
      <c r="Y484">
        <f t="shared" si="77"/>
        <v>0</v>
      </c>
      <c r="Z484">
        <f t="shared" si="78"/>
        <v>0</v>
      </c>
      <c r="AA484">
        <f t="shared" si="79"/>
        <v>0</v>
      </c>
    </row>
    <row r="485" spans="1:27" x14ac:dyDescent="0.2">
      <c r="A485" t="s">
        <v>17</v>
      </c>
      <c r="B485" s="1">
        <v>44507</v>
      </c>
      <c r="C485" s="2">
        <v>0.6875</v>
      </c>
      <c r="D485" t="s">
        <v>39</v>
      </c>
      <c r="E485" t="s">
        <v>22</v>
      </c>
      <c r="F485">
        <v>3</v>
      </c>
      <c r="G485">
        <v>2</v>
      </c>
      <c r="H485" t="s">
        <v>24</v>
      </c>
      <c r="I485">
        <f t="shared" si="70"/>
        <v>1</v>
      </c>
      <c r="J485">
        <v>4.75</v>
      </c>
      <c r="K485">
        <v>4</v>
      </c>
      <c r="L485">
        <v>1.7</v>
      </c>
      <c r="M485">
        <v>4.5</v>
      </c>
      <c r="N485">
        <v>4.2</v>
      </c>
      <c r="O485">
        <v>1.68</v>
      </c>
      <c r="P485">
        <v>4.5999999999999996</v>
      </c>
      <c r="Q485">
        <v>4.0999999999999996</v>
      </c>
      <c r="R485">
        <v>1.7</v>
      </c>
      <c r="S485">
        <f t="shared" si="71"/>
        <v>1.7</v>
      </c>
      <c r="T485">
        <f t="shared" si="72"/>
        <v>1.68</v>
      </c>
      <c r="U485">
        <f t="shared" si="73"/>
        <v>1.7</v>
      </c>
      <c r="V485">
        <f t="shared" si="74"/>
        <v>-1</v>
      </c>
      <c r="W485">
        <f t="shared" si="75"/>
        <v>-1</v>
      </c>
      <c r="X485">
        <f t="shared" si="76"/>
        <v>-1</v>
      </c>
      <c r="Y485">
        <f t="shared" si="77"/>
        <v>0</v>
      </c>
      <c r="Z485">
        <f t="shared" si="78"/>
        <v>0</v>
      </c>
      <c r="AA485">
        <f t="shared" si="79"/>
        <v>0</v>
      </c>
    </row>
    <row r="486" spans="1:27" x14ac:dyDescent="0.2">
      <c r="A486" t="s">
        <v>17</v>
      </c>
      <c r="B486" s="1">
        <v>44520</v>
      </c>
      <c r="C486" s="2">
        <v>0.52083333333333337</v>
      </c>
      <c r="D486" t="s">
        <v>35</v>
      </c>
      <c r="E486" t="s">
        <v>34</v>
      </c>
      <c r="F486">
        <v>0</v>
      </c>
      <c r="G486">
        <v>3</v>
      </c>
      <c r="H486" t="s">
        <v>20</v>
      </c>
      <c r="I486">
        <f t="shared" si="70"/>
        <v>-1</v>
      </c>
      <c r="J486">
        <v>4.75</v>
      </c>
      <c r="K486">
        <v>3.75</v>
      </c>
      <c r="L486">
        <v>1.75</v>
      </c>
      <c r="M486">
        <v>4.8</v>
      </c>
      <c r="N486">
        <v>3.6</v>
      </c>
      <c r="O486">
        <v>1.75</v>
      </c>
      <c r="P486">
        <v>4.5999999999999996</v>
      </c>
      <c r="Q486">
        <v>3.7</v>
      </c>
      <c r="R486">
        <v>1.77</v>
      </c>
      <c r="S486">
        <f t="shared" si="71"/>
        <v>1.75</v>
      </c>
      <c r="T486">
        <f t="shared" si="72"/>
        <v>1.75</v>
      </c>
      <c r="U486">
        <f t="shared" si="73"/>
        <v>1.77</v>
      </c>
      <c r="V486">
        <f t="shared" si="74"/>
        <v>-1</v>
      </c>
      <c r="W486">
        <f t="shared" si="75"/>
        <v>-1</v>
      </c>
      <c r="X486">
        <f t="shared" si="76"/>
        <v>-1</v>
      </c>
      <c r="Y486">
        <f t="shared" si="77"/>
        <v>1</v>
      </c>
      <c r="Z486">
        <f t="shared" si="78"/>
        <v>1</v>
      </c>
      <c r="AA486">
        <f t="shared" si="79"/>
        <v>1</v>
      </c>
    </row>
    <row r="487" spans="1:27" x14ac:dyDescent="0.2">
      <c r="A487" t="s">
        <v>17</v>
      </c>
      <c r="B487" s="1">
        <v>44520</v>
      </c>
      <c r="C487" s="2">
        <v>0.625</v>
      </c>
      <c r="D487" t="s">
        <v>26</v>
      </c>
      <c r="E487" t="s">
        <v>38</v>
      </c>
      <c r="F487">
        <v>2</v>
      </c>
      <c r="G487">
        <v>0</v>
      </c>
      <c r="H487" t="s">
        <v>24</v>
      </c>
      <c r="I487">
        <f t="shared" si="70"/>
        <v>1</v>
      </c>
      <c r="J487">
        <v>2.4500000000000002</v>
      </c>
      <c r="K487">
        <v>3.3</v>
      </c>
      <c r="L487">
        <v>2.9</v>
      </c>
      <c r="M487">
        <v>2.4</v>
      </c>
      <c r="N487">
        <v>3.3</v>
      </c>
      <c r="O487">
        <v>2.9</v>
      </c>
      <c r="P487">
        <v>2.4</v>
      </c>
      <c r="Q487">
        <v>3.3</v>
      </c>
      <c r="R487">
        <v>3</v>
      </c>
      <c r="S487">
        <f t="shared" si="71"/>
        <v>2.4500000000000002</v>
      </c>
      <c r="T487">
        <f t="shared" si="72"/>
        <v>2.4</v>
      </c>
      <c r="U487">
        <f t="shared" si="73"/>
        <v>2.4</v>
      </c>
      <c r="V487">
        <f t="shared" si="74"/>
        <v>1</v>
      </c>
      <c r="W487">
        <f t="shared" si="75"/>
        <v>1</v>
      </c>
      <c r="X487">
        <f t="shared" si="76"/>
        <v>1</v>
      </c>
      <c r="Y487">
        <f t="shared" si="77"/>
        <v>1</v>
      </c>
      <c r="Z487">
        <f t="shared" si="78"/>
        <v>1</v>
      </c>
      <c r="AA487">
        <f t="shared" si="79"/>
        <v>1</v>
      </c>
    </row>
    <row r="488" spans="1:27" x14ac:dyDescent="0.2">
      <c r="A488" t="s">
        <v>17</v>
      </c>
      <c r="B488" s="1">
        <v>44520</v>
      </c>
      <c r="C488" s="2">
        <v>0.625</v>
      </c>
      <c r="D488" t="s">
        <v>29</v>
      </c>
      <c r="E488" t="s">
        <v>36</v>
      </c>
      <c r="F488">
        <v>3</v>
      </c>
      <c r="G488">
        <v>3</v>
      </c>
      <c r="H488" t="s">
        <v>23</v>
      </c>
      <c r="I488">
        <f t="shared" si="70"/>
        <v>0</v>
      </c>
      <c r="J488">
        <v>2.62</v>
      </c>
      <c r="K488">
        <v>3.4</v>
      </c>
      <c r="L488">
        <v>2.7</v>
      </c>
      <c r="M488">
        <v>2.6</v>
      </c>
      <c r="N488">
        <v>3.4</v>
      </c>
      <c r="O488">
        <v>2.65</v>
      </c>
      <c r="P488">
        <v>2.65</v>
      </c>
      <c r="Q488">
        <v>3.3</v>
      </c>
      <c r="R488">
        <v>2.7</v>
      </c>
      <c r="S488">
        <f t="shared" si="71"/>
        <v>2.62</v>
      </c>
      <c r="T488">
        <f t="shared" si="72"/>
        <v>2.6</v>
      </c>
      <c r="U488">
        <f t="shared" si="73"/>
        <v>2.65</v>
      </c>
      <c r="V488">
        <f t="shared" si="74"/>
        <v>1</v>
      </c>
      <c r="W488">
        <f t="shared" si="75"/>
        <v>1</v>
      </c>
      <c r="X488">
        <f t="shared" si="76"/>
        <v>1</v>
      </c>
      <c r="Y488">
        <f t="shared" si="77"/>
        <v>0</v>
      </c>
      <c r="Z488">
        <f t="shared" si="78"/>
        <v>0</v>
      </c>
      <c r="AA488">
        <f t="shared" si="79"/>
        <v>0</v>
      </c>
    </row>
    <row r="489" spans="1:27" x14ac:dyDescent="0.2">
      <c r="A489" t="s">
        <v>17</v>
      </c>
      <c r="B489" s="1">
        <v>44520</v>
      </c>
      <c r="C489" s="2">
        <v>0.625</v>
      </c>
      <c r="D489" t="s">
        <v>43</v>
      </c>
      <c r="E489" t="s">
        <v>32</v>
      </c>
      <c r="F489">
        <v>2</v>
      </c>
      <c r="G489">
        <v>1</v>
      </c>
      <c r="H489" t="s">
        <v>24</v>
      </c>
      <c r="I489">
        <f t="shared" si="70"/>
        <v>1</v>
      </c>
      <c r="J489">
        <v>3.6</v>
      </c>
      <c r="K489">
        <v>3.5</v>
      </c>
      <c r="L489">
        <v>2.0499999999999998</v>
      </c>
      <c r="M489">
        <v>3.6</v>
      </c>
      <c r="N489">
        <v>3.5</v>
      </c>
      <c r="O489">
        <v>2</v>
      </c>
      <c r="P489">
        <v>3.6</v>
      </c>
      <c r="Q489">
        <v>3.4</v>
      </c>
      <c r="R489">
        <v>2.1</v>
      </c>
      <c r="S489">
        <f t="shared" si="71"/>
        <v>2.0499999999999998</v>
      </c>
      <c r="T489">
        <f t="shared" si="72"/>
        <v>2</v>
      </c>
      <c r="U489">
        <f t="shared" si="73"/>
        <v>2.1</v>
      </c>
      <c r="V489">
        <f t="shared" si="74"/>
        <v>-1</v>
      </c>
      <c r="W489">
        <f t="shared" si="75"/>
        <v>-1</v>
      </c>
      <c r="X489">
        <f t="shared" si="76"/>
        <v>-1</v>
      </c>
      <c r="Y489">
        <f t="shared" si="77"/>
        <v>0</v>
      </c>
      <c r="Z489">
        <f t="shared" si="78"/>
        <v>0</v>
      </c>
      <c r="AA489">
        <f t="shared" si="79"/>
        <v>0</v>
      </c>
    </row>
    <row r="490" spans="1:27" x14ac:dyDescent="0.2">
      <c r="A490" t="s">
        <v>17</v>
      </c>
      <c r="B490" s="1">
        <v>44520</v>
      </c>
      <c r="C490" s="2">
        <v>0.625</v>
      </c>
      <c r="D490" t="s">
        <v>42</v>
      </c>
      <c r="E490" t="s">
        <v>37</v>
      </c>
      <c r="F490">
        <v>4</v>
      </c>
      <c r="G490">
        <v>1</v>
      </c>
      <c r="H490" t="s">
        <v>24</v>
      </c>
      <c r="I490">
        <f t="shared" si="70"/>
        <v>1</v>
      </c>
      <c r="J490">
        <v>6.5</v>
      </c>
      <c r="K490">
        <v>4.75</v>
      </c>
      <c r="L490">
        <v>1.45</v>
      </c>
      <c r="M490">
        <v>6</v>
      </c>
      <c r="N490">
        <v>4.5</v>
      </c>
      <c r="O490">
        <v>1.5</v>
      </c>
      <c r="P490">
        <v>6</v>
      </c>
      <c r="Q490">
        <v>4.5999999999999996</v>
      </c>
      <c r="R490">
        <v>1.5</v>
      </c>
      <c r="S490">
        <f t="shared" si="71"/>
        <v>1.45</v>
      </c>
      <c r="T490">
        <f t="shared" si="72"/>
        <v>1.5</v>
      </c>
      <c r="U490">
        <f t="shared" si="73"/>
        <v>1.5</v>
      </c>
      <c r="V490">
        <f t="shared" si="74"/>
        <v>-1</v>
      </c>
      <c r="W490">
        <f t="shared" si="75"/>
        <v>-1</v>
      </c>
      <c r="X490">
        <f t="shared" si="76"/>
        <v>-1</v>
      </c>
      <c r="Y490">
        <f t="shared" si="77"/>
        <v>0</v>
      </c>
      <c r="Z490">
        <f t="shared" si="78"/>
        <v>0</v>
      </c>
      <c r="AA490">
        <f t="shared" si="79"/>
        <v>0</v>
      </c>
    </row>
    <row r="491" spans="1:27" x14ac:dyDescent="0.2">
      <c r="A491" t="s">
        <v>17</v>
      </c>
      <c r="B491" s="1">
        <v>44520</v>
      </c>
      <c r="C491" s="2">
        <v>0.625</v>
      </c>
      <c r="D491" t="s">
        <v>28</v>
      </c>
      <c r="E491" t="s">
        <v>39</v>
      </c>
      <c r="F491">
        <v>1</v>
      </c>
      <c r="G491">
        <v>0</v>
      </c>
      <c r="H491" t="s">
        <v>24</v>
      </c>
      <c r="I491">
        <f t="shared" si="70"/>
        <v>1</v>
      </c>
      <c r="J491">
        <v>3</v>
      </c>
      <c r="K491">
        <v>3.25</v>
      </c>
      <c r="L491">
        <v>2.4</v>
      </c>
      <c r="M491">
        <v>2.9</v>
      </c>
      <c r="N491">
        <v>3.25</v>
      </c>
      <c r="O491">
        <v>2.4500000000000002</v>
      </c>
      <c r="P491">
        <v>2.95</v>
      </c>
      <c r="Q491">
        <v>3.3</v>
      </c>
      <c r="R491">
        <v>2.4500000000000002</v>
      </c>
      <c r="S491">
        <f t="shared" si="71"/>
        <v>2.4</v>
      </c>
      <c r="T491">
        <f t="shared" si="72"/>
        <v>2.4500000000000002</v>
      </c>
      <c r="U491">
        <f t="shared" si="73"/>
        <v>2.4500000000000002</v>
      </c>
      <c r="V491">
        <f t="shared" si="74"/>
        <v>-1</v>
      </c>
      <c r="W491">
        <f t="shared" si="75"/>
        <v>-1</v>
      </c>
      <c r="X491">
        <f t="shared" si="76"/>
        <v>-1</v>
      </c>
      <c r="Y491">
        <f t="shared" si="77"/>
        <v>0</v>
      </c>
      <c r="Z491">
        <f t="shared" si="78"/>
        <v>0</v>
      </c>
      <c r="AA491">
        <f t="shared" si="79"/>
        <v>0</v>
      </c>
    </row>
    <row r="492" spans="1:27" x14ac:dyDescent="0.2">
      <c r="A492" t="s">
        <v>17</v>
      </c>
      <c r="B492" s="1">
        <v>44520</v>
      </c>
      <c r="C492" s="2">
        <v>0.72916666666666663</v>
      </c>
      <c r="D492" t="s">
        <v>22</v>
      </c>
      <c r="E492" t="s">
        <v>19</v>
      </c>
      <c r="F492">
        <v>4</v>
      </c>
      <c r="G492">
        <v>0</v>
      </c>
      <c r="H492" t="s">
        <v>24</v>
      </c>
      <c r="I492">
        <f t="shared" si="70"/>
        <v>1</v>
      </c>
      <c r="J492">
        <v>1.45</v>
      </c>
      <c r="K492">
        <v>4.75</v>
      </c>
      <c r="L492">
        <v>6.5</v>
      </c>
      <c r="M492">
        <v>1.47</v>
      </c>
      <c r="N492">
        <v>4.8</v>
      </c>
      <c r="O492">
        <v>6</v>
      </c>
      <c r="P492">
        <v>1.5</v>
      </c>
      <c r="Q492">
        <v>4.7</v>
      </c>
      <c r="R492">
        <v>6</v>
      </c>
      <c r="S492">
        <f t="shared" si="71"/>
        <v>1.45</v>
      </c>
      <c r="T492">
        <f t="shared" si="72"/>
        <v>1.47</v>
      </c>
      <c r="U492">
        <f t="shared" si="73"/>
        <v>1.5</v>
      </c>
      <c r="V492">
        <f t="shared" si="74"/>
        <v>1</v>
      </c>
      <c r="W492">
        <f t="shared" si="75"/>
        <v>1</v>
      </c>
      <c r="X492">
        <f t="shared" si="76"/>
        <v>1</v>
      </c>
      <c r="Y492">
        <f t="shared" si="77"/>
        <v>1</v>
      </c>
      <c r="Z492">
        <f t="shared" si="78"/>
        <v>1</v>
      </c>
      <c r="AA492">
        <f t="shared" si="79"/>
        <v>1</v>
      </c>
    </row>
    <row r="493" spans="1:27" x14ac:dyDescent="0.2">
      <c r="A493" t="s">
        <v>17</v>
      </c>
      <c r="B493" s="1">
        <v>44521</v>
      </c>
      <c r="C493" s="2">
        <v>0.58333333333333337</v>
      </c>
      <c r="D493" t="s">
        <v>40</v>
      </c>
      <c r="E493" t="s">
        <v>33</v>
      </c>
      <c r="F493">
        <v>3</v>
      </c>
      <c r="G493">
        <v>0</v>
      </c>
      <c r="H493" t="s">
        <v>24</v>
      </c>
      <c r="I493">
        <f t="shared" si="70"/>
        <v>1</v>
      </c>
      <c r="J493">
        <v>1.1399999999999999</v>
      </c>
      <c r="K493">
        <v>8</v>
      </c>
      <c r="L493">
        <v>19</v>
      </c>
      <c r="M493">
        <v>1.1599999999999999</v>
      </c>
      <c r="N493">
        <v>8</v>
      </c>
      <c r="O493">
        <v>17.5</v>
      </c>
      <c r="P493">
        <v>1.2</v>
      </c>
      <c r="Q493">
        <v>7</v>
      </c>
      <c r="R493">
        <v>14</v>
      </c>
      <c r="S493">
        <f t="shared" si="71"/>
        <v>1.1399999999999999</v>
      </c>
      <c r="T493">
        <f t="shared" si="72"/>
        <v>1.1599999999999999</v>
      </c>
      <c r="U493">
        <f t="shared" si="73"/>
        <v>1.2</v>
      </c>
      <c r="V493">
        <f t="shared" si="74"/>
        <v>1</v>
      </c>
      <c r="W493">
        <f t="shared" si="75"/>
        <v>1</v>
      </c>
      <c r="X493">
        <f t="shared" si="76"/>
        <v>1</v>
      </c>
      <c r="Y493">
        <f t="shared" si="77"/>
        <v>1</v>
      </c>
      <c r="Z493">
        <f t="shared" si="78"/>
        <v>1</v>
      </c>
      <c r="AA493">
        <f t="shared" si="79"/>
        <v>1</v>
      </c>
    </row>
    <row r="494" spans="1:27" x14ac:dyDescent="0.2">
      <c r="A494" t="s">
        <v>17</v>
      </c>
      <c r="B494" s="1">
        <v>44521</v>
      </c>
      <c r="C494" s="2">
        <v>0.6875</v>
      </c>
      <c r="D494" t="s">
        <v>31</v>
      </c>
      <c r="E494" t="s">
        <v>27</v>
      </c>
      <c r="F494">
        <v>2</v>
      </c>
      <c r="G494">
        <v>1</v>
      </c>
      <c r="H494" t="s">
        <v>24</v>
      </c>
      <c r="I494">
        <f t="shared" si="70"/>
        <v>1</v>
      </c>
      <c r="J494">
        <v>1.7</v>
      </c>
      <c r="K494">
        <v>4.2</v>
      </c>
      <c r="L494">
        <v>4.5</v>
      </c>
      <c r="M494">
        <v>1.7</v>
      </c>
      <c r="N494">
        <v>3.9</v>
      </c>
      <c r="O494">
        <v>4.75</v>
      </c>
      <c r="P494">
        <v>1.73</v>
      </c>
      <c r="Q494">
        <v>4</v>
      </c>
      <c r="R494">
        <v>4.5</v>
      </c>
      <c r="S494">
        <f t="shared" si="71"/>
        <v>1.7</v>
      </c>
      <c r="T494">
        <f t="shared" si="72"/>
        <v>1.7</v>
      </c>
      <c r="U494">
        <f t="shared" si="73"/>
        <v>1.73</v>
      </c>
      <c r="V494">
        <f t="shared" si="74"/>
        <v>1</v>
      </c>
      <c r="W494">
        <f t="shared" si="75"/>
        <v>1</v>
      </c>
      <c r="X494">
        <f t="shared" si="76"/>
        <v>1</v>
      </c>
      <c r="Y494">
        <f t="shared" si="77"/>
        <v>1</v>
      </c>
      <c r="Z494">
        <f t="shared" si="78"/>
        <v>1</v>
      </c>
      <c r="AA494">
        <f t="shared" si="79"/>
        <v>1</v>
      </c>
    </row>
    <row r="495" spans="1:27" x14ac:dyDescent="0.2">
      <c r="A495" t="s">
        <v>17</v>
      </c>
      <c r="B495" s="1">
        <v>44527</v>
      </c>
      <c r="C495" s="2">
        <v>0.52083333333333337</v>
      </c>
      <c r="D495" t="s">
        <v>19</v>
      </c>
      <c r="E495" t="s">
        <v>29</v>
      </c>
      <c r="F495">
        <v>2</v>
      </c>
      <c r="G495">
        <v>0</v>
      </c>
      <c r="H495" t="s">
        <v>24</v>
      </c>
      <c r="I495">
        <f t="shared" si="70"/>
        <v>1</v>
      </c>
      <c r="J495">
        <v>1.44</v>
      </c>
      <c r="K495">
        <v>4.75</v>
      </c>
      <c r="L495">
        <v>7</v>
      </c>
      <c r="M495">
        <v>1.46</v>
      </c>
      <c r="N495">
        <v>5</v>
      </c>
      <c r="O495">
        <v>6</v>
      </c>
      <c r="P495">
        <v>1.45</v>
      </c>
      <c r="Q495">
        <v>4.7</v>
      </c>
      <c r="R495">
        <v>6.75</v>
      </c>
      <c r="S495">
        <f t="shared" si="71"/>
        <v>1.44</v>
      </c>
      <c r="T495">
        <f t="shared" si="72"/>
        <v>1.46</v>
      </c>
      <c r="U495">
        <f t="shared" si="73"/>
        <v>1.45</v>
      </c>
      <c r="V495">
        <f t="shared" si="74"/>
        <v>1</v>
      </c>
      <c r="W495">
        <f t="shared" si="75"/>
        <v>1</v>
      </c>
      <c r="X495">
        <f t="shared" si="76"/>
        <v>1</v>
      </c>
      <c r="Y495">
        <f t="shared" si="77"/>
        <v>1</v>
      </c>
      <c r="Z495">
        <f t="shared" si="78"/>
        <v>1</v>
      </c>
      <c r="AA495">
        <f t="shared" si="79"/>
        <v>1</v>
      </c>
    </row>
    <row r="496" spans="1:27" x14ac:dyDescent="0.2">
      <c r="A496" t="s">
        <v>17</v>
      </c>
      <c r="B496" s="1">
        <v>44527</v>
      </c>
      <c r="C496" s="2">
        <v>0.625</v>
      </c>
      <c r="D496" t="s">
        <v>18</v>
      </c>
      <c r="E496" t="s">
        <v>26</v>
      </c>
      <c r="F496">
        <v>1</v>
      </c>
      <c r="G496">
        <v>2</v>
      </c>
      <c r="H496" t="s">
        <v>20</v>
      </c>
      <c r="I496">
        <f t="shared" si="70"/>
        <v>-1</v>
      </c>
      <c r="J496">
        <v>2.2000000000000002</v>
      </c>
      <c r="K496">
        <v>3.4</v>
      </c>
      <c r="L496">
        <v>3.3</v>
      </c>
      <c r="M496">
        <v>2.2000000000000002</v>
      </c>
      <c r="N496">
        <v>3.4</v>
      </c>
      <c r="O496">
        <v>3.2</v>
      </c>
      <c r="P496">
        <v>2.2000000000000002</v>
      </c>
      <c r="Q496">
        <v>3.35</v>
      </c>
      <c r="R496">
        <v>3.35</v>
      </c>
      <c r="S496">
        <f t="shared" si="71"/>
        <v>2.2000000000000002</v>
      </c>
      <c r="T496">
        <f t="shared" si="72"/>
        <v>2.2000000000000002</v>
      </c>
      <c r="U496">
        <f t="shared" si="73"/>
        <v>2.2000000000000002</v>
      </c>
      <c r="V496">
        <f t="shared" si="74"/>
        <v>1</v>
      </c>
      <c r="W496">
        <f t="shared" si="75"/>
        <v>1</v>
      </c>
      <c r="X496">
        <f t="shared" si="76"/>
        <v>1</v>
      </c>
      <c r="Y496">
        <f t="shared" si="77"/>
        <v>0</v>
      </c>
      <c r="Z496">
        <f t="shared" si="78"/>
        <v>0</v>
      </c>
      <c r="AA496">
        <f t="shared" si="79"/>
        <v>0</v>
      </c>
    </row>
    <row r="497" spans="1:27" x14ac:dyDescent="0.2">
      <c r="A497" t="s">
        <v>17</v>
      </c>
      <c r="B497" s="1">
        <v>44527</v>
      </c>
      <c r="C497" s="2">
        <v>0.625</v>
      </c>
      <c r="D497" t="s">
        <v>22</v>
      </c>
      <c r="E497" t="s">
        <v>32</v>
      </c>
      <c r="F497">
        <v>4</v>
      </c>
      <c r="G497">
        <v>0</v>
      </c>
      <c r="H497" t="s">
        <v>24</v>
      </c>
      <c r="I497">
        <f t="shared" si="70"/>
        <v>1</v>
      </c>
      <c r="J497">
        <v>1.28</v>
      </c>
      <c r="K497">
        <v>6</v>
      </c>
      <c r="L497">
        <v>9</v>
      </c>
      <c r="M497">
        <v>1.29</v>
      </c>
      <c r="N497">
        <v>6</v>
      </c>
      <c r="O497">
        <v>9.5</v>
      </c>
      <c r="P497">
        <v>1.3</v>
      </c>
      <c r="Q497">
        <v>6</v>
      </c>
      <c r="R497">
        <v>8.5</v>
      </c>
      <c r="S497">
        <f t="shared" si="71"/>
        <v>1.28</v>
      </c>
      <c r="T497">
        <f t="shared" si="72"/>
        <v>1.29</v>
      </c>
      <c r="U497">
        <f t="shared" si="73"/>
        <v>1.3</v>
      </c>
      <c r="V497">
        <f t="shared" si="74"/>
        <v>1</v>
      </c>
      <c r="W497">
        <f t="shared" si="75"/>
        <v>1</v>
      </c>
      <c r="X497">
        <f t="shared" si="76"/>
        <v>1</v>
      </c>
      <c r="Y497">
        <f t="shared" si="77"/>
        <v>1</v>
      </c>
      <c r="Z497">
        <f t="shared" si="78"/>
        <v>1</v>
      </c>
      <c r="AA497">
        <f t="shared" si="79"/>
        <v>1</v>
      </c>
    </row>
    <row r="498" spans="1:27" x14ac:dyDescent="0.2">
      <c r="A498" t="s">
        <v>17</v>
      </c>
      <c r="B498" s="1">
        <v>44527</v>
      </c>
      <c r="C498" s="2">
        <v>0.625</v>
      </c>
      <c r="D498" t="s">
        <v>43</v>
      </c>
      <c r="E498" t="s">
        <v>28</v>
      </c>
      <c r="F498">
        <v>0</v>
      </c>
      <c r="G498">
        <v>0</v>
      </c>
      <c r="H498" t="s">
        <v>23</v>
      </c>
      <c r="I498">
        <f t="shared" si="70"/>
        <v>0</v>
      </c>
      <c r="J498">
        <v>3.5</v>
      </c>
      <c r="K498">
        <v>3.3</v>
      </c>
      <c r="L498">
        <v>2.15</v>
      </c>
      <c r="M498">
        <v>3.5</v>
      </c>
      <c r="N498">
        <v>3.5</v>
      </c>
      <c r="O498">
        <v>2.0499999999999998</v>
      </c>
      <c r="P498">
        <v>3.55</v>
      </c>
      <c r="Q498">
        <v>3.25</v>
      </c>
      <c r="R498">
        <v>2.15</v>
      </c>
      <c r="S498">
        <f t="shared" si="71"/>
        <v>2.15</v>
      </c>
      <c r="T498">
        <f t="shared" si="72"/>
        <v>2.0499999999999998</v>
      </c>
      <c r="U498">
        <f t="shared" si="73"/>
        <v>2.15</v>
      </c>
      <c r="V498">
        <f t="shared" si="74"/>
        <v>-1</v>
      </c>
      <c r="W498">
        <f t="shared" si="75"/>
        <v>-1</v>
      </c>
      <c r="X498">
        <f t="shared" si="76"/>
        <v>-1</v>
      </c>
      <c r="Y498">
        <f t="shared" si="77"/>
        <v>0</v>
      </c>
      <c r="Z498">
        <f t="shared" si="78"/>
        <v>0</v>
      </c>
      <c r="AA498">
        <f t="shared" si="79"/>
        <v>0</v>
      </c>
    </row>
    <row r="499" spans="1:27" x14ac:dyDescent="0.2">
      <c r="A499" t="s">
        <v>17</v>
      </c>
      <c r="B499" s="1">
        <v>44527</v>
      </c>
      <c r="C499" s="2">
        <v>0.72916666666666663</v>
      </c>
      <c r="D499" t="s">
        <v>38</v>
      </c>
      <c r="E499" t="s">
        <v>27</v>
      </c>
      <c r="F499">
        <v>0</v>
      </c>
      <c r="G499">
        <v>0</v>
      </c>
      <c r="H499" t="s">
        <v>23</v>
      </c>
      <c r="I499">
        <f t="shared" si="70"/>
        <v>0</v>
      </c>
      <c r="J499">
        <v>2.0499999999999998</v>
      </c>
      <c r="K499">
        <v>3.4</v>
      </c>
      <c r="L499">
        <v>3.75</v>
      </c>
      <c r="M499">
        <v>1.98</v>
      </c>
      <c r="N499">
        <v>3.5</v>
      </c>
      <c r="O499">
        <v>3.75</v>
      </c>
      <c r="P499">
        <v>2.1</v>
      </c>
      <c r="Q499">
        <v>3.4</v>
      </c>
      <c r="R499">
        <v>3.55</v>
      </c>
      <c r="S499">
        <f t="shared" si="71"/>
        <v>2.0499999999999998</v>
      </c>
      <c r="T499">
        <f t="shared" si="72"/>
        <v>1.98</v>
      </c>
      <c r="U499">
        <f t="shared" si="73"/>
        <v>2.1</v>
      </c>
      <c r="V499">
        <f t="shared" si="74"/>
        <v>1</v>
      </c>
      <c r="W499">
        <f t="shared" si="75"/>
        <v>1</v>
      </c>
      <c r="X499">
        <f t="shared" si="76"/>
        <v>1</v>
      </c>
      <c r="Y499">
        <f t="shared" si="77"/>
        <v>0</v>
      </c>
      <c r="Z499">
        <f t="shared" si="78"/>
        <v>0</v>
      </c>
      <c r="AA499">
        <f t="shared" si="79"/>
        <v>0</v>
      </c>
    </row>
    <row r="500" spans="1:27" x14ac:dyDescent="0.2">
      <c r="A500" t="s">
        <v>17</v>
      </c>
      <c r="B500" s="1">
        <v>44528</v>
      </c>
      <c r="C500" s="2">
        <v>0.58333333333333337</v>
      </c>
      <c r="D500" t="s">
        <v>36</v>
      </c>
      <c r="E500" t="s">
        <v>33</v>
      </c>
      <c r="F500">
        <v>1</v>
      </c>
      <c r="G500">
        <v>0</v>
      </c>
      <c r="H500" t="s">
        <v>24</v>
      </c>
      <c r="I500">
        <f t="shared" si="70"/>
        <v>1</v>
      </c>
      <c r="J500">
        <v>2.25</v>
      </c>
      <c r="K500">
        <v>3.2</v>
      </c>
      <c r="L500">
        <v>3.4</v>
      </c>
      <c r="M500">
        <v>2.2000000000000002</v>
      </c>
      <c r="N500">
        <v>3.25</v>
      </c>
      <c r="O500">
        <v>3.4</v>
      </c>
      <c r="P500">
        <v>2.25</v>
      </c>
      <c r="Q500">
        <v>3.25</v>
      </c>
      <c r="R500">
        <v>3.35</v>
      </c>
      <c r="S500">
        <f t="shared" si="71"/>
        <v>2.25</v>
      </c>
      <c r="T500">
        <f t="shared" si="72"/>
        <v>2.2000000000000002</v>
      </c>
      <c r="U500">
        <f t="shared" si="73"/>
        <v>2.25</v>
      </c>
      <c r="V500">
        <f t="shared" si="74"/>
        <v>1</v>
      </c>
      <c r="W500">
        <f t="shared" si="75"/>
        <v>1</v>
      </c>
      <c r="X500">
        <f t="shared" si="76"/>
        <v>1</v>
      </c>
      <c r="Y500">
        <f t="shared" si="77"/>
        <v>1</v>
      </c>
      <c r="Z500">
        <f t="shared" si="78"/>
        <v>1</v>
      </c>
      <c r="AA500">
        <f t="shared" si="79"/>
        <v>1</v>
      </c>
    </row>
    <row r="501" spans="1:27" x14ac:dyDescent="0.2">
      <c r="A501" t="s">
        <v>17</v>
      </c>
      <c r="B501" s="1">
        <v>44528</v>
      </c>
      <c r="C501" s="2">
        <v>0.58333333333333337</v>
      </c>
      <c r="D501" t="s">
        <v>35</v>
      </c>
      <c r="E501" t="s">
        <v>42</v>
      </c>
      <c r="F501">
        <v>4</v>
      </c>
      <c r="G501">
        <v>2</v>
      </c>
      <c r="H501" t="s">
        <v>24</v>
      </c>
      <c r="I501">
        <f t="shared" si="70"/>
        <v>1</v>
      </c>
      <c r="J501">
        <v>1.61</v>
      </c>
      <c r="K501">
        <v>4</v>
      </c>
      <c r="L501">
        <v>5.5</v>
      </c>
      <c r="M501">
        <v>1.58</v>
      </c>
      <c r="N501">
        <v>4.0999999999999996</v>
      </c>
      <c r="O501">
        <v>5.5</v>
      </c>
      <c r="P501">
        <v>1.63</v>
      </c>
      <c r="Q501">
        <v>4.2</v>
      </c>
      <c r="R501">
        <v>5</v>
      </c>
      <c r="S501">
        <f t="shared" si="71"/>
        <v>1.61</v>
      </c>
      <c r="T501">
        <f t="shared" si="72"/>
        <v>1.58</v>
      </c>
      <c r="U501">
        <f t="shared" si="73"/>
        <v>1.63</v>
      </c>
      <c r="V501">
        <f t="shared" si="74"/>
        <v>1</v>
      </c>
      <c r="W501">
        <f t="shared" si="75"/>
        <v>1</v>
      </c>
      <c r="X501">
        <f t="shared" si="76"/>
        <v>1</v>
      </c>
      <c r="Y501">
        <f t="shared" si="77"/>
        <v>1</v>
      </c>
      <c r="Z501">
        <f t="shared" si="78"/>
        <v>1</v>
      </c>
      <c r="AA501">
        <f t="shared" si="79"/>
        <v>1</v>
      </c>
    </row>
    <row r="502" spans="1:27" x14ac:dyDescent="0.2">
      <c r="A502" t="s">
        <v>17</v>
      </c>
      <c r="B502" s="1">
        <v>44528</v>
      </c>
      <c r="C502" s="2">
        <v>0.58333333333333337</v>
      </c>
      <c r="D502" t="s">
        <v>40</v>
      </c>
      <c r="E502" t="s">
        <v>39</v>
      </c>
      <c r="F502">
        <v>2</v>
      </c>
      <c r="G502">
        <v>1</v>
      </c>
      <c r="H502" t="s">
        <v>24</v>
      </c>
      <c r="I502">
        <f t="shared" si="70"/>
        <v>1</v>
      </c>
      <c r="J502">
        <v>1.28</v>
      </c>
      <c r="K502">
        <v>5.75</v>
      </c>
      <c r="L502">
        <v>10</v>
      </c>
      <c r="M502">
        <v>1.32</v>
      </c>
      <c r="N502">
        <v>5.25</v>
      </c>
      <c r="O502">
        <v>9.5</v>
      </c>
      <c r="P502">
        <v>1.3</v>
      </c>
      <c r="Q502">
        <v>5.5</v>
      </c>
      <c r="R502">
        <v>11</v>
      </c>
      <c r="S502">
        <f t="shared" si="71"/>
        <v>1.28</v>
      </c>
      <c r="T502">
        <f t="shared" si="72"/>
        <v>1.32</v>
      </c>
      <c r="U502">
        <f t="shared" si="73"/>
        <v>1.3</v>
      </c>
      <c r="V502">
        <f t="shared" si="74"/>
        <v>1</v>
      </c>
      <c r="W502">
        <f t="shared" si="75"/>
        <v>1</v>
      </c>
      <c r="X502">
        <f t="shared" si="76"/>
        <v>1</v>
      </c>
      <c r="Y502">
        <f t="shared" si="77"/>
        <v>1</v>
      </c>
      <c r="Z502">
        <f t="shared" si="78"/>
        <v>1</v>
      </c>
      <c r="AA502">
        <f t="shared" si="79"/>
        <v>1</v>
      </c>
    </row>
    <row r="503" spans="1:27" x14ac:dyDescent="0.2">
      <c r="A503" t="s">
        <v>17</v>
      </c>
      <c r="B503" s="1">
        <v>44528</v>
      </c>
      <c r="C503" s="2">
        <v>0.6875</v>
      </c>
      <c r="D503" t="s">
        <v>34</v>
      </c>
      <c r="E503" t="s">
        <v>37</v>
      </c>
      <c r="F503">
        <v>1</v>
      </c>
      <c r="G503">
        <v>1</v>
      </c>
      <c r="H503" t="s">
        <v>23</v>
      </c>
      <c r="I503">
        <f t="shared" si="70"/>
        <v>0</v>
      </c>
      <c r="J503">
        <v>1.57</v>
      </c>
      <c r="K503">
        <v>4</v>
      </c>
      <c r="L503">
        <v>6</v>
      </c>
      <c r="M503">
        <v>1.58</v>
      </c>
      <c r="N503">
        <v>4.2</v>
      </c>
      <c r="O503">
        <v>5.5</v>
      </c>
      <c r="P503">
        <v>1.6</v>
      </c>
      <c r="Q503">
        <v>3.9</v>
      </c>
      <c r="R503">
        <v>6</v>
      </c>
      <c r="S503">
        <f t="shared" si="71"/>
        <v>1.57</v>
      </c>
      <c r="T503">
        <f t="shared" si="72"/>
        <v>1.58</v>
      </c>
      <c r="U503">
        <f t="shared" si="73"/>
        <v>1.6</v>
      </c>
      <c r="V503">
        <f t="shared" si="74"/>
        <v>1</v>
      </c>
      <c r="W503">
        <f t="shared" si="75"/>
        <v>1</v>
      </c>
      <c r="X503">
        <f t="shared" si="76"/>
        <v>1</v>
      </c>
      <c r="Y503">
        <f t="shared" si="77"/>
        <v>0</v>
      </c>
      <c r="Z503">
        <f t="shared" si="78"/>
        <v>0</v>
      </c>
      <c r="AA503">
        <f t="shared" si="79"/>
        <v>0</v>
      </c>
    </row>
    <row r="504" spans="1:27" x14ac:dyDescent="0.2">
      <c r="A504" t="s">
        <v>17</v>
      </c>
      <c r="B504" s="1">
        <v>44530</v>
      </c>
      <c r="C504" s="2">
        <v>0.8125</v>
      </c>
      <c r="D504" t="s">
        <v>29</v>
      </c>
      <c r="E504" t="s">
        <v>43</v>
      </c>
      <c r="F504">
        <v>1</v>
      </c>
      <c r="G504">
        <v>1</v>
      </c>
      <c r="H504" t="s">
        <v>23</v>
      </c>
      <c r="I504">
        <f t="shared" si="70"/>
        <v>0</v>
      </c>
      <c r="J504">
        <v>1.95</v>
      </c>
      <c r="K504">
        <v>3.5</v>
      </c>
      <c r="L504">
        <v>3.9</v>
      </c>
      <c r="M504">
        <v>1.93</v>
      </c>
      <c r="N504">
        <v>3.6</v>
      </c>
      <c r="O504">
        <v>3.8</v>
      </c>
      <c r="P504">
        <v>2</v>
      </c>
      <c r="Q504">
        <v>3.4</v>
      </c>
      <c r="R504">
        <v>3.9</v>
      </c>
      <c r="S504">
        <f t="shared" si="71"/>
        <v>1.95</v>
      </c>
      <c r="T504">
        <f t="shared" si="72"/>
        <v>1.93</v>
      </c>
      <c r="U504">
        <f t="shared" si="73"/>
        <v>2</v>
      </c>
      <c r="V504">
        <f t="shared" si="74"/>
        <v>1</v>
      </c>
      <c r="W504">
        <f t="shared" si="75"/>
        <v>1</v>
      </c>
      <c r="X504">
        <f t="shared" si="76"/>
        <v>1</v>
      </c>
      <c r="Y504">
        <f t="shared" si="77"/>
        <v>0</v>
      </c>
      <c r="Z504">
        <f t="shared" si="78"/>
        <v>0</v>
      </c>
      <c r="AA504">
        <f t="shared" si="79"/>
        <v>0</v>
      </c>
    </row>
    <row r="505" spans="1:27" x14ac:dyDescent="0.2">
      <c r="A505" t="s">
        <v>17</v>
      </c>
      <c r="B505" s="1">
        <v>44530</v>
      </c>
      <c r="C505" s="2">
        <v>0.84375</v>
      </c>
      <c r="D505" t="s">
        <v>27</v>
      </c>
      <c r="E505" t="s">
        <v>18</v>
      </c>
      <c r="F505">
        <v>1</v>
      </c>
      <c r="G505">
        <v>0</v>
      </c>
      <c r="H505" t="s">
        <v>24</v>
      </c>
      <c r="I505">
        <f t="shared" ref="I505:I568" si="80">IF(H505="H",1,0)+IF(H505="A",-1,0)</f>
        <v>1</v>
      </c>
      <c r="J505">
        <v>2.4</v>
      </c>
      <c r="K505">
        <v>3.3</v>
      </c>
      <c r="L505">
        <v>3</v>
      </c>
      <c r="M505">
        <v>2.4</v>
      </c>
      <c r="N505">
        <v>3.3</v>
      </c>
      <c r="O505">
        <v>2.9</v>
      </c>
      <c r="P505">
        <v>2.4500000000000002</v>
      </c>
      <c r="Q505">
        <v>3.15</v>
      </c>
      <c r="R505">
        <v>3.05</v>
      </c>
      <c r="S505">
        <f t="shared" si="71"/>
        <v>2.4</v>
      </c>
      <c r="T505">
        <f t="shared" si="72"/>
        <v>2.4</v>
      </c>
      <c r="U505">
        <f t="shared" si="73"/>
        <v>2.4500000000000002</v>
      </c>
      <c r="V505">
        <f t="shared" si="74"/>
        <v>1</v>
      </c>
      <c r="W505">
        <f t="shared" si="75"/>
        <v>1</v>
      </c>
      <c r="X505">
        <f t="shared" si="76"/>
        <v>1</v>
      </c>
      <c r="Y505">
        <f t="shared" si="77"/>
        <v>1</v>
      </c>
      <c r="Z505">
        <f t="shared" si="78"/>
        <v>1</v>
      </c>
      <c r="AA505">
        <f t="shared" si="79"/>
        <v>1</v>
      </c>
    </row>
    <row r="506" spans="1:27" x14ac:dyDescent="0.2">
      <c r="A506" t="s">
        <v>17</v>
      </c>
      <c r="B506" s="1">
        <v>44531</v>
      </c>
      <c r="C506" s="2">
        <v>0.8125</v>
      </c>
      <c r="D506" t="s">
        <v>32</v>
      </c>
      <c r="E506" t="s">
        <v>35</v>
      </c>
      <c r="F506">
        <v>2</v>
      </c>
      <c r="G506">
        <v>2</v>
      </c>
      <c r="H506" t="s">
        <v>23</v>
      </c>
      <c r="I506">
        <f t="shared" si="80"/>
        <v>0</v>
      </c>
      <c r="J506">
        <v>2.37</v>
      </c>
      <c r="K506">
        <v>3.5</v>
      </c>
      <c r="L506">
        <v>2.87</v>
      </c>
      <c r="M506">
        <v>2.2999999999999998</v>
      </c>
      <c r="N506">
        <v>3.5</v>
      </c>
      <c r="O506">
        <v>2.9</v>
      </c>
      <c r="P506">
        <v>2.4</v>
      </c>
      <c r="Q506">
        <v>3.45</v>
      </c>
      <c r="R506">
        <v>2.85</v>
      </c>
      <c r="S506">
        <f t="shared" si="71"/>
        <v>2.37</v>
      </c>
      <c r="T506">
        <f t="shared" si="72"/>
        <v>2.2999999999999998</v>
      </c>
      <c r="U506">
        <f t="shared" si="73"/>
        <v>2.4</v>
      </c>
      <c r="V506">
        <f t="shared" si="74"/>
        <v>1</v>
      </c>
      <c r="W506">
        <f t="shared" si="75"/>
        <v>1</v>
      </c>
      <c r="X506">
        <f t="shared" si="76"/>
        <v>1</v>
      </c>
      <c r="Y506">
        <f t="shared" si="77"/>
        <v>0</v>
      </c>
      <c r="Z506">
        <f t="shared" si="78"/>
        <v>0</v>
      </c>
      <c r="AA506">
        <f t="shared" si="79"/>
        <v>0</v>
      </c>
    </row>
    <row r="507" spans="1:27" x14ac:dyDescent="0.2">
      <c r="A507" t="s">
        <v>17</v>
      </c>
      <c r="B507" s="1">
        <v>44531</v>
      </c>
      <c r="C507" s="2">
        <v>0.8125</v>
      </c>
      <c r="D507" t="s">
        <v>42</v>
      </c>
      <c r="E507" t="s">
        <v>34</v>
      </c>
      <c r="F507">
        <v>1</v>
      </c>
      <c r="G507">
        <v>2</v>
      </c>
      <c r="H507" t="s">
        <v>20</v>
      </c>
      <c r="I507">
        <f t="shared" si="80"/>
        <v>-1</v>
      </c>
      <c r="J507">
        <v>10</v>
      </c>
      <c r="K507">
        <v>5.25</v>
      </c>
      <c r="L507">
        <v>1.3</v>
      </c>
      <c r="M507">
        <v>9.5</v>
      </c>
      <c r="N507">
        <v>5.25</v>
      </c>
      <c r="O507">
        <v>1.32</v>
      </c>
      <c r="P507">
        <v>11</v>
      </c>
      <c r="Q507">
        <v>5.5</v>
      </c>
      <c r="R507">
        <v>1.3</v>
      </c>
      <c r="S507">
        <f t="shared" si="71"/>
        <v>1.3</v>
      </c>
      <c r="T507">
        <f t="shared" si="72"/>
        <v>1.32</v>
      </c>
      <c r="U507">
        <f t="shared" si="73"/>
        <v>1.3</v>
      </c>
      <c r="V507">
        <f t="shared" si="74"/>
        <v>-1</v>
      </c>
      <c r="W507">
        <f t="shared" si="75"/>
        <v>-1</v>
      </c>
      <c r="X507">
        <f t="shared" si="76"/>
        <v>-1</v>
      </c>
      <c r="Y507">
        <f t="shared" si="77"/>
        <v>1</v>
      </c>
      <c r="Z507">
        <f t="shared" si="78"/>
        <v>1</v>
      </c>
      <c r="AA507">
        <f t="shared" si="79"/>
        <v>1</v>
      </c>
    </row>
    <row r="508" spans="1:27" x14ac:dyDescent="0.2">
      <c r="A508" t="s">
        <v>17</v>
      </c>
      <c r="B508" s="1">
        <v>44531</v>
      </c>
      <c r="C508" s="2">
        <v>0.8125</v>
      </c>
      <c r="D508" t="s">
        <v>39</v>
      </c>
      <c r="E508" t="s">
        <v>38</v>
      </c>
      <c r="F508">
        <v>1</v>
      </c>
      <c r="G508">
        <v>1</v>
      </c>
      <c r="H508" t="s">
        <v>23</v>
      </c>
      <c r="I508">
        <f t="shared" si="80"/>
        <v>0</v>
      </c>
      <c r="J508">
        <v>1.95</v>
      </c>
      <c r="K508">
        <v>3.6</v>
      </c>
      <c r="L508">
        <v>3.8</v>
      </c>
      <c r="M508">
        <v>1.95</v>
      </c>
      <c r="N508">
        <v>3.6</v>
      </c>
      <c r="O508">
        <v>3.7</v>
      </c>
      <c r="P508">
        <v>2</v>
      </c>
      <c r="Q508">
        <v>3.5</v>
      </c>
      <c r="R508">
        <v>3.7</v>
      </c>
      <c r="S508">
        <f t="shared" ref="S508:S571" si="81">MIN(J508:L508)</f>
        <v>1.95</v>
      </c>
      <c r="T508">
        <f t="shared" ref="T508:T571" si="82">MIN(M508:O508)</f>
        <v>1.95</v>
      </c>
      <c r="U508">
        <f t="shared" ref="U508:U571" si="83">MIN(P508:R508)</f>
        <v>2</v>
      </c>
      <c r="V508">
        <f t="shared" si="74"/>
        <v>1</v>
      </c>
      <c r="W508">
        <f t="shared" si="75"/>
        <v>1</v>
      </c>
      <c r="X508">
        <f t="shared" si="76"/>
        <v>1</v>
      </c>
      <c r="Y508">
        <f t="shared" si="77"/>
        <v>0</v>
      </c>
      <c r="Z508">
        <f t="shared" si="78"/>
        <v>0</v>
      </c>
      <c r="AA508">
        <f t="shared" si="79"/>
        <v>0</v>
      </c>
    </row>
    <row r="509" spans="1:27" x14ac:dyDescent="0.2">
      <c r="A509" t="s">
        <v>17</v>
      </c>
      <c r="B509" s="1">
        <v>44531</v>
      </c>
      <c r="C509" s="2">
        <v>0.8125</v>
      </c>
      <c r="D509" t="s">
        <v>28</v>
      </c>
      <c r="E509" t="s">
        <v>41</v>
      </c>
      <c r="F509">
        <v>0</v>
      </c>
      <c r="G509">
        <v>0</v>
      </c>
      <c r="H509" t="s">
        <v>23</v>
      </c>
      <c r="I509">
        <f t="shared" si="80"/>
        <v>0</v>
      </c>
      <c r="J509">
        <v>1.85</v>
      </c>
      <c r="K509">
        <v>3.5</v>
      </c>
      <c r="L509">
        <v>4.33</v>
      </c>
      <c r="M509">
        <v>1.85</v>
      </c>
      <c r="N509">
        <v>3.5</v>
      </c>
      <c r="O509">
        <v>4.33</v>
      </c>
      <c r="P509">
        <v>1.95</v>
      </c>
      <c r="Q509">
        <v>3.4</v>
      </c>
      <c r="R509">
        <v>4.0999999999999996</v>
      </c>
      <c r="S509">
        <f t="shared" si="81"/>
        <v>1.85</v>
      </c>
      <c r="T509">
        <f t="shared" si="82"/>
        <v>1.85</v>
      </c>
      <c r="U509">
        <f t="shared" si="83"/>
        <v>1.95</v>
      </c>
      <c r="V509">
        <f t="shared" si="74"/>
        <v>1</v>
      </c>
      <c r="W509">
        <f t="shared" si="75"/>
        <v>1</v>
      </c>
      <c r="X509">
        <f t="shared" si="76"/>
        <v>1</v>
      </c>
      <c r="Y509">
        <f t="shared" si="77"/>
        <v>0</v>
      </c>
      <c r="Z509">
        <f t="shared" si="78"/>
        <v>0</v>
      </c>
      <c r="AA509">
        <f t="shared" si="79"/>
        <v>0</v>
      </c>
    </row>
    <row r="510" spans="1:27" x14ac:dyDescent="0.2">
      <c r="A510" t="s">
        <v>17</v>
      </c>
      <c r="B510" s="1">
        <v>44531</v>
      </c>
      <c r="C510" s="2">
        <v>0.84375</v>
      </c>
      <c r="D510" t="s">
        <v>26</v>
      </c>
      <c r="E510" t="s">
        <v>40</v>
      </c>
      <c r="F510">
        <v>1</v>
      </c>
      <c r="G510">
        <v>2</v>
      </c>
      <c r="H510" t="s">
        <v>20</v>
      </c>
      <c r="I510">
        <f t="shared" si="80"/>
        <v>-1</v>
      </c>
      <c r="J510">
        <v>9</v>
      </c>
      <c r="K510">
        <v>5.25</v>
      </c>
      <c r="L510">
        <v>1.33</v>
      </c>
      <c r="M510">
        <v>8.5</v>
      </c>
      <c r="N510">
        <v>5</v>
      </c>
      <c r="O510">
        <v>1.36</v>
      </c>
      <c r="P510">
        <v>10</v>
      </c>
      <c r="Q510">
        <v>5.25</v>
      </c>
      <c r="R510">
        <v>1.33</v>
      </c>
      <c r="S510">
        <f t="shared" si="81"/>
        <v>1.33</v>
      </c>
      <c r="T510">
        <f t="shared" si="82"/>
        <v>1.36</v>
      </c>
      <c r="U510">
        <f t="shared" si="83"/>
        <v>1.33</v>
      </c>
      <c r="V510">
        <f t="shared" si="74"/>
        <v>-1</v>
      </c>
      <c r="W510">
        <f t="shared" si="75"/>
        <v>-1</v>
      </c>
      <c r="X510">
        <f t="shared" si="76"/>
        <v>-1</v>
      </c>
      <c r="Y510">
        <f t="shared" si="77"/>
        <v>1</v>
      </c>
      <c r="Z510">
        <f t="shared" si="78"/>
        <v>1</v>
      </c>
      <c r="AA510">
        <f t="shared" si="79"/>
        <v>1</v>
      </c>
    </row>
    <row r="511" spans="1:27" x14ac:dyDescent="0.2">
      <c r="A511" t="s">
        <v>17</v>
      </c>
      <c r="B511" s="1">
        <v>44531</v>
      </c>
      <c r="C511" s="2">
        <v>0.84375</v>
      </c>
      <c r="D511" t="s">
        <v>33</v>
      </c>
      <c r="E511" t="s">
        <v>22</v>
      </c>
      <c r="F511">
        <v>1</v>
      </c>
      <c r="G511">
        <v>4</v>
      </c>
      <c r="H511" t="s">
        <v>20</v>
      </c>
      <c r="I511">
        <f t="shared" si="80"/>
        <v>-1</v>
      </c>
      <c r="J511">
        <v>7.5</v>
      </c>
      <c r="K511">
        <v>5.25</v>
      </c>
      <c r="L511">
        <v>1.36</v>
      </c>
      <c r="M511">
        <v>7.25</v>
      </c>
      <c r="N511">
        <v>5</v>
      </c>
      <c r="O511">
        <v>1.39</v>
      </c>
      <c r="P511">
        <v>7</v>
      </c>
      <c r="Q511">
        <v>5</v>
      </c>
      <c r="R511">
        <v>1.43</v>
      </c>
      <c r="S511">
        <f t="shared" si="81"/>
        <v>1.36</v>
      </c>
      <c r="T511">
        <f t="shared" si="82"/>
        <v>1.39</v>
      </c>
      <c r="U511">
        <f t="shared" si="83"/>
        <v>1.43</v>
      </c>
      <c r="V511">
        <f t="shared" si="74"/>
        <v>-1</v>
      </c>
      <c r="W511">
        <f t="shared" si="75"/>
        <v>-1</v>
      </c>
      <c r="X511">
        <f t="shared" si="76"/>
        <v>-1</v>
      </c>
      <c r="Y511">
        <f t="shared" si="77"/>
        <v>1</v>
      </c>
      <c r="Z511">
        <f t="shared" si="78"/>
        <v>1</v>
      </c>
      <c r="AA511">
        <f t="shared" si="79"/>
        <v>1</v>
      </c>
    </row>
    <row r="512" spans="1:27" x14ac:dyDescent="0.2">
      <c r="A512" t="s">
        <v>17</v>
      </c>
      <c r="B512" s="1">
        <v>44532</v>
      </c>
      <c r="C512" s="2">
        <v>0.8125</v>
      </c>
      <c r="D512" t="s">
        <v>31</v>
      </c>
      <c r="E512" t="s">
        <v>36</v>
      </c>
      <c r="F512">
        <v>2</v>
      </c>
      <c r="G512">
        <v>0</v>
      </c>
      <c r="H512" t="s">
        <v>24</v>
      </c>
      <c r="I512">
        <f t="shared" si="80"/>
        <v>1</v>
      </c>
      <c r="J512">
        <v>1.6</v>
      </c>
      <c r="K512">
        <v>4.2</v>
      </c>
      <c r="L512">
        <v>5.25</v>
      </c>
      <c r="M512">
        <v>1.65</v>
      </c>
      <c r="N512">
        <v>3.9</v>
      </c>
      <c r="O512">
        <v>5</v>
      </c>
      <c r="P512">
        <v>1.63</v>
      </c>
      <c r="Q512">
        <v>4</v>
      </c>
      <c r="R512">
        <v>5.25</v>
      </c>
      <c r="S512">
        <f t="shared" si="81"/>
        <v>1.6</v>
      </c>
      <c r="T512">
        <f t="shared" si="82"/>
        <v>1.65</v>
      </c>
      <c r="U512">
        <f t="shared" si="83"/>
        <v>1.63</v>
      </c>
      <c r="V512">
        <f t="shared" si="74"/>
        <v>1</v>
      </c>
      <c r="W512">
        <f t="shared" si="75"/>
        <v>1</v>
      </c>
      <c r="X512">
        <f t="shared" si="76"/>
        <v>1</v>
      </c>
      <c r="Y512">
        <f t="shared" si="77"/>
        <v>1</v>
      </c>
      <c r="Z512">
        <f t="shared" si="78"/>
        <v>1</v>
      </c>
      <c r="AA512">
        <f t="shared" si="79"/>
        <v>1</v>
      </c>
    </row>
    <row r="513" spans="1:27" x14ac:dyDescent="0.2">
      <c r="A513" t="s">
        <v>17</v>
      </c>
      <c r="B513" s="1">
        <v>44532</v>
      </c>
      <c r="C513" s="2">
        <v>0.84375</v>
      </c>
      <c r="D513" t="s">
        <v>37</v>
      </c>
      <c r="E513" t="s">
        <v>19</v>
      </c>
      <c r="F513">
        <v>3</v>
      </c>
      <c r="G513">
        <v>2</v>
      </c>
      <c r="H513" t="s">
        <v>24</v>
      </c>
      <c r="I513">
        <f t="shared" si="80"/>
        <v>1</v>
      </c>
      <c r="J513">
        <v>1.95</v>
      </c>
      <c r="K513">
        <v>3.75</v>
      </c>
      <c r="L513">
        <v>3.75</v>
      </c>
      <c r="M513">
        <v>2</v>
      </c>
      <c r="N513">
        <v>3.6</v>
      </c>
      <c r="O513">
        <v>3.5</v>
      </c>
      <c r="P513">
        <v>2</v>
      </c>
      <c r="Q513">
        <v>3.65</v>
      </c>
      <c r="R513">
        <v>3.6</v>
      </c>
      <c r="S513">
        <f t="shared" si="81"/>
        <v>1.95</v>
      </c>
      <c r="T513">
        <f t="shared" si="82"/>
        <v>2</v>
      </c>
      <c r="U513">
        <f t="shared" si="83"/>
        <v>2</v>
      </c>
      <c r="V513">
        <f t="shared" si="74"/>
        <v>1</v>
      </c>
      <c r="W513">
        <f t="shared" si="75"/>
        <v>1</v>
      </c>
      <c r="X513">
        <f t="shared" si="76"/>
        <v>1</v>
      </c>
      <c r="Y513">
        <f t="shared" si="77"/>
        <v>1</v>
      </c>
      <c r="Z513">
        <f t="shared" si="78"/>
        <v>1</v>
      </c>
      <c r="AA513">
        <f t="shared" si="79"/>
        <v>1</v>
      </c>
    </row>
    <row r="514" spans="1:27" x14ac:dyDescent="0.2">
      <c r="A514" t="s">
        <v>17</v>
      </c>
      <c r="B514" s="1">
        <v>44534</v>
      </c>
      <c r="C514" s="2">
        <v>0.52083333333333337</v>
      </c>
      <c r="D514" t="s">
        <v>39</v>
      </c>
      <c r="E514" t="s">
        <v>34</v>
      </c>
      <c r="F514">
        <v>3</v>
      </c>
      <c r="G514">
        <v>2</v>
      </c>
      <c r="H514" t="s">
        <v>24</v>
      </c>
      <c r="I514">
        <f t="shared" si="80"/>
        <v>1</v>
      </c>
      <c r="J514">
        <v>4.75</v>
      </c>
      <c r="K514">
        <v>3.6</v>
      </c>
      <c r="L514">
        <v>1.75</v>
      </c>
      <c r="M514">
        <v>4.5999999999999996</v>
      </c>
      <c r="N514">
        <v>3.7</v>
      </c>
      <c r="O514">
        <v>1.77</v>
      </c>
      <c r="P514">
        <v>4.5</v>
      </c>
      <c r="Q514">
        <v>3.6</v>
      </c>
      <c r="R514">
        <v>1.8</v>
      </c>
      <c r="S514">
        <f t="shared" si="81"/>
        <v>1.75</v>
      </c>
      <c r="T514">
        <f t="shared" si="82"/>
        <v>1.77</v>
      </c>
      <c r="U514">
        <f t="shared" si="83"/>
        <v>1.8</v>
      </c>
      <c r="V514">
        <f t="shared" si="74"/>
        <v>-1</v>
      </c>
      <c r="W514">
        <f t="shared" si="75"/>
        <v>-1</v>
      </c>
      <c r="X514">
        <f t="shared" si="76"/>
        <v>-1</v>
      </c>
      <c r="Y514">
        <f t="shared" si="77"/>
        <v>0</v>
      </c>
      <c r="Z514">
        <f t="shared" si="78"/>
        <v>0</v>
      </c>
      <c r="AA514">
        <f t="shared" si="79"/>
        <v>0</v>
      </c>
    </row>
    <row r="515" spans="1:27" x14ac:dyDescent="0.2">
      <c r="A515" t="s">
        <v>17</v>
      </c>
      <c r="B515" s="1">
        <v>44534</v>
      </c>
      <c r="C515" s="2">
        <v>0.625</v>
      </c>
      <c r="D515" t="s">
        <v>29</v>
      </c>
      <c r="E515" t="s">
        <v>41</v>
      </c>
      <c r="F515">
        <v>1</v>
      </c>
      <c r="G515">
        <v>0</v>
      </c>
      <c r="H515" t="s">
        <v>24</v>
      </c>
      <c r="I515">
        <f t="shared" si="80"/>
        <v>1</v>
      </c>
      <c r="J515">
        <v>2.2999999999999998</v>
      </c>
      <c r="K515">
        <v>3.3</v>
      </c>
      <c r="L515">
        <v>3.2</v>
      </c>
      <c r="M515">
        <v>2.25</v>
      </c>
      <c r="N515">
        <v>3.4</v>
      </c>
      <c r="O515">
        <v>3.1</v>
      </c>
      <c r="P515">
        <v>2.2999999999999998</v>
      </c>
      <c r="Q515">
        <v>3.35</v>
      </c>
      <c r="R515">
        <v>3.15</v>
      </c>
      <c r="S515">
        <f t="shared" si="81"/>
        <v>2.2999999999999998</v>
      </c>
      <c r="T515">
        <f t="shared" si="82"/>
        <v>2.25</v>
      </c>
      <c r="U515">
        <f t="shared" si="83"/>
        <v>2.2999999999999998</v>
      </c>
      <c r="V515">
        <f t="shared" ref="V515:V578" si="84">-1 + 2*IF(S515=J515,1,0)</f>
        <v>1</v>
      </c>
      <c r="W515">
        <f t="shared" ref="W515:W578" si="85">-1 + 2*IF(T515=M515,1,0)</f>
        <v>1</v>
      </c>
      <c r="X515">
        <f t="shared" ref="X515:X578" si="86">-1 + 2*IF(U515=P515,1,0)</f>
        <v>1</v>
      </c>
      <c r="Y515">
        <f t="shared" ref="Y515:Y578" si="87">IF(V515=I515,1,0)</f>
        <v>1</v>
      </c>
      <c r="Z515">
        <f t="shared" ref="Z515:Z578" si="88">IF(W515=I515,1,0)</f>
        <v>1</v>
      </c>
      <c r="AA515">
        <f t="shared" ref="AA515:AA578" si="89">IF(X515=I515,1,0)</f>
        <v>1</v>
      </c>
    </row>
    <row r="516" spans="1:27" x14ac:dyDescent="0.2">
      <c r="A516" t="s">
        <v>17</v>
      </c>
      <c r="B516" s="1">
        <v>44534</v>
      </c>
      <c r="C516" s="2">
        <v>0.625</v>
      </c>
      <c r="D516" t="s">
        <v>32</v>
      </c>
      <c r="E516" t="s">
        <v>38</v>
      </c>
      <c r="F516">
        <v>1</v>
      </c>
      <c r="G516">
        <v>1</v>
      </c>
      <c r="H516" t="s">
        <v>23</v>
      </c>
      <c r="I516">
        <f t="shared" si="80"/>
        <v>0</v>
      </c>
      <c r="J516">
        <v>2.4500000000000002</v>
      </c>
      <c r="K516">
        <v>3.2</v>
      </c>
      <c r="L516">
        <v>3</v>
      </c>
      <c r="M516">
        <v>2.4500000000000002</v>
      </c>
      <c r="N516">
        <v>3.2</v>
      </c>
      <c r="O516">
        <v>2.95</v>
      </c>
      <c r="P516">
        <v>2.4500000000000002</v>
      </c>
      <c r="Q516">
        <v>3.2</v>
      </c>
      <c r="R516">
        <v>3.05</v>
      </c>
      <c r="S516">
        <f t="shared" si="81"/>
        <v>2.4500000000000002</v>
      </c>
      <c r="T516">
        <f t="shared" si="82"/>
        <v>2.4500000000000002</v>
      </c>
      <c r="U516">
        <f t="shared" si="83"/>
        <v>2.4500000000000002</v>
      </c>
      <c r="V516">
        <f t="shared" si="84"/>
        <v>1</v>
      </c>
      <c r="W516">
        <f t="shared" si="85"/>
        <v>1</v>
      </c>
      <c r="X516">
        <f t="shared" si="86"/>
        <v>1</v>
      </c>
      <c r="Y516">
        <f t="shared" si="87"/>
        <v>0</v>
      </c>
      <c r="Z516">
        <f t="shared" si="88"/>
        <v>0</v>
      </c>
      <c r="AA516">
        <f t="shared" si="89"/>
        <v>0</v>
      </c>
    </row>
    <row r="517" spans="1:27" x14ac:dyDescent="0.2">
      <c r="A517" t="s">
        <v>17</v>
      </c>
      <c r="B517" s="1">
        <v>44534</v>
      </c>
      <c r="C517" s="2">
        <v>0.625</v>
      </c>
      <c r="D517" t="s">
        <v>28</v>
      </c>
      <c r="E517" t="s">
        <v>22</v>
      </c>
      <c r="F517">
        <v>0</v>
      </c>
      <c r="G517">
        <v>1</v>
      </c>
      <c r="H517" t="s">
        <v>20</v>
      </c>
      <c r="I517">
        <f t="shared" si="80"/>
        <v>-1</v>
      </c>
      <c r="J517">
        <v>8</v>
      </c>
      <c r="K517">
        <v>4.75</v>
      </c>
      <c r="L517">
        <v>1.4</v>
      </c>
      <c r="M517">
        <v>7.25</v>
      </c>
      <c r="N517">
        <v>4.75</v>
      </c>
      <c r="O517">
        <v>1.42</v>
      </c>
      <c r="P517">
        <v>7</v>
      </c>
      <c r="Q517">
        <v>4.8</v>
      </c>
      <c r="R517">
        <v>1.43</v>
      </c>
      <c r="S517">
        <f t="shared" si="81"/>
        <v>1.4</v>
      </c>
      <c r="T517">
        <f t="shared" si="82"/>
        <v>1.42</v>
      </c>
      <c r="U517">
        <f t="shared" si="83"/>
        <v>1.43</v>
      </c>
      <c r="V517">
        <f t="shared" si="84"/>
        <v>-1</v>
      </c>
      <c r="W517">
        <f t="shared" si="85"/>
        <v>-1</v>
      </c>
      <c r="X517">
        <f t="shared" si="86"/>
        <v>-1</v>
      </c>
      <c r="Y517">
        <f t="shared" si="87"/>
        <v>1</v>
      </c>
      <c r="Z517">
        <f t="shared" si="88"/>
        <v>1</v>
      </c>
      <c r="AA517">
        <f t="shared" si="89"/>
        <v>1</v>
      </c>
    </row>
    <row r="518" spans="1:27" x14ac:dyDescent="0.2">
      <c r="A518" t="s">
        <v>17</v>
      </c>
      <c r="B518" s="1">
        <v>44534</v>
      </c>
      <c r="C518" s="2">
        <v>0.72916666666666663</v>
      </c>
      <c r="D518" t="s">
        <v>42</v>
      </c>
      <c r="E518" t="s">
        <v>40</v>
      </c>
      <c r="F518">
        <v>1</v>
      </c>
      <c r="G518">
        <v>3</v>
      </c>
      <c r="H518" t="s">
        <v>20</v>
      </c>
      <c r="I518">
        <f t="shared" si="80"/>
        <v>-1</v>
      </c>
      <c r="J518">
        <v>12</v>
      </c>
      <c r="K518">
        <v>7</v>
      </c>
      <c r="L518">
        <v>1.2</v>
      </c>
      <c r="M518">
        <v>15.5</v>
      </c>
      <c r="N518">
        <v>7.5</v>
      </c>
      <c r="O518">
        <v>1.18</v>
      </c>
      <c r="P518">
        <v>13</v>
      </c>
      <c r="Q518">
        <v>7</v>
      </c>
      <c r="R518">
        <v>1.2</v>
      </c>
      <c r="S518">
        <f t="shared" si="81"/>
        <v>1.2</v>
      </c>
      <c r="T518">
        <f t="shared" si="82"/>
        <v>1.18</v>
      </c>
      <c r="U518">
        <f t="shared" si="83"/>
        <v>1.2</v>
      </c>
      <c r="V518">
        <f t="shared" si="84"/>
        <v>-1</v>
      </c>
      <c r="W518">
        <f t="shared" si="85"/>
        <v>-1</v>
      </c>
      <c r="X518">
        <f t="shared" si="86"/>
        <v>-1</v>
      </c>
      <c r="Y518">
        <f t="shared" si="87"/>
        <v>1</v>
      </c>
      <c r="Z518">
        <f t="shared" si="88"/>
        <v>1</v>
      </c>
      <c r="AA518">
        <f t="shared" si="89"/>
        <v>1</v>
      </c>
    </row>
    <row r="519" spans="1:27" x14ac:dyDescent="0.2">
      <c r="A519" t="s">
        <v>17</v>
      </c>
      <c r="B519" s="1">
        <v>44535</v>
      </c>
      <c r="C519" s="2">
        <v>0.58333333333333337</v>
      </c>
      <c r="D519" t="s">
        <v>27</v>
      </c>
      <c r="E519" t="s">
        <v>36</v>
      </c>
      <c r="F519">
        <v>2</v>
      </c>
      <c r="G519">
        <v>2</v>
      </c>
      <c r="H519" t="s">
        <v>23</v>
      </c>
      <c r="I519">
        <f t="shared" si="80"/>
        <v>0</v>
      </c>
      <c r="J519">
        <v>1.95</v>
      </c>
      <c r="K519">
        <v>3.6</v>
      </c>
      <c r="L519">
        <v>3.8</v>
      </c>
      <c r="M519">
        <v>1.85</v>
      </c>
      <c r="N519">
        <v>3.7</v>
      </c>
      <c r="O519">
        <v>4</v>
      </c>
      <c r="P519">
        <v>1.95</v>
      </c>
      <c r="Q519">
        <v>3.6</v>
      </c>
      <c r="R519">
        <v>3.9</v>
      </c>
      <c r="S519">
        <f t="shared" si="81"/>
        <v>1.95</v>
      </c>
      <c r="T519">
        <f t="shared" si="82"/>
        <v>1.85</v>
      </c>
      <c r="U519">
        <f t="shared" si="83"/>
        <v>1.95</v>
      </c>
      <c r="V519">
        <f t="shared" si="84"/>
        <v>1</v>
      </c>
      <c r="W519">
        <f t="shared" si="85"/>
        <v>1</v>
      </c>
      <c r="X519">
        <f t="shared" si="86"/>
        <v>1</v>
      </c>
      <c r="Y519">
        <f t="shared" si="87"/>
        <v>0</v>
      </c>
      <c r="Z519">
        <f t="shared" si="88"/>
        <v>0</v>
      </c>
      <c r="AA519">
        <f t="shared" si="89"/>
        <v>0</v>
      </c>
    </row>
    <row r="520" spans="1:27" x14ac:dyDescent="0.2">
      <c r="A520" t="s">
        <v>17</v>
      </c>
      <c r="B520" s="1">
        <v>44535</v>
      </c>
      <c r="C520" s="2">
        <v>0.58333333333333337</v>
      </c>
      <c r="D520" t="s">
        <v>37</v>
      </c>
      <c r="E520" t="s">
        <v>18</v>
      </c>
      <c r="F520">
        <v>1</v>
      </c>
      <c r="G520">
        <v>0</v>
      </c>
      <c r="H520" t="s">
        <v>24</v>
      </c>
      <c r="I520">
        <f t="shared" si="80"/>
        <v>1</v>
      </c>
      <c r="J520">
        <v>1.5</v>
      </c>
      <c r="K520">
        <v>4.33</v>
      </c>
      <c r="L520">
        <v>6.5</v>
      </c>
      <c r="M520">
        <v>1.55</v>
      </c>
      <c r="N520">
        <v>4.2</v>
      </c>
      <c r="O520">
        <v>5.75</v>
      </c>
      <c r="P520">
        <v>1.57</v>
      </c>
      <c r="Q520">
        <v>4.2</v>
      </c>
      <c r="R520">
        <v>5.75</v>
      </c>
      <c r="S520">
        <f t="shared" si="81"/>
        <v>1.5</v>
      </c>
      <c r="T520">
        <f t="shared" si="82"/>
        <v>1.55</v>
      </c>
      <c r="U520">
        <f t="shared" si="83"/>
        <v>1.57</v>
      </c>
      <c r="V520">
        <f t="shared" si="84"/>
        <v>1</v>
      </c>
      <c r="W520">
        <f t="shared" si="85"/>
        <v>1</v>
      </c>
      <c r="X520">
        <f t="shared" si="86"/>
        <v>1</v>
      </c>
      <c r="Y520">
        <f t="shared" si="87"/>
        <v>1</v>
      </c>
      <c r="Z520">
        <f t="shared" si="88"/>
        <v>1</v>
      </c>
      <c r="AA520">
        <f t="shared" si="89"/>
        <v>1</v>
      </c>
    </row>
    <row r="521" spans="1:27" x14ac:dyDescent="0.2">
      <c r="A521" t="s">
        <v>17</v>
      </c>
      <c r="B521" s="1">
        <v>44535</v>
      </c>
      <c r="C521" s="2">
        <v>0.58333333333333337</v>
      </c>
      <c r="D521" t="s">
        <v>31</v>
      </c>
      <c r="E521" t="s">
        <v>43</v>
      </c>
      <c r="F521">
        <v>3</v>
      </c>
      <c r="G521">
        <v>0</v>
      </c>
      <c r="H521" t="s">
        <v>24</v>
      </c>
      <c r="I521">
        <f t="shared" si="80"/>
        <v>1</v>
      </c>
      <c r="J521">
        <v>1.36</v>
      </c>
      <c r="K521">
        <v>5</v>
      </c>
      <c r="L521">
        <v>8.5</v>
      </c>
      <c r="M521">
        <v>1.4</v>
      </c>
      <c r="N521">
        <v>4.75</v>
      </c>
      <c r="O521">
        <v>7.75</v>
      </c>
      <c r="P521">
        <v>1.43</v>
      </c>
      <c r="Q521">
        <v>4.7</v>
      </c>
      <c r="R521">
        <v>7.5</v>
      </c>
      <c r="S521">
        <f t="shared" si="81"/>
        <v>1.36</v>
      </c>
      <c r="T521">
        <f t="shared" si="82"/>
        <v>1.4</v>
      </c>
      <c r="U521">
        <f t="shared" si="83"/>
        <v>1.43</v>
      </c>
      <c r="V521">
        <f t="shared" si="84"/>
        <v>1</v>
      </c>
      <c r="W521">
        <f t="shared" si="85"/>
        <v>1</v>
      </c>
      <c r="X521">
        <f t="shared" si="86"/>
        <v>1</v>
      </c>
      <c r="Y521">
        <f t="shared" si="87"/>
        <v>1</v>
      </c>
      <c r="Z521">
        <f t="shared" si="88"/>
        <v>1</v>
      </c>
      <c r="AA521">
        <f t="shared" si="89"/>
        <v>1</v>
      </c>
    </row>
    <row r="522" spans="1:27" x14ac:dyDescent="0.2">
      <c r="A522" t="s">
        <v>17</v>
      </c>
      <c r="B522" s="1">
        <v>44535</v>
      </c>
      <c r="C522" s="2">
        <v>0.6875</v>
      </c>
      <c r="D522" t="s">
        <v>26</v>
      </c>
      <c r="E522" t="s">
        <v>35</v>
      </c>
      <c r="F522">
        <v>2</v>
      </c>
      <c r="G522">
        <v>1</v>
      </c>
      <c r="H522" t="s">
        <v>24</v>
      </c>
      <c r="I522">
        <f t="shared" si="80"/>
        <v>1</v>
      </c>
      <c r="J522">
        <v>2.37</v>
      </c>
      <c r="K522">
        <v>3.4</v>
      </c>
      <c r="L522">
        <v>3</v>
      </c>
      <c r="M522">
        <v>2.37</v>
      </c>
      <c r="N522">
        <v>3.5</v>
      </c>
      <c r="O522">
        <v>2.87</v>
      </c>
      <c r="P522">
        <v>2.35</v>
      </c>
      <c r="Q522">
        <v>3.35</v>
      </c>
      <c r="R522">
        <v>3.05</v>
      </c>
      <c r="S522">
        <f t="shared" si="81"/>
        <v>2.37</v>
      </c>
      <c r="T522">
        <f t="shared" si="82"/>
        <v>2.37</v>
      </c>
      <c r="U522">
        <f t="shared" si="83"/>
        <v>2.35</v>
      </c>
      <c r="V522">
        <f t="shared" si="84"/>
        <v>1</v>
      </c>
      <c r="W522">
        <f t="shared" si="85"/>
        <v>1</v>
      </c>
      <c r="X522">
        <f t="shared" si="86"/>
        <v>1</v>
      </c>
      <c r="Y522">
        <f t="shared" si="87"/>
        <v>1</v>
      </c>
      <c r="Z522">
        <f t="shared" si="88"/>
        <v>1</v>
      </c>
      <c r="AA522">
        <f t="shared" si="89"/>
        <v>1</v>
      </c>
    </row>
    <row r="523" spans="1:27" x14ac:dyDescent="0.2">
      <c r="A523" t="s">
        <v>17</v>
      </c>
      <c r="B523" s="1">
        <v>44536</v>
      </c>
      <c r="C523" s="2">
        <v>0.83333333333333337</v>
      </c>
      <c r="D523" t="s">
        <v>33</v>
      </c>
      <c r="E523" t="s">
        <v>19</v>
      </c>
      <c r="F523">
        <v>2</v>
      </c>
      <c r="G523">
        <v>1</v>
      </c>
      <c r="H523" t="s">
        <v>24</v>
      </c>
      <c r="I523">
        <f t="shared" si="80"/>
        <v>1</v>
      </c>
      <c r="J523">
        <v>3.4</v>
      </c>
      <c r="K523">
        <v>3.5</v>
      </c>
      <c r="L523">
        <v>2.1</v>
      </c>
      <c r="M523">
        <v>3.2</v>
      </c>
      <c r="N523">
        <v>3.5</v>
      </c>
      <c r="O523">
        <v>2.2000000000000002</v>
      </c>
      <c r="P523">
        <v>3.35</v>
      </c>
      <c r="Q523">
        <v>3.45</v>
      </c>
      <c r="R523">
        <v>2.15</v>
      </c>
      <c r="S523">
        <f t="shared" si="81"/>
        <v>2.1</v>
      </c>
      <c r="T523">
        <f t="shared" si="82"/>
        <v>2.2000000000000002</v>
      </c>
      <c r="U523">
        <f t="shared" si="83"/>
        <v>2.15</v>
      </c>
      <c r="V523">
        <f t="shared" si="84"/>
        <v>-1</v>
      </c>
      <c r="W523">
        <f t="shared" si="85"/>
        <v>-1</v>
      </c>
      <c r="X523">
        <f t="shared" si="86"/>
        <v>-1</v>
      </c>
      <c r="Y523">
        <f t="shared" si="87"/>
        <v>0</v>
      </c>
      <c r="Z523">
        <f t="shared" si="88"/>
        <v>0</v>
      </c>
      <c r="AA523">
        <f t="shared" si="89"/>
        <v>0</v>
      </c>
    </row>
    <row r="524" spans="1:27" x14ac:dyDescent="0.2">
      <c r="A524" t="s">
        <v>17</v>
      </c>
      <c r="B524" s="1">
        <v>44540</v>
      </c>
      <c r="C524" s="2">
        <v>0.83333333333333337</v>
      </c>
      <c r="D524" t="s">
        <v>36</v>
      </c>
      <c r="E524" t="s">
        <v>42</v>
      </c>
      <c r="F524">
        <v>2</v>
      </c>
      <c r="G524">
        <v>1</v>
      </c>
      <c r="H524" t="s">
        <v>24</v>
      </c>
      <c r="I524">
        <f t="shared" si="80"/>
        <v>1</v>
      </c>
      <c r="J524">
        <v>2.25</v>
      </c>
      <c r="K524">
        <v>3.3</v>
      </c>
      <c r="L524">
        <v>3.3</v>
      </c>
      <c r="M524">
        <v>2.0499999999999998</v>
      </c>
      <c r="N524">
        <v>3.5</v>
      </c>
      <c r="O524">
        <v>3.5</v>
      </c>
      <c r="P524">
        <v>2.2999999999999998</v>
      </c>
      <c r="Q524">
        <v>3.3</v>
      </c>
      <c r="R524">
        <v>3.25</v>
      </c>
      <c r="S524">
        <f t="shared" si="81"/>
        <v>2.25</v>
      </c>
      <c r="T524">
        <f t="shared" si="82"/>
        <v>2.0499999999999998</v>
      </c>
      <c r="U524">
        <f t="shared" si="83"/>
        <v>2.2999999999999998</v>
      </c>
      <c r="V524">
        <f t="shared" si="84"/>
        <v>1</v>
      </c>
      <c r="W524">
        <f t="shared" si="85"/>
        <v>1</v>
      </c>
      <c r="X524">
        <f t="shared" si="86"/>
        <v>1</v>
      </c>
      <c r="Y524">
        <f t="shared" si="87"/>
        <v>1</v>
      </c>
      <c r="Z524">
        <f t="shared" si="88"/>
        <v>1</v>
      </c>
      <c r="AA524">
        <f t="shared" si="89"/>
        <v>1</v>
      </c>
    </row>
    <row r="525" spans="1:27" x14ac:dyDescent="0.2">
      <c r="A525" t="s">
        <v>17</v>
      </c>
      <c r="B525" s="1">
        <v>44541</v>
      </c>
      <c r="C525" s="2">
        <v>0.52083333333333337</v>
      </c>
      <c r="D525" t="s">
        <v>40</v>
      </c>
      <c r="E525" t="s">
        <v>28</v>
      </c>
      <c r="F525">
        <v>1</v>
      </c>
      <c r="G525">
        <v>0</v>
      </c>
      <c r="H525" t="s">
        <v>24</v>
      </c>
      <c r="I525">
        <f t="shared" si="80"/>
        <v>1</v>
      </c>
      <c r="J525">
        <v>1.1399999999999999</v>
      </c>
      <c r="K525">
        <v>8</v>
      </c>
      <c r="L525">
        <v>19</v>
      </c>
      <c r="M525">
        <v>1.17</v>
      </c>
      <c r="N525">
        <v>7.75</v>
      </c>
      <c r="O525">
        <v>16</v>
      </c>
      <c r="P525">
        <v>1.1499999999999999</v>
      </c>
      <c r="Q525">
        <v>7.75</v>
      </c>
      <c r="R525">
        <v>19</v>
      </c>
      <c r="S525">
        <f t="shared" si="81"/>
        <v>1.1399999999999999</v>
      </c>
      <c r="T525">
        <f t="shared" si="82"/>
        <v>1.17</v>
      </c>
      <c r="U525">
        <f t="shared" si="83"/>
        <v>1.1499999999999999</v>
      </c>
      <c r="V525">
        <f t="shared" si="84"/>
        <v>1</v>
      </c>
      <c r="W525">
        <f t="shared" si="85"/>
        <v>1</v>
      </c>
      <c r="X525">
        <f t="shared" si="86"/>
        <v>1</v>
      </c>
      <c r="Y525">
        <f t="shared" si="87"/>
        <v>1</v>
      </c>
      <c r="Z525">
        <f t="shared" si="88"/>
        <v>1</v>
      </c>
      <c r="AA525">
        <f t="shared" si="89"/>
        <v>1</v>
      </c>
    </row>
    <row r="526" spans="1:27" x14ac:dyDescent="0.2">
      <c r="A526" t="s">
        <v>17</v>
      </c>
      <c r="B526" s="1">
        <v>44541</v>
      </c>
      <c r="C526" s="2">
        <v>0.625</v>
      </c>
      <c r="D526" t="s">
        <v>19</v>
      </c>
      <c r="E526" t="s">
        <v>32</v>
      </c>
      <c r="F526">
        <v>3</v>
      </c>
      <c r="G526">
        <v>0</v>
      </c>
      <c r="H526" t="s">
        <v>24</v>
      </c>
      <c r="I526">
        <f t="shared" si="80"/>
        <v>1</v>
      </c>
      <c r="J526">
        <v>1.61</v>
      </c>
      <c r="K526">
        <v>4</v>
      </c>
      <c r="L526">
        <v>5.5</v>
      </c>
      <c r="M526">
        <v>1.65</v>
      </c>
      <c r="N526">
        <v>4</v>
      </c>
      <c r="O526">
        <v>5</v>
      </c>
      <c r="P526">
        <v>1.65</v>
      </c>
      <c r="Q526">
        <v>4</v>
      </c>
      <c r="R526">
        <v>5</v>
      </c>
      <c r="S526">
        <f t="shared" si="81"/>
        <v>1.61</v>
      </c>
      <c r="T526">
        <f t="shared" si="82"/>
        <v>1.65</v>
      </c>
      <c r="U526">
        <f t="shared" si="83"/>
        <v>1.65</v>
      </c>
      <c r="V526">
        <f t="shared" si="84"/>
        <v>1</v>
      </c>
      <c r="W526">
        <f t="shared" si="85"/>
        <v>1</v>
      </c>
      <c r="X526">
        <f t="shared" si="86"/>
        <v>1</v>
      </c>
      <c r="Y526">
        <f t="shared" si="87"/>
        <v>1</v>
      </c>
      <c r="Z526">
        <f t="shared" si="88"/>
        <v>1</v>
      </c>
      <c r="AA526">
        <f t="shared" si="89"/>
        <v>1</v>
      </c>
    </row>
    <row r="527" spans="1:27" x14ac:dyDescent="0.2">
      <c r="A527" t="s">
        <v>17</v>
      </c>
      <c r="B527" s="1">
        <v>44541</v>
      </c>
      <c r="C527" s="2">
        <v>0.625</v>
      </c>
      <c r="D527" t="s">
        <v>34</v>
      </c>
      <c r="E527" t="s">
        <v>27</v>
      </c>
      <c r="F527">
        <v>3</v>
      </c>
      <c r="G527">
        <v>2</v>
      </c>
      <c r="H527" t="s">
        <v>24</v>
      </c>
      <c r="I527">
        <f t="shared" si="80"/>
        <v>1</v>
      </c>
      <c r="J527">
        <v>1.25</v>
      </c>
      <c r="K527">
        <v>5.75</v>
      </c>
      <c r="L527">
        <v>12</v>
      </c>
      <c r="M527">
        <v>1.3</v>
      </c>
      <c r="N527">
        <v>5.5</v>
      </c>
      <c r="O527">
        <v>10</v>
      </c>
      <c r="P527">
        <v>1.27</v>
      </c>
      <c r="Q527">
        <v>6</v>
      </c>
      <c r="R527">
        <v>11</v>
      </c>
      <c r="S527">
        <f t="shared" si="81"/>
        <v>1.25</v>
      </c>
      <c r="T527">
        <f t="shared" si="82"/>
        <v>1.3</v>
      </c>
      <c r="U527">
        <f t="shared" si="83"/>
        <v>1.27</v>
      </c>
      <c r="V527">
        <f t="shared" si="84"/>
        <v>1</v>
      </c>
      <c r="W527">
        <f t="shared" si="85"/>
        <v>1</v>
      </c>
      <c r="X527">
        <f t="shared" si="86"/>
        <v>1</v>
      </c>
      <c r="Y527">
        <f t="shared" si="87"/>
        <v>1</v>
      </c>
      <c r="Z527">
        <f t="shared" si="88"/>
        <v>1</v>
      </c>
      <c r="AA527">
        <f t="shared" si="89"/>
        <v>1</v>
      </c>
    </row>
    <row r="528" spans="1:27" x14ac:dyDescent="0.2">
      <c r="A528" t="s">
        <v>17</v>
      </c>
      <c r="B528" s="1">
        <v>44541</v>
      </c>
      <c r="C528" s="2">
        <v>0.625</v>
      </c>
      <c r="D528" t="s">
        <v>22</v>
      </c>
      <c r="E528" t="s">
        <v>26</v>
      </c>
      <c r="F528">
        <v>1</v>
      </c>
      <c r="G528">
        <v>0</v>
      </c>
      <c r="H528" t="s">
        <v>24</v>
      </c>
      <c r="I528">
        <f t="shared" si="80"/>
        <v>1</v>
      </c>
      <c r="J528">
        <v>1.2</v>
      </c>
      <c r="K528">
        <v>7</v>
      </c>
      <c r="L528">
        <v>13</v>
      </c>
      <c r="M528">
        <v>1.25</v>
      </c>
      <c r="N528">
        <v>6.25</v>
      </c>
      <c r="O528">
        <v>10.5</v>
      </c>
      <c r="P528">
        <v>1.25</v>
      </c>
      <c r="Q528">
        <v>6.75</v>
      </c>
      <c r="R528">
        <v>11</v>
      </c>
      <c r="S528">
        <f t="shared" si="81"/>
        <v>1.2</v>
      </c>
      <c r="T528">
        <f t="shared" si="82"/>
        <v>1.25</v>
      </c>
      <c r="U528">
        <f t="shared" si="83"/>
        <v>1.25</v>
      </c>
      <c r="V528">
        <f t="shared" si="84"/>
        <v>1</v>
      </c>
      <c r="W528">
        <f t="shared" si="85"/>
        <v>1</v>
      </c>
      <c r="X528">
        <f t="shared" si="86"/>
        <v>1</v>
      </c>
      <c r="Y528">
        <f t="shared" si="87"/>
        <v>1</v>
      </c>
      <c r="Z528">
        <f t="shared" si="88"/>
        <v>1</v>
      </c>
      <c r="AA528">
        <f t="shared" si="89"/>
        <v>1</v>
      </c>
    </row>
    <row r="529" spans="1:27" x14ac:dyDescent="0.2">
      <c r="A529" t="s">
        <v>17</v>
      </c>
      <c r="B529" s="1">
        <v>44541</v>
      </c>
      <c r="C529" s="2">
        <v>0.72916666666666663</v>
      </c>
      <c r="D529" t="s">
        <v>43</v>
      </c>
      <c r="E529" t="s">
        <v>37</v>
      </c>
      <c r="F529">
        <v>0</v>
      </c>
      <c r="G529">
        <v>1</v>
      </c>
      <c r="H529" t="s">
        <v>20</v>
      </c>
      <c r="I529">
        <f t="shared" si="80"/>
        <v>-1</v>
      </c>
      <c r="J529">
        <v>7</v>
      </c>
      <c r="K529">
        <v>4.5</v>
      </c>
      <c r="L529">
        <v>1.45</v>
      </c>
      <c r="M529">
        <v>6.5</v>
      </c>
      <c r="N529">
        <v>4.5999999999999996</v>
      </c>
      <c r="O529">
        <v>1.46</v>
      </c>
      <c r="P529">
        <v>6.75</v>
      </c>
      <c r="Q529">
        <v>4.7</v>
      </c>
      <c r="R529">
        <v>1.45</v>
      </c>
      <c r="S529">
        <f t="shared" si="81"/>
        <v>1.45</v>
      </c>
      <c r="T529">
        <f t="shared" si="82"/>
        <v>1.46</v>
      </c>
      <c r="U529">
        <f t="shared" si="83"/>
        <v>1.45</v>
      </c>
      <c r="V529">
        <f t="shared" si="84"/>
        <v>-1</v>
      </c>
      <c r="W529">
        <f t="shared" si="85"/>
        <v>-1</v>
      </c>
      <c r="X529">
        <f t="shared" si="86"/>
        <v>-1</v>
      </c>
      <c r="Y529">
        <f t="shared" si="87"/>
        <v>1</v>
      </c>
      <c r="Z529">
        <f t="shared" si="88"/>
        <v>1</v>
      </c>
      <c r="AA529">
        <f t="shared" si="89"/>
        <v>1</v>
      </c>
    </row>
    <row r="530" spans="1:27" x14ac:dyDescent="0.2">
      <c r="A530" t="s">
        <v>17</v>
      </c>
      <c r="B530" s="1">
        <v>44542</v>
      </c>
      <c r="C530" s="2">
        <v>0.58333333333333337</v>
      </c>
      <c r="D530" t="s">
        <v>41</v>
      </c>
      <c r="E530" t="s">
        <v>39</v>
      </c>
      <c r="F530">
        <v>0</v>
      </c>
      <c r="G530">
        <v>0</v>
      </c>
      <c r="H530" t="s">
        <v>23</v>
      </c>
      <c r="I530">
        <f t="shared" si="80"/>
        <v>0</v>
      </c>
      <c r="J530">
        <v>3.6</v>
      </c>
      <c r="K530">
        <v>3.6</v>
      </c>
      <c r="L530">
        <v>2</v>
      </c>
      <c r="M530">
        <v>3.6</v>
      </c>
      <c r="N530">
        <v>3.6</v>
      </c>
      <c r="O530">
        <v>1.98</v>
      </c>
      <c r="P530">
        <v>3.5</v>
      </c>
      <c r="Q530">
        <v>3.6</v>
      </c>
      <c r="R530">
        <v>2.0499999999999998</v>
      </c>
      <c r="S530">
        <f t="shared" si="81"/>
        <v>2</v>
      </c>
      <c r="T530">
        <f t="shared" si="82"/>
        <v>1.98</v>
      </c>
      <c r="U530">
        <f t="shared" si="83"/>
        <v>2.0499999999999998</v>
      </c>
      <c r="V530">
        <f t="shared" si="84"/>
        <v>-1</v>
      </c>
      <c r="W530">
        <f t="shared" si="85"/>
        <v>-1</v>
      </c>
      <c r="X530">
        <f t="shared" si="86"/>
        <v>-1</v>
      </c>
      <c r="Y530">
        <f t="shared" si="87"/>
        <v>0</v>
      </c>
      <c r="Z530">
        <f t="shared" si="88"/>
        <v>0</v>
      </c>
      <c r="AA530">
        <f t="shared" si="89"/>
        <v>0</v>
      </c>
    </row>
    <row r="531" spans="1:27" x14ac:dyDescent="0.2">
      <c r="A531" t="s">
        <v>17</v>
      </c>
      <c r="B531" s="1">
        <v>44542</v>
      </c>
      <c r="C531" s="2">
        <v>0.58333333333333337</v>
      </c>
      <c r="D531" t="s">
        <v>35</v>
      </c>
      <c r="E531" t="s">
        <v>29</v>
      </c>
      <c r="F531">
        <v>4</v>
      </c>
      <c r="G531">
        <v>0</v>
      </c>
      <c r="H531" t="s">
        <v>24</v>
      </c>
      <c r="I531">
        <f t="shared" si="80"/>
        <v>1</v>
      </c>
      <c r="J531">
        <v>1.66</v>
      </c>
      <c r="K531">
        <v>4.0999999999999996</v>
      </c>
      <c r="L531">
        <v>4.75</v>
      </c>
      <c r="M531">
        <v>1.68</v>
      </c>
      <c r="N531">
        <v>4</v>
      </c>
      <c r="O531">
        <v>4.75</v>
      </c>
      <c r="P531">
        <v>1.75</v>
      </c>
      <c r="Q531">
        <v>4.0999999999999996</v>
      </c>
      <c r="R531">
        <v>4.3</v>
      </c>
      <c r="S531">
        <f t="shared" si="81"/>
        <v>1.66</v>
      </c>
      <c r="T531">
        <f t="shared" si="82"/>
        <v>1.68</v>
      </c>
      <c r="U531">
        <f t="shared" si="83"/>
        <v>1.75</v>
      </c>
      <c r="V531">
        <f t="shared" si="84"/>
        <v>1</v>
      </c>
      <c r="W531">
        <f t="shared" si="85"/>
        <v>1</v>
      </c>
      <c r="X531">
        <f t="shared" si="86"/>
        <v>1</v>
      </c>
      <c r="Y531">
        <f t="shared" si="87"/>
        <v>1</v>
      </c>
      <c r="Z531">
        <f t="shared" si="88"/>
        <v>1</v>
      </c>
      <c r="AA531">
        <f t="shared" si="89"/>
        <v>1</v>
      </c>
    </row>
    <row r="532" spans="1:27" x14ac:dyDescent="0.2">
      <c r="A532" t="s">
        <v>17</v>
      </c>
      <c r="B532" s="1">
        <v>44542</v>
      </c>
      <c r="C532" s="2">
        <v>0.6875</v>
      </c>
      <c r="D532" t="s">
        <v>18</v>
      </c>
      <c r="E532" t="s">
        <v>33</v>
      </c>
      <c r="F532">
        <v>3</v>
      </c>
      <c r="G532">
        <v>1</v>
      </c>
      <c r="H532" t="s">
        <v>24</v>
      </c>
      <c r="I532">
        <f t="shared" si="80"/>
        <v>1</v>
      </c>
      <c r="J532">
        <v>2.2999999999999998</v>
      </c>
      <c r="K532">
        <v>3.2</v>
      </c>
      <c r="L532">
        <v>3.3</v>
      </c>
      <c r="M532">
        <v>2.25</v>
      </c>
      <c r="N532">
        <v>3.25</v>
      </c>
      <c r="O532">
        <v>3.2</v>
      </c>
      <c r="P532">
        <v>2.2999999999999998</v>
      </c>
      <c r="Q532">
        <v>3.2</v>
      </c>
      <c r="R532">
        <v>3.35</v>
      </c>
      <c r="S532">
        <f t="shared" si="81"/>
        <v>2.2999999999999998</v>
      </c>
      <c r="T532">
        <f t="shared" si="82"/>
        <v>2.25</v>
      </c>
      <c r="U532">
        <f t="shared" si="83"/>
        <v>2.2999999999999998</v>
      </c>
      <c r="V532">
        <f t="shared" si="84"/>
        <v>1</v>
      </c>
      <c r="W532">
        <f t="shared" si="85"/>
        <v>1</v>
      </c>
      <c r="X532">
        <f t="shared" si="86"/>
        <v>1</v>
      </c>
      <c r="Y532">
        <f t="shared" si="87"/>
        <v>1</v>
      </c>
      <c r="Z532">
        <f t="shared" si="88"/>
        <v>1</v>
      </c>
      <c r="AA532">
        <f t="shared" si="89"/>
        <v>1</v>
      </c>
    </row>
    <row r="533" spans="1:27" x14ac:dyDescent="0.2">
      <c r="A533" t="s">
        <v>17</v>
      </c>
      <c r="B533" s="1">
        <v>44544</v>
      </c>
      <c r="C533" s="2">
        <v>0.82291666666666663</v>
      </c>
      <c r="D533" t="s">
        <v>43</v>
      </c>
      <c r="E533" t="s">
        <v>26</v>
      </c>
      <c r="F533">
        <v>0</v>
      </c>
      <c r="G533">
        <v>2</v>
      </c>
      <c r="H533" t="s">
        <v>20</v>
      </c>
      <c r="I533">
        <f t="shared" si="80"/>
        <v>-1</v>
      </c>
      <c r="J533">
        <v>3.3</v>
      </c>
      <c r="K533">
        <v>3.3</v>
      </c>
      <c r="L533">
        <v>2.25</v>
      </c>
      <c r="M533">
        <v>3.3</v>
      </c>
      <c r="N533">
        <v>3.25</v>
      </c>
      <c r="O533">
        <v>2.25</v>
      </c>
      <c r="P533">
        <v>3.3</v>
      </c>
      <c r="Q533">
        <v>3.25</v>
      </c>
      <c r="R533">
        <v>2.2999999999999998</v>
      </c>
      <c r="S533">
        <f t="shared" si="81"/>
        <v>2.25</v>
      </c>
      <c r="T533">
        <f t="shared" si="82"/>
        <v>2.25</v>
      </c>
      <c r="U533">
        <f t="shared" si="83"/>
        <v>2.2999999999999998</v>
      </c>
      <c r="V533">
        <f t="shared" si="84"/>
        <v>-1</v>
      </c>
      <c r="W533">
        <f t="shared" si="85"/>
        <v>-1</v>
      </c>
      <c r="X533">
        <f t="shared" si="86"/>
        <v>-1</v>
      </c>
      <c r="Y533">
        <f t="shared" si="87"/>
        <v>1</v>
      </c>
      <c r="Z533">
        <f t="shared" si="88"/>
        <v>1</v>
      </c>
      <c r="AA533">
        <f t="shared" si="89"/>
        <v>1</v>
      </c>
    </row>
    <row r="534" spans="1:27" x14ac:dyDescent="0.2">
      <c r="A534" t="s">
        <v>17</v>
      </c>
      <c r="B534" s="1">
        <v>44544</v>
      </c>
      <c r="C534" s="2">
        <v>0.83333333333333337</v>
      </c>
      <c r="D534" t="s">
        <v>40</v>
      </c>
      <c r="E534" t="s">
        <v>27</v>
      </c>
      <c r="F534">
        <v>7</v>
      </c>
      <c r="G534">
        <v>0</v>
      </c>
      <c r="H534" t="s">
        <v>24</v>
      </c>
      <c r="I534">
        <f t="shared" si="80"/>
        <v>1</v>
      </c>
      <c r="J534">
        <v>1.1399999999999999</v>
      </c>
      <c r="K534">
        <v>8.5</v>
      </c>
      <c r="L534">
        <v>15</v>
      </c>
      <c r="M534">
        <v>1.1399999999999999</v>
      </c>
      <c r="N534">
        <v>8.75</v>
      </c>
      <c r="O534">
        <v>19</v>
      </c>
      <c r="P534">
        <v>1.1499999999999999</v>
      </c>
      <c r="Q534">
        <v>8.25</v>
      </c>
      <c r="R534">
        <v>16</v>
      </c>
      <c r="S534">
        <f t="shared" si="81"/>
        <v>1.1399999999999999</v>
      </c>
      <c r="T534">
        <f t="shared" si="82"/>
        <v>1.1399999999999999</v>
      </c>
      <c r="U534">
        <f t="shared" si="83"/>
        <v>1.1499999999999999</v>
      </c>
      <c r="V534">
        <f t="shared" si="84"/>
        <v>1</v>
      </c>
      <c r="W534">
        <f t="shared" si="85"/>
        <v>1</v>
      </c>
      <c r="X534">
        <f t="shared" si="86"/>
        <v>1</v>
      </c>
      <c r="Y534">
        <f t="shared" si="87"/>
        <v>1</v>
      </c>
      <c r="Z534">
        <f t="shared" si="88"/>
        <v>1</v>
      </c>
      <c r="AA534">
        <f t="shared" si="89"/>
        <v>1</v>
      </c>
    </row>
    <row r="535" spans="1:27" x14ac:dyDescent="0.2">
      <c r="A535" t="s">
        <v>17</v>
      </c>
      <c r="B535" s="1">
        <v>44545</v>
      </c>
      <c r="C535" s="2">
        <v>0.8125</v>
      </c>
      <c r="D535" t="s">
        <v>38</v>
      </c>
      <c r="E535" t="s">
        <v>28</v>
      </c>
      <c r="F535">
        <v>0</v>
      </c>
      <c r="G535">
        <v>1</v>
      </c>
      <c r="H535" t="s">
        <v>20</v>
      </c>
      <c r="I535">
        <f t="shared" si="80"/>
        <v>-1</v>
      </c>
      <c r="J535">
        <v>2.25</v>
      </c>
      <c r="K535">
        <v>3.1</v>
      </c>
      <c r="L535">
        <v>3.5</v>
      </c>
      <c r="M535">
        <v>2.2000000000000002</v>
      </c>
      <c r="N535">
        <v>3</v>
      </c>
      <c r="O535">
        <v>3.6</v>
      </c>
      <c r="P535">
        <v>2.35</v>
      </c>
      <c r="Q535">
        <v>3.1</v>
      </c>
      <c r="R535">
        <v>3.35</v>
      </c>
      <c r="S535">
        <f t="shared" si="81"/>
        <v>2.25</v>
      </c>
      <c r="T535">
        <f t="shared" si="82"/>
        <v>2.2000000000000002</v>
      </c>
      <c r="U535">
        <f t="shared" si="83"/>
        <v>2.35</v>
      </c>
      <c r="V535">
        <f t="shared" si="84"/>
        <v>1</v>
      </c>
      <c r="W535">
        <f t="shared" si="85"/>
        <v>1</v>
      </c>
      <c r="X535">
        <f t="shared" si="86"/>
        <v>1</v>
      </c>
      <c r="Y535">
        <f t="shared" si="87"/>
        <v>0</v>
      </c>
      <c r="Z535">
        <f t="shared" si="88"/>
        <v>0</v>
      </c>
      <c r="AA535">
        <f t="shared" si="89"/>
        <v>0</v>
      </c>
    </row>
    <row r="536" spans="1:27" x14ac:dyDescent="0.2">
      <c r="A536" t="s">
        <v>17</v>
      </c>
      <c r="B536" s="1">
        <v>44545</v>
      </c>
      <c r="C536" s="2">
        <v>0.8125</v>
      </c>
      <c r="D536" t="s">
        <v>18</v>
      </c>
      <c r="E536" t="s">
        <v>32</v>
      </c>
      <c r="F536">
        <v>2</v>
      </c>
      <c r="G536">
        <v>2</v>
      </c>
      <c r="H536" t="s">
        <v>23</v>
      </c>
      <c r="I536">
        <f t="shared" si="80"/>
        <v>0</v>
      </c>
      <c r="J536">
        <v>2.15</v>
      </c>
      <c r="K536">
        <v>3.3</v>
      </c>
      <c r="L536">
        <v>3.5</v>
      </c>
      <c r="M536">
        <v>2.15</v>
      </c>
      <c r="N536">
        <v>3.3</v>
      </c>
      <c r="O536">
        <v>3.5</v>
      </c>
      <c r="P536">
        <v>2.15</v>
      </c>
      <c r="Q536">
        <v>3.35</v>
      </c>
      <c r="R536">
        <v>3.5</v>
      </c>
      <c r="S536">
        <f t="shared" si="81"/>
        <v>2.15</v>
      </c>
      <c r="T536">
        <f t="shared" si="82"/>
        <v>2.15</v>
      </c>
      <c r="U536">
        <f t="shared" si="83"/>
        <v>2.15</v>
      </c>
      <c r="V536">
        <f t="shared" si="84"/>
        <v>1</v>
      </c>
      <c r="W536">
        <f t="shared" si="85"/>
        <v>1</v>
      </c>
      <c r="X536">
        <f t="shared" si="86"/>
        <v>1</v>
      </c>
      <c r="Y536">
        <f t="shared" si="87"/>
        <v>0</v>
      </c>
      <c r="Z536">
        <f t="shared" si="88"/>
        <v>0</v>
      </c>
      <c r="AA536">
        <f t="shared" si="89"/>
        <v>0</v>
      </c>
    </row>
    <row r="537" spans="1:27" x14ac:dyDescent="0.2">
      <c r="A537" t="s">
        <v>17</v>
      </c>
      <c r="B537" s="1">
        <v>44545</v>
      </c>
      <c r="C537" s="2">
        <v>0.83333333333333337</v>
      </c>
      <c r="D537" t="s">
        <v>19</v>
      </c>
      <c r="E537" t="s">
        <v>39</v>
      </c>
      <c r="F537">
        <v>2</v>
      </c>
      <c r="G537">
        <v>0</v>
      </c>
      <c r="H537" t="s">
        <v>24</v>
      </c>
      <c r="I537">
        <f t="shared" si="80"/>
        <v>1</v>
      </c>
      <c r="J537">
        <v>2.1</v>
      </c>
      <c r="K537">
        <v>3.6</v>
      </c>
      <c r="L537">
        <v>3.3</v>
      </c>
      <c r="M537">
        <v>2.15</v>
      </c>
      <c r="N537">
        <v>3.6</v>
      </c>
      <c r="O537">
        <v>3.2</v>
      </c>
      <c r="P537">
        <v>2.25</v>
      </c>
      <c r="Q537">
        <v>3.5</v>
      </c>
      <c r="R537">
        <v>3.15</v>
      </c>
      <c r="S537">
        <f t="shared" si="81"/>
        <v>2.1</v>
      </c>
      <c r="T537">
        <f t="shared" si="82"/>
        <v>2.15</v>
      </c>
      <c r="U537">
        <f t="shared" si="83"/>
        <v>2.25</v>
      </c>
      <c r="V537">
        <f t="shared" si="84"/>
        <v>1</v>
      </c>
      <c r="W537">
        <f t="shared" si="85"/>
        <v>1</v>
      </c>
      <c r="X537">
        <f t="shared" si="86"/>
        <v>1</v>
      </c>
      <c r="Y537">
        <f t="shared" si="87"/>
        <v>1</v>
      </c>
      <c r="Z537">
        <f t="shared" si="88"/>
        <v>1</v>
      </c>
      <c r="AA537">
        <f t="shared" si="89"/>
        <v>1</v>
      </c>
    </row>
    <row r="538" spans="1:27" x14ac:dyDescent="0.2">
      <c r="A538" t="s">
        <v>17</v>
      </c>
      <c r="B538" s="1">
        <v>44546</v>
      </c>
      <c r="C538" s="2">
        <v>0.82291666666666663</v>
      </c>
      <c r="D538" t="s">
        <v>34</v>
      </c>
      <c r="E538" t="s">
        <v>33</v>
      </c>
      <c r="F538">
        <v>1</v>
      </c>
      <c r="G538">
        <v>1</v>
      </c>
      <c r="H538" t="s">
        <v>23</v>
      </c>
      <c r="I538">
        <f t="shared" si="80"/>
        <v>0</v>
      </c>
      <c r="J538">
        <v>1.22</v>
      </c>
      <c r="K538">
        <v>6.5</v>
      </c>
      <c r="L538">
        <v>13</v>
      </c>
      <c r="M538">
        <v>1.24</v>
      </c>
      <c r="N538">
        <v>6.25</v>
      </c>
      <c r="O538">
        <v>12.5</v>
      </c>
      <c r="P538">
        <v>1.25</v>
      </c>
      <c r="Q538">
        <v>5.75</v>
      </c>
      <c r="R538">
        <v>12</v>
      </c>
      <c r="S538">
        <f t="shared" si="81"/>
        <v>1.22</v>
      </c>
      <c r="T538">
        <f t="shared" si="82"/>
        <v>1.24</v>
      </c>
      <c r="U538">
        <f t="shared" si="83"/>
        <v>1.25</v>
      </c>
      <c r="V538">
        <f t="shared" si="84"/>
        <v>1</v>
      </c>
      <c r="W538">
        <f t="shared" si="85"/>
        <v>1</v>
      </c>
      <c r="X538">
        <f t="shared" si="86"/>
        <v>1</v>
      </c>
      <c r="Y538">
        <f t="shared" si="87"/>
        <v>0</v>
      </c>
      <c r="Z538">
        <f t="shared" si="88"/>
        <v>0</v>
      </c>
      <c r="AA538">
        <f t="shared" si="89"/>
        <v>0</v>
      </c>
    </row>
    <row r="539" spans="1:27" x14ac:dyDescent="0.2">
      <c r="A539" t="s">
        <v>17</v>
      </c>
      <c r="B539" s="1">
        <v>44546</v>
      </c>
      <c r="C539" s="2">
        <v>0.83333333333333337</v>
      </c>
      <c r="D539" t="s">
        <v>22</v>
      </c>
      <c r="E539" t="s">
        <v>29</v>
      </c>
      <c r="F539">
        <v>3</v>
      </c>
      <c r="G539">
        <v>1</v>
      </c>
      <c r="H539" t="s">
        <v>24</v>
      </c>
      <c r="I539">
        <f t="shared" si="80"/>
        <v>1</v>
      </c>
      <c r="J539">
        <v>1.1200000000000001</v>
      </c>
      <c r="K539">
        <v>9</v>
      </c>
      <c r="L539">
        <v>19</v>
      </c>
      <c r="M539">
        <v>1.1200000000000001</v>
      </c>
      <c r="N539">
        <v>9.25</v>
      </c>
      <c r="O539">
        <v>21</v>
      </c>
      <c r="P539">
        <v>1.1200000000000001</v>
      </c>
      <c r="Q539">
        <v>9</v>
      </c>
      <c r="R539">
        <v>20</v>
      </c>
      <c r="S539">
        <f t="shared" si="81"/>
        <v>1.1200000000000001</v>
      </c>
      <c r="T539">
        <f t="shared" si="82"/>
        <v>1.1200000000000001</v>
      </c>
      <c r="U539">
        <f t="shared" si="83"/>
        <v>1.1200000000000001</v>
      </c>
      <c r="V539">
        <f t="shared" si="84"/>
        <v>1</v>
      </c>
      <c r="W539">
        <f t="shared" si="85"/>
        <v>1</v>
      </c>
      <c r="X539">
        <f t="shared" si="86"/>
        <v>1</v>
      </c>
      <c r="Y539">
        <f t="shared" si="87"/>
        <v>1</v>
      </c>
      <c r="Z539">
        <f t="shared" si="88"/>
        <v>1</v>
      </c>
      <c r="AA539">
        <f t="shared" si="89"/>
        <v>1</v>
      </c>
    </row>
    <row r="540" spans="1:27" x14ac:dyDescent="0.2">
      <c r="A540" t="s">
        <v>17</v>
      </c>
      <c r="B540" s="1">
        <v>44548</v>
      </c>
      <c r="C540" s="2">
        <v>0.72916666666666663</v>
      </c>
      <c r="D540" t="s">
        <v>27</v>
      </c>
      <c r="E540" t="s">
        <v>19</v>
      </c>
      <c r="F540">
        <v>1</v>
      </c>
      <c r="G540">
        <v>4</v>
      </c>
      <c r="H540" t="s">
        <v>20</v>
      </c>
      <c r="I540">
        <f t="shared" si="80"/>
        <v>-1</v>
      </c>
      <c r="J540">
        <v>3.9</v>
      </c>
      <c r="K540">
        <v>3.8</v>
      </c>
      <c r="L540">
        <v>1.83</v>
      </c>
      <c r="M540">
        <v>3.9</v>
      </c>
      <c r="N540">
        <v>3.8</v>
      </c>
      <c r="O540">
        <v>1.85</v>
      </c>
      <c r="P540">
        <v>3.8</v>
      </c>
      <c r="Q540">
        <v>3.75</v>
      </c>
      <c r="R540">
        <v>1.9</v>
      </c>
      <c r="S540">
        <f t="shared" si="81"/>
        <v>1.83</v>
      </c>
      <c r="T540">
        <f t="shared" si="82"/>
        <v>1.85</v>
      </c>
      <c r="U540">
        <f t="shared" si="83"/>
        <v>1.9</v>
      </c>
      <c r="V540">
        <f t="shared" si="84"/>
        <v>-1</v>
      </c>
      <c r="W540">
        <f t="shared" si="85"/>
        <v>-1</v>
      </c>
      <c r="X540">
        <f t="shared" si="86"/>
        <v>-1</v>
      </c>
      <c r="Y540">
        <f t="shared" si="87"/>
        <v>1</v>
      </c>
      <c r="Z540">
        <f t="shared" si="88"/>
        <v>1</v>
      </c>
      <c r="AA540">
        <f t="shared" si="89"/>
        <v>1</v>
      </c>
    </row>
    <row r="541" spans="1:27" x14ac:dyDescent="0.2">
      <c r="A541" t="s">
        <v>17</v>
      </c>
      <c r="B541" s="1">
        <v>44549</v>
      </c>
      <c r="C541" s="2">
        <v>0.58333333333333337</v>
      </c>
      <c r="D541" t="s">
        <v>29</v>
      </c>
      <c r="E541" t="s">
        <v>40</v>
      </c>
      <c r="F541">
        <v>0</v>
      </c>
      <c r="G541">
        <v>4</v>
      </c>
      <c r="H541" t="s">
        <v>20</v>
      </c>
      <c r="I541">
        <f t="shared" si="80"/>
        <v>-1</v>
      </c>
      <c r="J541">
        <v>13</v>
      </c>
      <c r="K541">
        <v>7.5</v>
      </c>
      <c r="L541">
        <v>1.18</v>
      </c>
      <c r="M541">
        <v>13.5</v>
      </c>
      <c r="N541">
        <v>7.5</v>
      </c>
      <c r="O541">
        <v>1.19</v>
      </c>
      <c r="P541">
        <v>16</v>
      </c>
      <c r="Q541">
        <v>7.5</v>
      </c>
      <c r="R541">
        <v>1.17</v>
      </c>
      <c r="S541">
        <f t="shared" si="81"/>
        <v>1.18</v>
      </c>
      <c r="T541">
        <f t="shared" si="82"/>
        <v>1.19</v>
      </c>
      <c r="U541">
        <f t="shared" si="83"/>
        <v>1.17</v>
      </c>
      <c r="V541">
        <f t="shared" si="84"/>
        <v>-1</v>
      </c>
      <c r="W541">
        <f t="shared" si="85"/>
        <v>-1</v>
      </c>
      <c r="X541">
        <f t="shared" si="86"/>
        <v>-1</v>
      </c>
      <c r="Y541">
        <f t="shared" si="87"/>
        <v>1</v>
      </c>
      <c r="Z541">
        <f t="shared" si="88"/>
        <v>1</v>
      </c>
      <c r="AA541">
        <f t="shared" si="89"/>
        <v>1</v>
      </c>
    </row>
    <row r="542" spans="1:27" x14ac:dyDescent="0.2">
      <c r="A542" t="s">
        <v>17</v>
      </c>
      <c r="B542" s="1">
        <v>44549</v>
      </c>
      <c r="C542" s="2">
        <v>0.58333333333333337</v>
      </c>
      <c r="D542" t="s">
        <v>28</v>
      </c>
      <c r="E542" t="s">
        <v>34</v>
      </c>
      <c r="F542">
        <v>0</v>
      </c>
      <c r="G542">
        <v>0</v>
      </c>
      <c r="H542" t="s">
        <v>23</v>
      </c>
      <c r="I542">
        <f t="shared" si="80"/>
        <v>0</v>
      </c>
      <c r="J542">
        <v>7</v>
      </c>
      <c r="K542">
        <v>4.2</v>
      </c>
      <c r="L542">
        <v>1.5</v>
      </c>
      <c r="M542">
        <v>6.25</v>
      </c>
      <c r="N542">
        <v>3.8</v>
      </c>
      <c r="O542">
        <v>1.57</v>
      </c>
      <c r="P542">
        <v>6.25</v>
      </c>
      <c r="Q542">
        <v>3.9</v>
      </c>
      <c r="R542">
        <v>1.6</v>
      </c>
      <c r="S542">
        <f t="shared" si="81"/>
        <v>1.5</v>
      </c>
      <c r="T542">
        <f t="shared" si="82"/>
        <v>1.57</v>
      </c>
      <c r="U542">
        <f t="shared" si="83"/>
        <v>1.6</v>
      </c>
      <c r="V542">
        <f t="shared" si="84"/>
        <v>-1</v>
      </c>
      <c r="W542">
        <f t="shared" si="85"/>
        <v>-1</v>
      </c>
      <c r="X542">
        <f t="shared" si="86"/>
        <v>-1</v>
      </c>
      <c r="Y542">
        <f t="shared" si="87"/>
        <v>0</v>
      </c>
      <c r="Z542">
        <f t="shared" si="88"/>
        <v>0</v>
      </c>
      <c r="AA542">
        <f t="shared" si="89"/>
        <v>0</v>
      </c>
    </row>
    <row r="543" spans="1:27" x14ac:dyDescent="0.2">
      <c r="A543" t="s">
        <v>17</v>
      </c>
      <c r="B543" s="1">
        <v>44549</v>
      </c>
      <c r="C543" s="2">
        <v>0.6875</v>
      </c>
      <c r="D543" t="s">
        <v>31</v>
      </c>
      <c r="E543" t="s">
        <v>22</v>
      </c>
      <c r="F543">
        <v>2</v>
      </c>
      <c r="G543">
        <v>2</v>
      </c>
      <c r="H543" t="s">
        <v>23</v>
      </c>
      <c r="I543">
        <f t="shared" si="80"/>
        <v>0</v>
      </c>
      <c r="J543">
        <v>5.25</v>
      </c>
      <c r="K543">
        <v>4.75</v>
      </c>
      <c r="L543">
        <v>1.53</v>
      </c>
      <c r="M543">
        <v>5.25</v>
      </c>
      <c r="N543">
        <v>4.4000000000000004</v>
      </c>
      <c r="O543">
        <v>1.57</v>
      </c>
      <c r="P543">
        <v>5.25</v>
      </c>
      <c r="Q543">
        <v>4.3</v>
      </c>
      <c r="R543">
        <v>1.6</v>
      </c>
      <c r="S543">
        <f t="shared" si="81"/>
        <v>1.53</v>
      </c>
      <c r="T543">
        <f t="shared" si="82"/>
        <v>1.57</v>
      </c>
      <c r="U543">
        <f t="shared" si="83"/>
        <v>1.6</v>
      </c>
      <c r="V543">
        <f t="shared" si="84"/>
        <v>-1</v>
      </c>
      <c r="W543">
        <f t="shared" si="85"/>
        <v>-1</v>
      </c>
      <c r="X543">
        <f t="shared" si="86"/>
        <v>-1</v>
      </c>
      <c r="Y543">
        <f t="shared" si="87"/>
        <v>0</v>
      </c>
      <c r="Z543">
        <f t="shared" si="88"/>
        <v>0</v>
      </c>
      <c r="AA543">
        <f t="shared" si="89"/>
        <v>0</v>
      </c>
    </row>
    <row r="544" spans="1:27" x14ac:dyDescent="0.2">
      <c r="A544" t="s">
        <v>17</v>
      </c>
      <c r="B544" s="1">
        <v>44556</v>
      </c>
      <c r="C544" s="2">
        <v>0.625</v>
      </c>
      <c r="D544" t="s">
        <v>40</v>
      </c>
      <c r="E544" t="s">
        <v>35</v>
      </c>
      <c r="F544">
        <v>6</v>
      </c>
      <c r="G544">
        <v>3</v>
      </c>
      <c r="H544" t="s">
        <v>24</v>
      </c>
      <c r="I544">
        <f t="shared" si="80"/>
        <v>1</v>
      </c>
      <c r="J544">
        <v>1.18</v>
      </c>
      <c r="K544">
        <v>7.5</v>
      </c>
      <c r="L544">
        <v>13</v>
      </c>
      <c r="M544">
        <v>1.18</v>
      </c>
      <c r="N544">
        <v>8</v>
      </c>
      <c r="O544">
        <v>13.5</v>
      </c>
      <c r="P544">
        <v>1.17</v>
      </c>
      <c r="Q544">
        <v>7.75</v>
      </c>
      <c r="R544">
        <v>15</v>
      </c>
      <c r="S544">
        <f t="shared" si="81"/>
        <v>1.18</v>
      </c>
      <c r="T544">
        <f t="shared" si="82"/>
        <v>1.18</v>
      </c>
      <c r="U544">
        <f t="shared" si="83"/>
        <v>1.17</v>
      </c>
      <c r="V544">
        <f t="shared" si="84"/>
        <v>1</v>
      </c>
      <c r="W544">
        <f t="shared" si="85"/>
        <v>1</v>
      </c>
      <c r="X544">
        <f t="shared" si="86"/>
        <v>1</v>
      </c>
      <c r="Y544">
        <f t="shared" si="87"/>
        <v>1</v>
      </c>
      <c r="Z544">
        <f t="shared" si="88"/>
        <v>1</v>
      </c>
      <c r="AA544">
        <f t="shared" si="89"/>
        <v>1</v>
      </c>
    </row>
    <row r="545" spans="1:27" x14ac:dyDescent="0.2">
      <c r="A545" t="s">
        <v>17</v>
      </c>
      <c r="B545" s="1">
        <v>44556</v>
      </c>
      <c r="C545" s="2">
        <v>0.625</v>
      </c>
      <c r="D545" t="s">
        <v>43</v>
      </c>
      <c r="E545" t="s">
        <v>19</v>
      </c>
      <c r="F545">
        <v>0</v>
      </c>
      <c r="G545">
        <v>5</v>
      </c>
      <c r="H545" t="s">
        <v>20</v>
      </c>
      <c r="I545">
        <f t="shared" si="80"/>
        <v>-1</v>
      </c>
      <c r="J545">
        <v>8</v>
      </c>
      <c r="K545">
        <v>4.75</v>
      </c>
      <c r="L545">
        <v>1.4</v>
      </c>
      <c r="M545">
        <v>6.75</v>
      </c>
      <c r="N545">
        <v>4.75</v>
      </c>
      <c r="O545">
        <v>1.43</v>
      </c>
      <c r="P545">
        <v>7.25</v>
      </c>
      <c r="Q545">
        <v>4.7</v>
      </c>
      <c r="R545">
        <v>1.43</v>
      </c>
      <c r="S545">
        <f t="shared" si="81"/>
        <v>1.4</v>
      </c>
      <c r="T545">
        <f t="shared" si="82"/>
        <v>1.43</v>
      </c>
      <c r="U545">
        <f t="shared" si="83"/>
        <v>1.43</v>
      </c>
      <c r="V545">
        <f t="shared" si="84"/>
        <v>-1</v>
      </c>
      <c r="W545">
        <f t="shared" si="85"/>
        <v>-1</v>
      </c>
      <c r="X545">
        <f t="shared" si="86"/>
        <v>-1</v>
      </c>
      <c r="Y545">
        <f t="shared" si="87"/>
        <v>1</v>
      </c>
      <c r="Z545">
        <f t="shared" si="88"/>
        <v>1</v>
      </c>
      <c r="AA545">
        <f t="shared" si="89"/>
        <v>1</v>
      </c>
    </row>
    <row r="546" spans="1:27" x14ac:dyDescent="0.2">
      <c r="A546" t="s">
        <v>17</v>
      </c>
      <c r="B546" s="1">
        <v>44556</v>
      </c>
      <c r="C546" s="2">
        <v>0.625</v>
      </c>
      <c r="D546" t="s">
        <v>31</v>
      </c>
      <c r="E546" t="s">
        <v>18</v>
      </c>
      <c r="F546">
        <v>3</v>
      </c>
      <c r="G546">
        <v>0</v>
      </c>
      <c r="H546" t="s">
        <v>24</v>
      </c>
      <c r="I546">
        <f t="shared" si="80"/>
        <v>1</v>
      </c>
      <c r="J546">
        <v>1.72</v>
      </c>
      <c r="K546">
        <v>3.8</v>
      </c>
      <c r="L546">
        <v>4.75</v>
      </c>
      <c r="M546">
        <v>1.7</v>
      </c>
      <c r="N546">
        <v>3.9</v>
      </c>
      <c r="O546">
        <v>4.8</v>
      </c>
      <c r="P546">
        <v>1.73</v>
      </c>
      <c r="Q546">
        <v>3.85</v>
      </c>
      <c r="R546">
        <v>4.8</v>
      </c>
      <c r="S546">
        <f t="shared" si="81"/>
        <v>1.72</v>
      </c>
      <c r="T546">
        <f t="shared" si="82"/>
        <v>1.7</v>
      </c>
      <c r="U546">
        <f t="shared" si="83"/>
        <v>1.73</v>
      </c>
      <c r="V546">
        <f t="shared" si="84"/>
        <v>1</v>
      </c>
      <c r="W546">
        <f t="shared" si="85"/>
        <v>1</v>
      </c>
      <c r="X546">
        <f t="shared" si="86"/>
        <v>1</v>
      </c>
      <c r="Y546">
        <f t="shared" si="87"/>
        <v>1</v>
      </c>
      <c r="Z546">
        <f t="shared" si="88"/>
        <v>1</v>
      </c>
      <c r="AA546">
        <f t="shared" si="89"/>
        <v>1</v>
      </c>
    </row>
    <row r="547" spans="1:27" x14ac:dyDescent="0.2">
      <c r="A547" t="s">
        <v>17</v>
      </c>
      <c r="B547" s="1">
        <v>44556</v>
      </c>
      <c r="C547" s="2">
        <v>0.625</v>
      </c>
      <c r="D547" t="s">
        <v>39</v>
      </c>
      <c r="E547" t="s">
        <v>32</v>
      </c>
      <c r="F547">
        <v>2</v>
      </c>
      <c r="G547">
        <v>3</v>
      </c>
      <c r="H547" t="s">
        <v>20</v>
      </c>
      <c r="I547">
        <f t="shared" si="80"/>
        <v>-1</v>
      </c>
      <c r="J547">
        <v>1.8</v>
      </c>
      <c r="K547">
        <v>3.9</v>
      </c>
      <c r="L547">
        <v>4.2</v>
      </c>
      <c r="M547">
        <v>1.88</v>
      </c>
      <c r="N547">
        <v>3.6</v>
      </c>
      <c r="O547">
        <v>4</v>
      </c>
      <c r="P547">
        <v>1.83</v>
      </c>
      <c r="Q547">
        <v>3.85</v>
      </c>
      <c r="R547">
        <v>4.0999999999999996</v>
      </c>
      <c r="S547">
        <f t="shared" si="81"/>
        <v>1.8</v>
      </c>
      <c r="T547">
        <f t="shared" si="82"/>
        <v>1.88</v>
      </c>
      <c r="U547">
        <f t="shared" si="83"/>
        <v>1.83</v>
      </c>
      <c r="V547">
        <f t="shared" si="84"/>
        <v>1</v>
      </c>
      <c r="W547">
        <f t="shared" si="85"/>
        <v>1</v>
      </c>
      <c r="X547">
        <f t="shared" si="86"/>
        <v>1</v>
      </c>
      <c r="Y547">
        <f t="shared" si="87"/>
        <v>0</v>
      </c>
      <c r="Z547">
        <f t="shared" si="88"/>
        <v>0</v>
      </c>
      <c r="AA547">
        <f t="shared" si="89"/>
        <v>0</v>
      </c>
    </row>
    <row r="548" spans="1:27" x14ac:dyDescent="0.2">
      <c r="A548" t="s">
        <v>17</v>
      </c>
      <c r="B548" s="1">
        <v>44556</v>
      </c>
      <c r="C548" s="2">
        <v>0.72916666666666663</v>
      </c>
      <c r="D548" t="s">
        <v>26</v>
      </c>
      <c r="E548" t="s">
        <v>34</v>
      </c>
      <c r="F548">
        <v>1</v>
      </c>
      <c r="G548">
        <v>3</v>
      </c>
      <c r="H548" t="s">
        <v>20</v>
      </c>
      <c r="I548">
        <f t="shared" si="80"/>
        <v>-1</v>
      </c>
      <c r="J548">
        <v>5.25</v>
      </c>
      <c r="K548">
        <v>3.8</v>
      </c>
      <c r="L548">
        <v>1.65</v>
      </c>
      <c r="M548">
        <v>5.5</v>
      </c>
      <c r="N548">
        <v>3.75</v>
      </c>
      <c r="O548">
        <v>1.65</v>
      </c>
      <c r="P548">
        <v>5</v>
      </c>
      <c r="Q548">
        <v>3.75</v>
      </c>
      <c r="R548">
        <v>1.7</v>
      </c>
      <c r="S548">
        <f t="shared" si="81"/>
        <v>1.65</v>
      </c>
      <c r="T548">
        <f t="shared" si="82"/>
        <v>1.65</v>
      </c>
      <c r="U548">
        <f t="shared" si="83"/>
        <v>1.7</v>
      </c>
      <c r="V548">
        <f t="shared" si="84"/>
        <v>-1</v>
      </c>
      <c r="W548">
        <f t="shared" si="85"/>
        <v>-1</v>
      </c>
      <c r="X548">
        <f t="shared" si="86"/>
        <v>-1</v>
      </c>
      <c r="Y548">
        <f t="shared" si="87"/>
        <v>1</v>
      </c>
      <c r="Z548">
        <f t="shared" si="88"/>
        <v>1</v>
      </c>
      <c r="AA548">
        <f t="shared" si="89"/>
        <v>1</v>
      </c>
    </row>
    <row r="549" spans="1:27" x14ac:dyDescent="0.2">
      <c r="A549" t="s">
        <v>17</v>
      </c>
      <c r="B549" s="1">
        <v>44556</v>
      </c>
      <c r="C549" s="2">
        <v>0.83333333333333337</v>
      </c>
      <c r="D549" t="s">
        <v>38</v>
      </c>
      <c r="E549" t="s">
        <v>36</v>
      </c>
      <c r="F549">
        <v>2</v>
      </c>
      <c r="G549">
        <v>0</v>
      </c>
      <c r="H549" t="s">
        <v>24</v>
      </c>
      <c r="I549">
        <f t="shared" si="80"/>
        <v>1</v>
      </c>
      <c r="J549">
        <v>1.9</v>
      </c>
      <c r="K549">
        <v>3.4</v>
      </c>
      <c r="L549">
        <v>4.2</v>
      </c>
      <c r="M549">
        <v>1.93</v>
      </c>
      <c r="N549">
        <v>3.5</v>
      </c>
      <c r="O549">
        <v>4</v>
      </c>
      <c r="P549">
        <v>1.95</v>
      </c>
      <c r="Q549">
        <v>3.45</v>
      </c>
      <c r="R549">
        <v>4.0999999999999996</v>
      </c>
      <c r="S549">
        <f t="shared" si="81"/>
        <v>1.9</v>
      </c>
      <c r="T549">
        <f t="shared" si="82"/>
        <v>1.93</v>
      </c>
      <c r="U549">
        <f t="shared" si="83"/>
        <v>1.95</v>
      </c>
      <c r="V549">
        <f t="shared" si="84"/>
        <v>1</v>
      </c>
      <c r="W549">
        <f t="shared" si="85"/>
        <v>1</v>
      </c>
      <c r="X549">
        <f t="shared" si="86"/>
        <v>1</v>
      </c>
      <c r="Y549">
        <f t="shared" si="87"/>
        <v>1</v>
      </c>
      <c r="Z549">
        <f t="shared" si="88"/>
        <v>1</v>
      </c>
      <c r="AA549">
        <f t="shared" si="89"/>
        <v>1</v>
      </c>
    </row>
    <row r="550" spans="1:27" x14ac:dyDescent="0.2">
      <c r="A550" t="s">
        <v>17</v>
      </c>
      <c r="B550" s="1">
        <v>44557</v>
      </c>
      <c r="C550" s="2">
        <v>0.83333333333333337</v>
      </c>
      <c r="D550" t="s">
        <v>29</v>
      </c>
      <c r="E550" t="s">
        <v>37</v>
      </c>
      <c r="F550">
        <v>1</v>
      </c>
      <c r="G550">
        <v>1</v>
      </c>
      <c r="H550" t="s">
        <v>23</v>
      </c>
      <c r="I550">
        <f t="shared" si="80"/>
        <v>0</v>
      </c>
      <c r="J550">
        <v>6.5</v>
      </c>
      <c r="K550">
        <v>4.75</v>
      </c>
      <c r="L550">
        <v>1.44</v>
      </c>
      <c r="M550">
        <v>6</v>
      </c>
      <c r="N550">
        <v>4.5999999999999996</v>
      </c>
      <c r="O550">
        <v>1.47</v>
      </c>
      <c r="P550">
        <v>6.25</v>
      </c>
      <c r="Q550">
        <v>4.7</v>
      </c>
      <c r="R550">
        <v>1.5</v>
      </c>
      <c r="S550">
        <f t="shared" si="81"/>
        <v>1.44</v>
      </c>
      <c r="T550">
        <f t="shared" si="82"/>
        <v>1.47</v>
      </c>
      <c r="U550">
        <f t="shared" si="83"/>
        <v>1.5</v>
      </c>
      <c r="V550">
        <f t="shared" si="84"/>
        <v>-1</v>
      </c>
      <c r="W550">
        <f t="shared" si="85"/>
        <v>-1</v>
      </c>
      <c r="X550">
        <f t="shared" si="86"/>
        <v>-1</v>
      </c>
      <c r="Y550">
        <f t="shared" si="87"/>
        <v>0</v>
      </c>
      <c r="Z550">
        <f t="shared" si="88"/>
        <v>0</v>
      </c>
      <c r="AA550">
        <f t="shared" si="89"/>
        <v>0</v>
      </c>
    </row>
    <row r="551" spans="1:27" x14ac:dyDescent="0.2">
      <c r="A551" t="s">
        <v>17</v>
      </c>
      <c r="B551" s="1">
        <v>44558</v>
      </c>
      <c r="C551" s="2">
        <v>0.625</v>
      </c>
      <c r="D551" t="s">
        <v>18</v>
      </c>
      <c r="E551" t="s">
        <v>43</v>
      </c>
      <c r="F551">
        <v>3</v>
      </c>
      <c r="G551">
        <v>0</v>
      </c>
      <c r="H551" t="s">
        <v>24</v>
      </c>
      <c r="I551">
        <f t="shared" si="80"/>
        <v>1</v>
      </c>
      <c r="J551">
        <v>1.65</v>
      </c>
      <c r="K551">
        <v>3.75</v>
      </c>
      <c r="L551">
        <v>5.5</v>
      </c>
      <c r="M551">
        <v>1.66</v>
      </c>
      <c r="N551">
        <v>3.6</v>
      </c>
      <c r="O551">
        <v>5.75</v>
      </c>
      <c r="P551">
        <v>1.67</v>
      </c>
      <c r="Q551">
        <v>3.65</v>
      </c>
      <c r="R551">
        <v>5.5</v>
      </c>
      <c r="S551">
        <f t="shared" si="81"/>
        <v>1.65</v>
      </c>
      <c r="T551">
        <f t="shared" si="82"/>
        <v>1.66</v>
      </c>
      <c r="U551">
        <f t="shared" si="83"/>
        <v>1.67</v>
      </c>
      <c r="V551">
        <f t="shared" si="84"/>
        <v>1</v>
      </c>
      <c r="W551">
        <f t="shared" si="85"/>
        <v>1</v>
      </c>
      <c r="X551">
        <f t="shared" si="86"/>
        <v>1</v>
      </c>
      <c r="Y551">
        <f t="shared" si="87"/>
        <v>1</v>
      </c>
      <c r="Z551">
        <f t="shared" si="88"/>
        <v>1</v>
      </c>
      <c r="AA551">
        <f t="shared" si="89"/>
        <v>1</v>
      </c>
    </row>
    <row r="552" spans="1:27" x14ac:dyDescent="0.2">
      <c r="A552" t="s">
        <v>17</v>
      </c>
      <c r="B552" s="1">
        <v>44558</v>
      </c>
      <c r="C552" s="2">
        <v>0.625</v>
      </c>
      <c r="D552" t="s">
        <v>32</v>
      </c>
      <c r="E552" t="s">
        <v>31</v>
      </c>
      <c r="F552">
        <v>1</v>
      </c>
      <c r="G552">
        <v>1</v>
      </c>
      <c r="H552" t="s">
        <v>23</v>
      </c>
      <c r="I552">
        <f t="shared" si="80"/>
        <v>0</v>
      </c>
      <c r="J552">
        <v>3.75</v>
      </c>
      <c r="K552">
        <v>3.5</v>
      </c>
      <c r="L552">
        <v>2</v>
      </c>
      <c r="M552">
        <v>3.5</v>
      </c>
      <c r="N552">
        <v>3.5</v>
      </c>
      <c r="O552">
        <v>2.0499999999999998</v>
      </c>
      <c r="P552">
        <v>3.8</v>
      </c>
      <c r="Q552">
        <v>3.4</v>
      </c>
      <c r="R552">
        <v>2.0499999999999998</v>
      </c>
      <c r="S552">
        <f t="shared" si="81"/>
        <v>2</v>
      </c>
      <c r="T552">
        <f t="shared" si="82"/>
        <v>2.0499999999999998</v>
      </c>
      <c r="U552">
        <f t="shared" si="83"/>
        <v>2.0499999999999998</v>
      </c>
      <c r="V552">
        <f t="shared" si="84"/>
        <v>-1</v>
      </c>
      <c r="W552">
        <f t="shared" si="85"/>
        <v>-1</v>
      </c>
      <c r="X552">
        <f t="shared" si="86"/>
        <v>-1</v>
      </c>
      <c r="Y552">
        <f t="shared" si="87"/>
        <v>0</v>
      </c>
      <c r="Z552">
        <f t="shared" si="88"/>
        <v>0</v>
      </c>
      <c r="AA552">
        <f t="shared" si="89"/>
        <v>0</v>
      </c>
    </row>
    <row r="553" spans="1:27" x14ac:dyDescent="0.2">
      <c r="A553" t="s">
        <v>17</v>
      </c>
      <c r="B553" s="1">
        <v>44558</v>
      </c>
      <c r="C553" s="2">
        <v>0.625</v>
      </c>
      <c r="D553" t="s">
        <v>42</v>
      </c>
      <c r="E553" t="s">
        <v>39</v>
      </c>
      <c r="F553">
        <v>1</v>
      </c>
      <c r="G553">
        <v>4</v>
      </c>
      <c r="H553" t="s">
        <v>20</v>
      </c>
      <c r="I553">
        <f t="shared" si="80"/>
        <v>-1</v>
      </c>
      <c r="J553">
        <v>3.4</v>
      </c>
      <c r="K553">
        <v>3.6</v>
      </c>
      <c r="L553">
        <v>2.1</v>
      </c>
      <c r="M553">
        <v>3.3</v>
      </c>
      <c r="N553">
        <v>3.5</v>
      </c>
      <c r="O553">
        <v>2.15</v>
      </c>
      <c r="P553">
        <v>3.2</v>
      </c>
      <c r="Q553">
        <v>3.55</v>
      </c>
      <c r="R553">
        <v>2.2000000000000002</v>
      </c>
      <c r="S553">
        <f t="shared" si="81"/>
        <v>2.1</v>
      </c>
      <c r="T553">
        <f t="shared" si="82"/>
        <v>2.15</v>
      </c>
      <c r="U553">
        <f t="shared" si="83"/>
        <v>2.2000000000000002</v>
      </c>
      <c r="V553">
        <f t="shared" si="84"/>
        <v>-1</v>
      </c>
      <c r="W553">
        <f t="shared" si="85"/>
        <v>-1</v>
      </c>
      <c r="X553">
        <f t="shared" si="86"/>
        <v>-1</v>
      </c>
      <c r="Y553">
        <f t="shared" si="87"/>
        <v>1</v>
      </c>
      <c r="Z553">
        <f t="shared" si="88"/>
        <v>1</v>
      </c>
      <c r="AA553">
        <f t="shared" si="89"/>
        <v>1</v>
      </c>
    </row>
    <row r="554" spans="1:27" x14ac:dyDescent="0.2">
      <c r="A554" t="s">
        <v>17</v>
      </c>
      <c r="B554" s="1">
        <v>44558</v>
      </c>
      <c r="C554" s="2">
        <v>0.83333333333333337</v>
      </c>
      <c r="D554" t="s">
        <v>35</v>
      </c>
      <c r="E554" t="s">
        <v>22</v>
      </c>
      <c r="F554">
        <v>1</v>
      </c>
      <c r="G554">
        <v>0</v>
      </c>
      <c r="H554" t="s">
        <v>24</v>
      </c>
      <c r="I554">
        <f t="shared" si="80"/>
        <v>1</v>
      </c>
      <c r="J554">
        <v>8</v>
      </c>
      <c r="K554">
        <v>5.5</v>
      </c>
      <c r="L554">
        <v>1.33</v>
      </c>
      <c r="M554">
        <v>7.5</v>
      </c>
      <c r="N554">
        <v>5.75</v>
      </c>
      <c r="O554">
        <v>1.35</v>
      </c>
      <c r="P554">
        <v>7</v>
      </c>
      <c r="Q554">
        <v>5.25</v>
      </c>
      <c r="R554">
        <v>1.4</v>
      </c>
      <c r="S554">
        <f t="shared" si="81"/>
        <v>1.33</v>
      </c>
      <c r="T554">
        <f t="shared" si="82"/>
        <v>1.35</v>
      </c>
      <c r="U554">
        <f t="shared" si="83"/>
        <v>1.4</v>
      </c>
      <c r="V554">
        <f t="shared" si="84"/>
        <v>-1</v>
      </c>
      <c r="W554">
        <f t="shared" si="85"/>
        <v>-1</v>
      </c>
      <c r="X554">
        <f t="shared" si="86"/>
        <v>-1</v>
      </c>
      <c r="Y554">
        <f t="shared" si="87"/>
        <v>0</v>
      </c>
      <c r="Z554">
        <f t="shared" si="88"/>
        <v>0</v>
      </c>
      <c r="AA554">
        <f t="shared" si="89"/>
        <v>0</v>
      </c>
    </row>
    <row r="555" spans="1:27" x14ac:dyDescent="0.2">
      <c r="A555" t="s">
        <v>17</v>
      </c>
      <c r="B555" s="1">
        <v>44559</v>
      </c>
      <c r="C555" s="2">
        <v>0.8125</v>
      </c>
      <c r="D555" t="s">
        <v>34</v>
      </c>
      <c r="E555" t="s">
        <v>38</v>
      </c>
      <c r="F555">
        <v>1</v>
      </c>
      <c r="G555">
        <v>1</v>
      </c>
      <c r="H555" t="s">
        <v>23</v>
      </c>
      <c r="I555">
        <f t="shared" si="80"/>
        <v>0</v>
      </c>
      <c r="J555">
        <v>1.4</v>
      </c>
      <c r="K555">
        <v>4.5</v>
      </c>
      <c r="L555">
        <v>7.5</v>
      </c>
      <c r="M555">
        <v>1.44</v>
      </c>
      <c r="N555">
        <v>4.33</v>
      </c>
      <c r="O555">
        <v>7.75</v>
      </c>
      <c r="P555">
        <v>1.4</v>
      </c>
      <c r="Q555">
        <v>4.5999999999999996</v>
      </c>
      <c r="R555">
        <v>8.5</v>
      </c>
      <c r="S555">
        <f t="shared" si="81"/>
        <v>1.4</v>
      </c>
      <c r="T555">
        <f t="shared" si="82"/>
        <v>1.44</v>
      </c>
      <c r="U555">
        <f t="shared" si="83"/>
        <v>1.4</v>
      </c>
      <c r="V555">
        <f t="shared" si="84"/>
        <v>1</v>
      </c>
      <c r="W555">
        <f t="shared" si="85"/>
        <v>1</v>
      </c>
      <c r="X555">
        <f t="shared" si="86"/>
        <v>1</v>
      </c>
      <c r="Y555">
        <f t="shared" si="87"/>
        <v>0</v>
      </c>
      <c r="Z555">
        <f t="shared" si="88"/>
        <v>0</v>
      </c>
      <c r="AA555">
        <f t="shared" si="89"/>
        <v>0</v>
      </c>
    </row>
    <row r="556" spans="1:27" x14ac:dyDescent="0.2">
      <c r="A556" t="s">
        <v>17</v>
      </c>
      <c r="B556" s="1">
        <v>44559</v>
      </c>
      <c r="C556" s="2">
        <v>0.84375</v>
      </c>
      <c r="D556" t="s">
        <v>36</v>
      </c>
      <c r="E556" t="s">
        <v>40</v>
      </c>
      <c r="F556">
        <v>0</v>
      </c>
      <c r="G556">
        <v>1</v>
      </c>
      <c r="H556" t="s">
        <v>20</v>
      </c>
      <c r="I556">
        <f t="shared" si="80"/>
        <v>-1</v>
      </c>
      <c r="J556">
        <v>19</v>
      </c>
      <c r="K556">
        <v>8</v>
      </c>
      <c r="L556">
        <v>1.1399999999999999</v>
      </c>
      <c r="M556">
        <v>15.5</v>
      </c>
      <c r="N556">
        <v>8</v>
      </c>
      <c r="O556">
        <v>1.17</v>
      </c>
      <c r="P556">
        <v>18</v>
      </c>
      <c r="Q556">
        <v>7.75</v>
      </c>
      <c r="R556">
        <v>1.1499999999999999</v>
      </c>
      <c r="S556">
        <f t="shared" si="81"/>
        <v>1.1399999999999999</v>
      </c>
      <c r="T556">
        <f t="shared" si="82"/>
        <v>1.17</v>
      </c>
      <c r="U556">
        <f t="shared" si="83"/>
        <v>1.1499999999999999</v>
      </c>
      <c r="V556">
        <f t="shared" si="84"/>
        <v>-1</v>
      </c>
      <c r="W556">
        <f t="shared" si="85"/>
        <v>-1</v>
      </c>
      <c r="X556">
        <f t="shared" si="86"/>
        <v>-1</v>
      </c>
      <c r="Y556">
        <f t="shared" si="87"/>
        <v>1</v>
      </c>
      <c r="Z556">
        <f t="shared" si="88"/>
        <v>1</v>
      </c>
      <c r="AA556">
        <f t="shared" si="89"/>
        <v>1</v>
      </c>
    </row>
    <row r="557" spans="1:27" x14ac:dyDescent="0.2">
      <c r="A557" t="s">
        <v>17</v>
      </c>
      <c r="B557" s="1">
        <v>44560</v>
      </c>
      <c r="C557" s="2">
        <v>0.84375</v>
      </c>
      <c r="D557" t="s">
        <v>37</v>
      </c>
      <c r="E557" t="s">
        <v>41</v>
      </c>
      <c r="F557">
        <v>3</v>
      </c>
      <c r="G557">
        <v>1</v>
      </c>
      <c r="H557" t="s">
        <v>24</v>
      </c>
      <c r="I557">
        <f t="shared" si="80"/>
        <v>1</v>
      </c>
      <c r="J557">
        <v>1.36</v>
      </c>
      <c r="K557">
        <v>5</v>
      </c>
      <c r="L557">
        <v>9</v>
      </c>
      <c r="M557">
        <v>1.36</v>
      </c>
      <c r="N557">
        <v>5</v>
      </c>
      <c r="O557">
        <v>8.5</v>
      </c>
      <c r="P557">
        <v>1.4</v>
      </c>
      <c r="Q557">
        <v>4.9000000000000004</v>
      </c>
      <c r="R557">
        <v>7.75</v>
      </c>
      <c r="S557">
        <f t="shared" si="81"/>
        <v>1.36</v>
      </c>
      <c r="T557">
        <f t="shared" si="82"/>
        <v>1.36</v>
      </c>
      <c r="U557">
        <f t="shared" si="83"/>
        <v>1.4</v>
      </c>
      <c r="V557">
        <f t="shared" si="84"/>
        <v>1</v>
      </c>
      <c r="W557">
        <f t="shared" si="85"/>
        <v>1</v>
      </c>
      <c r="X557">
        <f t="shared" si="86"/>
        <v>1</v>
      </c>
      <c r="Y557">
        <f t="shared" si="87"/>
        <v>1</v>
      </c>
      <c r="Z557">
        <f t="shared" si="88"/>
        <v>1</v>
      </c>
      <c r="AA557">
        <f t="shared" si="89"/>
        <v>1</v>
      </c>
    </row>
    <row r="558" spans="1:27" x14ac:dyDescent="0.2">
      <c r="A558" t="s">
        <v>17</v>
      </c>
      <c r="B558" s="1">
        <v>44562</v>
      </c>
      <c r="C558" s="2">
        <v>0.52083333333333337</v>
      </c>
      <c r="D558" t="s">
        <v>19</v>
      </c>
      <c r="E558" t="s">
        <v>40</v>
      </c>
      <c r="F558">
        <v>1</v>
      </c>
      <c r="G558">
        <v>2</v>
      </c>
      <c r="H558" t="s">
        <v>20</v>
      </c>
      <c r="I558">
        <f t="shared" si="80"/>
        <v>-1</v>
      </c>
      <c r="J558">
        <v>5.75</v>
      </c>
      <c r="K558">
        <v>4.75</v>
      </c>
      <c r="L558">
        <v>1.5</v>
      </c>
      <c r="M558">
        <v>6</v>
      </c>
      <c r="N558">
        <v>4.5999999999999996</v>
      </c>
      <c r="O558">
        <v>1.49</v>
      </c>
      <c r="P558">
        <v>5.75</v>
      </c>
      <c r="Q558">
        <v>4.8</v>
      </c>
      <c r="R558">
        <v>1.5</v>
      </c>
      <c r="S558">
        <f t="shared" si="81"/>
        <v>1.5</v>
      </c>
      <c r="T558">
        <f t="shared" si="82"/>
        <v>1.49</v>
      </c>
      <c r="U558">
        <f t="shared" si="83"/>
        <v>1.5</v>
      </c>
      <c r="V558">
        <f t="shared" si="84"/>
        <v>-1</v>
      </c>
      <c r="W558">
        <f t="shared" si="85"/>
        <v>-1</v>
      </c>
      <c r="X558">
        <f t="shared" si="86"/>
        <v>-1</v>
      </c>
      <c r="Y558">
        <f t="shared" si="87"/>
        <v>1</v>
      </c>
      <c r="Z558">
        <f t="shared" si="88"/>
        <v>1</v>
      </c>
      <c r="AA558">
        <f t="shared" si="89"/>
        <v>1</v>
      </c>
    </row>
    <row r="559" spans="1:27" x14ac:dyDescent="0.2">
      <c r="A559" t="s">
        <v>17</v>
      </c>
      <c r="B559" s="1">
        <v>44562</v>
      </c>
      <c r="C559" s="2">
        <v>0.625</v>
      </c>
      <c r="D559" t="s">
        <v>42</v>
      </c>
      <c r="E559" t="s">
        <v>31</v>
      </c>
      <c r="F559">
        <v>0</v>
      </c>
      <c r="G559">
        <v>1</v>
      </c>
      <c r="H559" t="s">
        <v>20</v>
      </c>
      <c r="I559">
        <f t="shared" si="80"/>
        <v>-1</v>
      </c>
      <c r="J559">
        <v>5</v>
      </c>
      <c r="K559">
        <v>4.2</v>
      </c>
      <c r="L559">
        <v>1.61</v>
      </c>
      <c r="M559">
        <v>5.25</v>
      </c>
      <c r="N559">
        <v>4.2</v>
      </c>
      <c r="O559">
        <v>1.6</v>
      </c>
      <c r="P559">
        <v>5.25</v>
      </c>
      <c r="Q559">
        <v>4.0999999999999996</v>
      </c>
      <c r="R559">
        <v>1.63</v>
      </c>
      <c r="S559">
        <f t="shared" si="81"/>
        <v>1.61</v>
      </c>
      <c r="T559">
        <f t="shared" si="82"/>
        <v>1.6</v>
      </c>
      <c r="U559">
        <f t="shared" si="83"/>
        <v>1.63</v>
      </c>
      <c r="V559">
        <f t="shared" si="84"/>
        <v>-1</v>
      </c>
      <c r="W559">
        <f t="shared" si="85"/>
        <v>-1</v>
      </c>
      <c r="X559">
        <f t="shared" si="86"/>
        <v>-1</v>
      </c>
      <c r="Y559">
        <f t="shared" si="87"/>
        <v>1</v>
      </c>
      <c r="Z559">
        <f t="shared" si="88"/>
        <v>1</v>
      </c>
      <c r="AA559">
        <f t="shared" si="89"/>
        <v>1</v>
      </c>
    </row>
    <row r="560" spans="1:27" x14ac:dyDescent="0.2">
      <c r="A560" t="s">
        <v>17</v>
      </c>
      <c r="B560" s="1">
        <v>44562</v>
      </c>
      <c r="C560" s="2">
        <v>0.72916666666666663</v>
      </c>
      <c r="D560" t="s">
        <v>18</v>
      </c>
      <c r="E560" t="s">
        <v>39</v>
      </c>
      <c r="F560">
        <v>2</v>
      </c>
      <c r="G560">
        <v>3</v>
      </c>
      <c r="H560" t="s">
        <v>20</v>
      </c>
      <c r="I560">
        <f t="shared" si="80"/>
        <v>-1</v>
      </c>
      <c r="J560">
        <v>3.1</v>
      </c>
      <c r="K560">
        <v>3.4</v>
      </c>
      <c r="L560">
        <v>2.2999999999999998</v>
      </c>
      <c r="M560">
        <v>3.2</v>
      </c>
      <c r="N560">
        <v>3.5</v>
      </c>
      <c r="O560">
        <v>2.15</v>
      </c>
      <c r="P560">
        <v>3</v>
      </c>
      <c r="Q560">
        <v>3.45</v>
      </c>
      <c r="R560">
        <v>2.35</v>
      </c>
      <c r="S560">
        <f t="shared" si="81"/>
        <v>2.2999999999999998</v>
      </c>
      <c r="T560">
        <f t="shared" si="82"/>
        <v>2.15</v>
      </c>
      <c r="U560">
        <f t="shared" si="83"/>
        <v>2.35</v>
      </c>
      <c r="V560">
        <f t="shared" si="84"/>
        <v>-1</v>
      </c>
      <c r="W560">
        <f t="shared" si="85"/>
        <v>-1</v>
      </c>
      <c r="X560">
        <f t="shared" si="86"/>
        <v>-1</v>
      </c>
      <c r="Y560">
        <f t="shared" si="87"/>
        <v>1</v>
      </c>
      <c r="Z560">
        <f t="shared" si="88"/>
        <v>1</v>
      </c>
      <c r="AA560">
        <f t="shared" si="89"/>
        <v>1</v>
      </c>
    </row>
    <row r="561" spans="1:27" x14ac:dyDescent="0.2">
      <c r="A561" t="s">
        <v>17</v>
      </c>
      <c r="B561" s="1">
        <v>44563</v>
      </c>
      <c r="C561" s="2">
        <v>0.58333333333333337</v>
      </c>
      <c r="D561" t="s">
        <v>36</v>
      </c>
      <c r="E561" t="s">
        <v>26</v>
      </c>
      <c r="F561">
        <v>2</v>
      </c>
      <c r="G561">
        <v>1</v>
      </c>
      <c r="H561" t="s">
        <v>24</v>
      </c>
      <c r="I561">
        <f t="shared" si="80"/>
        <v>1</v>
      </c>
      <c r="J561">
        <v>3</v>
      </c>
      <c r="K561">
        <v>3.3</v>
      </c>
      <c r="L561">
        <v>2.4</v>
      </c>
      <c r="M561">
        <v>2.95</v>
      </c>
      <c r="N561">
        <v>3.25</v>
      </c>
      <c r="O561">
        <v>2.4</v>
      </c>
      <c r="P561">
        <v>3</v>
      </c>
      <c r="Q561">
        <v>3.3</v>
      </c>
      <c r="R561">
        <v>2.4500000000000002</v>
      </c>
      <c r="S561">
        <f t="shared" si="81"/>
        <v>2.4</v>
      </c>
      <c r="T561">
        <f t="shared" si="82"/>
        <v>2.4</v>
      </c>
      <c r="U561">
        <f t="shared" si="83"/>
        <v>2.4500000000000002</v>
      </c>
      <c r="V561">
        <f t="shared" si="84"/>
        <v>-1</v>
      </c>
      <c r="W561">
        <f t="shared" si="85"/>
        <v>-1</v>
      </c>
      <c r="X561">
        <f t="shared" si="86"/>
        <v>-1</v>
      </c>
      <c r="Y561">
        <f t="shared" si="87"/>
        <v>0</v>
      </c>
      <c r="Z561">
        <f t="shared" si="88"/>
        <v>0</v>
      </c>
      <c r="AA561">
        <f t="shared" si="89"/>
        <v>0</v>
      </c>
    </row>
    <row r="562" spans="1:27" x14ac:dyDescent="0.2">
      <c r="A562" t="s">
        <v>17</v>
      </c>
      <c r="B562" s="1">
        <v>44563</v>
      </c>
      <c r="C562" s="2">
        <v>0.58333333333333337</v>
      </c>
      <c r="D562" t="s">
        <v>33</v>
      </c>
      <c r="E562" t="s">
        <v>38</v>
      </c>
      <c r="F562">
        <v>2</v>
      </c>
      <c r="G562">
        <v>3</v>
      </c>
      <c r="H562" t="s">
        <v>20</v>
      </c>
      <c r="I562">
        <f t="shared" si="80"/>
        <v>-1</v>
      </c>
      <c r="J562">
        <v>2.75</v>
      </c>
      <c r="K562">
        <v>3.2</v>
      </c>
      <c r="L562">
        <v>2.62</v>
      </c>
      <c r="M562">
        <v>2.85</v>
      </c>
      <c r="N562">
        <v>3</v>
      </c>
      <c r="O562">
        <v>2.7</v>
      </c>
      <c r="P562">
        <v>2.7</v>
      </c>
      <c r="Q562">
        <v>3.2</v>
      </c>
      <c r="R562">
        <v>2.7</v>
      </c>
      <c r="S562">
        <f t="shared" si="81"/>
        <v>2.62</v>
      </c>
      <c r="T562">
        <f t="shared" si="82"/>
        <v>2.7</v>
      </c>
      <c r="U562">
        <f t="shared" si="83"/>
        <v>2.7</v>
      </c>
      <c r="V562">
        <f t="shared" si="84"/>
        <v>-1</v>
      </c>
      <c r="W562">
        <f t="shared" si="85"/>
        <v>-1</v>
      </c>
      <c r="X562">
        <f t="shared" si="86"/>
        <v>1</v>
      </c>
      <c r="Y562">
        <f t="shared" si="87"/>
        <v>1</v>
      </c>
      <c r="Z562">
        <f t="shared" si="88"/>
        <v>1</v>
      </c>
      <c r="AA562">
        <f t="shared" si="89"/>
        <v>0</v>
      </c>
    </row>
    <row r="563" spans="1:27" x14ac:dyDescent="0.2">
      <c r="A563" t="s">
        <v>17</v>
      </c>
      <c r="B563" s="1">
        <v>44563</v>
      </c>
      <c r="C563" s="2">
        <v>0.58333333333333337</v>
      </c>
      <c r="D563" t="s">
        <v>27</v>
      </c>
      <c r="E563" t="s">
        <v>41</v>
      </c>
      <c r="F563">
        <v>3</v>
      </c>
      <c r="G563">
        <v>1</v>
      </c>
      <c r="H563" t="s">
        <v>24</v>
      </c>
      <c r="I563">
        <f t="shared" si="80"/>
        <v>1</v>
      </c>
      <c r="J563">
        <v>2.0499999999999998</v>
      </c>
      <c r="K563">
        <v>3.5</v>
      </c>
      <c r="L563">
        <v>3.5</v>
      </c>
      <c r="M563">
        <v>1.95</v>
      </c>
      <c r="N563">
        <v>3.5</v>
      </c>
      <c r="O563">
        <v>3.75</v>
      </c>
      <c r="P563">
        <v>2.0499999999999998</v>
      </c>
      <c r="Q563">
        <v>3.6</v>
      </c>
      <c r="R563">
        <v>3.5</v>
      </c>
      <c r="S563">
        <f t="shared" si="81"/>
        <v>2.0499999999999998</v>
      </c>
      <c r="T563">
        <f t="shared" si="82"/>
        <v>1.95</v>
      </c>
      <c r="U563">
        <f t="shared" si="83"/>
        <v>2.0499999999999998</v>
      </c>
      <c r="V563">
        <f t="shared" si="84"/>
        <v>1</v>
      </c>
      <c r="W563">
        <f t="shared" si="85"/>
        <v>1</v>
      </c>
      <c r="X563">
        <f t="shared" si="86"/>
        <v>1</v>
      </c>
      <c r="Y563">
        <f t="shared" si="87"/>
        <v>1</v>
      </c>
      <c r="Z563">
        <f t="shared" si="88"/>
        <v>1</v>
      </c>
      <c r="AA563">
        <f t="shared" si="89"/>
        <v>1</v>
      </c>
    </row>
    <row r="564" spans="1:27" x14ac:dyDescent="0.2">
      <c r="A564" t="s">
        <v>17</v>
      </c>
      <c r="B564" s="1">
        <v>44563</v>
      </c>
      <c r="C564" s="2">
        <v>0.6875</v>
      </c>
      <c r="D564" t="s">
        <v>34</v>
      </c>
      <c r="E564" t="s">
        <v>22</v>
      </c>
      <c r="F564">
        <v>2</v>
      </c>
      <c r="G564">
        <v>2</v>
      </c>
      <c r="H564" t="s">
        <v>23</v>
      </c>
      <c r="I564">
        <f t="shared" si="80"/>
        <v>0</v>
      </c>
      <c r="J564">
        <v>3.1</v>
      </c>
      <c r="K564">
        <v>3.5</v>
      </c>
      <c r="L564">
        <v>2.25</v>
      </c>
      <c r="M564">
        <v>2.95</v>
      </c>
      <c r="N564">
        <v>3.5</v>
      </c>
      <c r="O564">
        <v>2.2999999999999998</v>
      </c>
      <c r="P564">
        <v>3</v>
      </c>
      <c r="Q564">
        <v>3.45</v>
      </c>
      <c r="R564">
        <v>2.35</v>
      </c>
      <c r="S564">
        <f t="shared" si="81"/>
        <v>2.25</v>
      </c>
      <c r="T564">
        <f t="shared" si="82"/>
        <v>2.2999999999999998</v>
      </c>
      <c r="U564">
        <f t="shared" si="83"/>
        <v>2.35</v>
      </c>
      <c r="V564">
        <f t="shared" si="84"/>
        <v>-1</v>
      </c>
      <c r="W564">
        <f t="shared" si="85"/>
        <v>-1</v>
      </c>
      <c r="X564">
        <f t="shared" si="86"/>
        <v>-1</v>
      </c>
      <c r="Y564">
        <f t="shared" si="87"/>
        <v>0</v>
      </c>
      <c r="Z564">
        <f t="shared" si="88"/>
        <v>0</v>
      </c>
      <c r="AA564">
        <f t="shared" si="89"/>
        <v>0</v>
      </c>
    </row>
    <row r="565" spans="1:27" x14ac:dyDescent="0.2">
      <c r="A565" t="s">
        <v>17</v>
      </c>
      <c r="B565" s="1">
        <v>44564</v>
      </c>
      <c r="C565" s="2">
        <v>0.72916666666666663</v>
      </c>
      <c r="D565" t="s">
        <v>37</v>
      </c>
      <c r="E565" t="s">
        <v>28</v>
      </c>
      <c r="F565">
        <v>0</v>
      </c>
      <c r="G565">
        <v>1</v>
      </c>
      <c r="H565" t="s">
        <v>20</v>
      </c>
      <c r="I565">
        <f t="shared" si="80"/>
        <v>-1</v>
      </c>
      <c r="J565">
        <v>1.53</v>
      </c>
      <c r="K565">
        <v>4.33</v>
      </c>
      <c r="L565">
        <v>6</v>
      </c>
      <c r="M565">
        <v>1.55</v>
      </c>
      <c r="N565">
        <v>4.2</v>
      </c>
      <c r="O565">
        <v>5.75</v>
      </c>
      <c r="P565">
        <v>1.57</v>
      </c>
      <c r="Q565">
        <v>4</v>
      </c>
      <c r="R565">
        <v>6</v>
      </c>
      <c r="S565">
        <f t="shared" si="81"/>
        <v>1.53</v>
      </c>
      <c r="T565">
        <f t="shared" si="82"/>
        <v>1.55</v>
      </c>
      <c r="U565">
        <f t="shared" si="83"/>
        <v>1.57</v>
      </c>
      <c r="V565">
        <f t="shared" si="84"/>
        <v>1</v>
      </c>
      <c r="W565">
        <f t="shared" si="85"/>
        <v>1</v>
      </c>
      <c r="X565">
        <f t="shared" si="86"/>
        <v>1</v>
      </c>
      <c r="Y565">
        <f t="shared" si="87"/>
        <v>0</v>
      </c>
      <c r="Z565">
        <f t="shared" si="88"/>
        <v>0</v>
      </c>
      <c r="AA565">
        <f t="shared" si="89"/>
        <v>0</v>
      </c>
    </row>
    <row r="566" spans="1:27" x14ac:dyDescent="0.2">
      <c r="A566" t="s">
        <v>17</v>
      </c>
      <c r="B566" s="1">
        <v>44572</v>
      </c>
      <c r="C566" s="2">
        <v>0.82291666666666663</v>
      </c>
      <c r="D566" t="s">
        <v>32</v>
      </c>
      <c r="E566" t="s">
        <v>36</v>
      </c>
      <c r="F566">
        <v>4</v>
      </c>
      <c r="G566">
        <v>1</v>
      </c>
      <c r="H566" t="s">
        <v>24</v>
      </c>
      <c r="I566">
        <f t="shared" si="80"/>
        <v>1</v>
      </c>
      <c r="J566">
        <v>2.0499999999999998</v>
      </c>
      <c r="K566">
        <v>3.4</v>
      </c>
      <c r="L566">
        <v>3.6</v>
      </c>
      <c r="M566">
        <v>2</v>
      </c>
      <c r="N566">
        <v>3.4</v>
      </c>
      <c r="O566">
        <v>3.75</v>
      </c>
      <c r="P566">
        <v>2.1</v>
      </c>
      <c r="Q566">
        <v>3.35</v>
      </c>
      <c r="R566">
        <v>3.6</v>
      </c>
      <c r="S566">
        <f t="shared" si="81"/>
        <v>2.0499999999999998</v>
      </c>
      <c r="T566">
        <f t="shared" si="82"/>
        <v>2</v>
      </c>
      <c r="U566">
        <f t="shared" si="83"/>
        <v>2.1</v>
      </c>
      <c r="V566">
        <f t="shared" si="84"/>
        <v>1</v>
      </c>
      <c r="W566">
        <f t="shared" si="85"/>
        <v>1</v>
      </c>
      <c r="X566">
        <f t="shared" si="86"/>
        <v>1</v>
      </c>
      <c r="Y566">
        <f t="shared" si="87"/>
        <v>1</v>
      </c>
      <c r="Z566">
        <f t="shared" si="88"/>
        <v>1</v>
      </c>
      <c r="AA566">
        <f t="shared" si="89"/>
        <v>1</v>
      </c>
    </row>
    <row r="567" spans="1:27" x14ac:dyDescent="0.2">
      <c r="A567" t="s">
        <v>17</v>
      </c>
      <c r="B567" s="1">
        <v>44573</v>
      </c>
      <c r="C567" s="2">
        <v>0.82291666666666663</v>
      </c>
      <c r="D567" t="s">
        <v>39</v>
      </c>
      <c r="E567" t="s">
        <v>43</v>
      </c>
      <c r="F567">
        <v>2</v>
      </c>
      <c r="G567">
        <v>0</v>
      </c>
      <c r="H567" t="s">
        <v>24</v>
      </c>
      <c r="I567">
        <f t="shared" si="80"/>
        <v>1</v>
      </c>
      <c r="J567">
        <v>1.28</v>
      </c>
      <c r="K567">
        <v>5.5</v>
      </c>
      <c r="L567">
        <v>10</v>
      </c>
      <c r="M567">
        <v>1.3</v>
      </c>
      <c r="N567">
        <v>5.25</v>
      </c>
      <c r="O567">
        <v>10.5</v>
      </c>
      <c r="P567">
        <v>1.33</v>
      </c>
      <c r="Q567">
        <v>5.5</v>
      </c>
      <c r="R567">
        <v>9.5</v>
      </c>
      <c r="S567">
        <f t="shared" si="81"/>
        <v>1.28</v>
      </c>
      <c r="T567">
        <f t="shared" si="82"/>
        <v>1.3</v>
      </c>
      <c r="U567">
        <f t="shared" si="83"/>
        <v>1.33</v>
      </c>
      <c r="V567">
        <f t="shared" si="84"/>
        <v>1</v>
      </c>
      <c r="W567">
        <f t="shared" si="85"/>
        <v>1</v>
      </c>
      <c r="X567">
        <f t="shared" si="86"/>
        <v>1</v>
      </c>
      <c r="Y567">
        <f t="shared" si="87"/>
        <v>1</v>
      </c>
      <c r="Z567">
        <f t="shared" si="88"/>
        <v>1</v>
      </c>
      <c r="AA567">
        <f t="shared" si="89"/>
        <v>1</v>
      </c>
    </row>
    <row r="568" spans="1:27" x14ac:dyDescent="0.2">
      <c r="A568" t="s">
        <v>17</v>
      </c>
      <c r="B568" s="1">
        <v>44575</v>
      </c>
      <c r="C568" s="2">
        <v>0.83333333333333337</v>
      </c>
      <c r="D568" t="s">
        <v>38</v>
      </c>
      <c r="E568" t="s">
        <v>18</v>
      </c>
      <c r="F568">
        <v>1</v>
      </c>
      <c r="G568">
        <v>1</v>
      </c>
      <c r="H568" t="s">
        <v>23</v>
      </c>
      <c r="I568">
        <f t="shared" si="80"/>
        <v>0</v>
      </c>
      <c r="J568">
        <v>2.0499999999999998</v>
      </c>
      <c r="K568">
        <v>3.3</v>
      </c>
      <c r="L568">
        <v>3.8</v>
      </c>
      <c r="M568">
        <v>2.0499999999999998</v>
      </c>
      <c r="N568">
        <v>3.2</v>
      </c>
      <c r="O568">
        <v>4</v>
      </c>
      <c r="P568">
        <v>2.2000000000000002</v>
      </c>
      <c r="Q568">
        <v>3.2</v>
      </c>
      <c r="R568">
        <v>3.6</v>
      </c>
      <c r="S568">
        <f t="shared" si="81"/>
        <v>2.0499999999999998</v>
      </c>
      <c r="T568">
        <f t="shared" si="82"/>
        <v>2.0499999999999998</v>
      </c>
      <c r="U568">
        <f t="shared" si="83"/>
        <v>2.2000000000000002</v>
      </c>
      <c r="V568">
        <f t="shared" si="84"/>
        <v>1</v>
      </c>
      <c r="W568">
        <f t="shared" si="85"/>
        <v>1</v>
      </c>
      <c r="X568">
        <f t="shared" si="86"/>
        <v>1</v>
      </c>
      <c r="Y568">
        <f t="shared" si="87"/>
        <v>0</v>
      </c>
      <c r="Z568">
        <f t="shared" si="88"/>
        <v>0</v>
      </c>
      <c r="AA568">
        <f t="shared" si="89"/>
        <v>0</v>
      </c>
    </row>
    <row r="569" spans="1:27" x14ac:dyDescent="0.2">
      <c r="A569" t="s">
        <v>17</v>
      </c>
      <c r="B569" s="1">
        <v>44576</v>
      </c>
      <c r="C569" s="2">
        <v>0.52083333333333337</v>
      </c>
      <c r="D569" t="s">
        <v>40</v>
      </c>
      <c r="E569" t="s">
        <v>34</v>
      </c>
      <c r="F569">
        <v>1</v>
      </c>
      <c r="G569">
        <v>0</v>
      </c>
      <c r="H569" t="s">
        <v>24</v>
      </c>
      <c r="I569">
        <f t="shared" ref="I569:I632" si="90">IF(H569="H",1,0)+IF(H569="A",-1,0)</f>
        <v>1</v>
      </c>
      <c r="J569">
        <v>1.65</v>
      </c>
      <c r="K569">
        <v>4</v>
      </c>
      <c r="L569">
        <v>5</v>
      </c>
      <c r="M569">
        <v>1.68</v>
      </c>
      <c r="N569">
        <v>3.9</v>
      </c>
      <c r="O569">
        <v>5</v>
      </c>
      <c r="P569">
        <v>1.75</v>
      </c>
      <c r="Q569">
        <v>3.7</v>
      </c>
      <c r="R569">
        <v>4.8</v>
      </c>
      <c r="S569">
        <f t="shared" si="81"/>
        <v>1.65</v>
      </c>
      <c r="T569">
        <f t="shared" si="82"/>
        <v>1.68</v>
      </c>
      <c r="U569">
        <f t="shared" si="83"/>
        <v>1.75</v>
      </c>
      <c r="V569">
        <f t="shared" si="84"/>
        <v>1</v>
      </c>
      <c r="W569">
        <f t="shared" si="85"/>
        <v>1</v>
      </c>
      <c r="X569">
        <f t="shared" si="86"/>
        <v>1</v>
      </c>
      <c r="Y569">
        <f t="shared" si="87"/>
        <v>1</v>
      </c>
      <c r="Z569">
        <f t="shared" si="88"/>
        <v>1</v>
      </c>
      <c r="AA569">
        <f t="shared" si="89"/>
        <v>1</v>
      </c>
    </row>
    <row r="570" spans="1:27" x14ac:dyDescent="0.2">
      <c r="A570" t="s">
        <v>17</v>
      </c>
      <c r="B570" s="1">
        <v>44576</v>
      </c>
      <c r="C570" s="2">
        <v>0.625</v>
      </c>
      <c r="D570" t="s">
        <v>29</v>
      </c>
      <c r="E570" t="s">
        <v>42</v>
      </c>
      <c r="F570">
        <v>1</v>
      </c>
      <c r="G570">
        <v>1</v>
      </c>
      <c r="H570" t="s">
        <v>23</v>
      </c>
      <c r="I570">
        <f t="shared" si="90"/>
        <v>0</v>
      </c>
      <c r="J570">
        <v>2</v>
      </c>
      <c r="K570">
        <v>3.6</v>
      </c>
      <c r="L570">
        <v>3.6</v>
      </c>
      <c r="M570">
        <v>2</v>
      </c>
      <c r="N570">
        <v>3.5</v>
      </c>
      <c r="O570">
        <v>3.7</v>
      </c>
      <c r="P570">
        <v>2.0499999999999998</v>
      </c>
      <c r="Q570">
        <v>3.6</v>
      </c>
      <c r="R570">
        <v>3.45</v>
      </c>
      <c r="S570">
        <f t="shared" si="81"/>
        <v>2</v>
      </c>
      <c r="T570">
        <f t="shared" si="82"/>
        <v>2</v>
      </c>
      <c r="U570">
        <f t="shared" si="83"/>
        <v>2.0499999999999998</v>
      </c>
      <c r="V570">
        <f t="shared" si="84"/>
        <v>1</v>
      </c>
      <c r="W570">
        <f t="shared" si="85"/>
        <v>1</v>
      </c>
      <c r="X570">
        <f t="shared" si="86"/>
        <v>1</v>
      </c>
      <c r="Y570">
        <f t="shared" si="87"/>
        <v>0</v>
      </c>
      <c r="Z570">
        <f t="shared" si="88"/>
        <v>0</v>
      </c>
      <c r="AA570">
        <f t="shared" si="89"/>
        <v>0</v>
      </c>
    </row>
    <row r="571" spans="1:27" x14ac:dyDescent="0.2">
      <c r="A571" t="s">
        <v>17</v>
      </c>
      <c r="B571" s="1">
        <v>44576</v>
      </c>
      <c r="C571" s="2">
        <v>0.625</v>
      </c>
      <c r="D571" t="s">
        <v>43</v>
      </c>
      <c r="E571" t="s">
        <v>33</v>
      </c>
      <c r="F571">
        <v>2</v>
      </c>
      <c r="G571">
        <v>1</v>
      </c>
      <c r="H571" t="s">
        <v>24</v>
      </c>
      <c r="I571">
        <f t="shared" si="90"/>
        <v>1</v>
      </c>
      <c r="J571">
        <v>3.75</v>
      </c>
      <c r="K571">
        <v>3.5</v>
      </c>
      <c r="L571">
        <v>2</v>
      </c>
      <c r="M571">
        <v>3.6</v>
      </c>
      <c r="N571">
        <v>3.4</v>
      </c>
      <c r="O571">
        <v>2.0499999999999998</v>
      </c>
      <c r="P571">
        <v>3.7</v>
      </c>
      <c r="Q571">
        <v>3.4</v>
      </c>
      <c r="R571">
        <v>2.0499999999999998</v>
      </c>
      <c r="S571">
        <f t="shared" si="81"/>
        <v>2</v>
      </c>
      <c r="T571">
        <f t="shared" si="82"/>
        <v>2.0499999999999998</v>
      </c>
      <c r="U571">
        <f t="shared" si="83"/>
        <v>2.0499999999999998</v>
      </c>
      <c r="V571">
        <f t="shared" si="84"/>
        <v>-1</v>
      </c>
      <c r="W571">
        <f t="shared" si="85"/>
        <v>-1</v>
      </c>
      <c r="X571">
        <f t="shared" si="86"/>
        <v>-1</v>
      </c>
      <c r="Y571">
        <f t="shared" si="87"/>
        <v>0</v>
      </c>
      <c r="Z571">
        <f t="shared" si="88"/>
        <v>0</v>
      </c>
      <c r="AA571">
        <f t="shared" si="89"/>
        <v>0</v>
      </c>
    </row>
    <row r="572" spans="1:27" x14ac:dyDescent="0.2">
      <c r="A572" t="s">
        <v>17</v>
      </c>
      <c r="B572" s="1">
        <v>44576</v>
      </c>
      <c r="C572" s="2">
        <v>0.625</v>
      </c>
      <c r="D572" t="s">
        <v>28</v>
      </c>
      <c r="E572" t="s">
        <v>32</v>
      </c>
      <c r="F572">
        <v>3</v>
      </c>
      <c r="G572">
        <v>1</v>
      </c>
      <c r="H572" t="s">
        <v>24</v>
      </c>
      <c r="I572">
        <f t="shared" si="90"/>
        <v>1</v>
      </c>
      <c r="J572">
        <v>2.25</v>
      </c>
      <c r="K572">
        <v>3.2</v>
      </c>
      <c r="L572">
        <v>3.4</v>
      </c>
      <c r="M572">
        <v>2.25</v>
      </c>
      <c r="N572">
        <v>3.2</v>
      </c>
      <c r="O572">
        <v>3.3</v>
      </c>
      <c r="P572">
        <v>2.2999999999999998</v>
      </c>
      <c r="Q572">
        <v>3.15</v>
      </c>
      <c r="R572">
        <v>3.35</v>
      </c>
      <c r="S572">
        <f t="shared" ref="S572:S635" si="91">MIN(J572:L572)</f>
        <v>2.25</v>
      </c>
      <c r="T572">
        <f t="shared" ref="T572:T635" si="92">MIN(M572:O572)</f>
        <v>2.25</v>
      </c>
      <c r="U572">
        <f t="shared" ref="U572:U635" si="93">MIN(P572:R572)</f>
        <v>2.2999999999999998</v>
      </c>
      <c r="V572">
        <f t="shared" si="84"/>
        <v>1</v>
      </c>
      <c r="W572">
        <f t="shared" si="85"/>
        <v>1</v>
      </c>
      <c r="X572">
        <f t="shared" si="86"/>
        <v>1</v>
      </c>
      <c r="Y572">
        <f t="shared" si="87"/>
        <v>1</v>
      </c>
      <c r="Z572">
        <f t="shared" si="88"/>
        <v>1</v>
      </c>
      <c r="AA572">
        <f t="shared" si="89"/>
        <v>1</v>
      </c>
    </row>
    <row r="573" spans="1:27" x14ac:dyDescent="0.2">
      <c r="A573" t="s">
        <v>17</v>
      </c>
      <c r="B573" s="1">
        <v>44576</v>
      </c>
      <c r="C573" s="2">
        <v>0.72916666666666663</v>
      </c>
      <c r="D573" t="s">
        <v>26</v>
      </c>
      <c r="E573" t="s">
        <v>37</v>
      </c>
      <c r="F573">
        <v>2</v>
      </c>
      <c r="G573">
        <v>2</v>
      </c>
      <c r="H573" t="s">
        <v>23</v>
      </c>
      <c r="I573">
        <f t="shared" si="90"/>
        <v>0</v>
      </c>
      <c r="J573">
        <v>2.87</v>
      </c>
      <c r="K573">
        <v>3.5</v>
      </c>
      <c r="L573">
        <v>2.4</v>
      </c>
      <c r="M573">
        <v>3</v>
      </c>
      <c r="N573">
        <v>3.5</v>
      </c>
      <c r="O573">
        <v>2.25</v>
      </c>
      <c r="P573">
        <v>2.9</v>
      </c>
      <c r="Q573">
        <v>3.4</v>
      </c>
      <c r="R573">
        <v>2.4</v>
      </c>
      <c r="S573">
        <f t="shared" si="91"/>
        <v>2.4</v>
      </c>
      <c r="T573">
        <f t="shared" si="92"/>
        <v>2.25</v>
      </c>
      <c r="U573">
        <f t="shared" si="93"/>
        <v>2.4</v>
      </c>
      <c r="V573">
        <f t="shared" si="84"/>
        <v>-1</v>
      </c>
      <c r="W573">
        <f t="shared" si="85"/>
        <v>-1</v>
      </c>
      <c r="X573">
        <f t="shared" si="86"/>
        <v>-1</v>
      </c>
      <c r="Y573">
        <f t="shared" si="87"/>
        <v>0</v>
      </c>
      <c r="Z573">
        <f t="shared" si="88"/>
        <v>0</v>
      </c>
      <c r="AA573">
        <f t="shared" si="89"/>
        <v>0</v>
      </c>
    </row>
    <row r="574" spans="1:27" x14ac:dyDescent="0.2">
      <c r="A574" t="s">
        <v>17</v>
      </c>
      <c r="B574" s="1">
        <v>44577</v>
      </c>
      <c r="C574" s="2">
        <v>0.58333333333333337</v>
      </c>
      <c r="D574" t="s">
        <v>22</v>
      </c>
      <c r="E574" t="s">
        <v>36</v>
      </c>
      <c r="F574">
        <v>3</v>
      </c>
      <c r="G574">
        <v>0</v>
      </c>
      <c r="H574" t="s">
        <v>24</v>
      </c>
      <c r="I574">
        <f t="shared" si="90"/>
        <v>1</v>
      </c>
      <c r="J574">
        <v>1.3</v>
      </c>
      <c r="K574">
        <v>5.5</v>
      </c>
      <c r="L574">
        <v>10</v>
      </c>
      <c r="M574">
        <v>1.31</v>
      </c>
      <c r="N574">
        <v>5.5</v>
      </c>
      <c r="O574">
        <v>9.5</v>
      </c>
      <c r="P574">
        <v>1.3</v>
      </c>
      <c r="Q574">
        <v>5.5</v>
      </c>
      <c r="R574">
        <v>10</v>
      </c>
      <c r="S574">
        <f t="shared" si="91"/>
        <v>1.3</v>
      </c>
      <c r="T574">
        <f t="shared" si="92"/>
        <v>1.31</v>
      </c>
      <c r="U574">
        <f t="shared" si="93"/>
        <v>1.3</v>
      </c>
      <c r="V574">
        <f t="shared" si="84"/>
        <v>1</v>
      </c>
      <c r="W574">
        <f t="shared" si="85"/>
        <v>1</v>
      </c>
      <c r="X574">
        <f t="shared" si="86"/>
        <v>1</v>
      </c>
      <c r="Y574">
        <f t="shared" si="87"/>
        <v>1</v>
      </c>
      <c r="Z574">
        <f t="shared" si="88"/>
        <v>1</v>
      </c>
      <c r="AA574">
        <f t="shared" si="89"/>
        <v>1</v>
      </c>
    </row>
    <row r="575" spans="1:27" x14ac:dyDescent="0.2">
      <c r="A575" t="s">
        <v>17</v>
      </c>
      <c r="B575" s="1">
        <v>44577</v>
      </c>
      <c r="C575" s="2">
        <v>0.58333333333333337</v>
      </c>
      <c r="D575" t="s">
        <v>39</v>
      </c>
      <c r="E575" t="s">
        <v>27</v>
      </c>
      <c r="F575">
        <v>2</v>
      </c>
      <c r="G575">
        <v>3</v>
      </c>
      <c r="H575" t="s">
        <v>20</v>
      </c>
      <c r="I575">
        <f t="shared" si="90"/>
        <v>-1</v>
      </c>
      <c r="J575">
        <v>1.61</v>
      </c>
      <c r="K575">
        <v>4.2</v>
      </c>
      <c r="L575">
        <v>5</v>
      </c>
      <c r="M575">
        <v>1.6</v>
      </c>
      <c r="N575">
        <v>4.2</v>
      </c>
      <c r="O575">
        <v>5.25</v>
      </c>
      <c r="P575">
        <v>1.67</v>
      </c>
      <c r="Q575">
        <v>4.2</v>
      </c>
      <c r="R575">
        <v>4.7</v>
      </c>
      <c r="S575">
        <f t="shared" si="91"/>
        <v>1.61</v>
      </c>
      <c r="T575">
        <f t="shared" si="92"/>
        <v>1.6</v>
      </c>
      <c r="U575">
        <f t="shared" si="93"/>
        <v>1.67</v>
      </c>
      <c r="V575">
        <f t="shared" si="84"/>
        <v>1</v>
      </c>
      <c r="W575">
        <f t="shared" si="85"/>
        <v>1</v>
      </c>
      <c r="X575">
        <f t="shared" si="86"/>
        <v>1</v>
      </c>
      <c r="Y575">
        <f t="shared" si="87"/>
        <v>0</v>
      </c>
      <c r="Z575">
        <f t="shared" si="88"/>
        <v>0</v>
      </c>
      <c r="AA575">
        <f t="shared" si="89"/>
        <v>0</v>
      </c>
    </row>
    <row r="576" spans="1:27" x14ac:dyDescent="0.2">
      <c r="A576" t="s">
        <v>17</v>
      </c>
      <c r="B576" s="1">
        <v>44579</v>
      </c>
      <c r="C576" s="2">
        <v>0.83333333333333337</v>
      </c>
      <c r="D576" t="s">
        <v>38</v>
      </c>
      <c r="E576" t="s">
        <v>34</v>
      </c>
      <c r="F576">
        <v>1</v>
      </c>
      <c r="G576">
        <v>1</v>
      </c>
      <c r="H576" t="s">
        <v>23</v>
      </c>
      <c r="I576">
        <f t="shared" si="90"/>
        <v>0</v>
      </c>
      <c r="J576">
        <v>4.75</v>
      </c>
      <c r="K576">
        <v>3.75</v>
      </c>
      <c r="L576">
        <v>1.72</v>
      </c>
      <c r="M576">
        <v>4.5</v>
      </c>
      <c r="N576">
        <v>3.7</v>
      </c>
      <c r="O576">
        <v>1.78</v>
      </c>
      <c r="P576">
        <v>5</v>
      </c>
      <c r="Q576">
        <v>3.85</v>
      </c>
      <c r="R576">
        <v>1.7</v>
      </c>
      <c r="S576">
        <f t="shared" si="91"/>
        <v>1.72</v>
      </c>
      <c r="T576">
        <f t="shared" si="92"/>
        <v>1.78</v>
      </c>
      <c r="U576">
        <f t="shared" si="93"/>
        <v>1.7</v>
      </c>
      <c r="V576">
        <f t="shared" si="84"/>
        <v>-1</v>
      </c>
      <c r="W576">
        <f t="shared" si="85"/>
        <v>-1</v>
      </c>
      <c r="X576">
        <f t="shared" si="86"/>
        <v>-1</v>
      </c>
      <c r="Y576">
        <f t="shared" si="87"/>
        <v>0</v>
      </c>
      <c r="Z576">
        <f t="shared" si="88"/>
        <v>0</v>
      </c>
      <c r="AA576">
        <f t="shared" si="89"/>
        <v>0</v>
      </c>
    </row>
    <row r="577" spans="1:27" x14ac:dyDescent="0.2">
      <c r="A577" t="s">
        <v>17</v>
      </c>
      <c r="B577" s="1">
        <v>44580</v>
      </c>
      <c r="C577" s="2">
        <v>0.8125</v>
      </c>
      <c r="D577" t="s">
        <v>35</v>
      </c>
      <c r="E577" t="s">
        <v>31</v>
      </c>
      <c r="F577">
        <v>2</v>
      </c>
      <c r="G577">
        <v>3</v>
      </c>
      <c r="H577" t="s">
        <v>20</v>
      </c>
      <c r="I577">
        <f t="shared" si="90"/>
        <v>-1</v>
      </c>
      <c r="J577">
        <v>3</v>
      </c>
      <c r="K577">
        <v>3.5</v>
      </c>
      <c r="L577">
        <v>2.2999999999999998</v>
      </c>
      <c r="M577">
        <v>3.1</v>
      </c>
      <c r="N577">
        <v>3.3</v>
      </c>
      <c r="O577">
        <v>2.2999999999999998</v>
      </c>
      <c r="P577">
        <v>3</v>
      </c>
      <c r="Q577">
        <v>3.4</v>
      </c>
      <c r="R577">
        <v>2.35</v>
      </c>
      <c r="S577">
        <f t="shared" si="91"/>
        <v>2.2999999999999998</v>
      </c>
      <c r="T577">
        <f t="shared" si="92"/>
        <v>2.2999999999999998</v>
      </c>
      <c r="U577">
        <f t="shared" si="93"/>
        <v>2.35</v>
      </c>
      <c r="V577">
        <f t="shared" si="84"/>
        <v>-1</v>
      </c>
      <c r="W577">
        <f t="shared" si="85"/>
        <v>-1</v>
      </c>
      <c r="X577">
        <f t="shared" si="86"/>
        <v>-1</v>
      </c>
      <c r="Y577">
        <f t="shared" si="87"/>
        <v>1</v>
      </c>
      <c r="Z577">
        <f t="shared" si="88"/>
        <v>1</v>
      </c>
      <c r="AA577">
        <f t="shared" si="89"/>
        <v>1</v>
      </c>
    </row>
    <row r="578" spans="1:27" x14ac:dyDescent="0.2">
      <c r="A578" t="s">
        <v>17</v>
      </c>
      <c r="B578" s="1">
        <v>44580</v>
      </c>
      <c r="C578" s="2">
        <v>0.83333333333333337</v>
      </c>
      <c r="D578" t="s">
        <v>36</v>
      </c>
      <c r="E578" t="s">
        <v>37</v>
      </c>
      <c r="F578">
        <v>1</v>
      </c>
      <c r="G578">
        <v>3</v>
      </c>
      <c r="H578" t="s">
        <v>20</v>
      </c>
      <c r="I578">
        <f t="shared" si="90"/>
        <v>-1</v>
      </c>
      <c r="J578">
        <v>4.5</v>
      </c>
      <c r="K578">
        <v>3.7</v>
      </c>
      <c r="L578">
        <v>1.8</v>
      </c>
      <c r="M578">
        <v>4.75</v>
      </c>
      <c r="N578">
        <v>3.5</v>
      </c>
      <c r="O578">
        <v>1.77</v>
      </c>
      <c r="P578">
        <v>4.3</v>
      </c>
      <c r="Q578">
        <v>3.7</v>
      </c>
      <c r="R578">
        <v>1.83</v>
      </c>
      <c r="S578">
        <f t="shared" si="91"/>
        <v>1.8</v>
      </c>
      <c r="T578">
        <f t="shared" si="92"/>
        <v>1.77</v>
      </c>
      <c r="U578">
        <f t="shared" si="93"/>
        <v>1.83</v>
      </c>
      <c r="V578">
        <f t="shared" si="84"/>
        <v>-1</v>
      </c>
      <c r="W578">
        <f t="shared" si="85"/>
        <v>-1</v>
      </c>
      <c r="X578">
        <f t="shared" si="86"/>
        <v>-1</v>
      </c>
      <c r="Y578">
        <f t="shared" si="87"/>
        <v>1</v>
      </c>
      <c r="Z578">
        <f t="shared" si="88"/>
        <v>1</v>
      </c>
      <c r="AA578">
        <f t="shared" si="89"/>
        <v>1</v>
      </c>
    </row>
    <row r="579" spans="1:27" x14ac:dyDescent="0.2">
      <c r="A579" t="s">
        <v>17</v>
      </c>
      <c r="B579" s="1">
        <v>44582</v>
      </c>
      <c r="C579" s="2">
        <v>0.83333333333333337</v>
      </c>
      <c r="D579" t="s">
        <v>42</v>
      </c>
      <c r="E579" t="s">
        <v>43</v>
      </c>
      <c r="F579">
        <v>0</v>
      </c>
      <c r="G579">
        <v>3</v>
      </c>
      <c r="H579" t="s">
        <v>20</v>
      </c>
      <c r="I579">
        <f t="shared" si="90"/>
        <v>-1</v>
      </c>
      <c r="J579">
        <v>2</v>
      </c>
      <c r="K579">
        <v>3.5</v>
      </c>
      <c r="L579">
        <v>3.75</v>
      </c>
      <c r="M579">
        <v>2.0499999999999998</v>
      </c>
      <c r="N579">
        <v>3.6</v>
      </c>
      <c r="O579">
        <v>3.5</v>
      </c>
      <c r="P579">
        <v>2.1</v>
      </c>
      <c r="Q579">
        <v>3.45</v>
      </c>
      <c r="R579">
        <v>3.55</v>
      </c>
      <c r="S579">
        <f t="shared" si="91"/>
        <v>2</v>
      </c>
      <c r="T579">
        <f t="shared" si="92"/>
        <v>2.0499999999999998</v>
      </c>
      <c r="U579">
        <f t="shared" si="93"/>
        <v>2.1</v>
      </c>
      <c r="V579">
        <f t="shared" ref="V579:V642" si="94">-1 + 2*IF(S579=J579,1,0)</f>
        <v>1</v>
      </c>
      <c r="W579">
        <f t="shared" ref="W579:W642" si="95">-1 + 2*IF(T579=M579,1,0)</f>
        <v>1</v>
      </c>
      <c r="X579">
        <f t="shared" ref="X579:X642" si="96">-1 + 2*IF(U579=P579,1,0)</f>
        <v>1</v>
      </c>
      <c r="Y579">
        <f t="shared" ref="Y579:Y642" si="97">IF(V579=I579,1,0)</f>
        <v>0</v>
      </c>
      <c r="Z579">
        <f t="shared" ref="Z579:Z642" si="98">IF(W579=I579,1,0)</f>
        <v>0</v>
      </c>
      <c r="AA579">
        <f t="shared" ref="AA579:AA642" si="99">IF(X579=I579,1,0)</f>
        <v>0</v>
      </c>
    </row>
    <row r="580" spans="1:27" x14ac:dyDescent="0.2">
      <c r="A580" t="s">
        <v>17</v>
      </c>
      <c r="B580" s="1">
        <v>44583</v>
      </c>
      <c r="C580" s="2">
        <v>0.52083333333333337</v>
      </c>
      <c r="D580" t="s">
        <v>33</v>
      </c>
      <c r="E580" t="s">
        <v>26</v>
      </c>
      <c r="F580">
        <v>0</v>
      </c>
      <c r="G580">
        <v>1</v>
      </c>
      <c r="H580" t="s">
        <v>20</v>
      </c>
      <c r="I580">
        <f t="shared" si="90"/>
        <v>-1</v>
      </c>
      <c r="J580">
        <v>2.75</v>
      </c>
      <c r="K580">
        <v>3.25</v>
      </c>
      <c r="L580">
        <v>2.62</v>
      </c>
      <c r="M580">
        <v>2.6</v>
      </c>
      <c r="N580">
        <v>3.3</v>
      </c>
      <c r="O580">
        <v>2.65</v>
      </c>
      <c r="P580">
        <v>2.7</v>
      </c>
      <c r="Q580">
        <v>3.3</v>
      </c>
      <c r="R580">
        <v>2.65</v>
      </c>
      <c r="S580">
        <f t="shared" si="91"/>
        <v>2.62</v>
      </c>
      <c r="T580">
        <f t="shared" si="92"/>
        <v>2.6</v>
      </c>
      <c r="U580">
        <f t="shared" si="93"/>
        <v>2.65</v>
      </c>
      <c r="V580">
        <f t="shared" si="94"/>
        <v>-1</v>
      </c>
      <c r="W580">
        <f t="shared" si="95"/>
        <v>1</v>
      </c>
      <c r="X580">
        <f t="shared" si="96"/>
        <v>-1</v>
      </c>
      <c r="Y580">
        <f t="shared" si="97"/>
        <v>1</v>
      </c>
      <c r="Z580">
        <f t="shared" si="98"/>
        <v>0</v>
      </c>
      <c r="AA580">
        <f t="shared" si="99"/>
        <v>1</v>
      </c>
    </row>
    <row r="581" spans="1:27" x14ac:dyDescent="0.2">
      <c r="A581" t="s">
        <v>17</v>
      </c>
      <c r="B581" s="1">
        <v>44583</v>
      </c>
      <c r="C581" s="2">
        <v>0.625</v>
      </c>
      <c r="D581" t="s">
        <v>36</v>
      </c>
      <c r="E581" t="s">
        <v>28</v>
      </c>
      <c r="F581">
        <v>1</v>
      </c>
      <c r="G581">
        <v>2</v>
      </c>
      <c r="H581" t="s">
        <v>20</v>
      </c>
      <c r="I581">
        <f t="shared" si="90"/>
        <v>-1</v>
      </c>
      <c r="J581">
        <v>3.2</v>
      </c>
      <c r="K581">
        <v>2.8</v>
      </c>
      <c r="L581">
        <v>2.6</v>
      </c>
      <c r="M581">
        <v>3</v>
      </c>
      <c r="N581">
        <v>3</v>
      </c>
      <c r="O581">
        <v>2.5499999999999998</v>
      </c>
      <c r="P581">
        <v>3.05</v>
      </c>
      <c r="Q581">
        <v>3.05</v>
      </c>
      <c r="R581">
        <v>2.5499999999999998</v>
      </c>
      <c r="S581">
        <f t="shared" si="91"/>
        <v>2.6</v>
      </c>
      <c r="T581">
        <f t="shared" si="92"/>
        <v>2.5499999999999998</v>
      </c>
      <c r="U581">
        <f t="shared" si="93"/>
        <v>2.5499999999999998</v>
      </c>
      <c r="V581">
        <f t="shared" si="94"/>
        <v>-1</v>
      </c>
      <c r="W581">
        <f t="shared" si="95"/>
        <v>-1</v>
      </c>
      <c r="X581">
        <f t="shared" si="96"/>
        <v>-1</v>
      </c>
      <c r="Y581">
        <f t="shared" si="97"/>
        <v>1</v>
      </c>
      <c r="Z581">
        <f t="shared" si="98"/>
        <v>1</v>
      </c>
      <c r="AA581">
        <f t="shared" si="99"/>
        <v>1</v>
      </c>
    </row>
    <row r="582" spans="1:27" x14ac:dyDescent="0.2">
      <c r="A582" t="s">
        <v>17</v>
      </c>
      <c r="B582" s="1">
        <v>44583</v>
      </c>
      <c r="C582" s="2">
        <v>0.625</v>
      </c>
      <c r="D582" t="s">
        <v>27</v>
      </c>
      <c r="E582" t="s">
        <v>29</v>
      </c>
      <c r="F582">
        <v>0</v>
      </c>
      <c r="G582">
        <v>1</v>
      </c>
      <c r="H582" t="s">
        <v>20</v>
      </c>
      <c r="I582">
        <f t="shared" si="90"/>
        <v>-1</v>
      </c>
      <c r="J582">
        <v>2</v>
      </c>
      <c r="K582">
        <v>3.5</v>
      </c>
      <c r="L582">
        <v>3.75</v>
      </c>
      <c r="M582">
        <v>1.9</v>
      </c>
      <c r="N582">
        <v>3.7</v>
      </c>
      <c r="O582">
        <v>3.8</v>
      </c>
      <c r="P582">
        <v>2</v>
      </c>
      <c r="Q582">
        <v>3.75</v>
      </c>
      <c r="R582">
        <v>3.5</v>
      </c>
      <c r="S582">
        <f t="shared" si="91"/>
        <v>2</v>
      </c>
      <c r="T582">
        <f t="shared" si="92"/>
        <v>1.9</v>
      </c>
      <c r="U582">
        <f t="shared" si="93"/>
        <v>2</v>
      </c>
      <c r="V582">
        <f t="shared" si="94"/>
        <v>1</v>
      </c>
      <c r="W582">
        <f t="shared" si="95"/>
        <v>1</v>
      </c>
      <c r="X582">
        <f t="shared" si="96"/>
        <v>1</v>
      </c>
      <c r="Y582">
        <f t="shared" si="97"/>
        <v>0</v>
      </c>
      <c r="Z582">
        <f t="shared" si="98"/>
        <v>0</v>
      </c>
      <c r="AA582">
        <f t="shared" si="99"/>
        <v>0</v>
      </c>
    </row>
    <row r="583" spans="1:27" x14ac:dyDescent="0.2">
      <c r="A583" t="s">
        <v>17</v>
      </c>
      <c r="B583" s="1">
        <v>44583</v>
      </c>
      <c r="C583" s="2">
        <v>0.625</v>
      </c>
      <c r="D583" t="s">
        <v>37</v>
      </c>
      <c r="E583" t="s">
        <v>39</v>
      </c>
      <c r="F583">
        <v>1</v>
      </c>
      <c r="G583">
        <v>0</v>
      </c>
      <c r="H583" t="s">
        <v>24</v>
      </c>
      <c r="I583">
        <f t="shared" si="90"/>
        <v>1</v>
      </c>
      <c r="J583">
        <v>1.85</v>
      </c>
      <c r="K583">
        <v>3.8</v>
      </c>
      <c r="L583">
        <v>4</v>
      </c>
      <c r="M583">
        <v>1.87</v>
      </c>
      <c r="N583">
        <v>3.8</v>
      </c>
      <c r="O583">
        <v>3.8</v>
      </c>
      <c r="P583">
        <v>1.9</v>
      </c>
      <c r="Q583">
        <v>3.8</v>
      </c>
      <c r="R583">
        <v>3.75</v>
      </c>
      <c r="S583">
        <f t="shared" si="91"/>
        <v>1.85</v>
      </c>
      <c r="T583">
        <f t="shared" si="92"/>
        <v>1.87</v>
      </c>
      <c r="U583">
        <f t="shared" si="93"/>
        <v>1.9</v>
      </c>
      <c r="V583">
        <f t="shared" si="94"/>
        <v>1</v>
      </c>
      <c r="W583">
        <f t="shared" si="95"/>
        <v>1</v>
      </c>
      <c r="X583">
        <f t="shared" si="96"/>
        <v>1</v>
      </c>
      <c r="Y583">
        <f t="shared" si="97"/>
        <v>1</v>
      </c>
      <c r="Z583">
        <f t="shared" si="98"/>
        <v>1</v>
      </c>
      <c r="AA583">
        <f t="shared" si="99"/>
        <v>1</v>
      </c>
    </row>
    <row r="584" spans="1:27" x14ac:dyDescent="0.2">
      <c r="A584" t="s">
        <v>17</v>
      </c>
      <c r="B584" s="1">
        <v>44583</v>
      </c>
      <c r="C584" s="2">
        <v>0.72916666666666663</v>
      </c>
      <c r="D584" t="s">
        <v>32</v>
      </c>
      <c r="E584" t="s">
        <v>40</v>
      </c>
      <c r="F584">
        <v>1</v>
      </c>
      <c r="G584">
        <v>1</v>
      </c>
      <c r="H584" t="s">
        <v>23</v>
      </c>
      <c r="I584">
        <f t="shared" si="90"/>
        <v>0</v>
      </c>
      <c r="J584">
        <v>10</v>
      </c>
      <c r="K584">
        <v>6.5</v>
      </c>
      <c r="L584">
        <v>1.25</v>
      </c>
      <c r="M584">
        <v>9.5</v>
      </c>
      <c r="N584">
        <v>6.25</v>
      </c>
      <c r="O584">
        <v>1.28</v>
      </c>
      <c r="P584">
        <v>9.5</v>
      </c>
      <c r="Q584">
        <v>6</v>
      </c>
      <c r="R584">
        <v>1.3</v>
      </c>
      <c r="S584">
        <f t="shared" si="91"/>
        <v>1.25</v>
      </c>
      <c r="T584">
        <f t="shared" si="92"/>
        <v>1.28</v>
      </c>
      <c r="U584">
        <f t="shared" si="93"/>
        <v>1.3</v>
      </c>
      <c r="V584">
        <f t="shared" si="94"/>
        <v>-1</v>
      </c>
      <c r="W584">
        <f t="shared" si="95"/>
        <v>-1</v>
      </c>
      <c r="X584">
        <f t="shared" si="96"/>
        <v>-1</v>
      </c>
      <c r="Y584">
        <f t="shared" si="97"/>
        <v>0</v>
      </c>
      <c r="Z584">
        <f t="shared" si="98"/>
        <v>0</v>
      </c>
      <c r="AA584">
        <f t="shared" si="99"/>
        <v>0</v>
      </c>
    </row>
    <row r="585" spans="1:27" x14ac:dyDescent="0.2">
      <c r="A585" t="s">
        <v>17</v>
      </c>
      <c r="B585" s="1">
        <v>44584</v>
      </c>
      <c r="C585" s="2">
        <v>0.58333333333333337</v>
      </c>
      <c r="D585" t="s">
        <v>19</v>
      </c>
      <c r="E585" t="s">
        <v>41</v>
      </c>
      <c r="F585">
        <v>0</v>
      </c>
      <c r="G585">
        <v>0</v>
      </c>
      <c r="H585" t="s">
        <v>23</v>
      </c>
      <c r="I585">
        <f t="shared" si="90"/>
        <v>0</v>
      </c>
      <c r="J585">
        <v>1.36</v>
      </c>
      <c r="K585">
        <v>4.75</v>
      </c>
      <c r="L585">
        <v>9</v>
      </c>
      <c r="M585">
        <v>1.37</v>
      </c>
      <c r="N585">
        <v>4.75</v>
      </c>
      <c r="O585">
        <v>9</v>
      </c>
      <c r="P585">
        <v>1.37</v>
      </c>
      <c r="Q585">
        <v>5</v>
      </c>
      <c r="R585">
        <v>8.25</v>
      </c>
      <c r="S585">
        <f t="shared" si="91"/>
        <v>1.36</v>
      </c>
      <c r="T585">
        <f t="shared" si="92"/>
        <v>1.37</v>
      </c>
      <c r="U585">
        <f t="shared" si="93"/>
        <v>1.37</v>
      </c>
      <c r="V585">
        <f t="shared" si="94"/>
        <v>1</v>
      </c>
      <c r="W585">
        <f t="shared" si="95"/>
        <v>1</v>
      </c>
      <c r="X585">
        <f t="shared" si="96"/>
        <v>1</v>
      </c>
      <c r="Y585">
        <f t="shared" si="97"/>
        <v>0</v>
      </c>
      <c r="Z585">
        <f t="shared" si="98"/>
        <v>0</v>
      </c>
      <c r="AA585">
        <f t="shared" si="99"/>
        <v>0</v>
      </c>
    </row>
    <row r="586" spans="1:27" x14ac:dyDescent="0.2">
      <c r="A586" t="s">
        <v>17</v>
      </c>
      <c r="B586" s="1">
        <v>44584</v>
      </c>
      <c r="C586" s="2">
        <v>0.58333333333333337</v>
      </c>
      <c r="D586" t="s">
        <v>18</v>
      </c>
      <c r="E586" t="s">
        <v>22</v>
      </c>
      <c r="F586">
        <v>1</v>
      </c>
      <c r="G586">
        <v>3</v>
      </c>
      <c r="H586" t="s">
        <v>20</v>
      </c>
      <c r="I586">
        <f t="shared" si="90"/>
        <v>-1</v>
      </c>
      <c r="J586">
        <v>6</v>
      </c>
      <c r="K586">
        <v>4.2</v>
      </c>
      <c r="L586">
        <v>1.53</v>
      </c>
      <c r="M586">
        <v>6</v>
      </c>
      <c r="N586">
        <v>4.0999999999999996</v>
      </c>
      <c r="O586">
        <v>1.55</v>
      </c>
      <c r="P586">
        <v>5.25</v>
      </c>
      <c r="Q586">
        <v>4.3</v>
      </c>
      <c r="R586">
        <v>1.6</v>
      </c>
      <c r="S586">
        <f t="shared" si="91"/>
        <v>1.53</v>
      </c>
      <c r="T586">
        <f t="shared" si="92"/>
        <v>1.55</v>
      </c>
      <c r="U586">
        <f t="shared" si="93"/>
        <v>1.6</v>
      </c>
      <c r="V586">
        <f t="shared" si="94"/>
        <v>-1</v>
      </c>
      <c r="W586">
        <f t="shared" si="95"/>
        <v>-1</v>
      </c>
      <c r="X586">
        <f t="shared" si="96"/>
        <v>-1</v>
      </c>
      <c r="Y586">
        <f t="shared" si="97"/>
        <v>1</v>
      </c>
      <c r="Z586">
        <f t="shared" si="98"/>
        <v>1</v>
      </c>
      <c r="AA586">
        <f t="shared" si="99"/>
        <v>1</v>
      </c>
    </row>
    <row r="587" spans="1:27" x14ac:dyDescent="0.2">
      <c r="A587" t="s">
        <v>17</v>
      </c>
      <c r="B587" s="1">
        <v>44584</v>
      </c>
      <c r="C587" s="2">
        <v>0.58333333333333337</v>
      </c>
      <c r="D587" t="s">
        <v>35</v>
      </c>
      <c r="E587" t="s">
        <v>38</v>
      </c>
      <c r="F587">
        <v>1</v>
      </c>
      <c r="G587">
        <v>1</v>
      </c>
      <c r="H587" t="s">
        <v>23</v>
      </c>
      <c r="I587">
        <f t="shared" si="90"/>
        <v>0</v>
      </c>
      <c r="J587">
        <v>2.5</v>
      </c>
      <c r="K587">
        <v>3.25</v>
      </c>
      <c r="L587">
        <v>2.9</v>
      </c>
      <c r="M587">
        <v>2.5</v>
      </c>
      <c r="N587">
        <v>3.4</v>
      </c>
      <c r="O587">
        <v>2.75</v>
      </c>
      <c r="P587">
        <v>2.5499999999999998</v>
      </c>
      <c r="Q587">
        <v>3.35</v>
      </c>
      <c r="R587">
        <v>2.8</v>
      </c>
      <c r="S587">
        <f t="shared" si="91"/>
        <v>2.5</v>
      </c>
      <c r="T587">
        <f t="shared" si="92"/>
        <v>2.5</v>
      </c>
      <c r="U587">
        <f t="shared" si="93"/>
        <v>2.5499999999999998</v>
      </c>
      <c r="V587">
        <f t="shared" si="94"/>
        <v>1</v>
      </c>
      <c r="W587">
        <f t="shared" si="95"/>
        <v>1</v>
      </c>
      <c r="X587">
        <f t="shared" si="96"/>
        <v>1</v>
      </c>
      <c r="Y587">
        <f t="shared" si="97"/>
        <v>0</v>
      </c>
      <c r="Z587">
        <f t="shared" si="98"/>
        <v>0</v>
      </c>
      <c r="AA587">
        <f t="shared" si="99"/>
        <v>0</v>
      </c>
    </row>
    <row r="588" spans="1:27" x14ac:dyDescent="0.2">
      <c r="A588" t="s">
        <v>17</v>
      </c>
      <c r="B588" s="1">
        <v>44584</v>
      </c>
      <c r="C588" s="2">
        <v>0.6875</v>
      </c>
      <c r="D588" t="s">
        <v>34</v>
      </c>
      <c r="E588" t="s">
        <v>31</v>
      </c>
      <c r="F588">
        <v>2</v>
      </c>
      <c r="G588">
        <v>0</v>
      </c>
      <c r="H588" t="s">
        <v>24</v>
      </c>
      <c r="I588">
        <f t="shared" si="90"/>
        <v>1</v>
      </c>
      <c r="J588">
        <v>1.61</v>
      </c>
      <c r="K588">
        <v>4.2</v>
      </c>
      <c r="L588">
        <v>5</v>
      </c>
      <c r="M588">
        <v>1.7</v>
      </c>
      <c r="N588">
        <v>3.9</v>
      </c>
      <c r="O588">
        <v>4.75</v>
      </c>
      <c r="P588">
        <v>1.7</v>
      </c>
      <c r="Q588">
        <v>3.85</v>
      </c>
      <c r="R588">
        <v>4.9000000000000004</v>
      </c>
      <c r="S588">
        <f t="shared" si="91"/>
        <v>1.61</v>
      </c>
      <c r="T588">
        <f t="shared" si="92"/>
        <v>1.7</v>
      </c>
      <c r="U588">
        <f t="shared" si="93"/>
        <v>1.7</v>
      </c>
      <c r="V588">
        <f t="shared" si="94"/>
        <v>1</v>
      </c>
      <c r="W588">
        <f t="shared" si="95"/>
        <v>1</v>
      </c>
      <c r="X588">
        <f t="shared" si="96"/>
        <v>1</v>
      </c>
      <c r="Y588">
        <f t="shared" si="97"/>
        <v>1</v>
      </c>
      <c r="Z588">
        <f t="shared" si="98"/>
        <v>1</v>
      </c>
      <c r="AA588">
        <f t="shared" si="99"/>
        <v>1</v>
      </c>
    </row>
    <row r="589" spans="1:27" x14ac:dyDescent="0.2">
      <c r="A589" t="s">
        <v>17</v>
      </c>
      <c r="B589" s="1">
        <v>44597</v>
      </c>
      <c r="C589" s="2">
        <v>0.75</v>
      </c>
      <c r="D589" t="s">
        <v>41</v>
      </c>
      <c r="E589" t="s">
        <v>42</v>
      </c>
      <c r="F589">
        <v>0</v>
      </c>
      <c r="G589">
        <v>0</v>
      </c>
      <c r="H589" t="s">
        <v>23</v>
      </c>
      <c r="I589">
        <f t="shared" si="90"/>
        <v>0</v>
      </c>
      <c r="J589">
        <v>2.2000000000000002</v>
      </c>
      <c r="K589">
        <v>3.25</v>
      </c>
      <c r="L589">
        <v>3.5</v>
      </c>
      <c r="M589">
        <v>2.15</v>
      </c>
      <c r="N589">
        <v>3.3</v>
      </c>
      <c r="O589">
        <v>3.4</v>
      </c>
      <c r="P589">
        <v>2.2000000000000002</v>
      </c>
      <c r="Q589">
        <v>3.3</v>
      </c>
      <c r="R589">
        <v>3.35</v>
      </c>
      <c r="S589">
        <f t="shared" si="91"/>
        <v>2.2000000000000002</v>
      </c>
      <c r="T589">
        <f t="shared" si="92"/>
        <v>2.15</v>
      </c>
      <c r="U589">
        <f t="shared" si="93"/>
        <v>2.2000000000000002</v>
      </c>
      <c r="V589">
        <f t="shared" si="94"/>
        <v>1</v>
      </c>
      <c r="W589">
        <f t="shared" si="95"/>
        <v>1</v>
      </c>
      <c r="X589">
        <f t="shared" si="96"/>
        <v>1</v>
      </c>
      <c r="Y589">
        <f t="shared" si="97"/>
        <v>0</v>
      </c>
      <c r="Z589">
        <f t="shared" si="98"/>
        <v>0</v>
      </c>
      <c r="AA589">
        <f t="shared" si="99"/>
        <v>0</v>
      </c>
    </row>
    <row r="590" spans="1:27" x14ac:dyDescent="0.2">
      <c r="A590" t="s">
        <v>17</v>
      </c>
      <c r="B590" s="1">
        <v>44600</v>
      </c>
      <c r="C590" s="2">
        <v>0.82291666666666663</v>
      </c>
      <c r="D590" t="s">
        <v>29</v>
      </c>
      <c r="E590" t="s">
        <v>33</v>
      </c>
      <c r="F590">
        <v>3</v>
      </c>
      <c r="G590">
        <v>1</v>
      </c>
      <c r="H590" t="s">
        <v>24</v>
      </c>
      <c r="I590">
        <f t="shared" si="90"/>
        <v>1</v>
      </c>
      <c r="J590">
        <v>2.5</v>
      </c>
      <c r="K590">
        <v>3.25</v>
      </c>
      <c r="L590">
        <v>2.87</v>
      </c>
      <c r="M590">
        <v>2.4</v>
      </c>
      <c r="N590">
        <v>3.4</v>
      </c>
      <c r="O590">
        <v>2.85</v>
      </c>
      <c r="P590">
        <v>2.5</v>
      </c>
      <c r="Q590">
        <v>3.35</v>
      </c>
      <c r="R590">
        <v>2.85</v>
      </c>
      <c r="S590">
        <f t="shared" si="91"/>
        <v>2.5</v>
      </c>
      <c r="T590">
        <f t="shared" si="92"/>
        <v>2.4</v>
      </c>
      <c r="U590">
        <f t="shared" si="93"/>
        <v>2.5</v>
      </c>
      <c r="V590">
        <f t="shared" si="94"/>
        <v>1</v>
      </c>
      <c r="W590">
        <f t="shared" si="95"/>
        <v>1</v>
      </c>
      <c r="X590">
        <f t="shared" si="96"/>
        <v>1</v>
      </c>
      <c r="Y590">
        <f t="shared" si="97"/>
        <v>1</v>
      </c>
      <c r="Z590">
        <f t="shared" si="98"/>
        <v>1</v>
      </c>
      <c r="AA590">
        <f t="shared" si="99"/>
        <v>1</v>
      </c>
    </row>
    <row r="591" spans="1:27" x14ac:dyDescent="0.2">
      <c r="A591" t="s">
        <v>17</v>
      </c>
      <c r="B591" s="1">
        <v>44600</v>
      </c>
      <c r="C591" s="2">
        <v>0.82291666666666663</v>
      </c>
      <c r="D591" t="s">
        <v>39</v>
      </c>
      <c r="E591" t="s">
        <v>42</v>
      </c>
      <c r="F591">
        <v>1</v>
      </c>
      <c r="G591">
        <v>0</v>
      </c>
      <c r="H591" t="s">
        <v>24</v>
      </c>
      <c r="I591">
        <f t="shared" si="90"/>
        <v>1</v>
      </c>
      <c r="J591">
        <v>1.55</v>
      </c>
      <c r="K591">
        <v>4.2</v>
      </c>
      <c r="L591">
        <v>5.75</v>
      </c>
      <c r="M591">
        <v>1.57</v>
      </c>
      <c r="N591">
        <v>4</v>
      </c>
      <c r="O591">
        <v>5.75</v>
      </c>
      <c r="P591">
        <v>1.55</v>
      </c>
      <c r="Q591">
        <v>4.3</v>
      </c>
      <c r="R591">
        <v>6</v>
      </c>
      <c r="S591">
        <f t="shared" si="91"/>
        <v>1.55</v>
      </c>
      <c r="T591">
        <f t="shared" si="92"/>
        <v>1.57</v>
      </c>
      <c r="U591">
        <f t="shared" si="93"/>
        <v>1.55</v>
      </c>
      <c r="V591">
        <f t="shared" si="94"/>
        <v>1</v>
      </c>
      <c r="W591">
        <f t="shared" si="95"/>
        <v>1</v>
      </c>
      <c r="X591">
        <f t="shared" si="96"/>
        <v>1</v>
      </c>
      <c r="Y591">
        <f t="shared" si="97"/>
        <v>1</v>
      </c>
      <c r="Z591">
        <f t="shared" si="98"/>
        <v>1</v>
      </c>
      <c r="AA591">
        <f t="shared" si="99"/>
        <v>1</v>
      </c>
    </row>
    <row r="592" spans="1:27" x14ac:dyDescent="0.2">
      <c r="A592" t="s">
        <v>17</v>
      </c>
      <c r="B592" s="1">
        <v>44600</v>
      </c>
      <c r="C592" s="2">
        <v>0.83333333333333337</v>
      </c>
      <c r="D592" t="s">
        <v>41</v>
      </c>
      <c r="E592" t="s">
        <v>37</v>
      </c>
      <c r="F592">
        <v>1</v>
      </c>
      <c r="G592">
        <v>1</v>
      </c>
      <c r="H592" t="s">
        <v>23</v>
      </c>
      <c r="I592">
        <f t="shared" si="90"/>
        <v>0</v>
      </c>
      <c r="J592">
        <v>5.5</v>
      </c>
      <c r="K592">
        <v>4</v>
      </c>
      <c r="L592">
        <v>1.61</v>
      </c>
      <c r="M592">
        <v>5.75</v>
      </c>
      <c r="N592">
        <v>4</v>
      </c>
      <c r="O592">
        <v>1.58</v>
      </c>
      <c r="P592">
        <v>5.5</v>
      </c>
      <c r="Q592">
        <v>4</v>
      </c>
      <c r="R592">
        <v>1.63</v>
      </c>
      <c r="S592">
        <f t="shared" si="91"/>
        <v>1.61</v>
      </c>
      <c r="T592">
        <f t="shared" si="92"/>
        <v>1.58</v>
      </c>
      <c r="U592">
        <f t="shared" si="93"/>
        <v>1.63</v>
      </c>
      <c r="V592">
        <f t="shared" si="94"/>
        <v>-1</v>
      </c>
      <c r="W592">
        <f t="shared" si="95"/>
        <v>-1</v>
      </c>
      <c r="X592">
        <f t="shared" si="96"/>
        <v>-1</v>
      </c>
      <c r="Y592">
        <f t="shared" si="97"/>
        <v>0</v>
      </c>
      <c r="Z592">
        <f t="shared" si="98"/>
        <v>0</v>
      </c>
      <c r="AA592">
        <f t="shared" si="99"/>
        <v>0</v>
      </c>
    </row>
    <row r="593" spans="1:27" x14ac:dyDescent="0.2">
      <c r="A593" t="s">
        <v>17</v>
      </c>
      <c r="B593" s="1">
        <v>44601</v>
      </c>
      <c r="C593" s="2">
        <v>0.82291666666666663</v>
      </c>
      <c r="D593" t="s">
        <v>40</v>
      </c>
      <c r="E593" t="s">
        <v>36</v>
      </c>
      <c r="F593">
        <v>2</v>
      </c>
      <c r="G593">
        <v>0</v>
      </c>
      <c r="H593" t="s">
        <v>24</v>
      </c>
      <c r="I593">
        <f t="shared" si="90"/>
        <v>1</v>
      </c>
      <c r="J593">
        <v>1.1000000000000001</v>
      </c>
      <c r="K593">
        <v>9.5</v>
      </c>
      <c r="L593">
        <v>23</v>
      </c>
      <c r="M593">
        <v>1.1100000000000001</v>
      </c>
      <c r="N593">
        <v>10</v>
      </c>
      <c r="O593">
        <v>23</v>
      </c>
      <c r="P593">
        <v>1.1200000000000001</v>
      </c>
      <c r="Q593">
        <v>9.5</v>
      </c>
      <c r="R593">
        <v>22</v>
      </c>
      <c r="S593">
        <f t="shared" si="91"/>
        <v>1.1000000000000001</v>
      </c>
      <c r="T593">
        <f t="shared" si="92"/>
        <v>1.1100000000000001</v>
      </c>
      <c r="U593">
        <f t="shared" si="93"/>
        <v>1.1200000000000001</v>
      </c>
      <c r="V593">
        <f t="shared" si="94"/>
        <v>1</v>
      </c>
      <c r="W593">
        <f t="shared" si="95"/>
        <v>1</v>
      </c>
      <c r="X593">
        <f t="shared" si="96"/>
        <v>1</v>
      </c>
      <c r="Y593">
        <f t="shared" si="97"/>
        <v>1</v>
      </c>
      <c r="Z593">
        <f t="shared" si="98"/>
        <v>1</v>
      </c>
      <c r="AA593">
        <f t="shared" si="99"/>
        <v>1</v>
      </c>
    </row>
    <row r="594" spans="1:27" x14ac:dyDescent="0.2">
      <c r="A594" t="s">
        <v>17</v>
      </c>
      <c r="B594" s="1">
        <v>44601</v>
      </c>
      <c r="C594" s="2">
        <v>0.82291666666666663</v>
      </c>
      <c r="D594" t="s">
        <v>43</v>
      </c>
      <c r="E594" t="s">
        <v>18</v>
      </c>
      <c r="F594">
        <v>1</v>
      </c>
      <c r="G594">
        <v>1</v>
      </c>
      <c r="H594" t="s">
        <v>23</v>
      </c>
      <c r="I594">
        <f t="shared" si="90"/>
        <v>0</v>
      </c>
      <c r="J594">
        <v>3.5</v>
      </c>
      <c r="K594">
        <v>3.25</v>
      </c>
      <c r="L594">
        <v>2.15</v>
      </c>
      <c r="M594">
        <v>3.4</v>
      </c>
      <c r="N594">
        <v>3.25</v>
      </c>
      <c r="O594">
        <v>2.2000000000000002</v>
      </c>
      <c r="P594">
        <v>3.45</v>
      </c>
      <c r="Q594">
        <v>3.35</v>
      </c>
      <c r="R594">
        <v>2.15</v>
      </c>
      <c r="S594">
        <f t="shared" si="91"/>
        <v>2.15</v>
      </c>
      <c r="T594">
        <f t="shared" si="92"/>
        <v>2.2000000000000002</v>
      </c>
      <c r="U594">
        <f t="shared" si="93"/>
        <v>2.15</v>
      </c>
      <c r="V594">
        <f t="shared" si="94"/>
        <v>-1</v>
      </c>
      <c r="W594">
        <f t="shared" si="95"/>
        <v>-1</v>
      </c>
      <c r="X594">
        <f t="shared" si="96"/>
        <v>-1</v>
      </c>
      <c r="Y594">
        <f t="shared" si="97"/>
        <v>0</v>
      </c>
      <c r="Z594">
        <f t="shared" si="98"/>
        <v>0</v>
      </c>
      <c r="AA594">
        <f t="shared" si="99"/>
        <v>0</v>
      </c>
    </row>
    <row r="595" spans="1:27" x14ac:dyDescent="0.2">
      <c r="A595" t="s">
        <v>17</v>
      </c>
      <c r="B595" s="1">
        <v>44601</v>
      </c>
      <c r="C595" s="2">
        <v>0.82291666666666663</v>
      </c>
      <c r="D595" t="s">
        <v>31</v>
      </c>
      <c r="E595" t="s">
        <v>32</v>
      </c>
      <c r="F595">
        <v>2</v>
      </c>
      <c r="G595">
        <v>3</v>
      </c>
      <c r="H595" t="s">
        <v>20</v>
      </c>
      <c r="I595">
        <f t="shared" si="90"/>
        <v>-1</v>
      </c>
      <c r="J595">
        <v>1.6</v>
      </c>
      <c r="K595">
        <v>4</v>
      </c>
      <c r="L595">
        <v>5.5</v>
      </c>
      <c r="M595">
        <v>1.58</v>
      </c>
      <c r="N595">
        <v>4.0999999999999996</v>
      </c>
      <c r="O595">
        <v>5.5</v>
      </c>
      <c r="P595">
        <v>1.63</v>
      </c>
      <c r="Q595">
        <v>4.0999999999999996</v>
      </c>
      <c r="R595">
        <v>5.25</v>
      </c>
      <c r="S595">
        <f t="shared" si="91"/>
        <v>1.6</v>
      </c>
      <c r="T595">
        <f t="shared" si="92"/>
        <v>1.58</v>
      </c>
      <c r="U595">
        <f t="shared" si="93"/>
        <v>1.63</v>
      </c>
      <c r="V595">
        <f t="shared" si="94"/>
        <v>1</v>
      </c>
      <c r="W595">
        <f t="shared" si="95"/>
        <v>1</v>
      </c>
      <c r="X595">
        <f t="shared" si="96"/>
        <v>1</v>
      </c>
      <c r="Y595">
        <f t="shared" si="97"/>
        <v>0</v>
      </c>
      <c r="Z595">
        <f t="shared" si="98"/>
        <v>0</v>
      </c>
      <c r="AA595">
        <f t="shared" si="99"/>
        <v>0</v>
      </c>
    </row>
    <row r="596" spans="1:27" x14ac:dyDescent="0.2">
      <c r="A596" t="s">
        <v>17</v>
      </c>
      <c r="B596" s="1">
        <v>44601</v>
      </c>
      <c r="C596" s="2">
        <v>0.83333333333333337</v>
      </c>
      <c r="D596" t="s">
        <v>26</v>
      </c>
      <c r="E596" t="s">
        <v>27</v>
      </c>
      <c r="F596">
        <v>3</v>
      </c>
      <c r="G596">
        <v>3</v>
      </c>
      <c r="H596" t="s">
        <v>23</v>
      </c>
      <c r="I596">
        <f t="shared" si="90"/>
        <v>0</v>
      </c>
      <c r="J596">
        <v>1.8</v>
      </c>
      <c r="K596">
        <v>3.8</v>
      </c>
      <c r="L596">
        <v>4.2</v>
      </c>
      <c r="M596">
        <v>1.8</v>
      </c>
      <c r="N596">
        <v>4</v>
      </c>
      <c r="O596">
        <v>3.9</v>
      </c>
      <c r="P596">
        <v>1.8</v>
      </c>
      <c r="Q596">
        <v>3.9</v>
      </c>
      <c r="R596">
        <v>4.2</v>
      </c>
      <c r="S596">
        <f t="shared" si="91"/>
        <v>1.8</v>
      </c>
      <c r="T596">
        <f t="shared" si="92"/>
        <v>1.8</v>
      </c>
      <c r="U596">
        <f t="shared" si="93"/>
        <v>1.8</v>
      </c>
      <c r="V596">
        <f t="shared" si="94"/>
        <v>1</v>
      </c>
      <c r="W596">
        <f t="shared" si="95"/>
        <v>1</v>
      </c>
      <c r="X596">
        <f t="shared" si="96"/>
        <v>1</v>
      </c>
      <c r="Y596">
        <f t="shared" si="97"/>
        <v>0</v>
      </c>
      <c r="Z596">
        <f t="shared" si="98"/>
        <v>0</v>
      </c>
      <c r="AA596">
        <f t="shared" si="99"/>
        <v>0</v>
      </c>
    </row>
    <row r="597" spans="1:27" x14ac:dyDescent="0.2">
      <c r="A597" t="s">
        <v>17</v>
      </c>
      <c r="B597" s="1">
        <v>44602</v>
      </c>
      <c r="C597" s="2">
        <v>0.82291666666666663</v>
      </c>
      <c r="D597" t="s">
        <v>22</v>
      </c>
      <c r="E597" t="s">
        <v>35</v>
      </c>
      <c r="F597">
        <v>2</v>
      </c>
      <c r="G597">
        <v>0</v>
      </c>
      <c r="H597" t="s">
        <v>24</v>
      </c>
      <c r="I597">
        <f t="shared" si="90"/>
        <v>1</v>
      </c>
      <c r="J597">
        <v>1.25</v>
      </c>
      <c r="K597">
        <v>6.5</v>
      </c>
      <c r="L597">
        <v>10</v>
      </c>
      <c r="M597">
        <v>1.27</v>
      </c>
      <c r="N597">
        <v>6.25</v>
      </c>
      <c r="O597">
        <v>9.5</v>
      </c>
      <c r="P597">
        <v>1.25</v>
      </c>
      <c r="Q597">
        <v>6.5</v>
      </c>
      <c r="R597">
        <v>9.5</v>
      </c>
      <c r="S597">
        <f t="shared" si="91"/>
        <v>1.25</v>
      </c>
      <c r="T597">
        <f t="shared" si="92"/>
        <v>1.27</v>
      </c>
      <c r="U597">
        <f t="shared" si="93"/>
        <v>1.25</v>
      </c>
      <c r="V597">
        <f t="shared" si="94"/>
        <v>1</v>
      </c>
      <c r="W597">
        <f t="shared" si="95"/>
        <v>1</v>
      </c>
      <c r="X597">
        <f t="shared" si="96"/>
        <v>1</v>
      </c>
      <c r="Y597">
        <f t="shared" si="97"/>
        <v>1</v>
      </c>
      <c r="Z597">
        <f t="shared" si="98"/>
        <v>1</v>
      </c>
      <c r="AA597">
        <f t="shared" si="99"/>
        <v>1</v>
      </c>
    </row>
    <row r="598" spans="1:27" x14ac:dyDescent="0.2">
      <c r="A598" t="s">
        <v>17</v>
      </c>
      <c r="B598" s="1">
        <v>44602</v>
      </c>
      <c r="C598" s="2">
        <v>0.82291666666666663</v>
      </c>
      <c r="D598" t="s">
        <v>28</v>
      </c>
      <c r="E598" t="s">
        <v>19</v>
      </c>
      <c r="F598">
        <v>0</v>
      </c>
      <c r="G598">
        <v>1</v>
      </c>
      <c r="H598" t="s">
        <v>20</v>
      </c>
      <c r="I598">
        <f t="shared" si="90"/>
        <v>-1</v>
      </c>
      <c r="J598">
        <v>3.5</v>
      </c>
      <c r="K598">
        <v>3.2</v>
      </c>
      <c r="L598">
        <v>2.2000000000000002</v>
      </c>
      <c r="M598">
        <v>3.6</v>
      </c>
      <c r="N598">
        <v>3.2</v>
      </c>
      <c r="O598">
        <v>2.15</v>
      </c>
      <c r="P598">
        <v>3.45</v>
      </c>
      <c r="Q598">
        <v>3.25</v>
      </c>
      <c r="R598">
        <v>2.2000000000000002</v>
      </c>
      <c r="S598">
        <f t="shared" si="91"/>
        <v>2.2000000000000002</v>
      </c>
      <c r="T598">
        <f t="shared" si="92"/>
        <v>2.15</v>
      </c>
      <c r="U598">
        <f t="shared" si="93"/>
        <v>2.2000000000000002</v>
      </c>
      <c r="V598">
        <f t="shared" si="94"/>
        <v>-1</v>
      </c>
      <c r="W598">
        <f t="shared" si="95"/>
        <v>-1</v>
      </c>
      <c r="X598">
        <f t="shared" si="96"/>
        <v>-1</v>
      </c>
      <c r="Y598">
        <f t="shared" si="97"/>
        <v>1</v>
      </c>
      <c r="Z598">
        <f t="shared" si="98"/>
        <v>1</v>
      </c>
      <c r="AA598">
        <f t="shared" si="99"/>
        <v>1</v>
      </c>
    </row>
    <row r="599" spans="1:27" x14ac:dyDescent="0.2">
      <c r="A599" t="s">
        <v>17</v>
      </c>
      <c r="B599" s="1">
        <v>44604</v>
      </c>
      <c r="C599" s="2">
        <v>0.52083333333333337</v>
      </c>
      <c r="D599" t="s">
        <v>37</v>
      </c>
      <c r="E599" t="s">
        <v>32</v>
      </c>
      <c r="F599">
        <v>1</v>
      </c>
      <c r="G599">
        <v>1</v>
      </c>
      <c r="H599" t="s">
        <v>23</v>
      </c>
      <c r="I599">
        <f t="shared" si="90"/>
        <v>0</v>
      </c>
      <c r="J599">
        <v>1.6</v>
      </c>
      <c r="K599">
        <v>4</v>
      </c>
      <c r="L599">
        <v>5.5</v>
      </c>
      <c r="M599">
        <v>1.55</v>
      </c>
      <c r="N599">
        <v>4.33</v>
      </c>
      <c r="O599">
        <v>5.5</v>
      </c>
      <c r="P599">
        <v>1.65</v>
      </c>
      <c r="Q599">
        <v>3.9</v>
      </c>
      <c r="R599">
        <v>5.5</v>
      </c>
      <c r="S599">
        <f t="shared" si="91"/>
        <v>1.6</v>
      </c>
      <c r="T599">
        <f t="shared" si="92"/>
        <v>1.55</v>
      </c>
      <c r="U599">
        <f t="shared" si="93"/>
        <v>1.65</v>
      </c>
      <c r="V599">
        <f t="shared" si="94"/>
        <v>1</v>
      </c>
      <c r="W599">
        <f t="shared" si="95"/>
        <v>1</v>
      </c>
      <c r="X599">
        <f t="shared" si="96"/>
        <v>1</v>
      </c>
      <c r="Y599">
        <f t="shared" si="97"/>
        <v>0</v>
      </c>
      <c r="Z599">
        <f t="shared" si="98"/>
        <v>0</v>
      </c>
      <c r="AA599">
        <f t="shared" si="99"/>
        <v>0</v>
      </c>
    </row>
    <row r="600" spans="1:27" x14ac:dyDescent="0.2">
      <c r="A600" t="s">
        <v>17</v>
      </c>
      <c r="B600" s="1">
        <v>44604</v>
      </c>
      <c r="C600" s="2">
        <v>0.625</v>
      </c>
      <c r="D600" t="s">
        <v>36</v>
      </c>
      <c r="E600" t="s">
        <v>18</v>
      </c>
      <c r="F600">
        <v>0</v>
      </c>
      <c r="G600">
        <v>0</v>
      </c>
      <c r="H600" t="s">
        <v>23</v>
      </c>
      <c r="I600">
        <f t="shared" si="90"/>
        <v>0</v>
      </c>
      <c r="J600">
        <v>2.5499999999999998</v>
      </c>
      <c r="K600">
        <v>3.1</v>
      </c>
      <c r="L600">
        <v>3</v>
      </c>
      <c r="M600">
        <v>2.65</v>
      </c>
      <c r="N600">
        <v>3.1</v>
      </c>
      <c r="O600">
        <v>2.75</v>
      </c>
      <c r="P600">
        <v>2.6</v>
      </c>
      <c r="Q600">
        <v>3.1</v>
      </c>
      <c r="R600">
        <v>2.9</v>
      </c>
      <c r="S600">
        <f t="shared" si="91"/>
        <v>2.5499999999999998</v>
      </c>
      <c r="T600">
        <f t="shared" si="92"/>
        <v>2.65</v>
      </c>
      <c r="U600">
        <f t="shared" si="93"/>
        <v>2.6</v>
      </c>
      <c r="V600">
        <f t="shared" si="94"/>
        <v>1</v>
      </c>
      <c r="W600">
        <f t="shared" si="95"/>
        <v>1</v>
      </c>
      <c r="X600">
        <f t="shared" si="96"/>
        <v>1</v>
      </c>
      <c r="Y600">
        <f t="shared" si="97"/>
        <v>0</v>
      </c>
      <c r="Z600">
        <f t="shared" si="98"/>
        <v>0</v>
      </c>
      <c r="AA600">
        <f t="shared" si="99"/>
        <v>0</v>
      </c>
    </row>
    <row r="601" spans="1:27" x14ac:dyDescent="0.2">
      <c r="A601" t="s">
        <v>17</v>
      </c>
      <c r="B601" s="1">
        <v>44604</v>
      </c>
      <c r="C601" s="2">
        <v>0.625</v>
      </c>
      <c r="D601" t="s">
        <v>33</v>
      </c>
      <c r="E601" t="s">
        <v>27</v>
      </c>
      <c r="F601">
        <v>3</v>
      </c>
      <c r="G601">
        <v>0</v>
      </c>
      <c r="H601" t="s">
        <v>24</v>
      </c>
      <c r="I601">
        <f t="shared" si="90"/>
        <v>1</v>
      </c>
      <c r="J601">
        <v>2.25</v>
      </c>
      <c r="K601">
        <v>3.5</v>
      </c>
      <c r="L601">
        <v>3</v>
      </c>
      <c r="M601">
        <v>2.2000000000000002</v>
      </c>
      <c r="N601">
        <v>3.7</v>
      </c>
      <c r="O601">
        <v>3</v>
      </c>
      <c r="P601">
        <v>2.2999999999999998</v>
      </c>
      <c r="Q601">
        <v>3.6</v>
      </c>
      <c r="R601">
        <v>2.95</v>
      </c>
      <c r="S601">
        <f t="shared" si="91"/>
        <v>2.25</v>
      </c>
      <c r="T601">
        <f t="shared" si="92"/>
        <v>2.2000000000000002</v>
      </c>
      <c r="U601">
        <f t="shared" si="93"/>
        <v>2.2999999999999998</v>
      </c>
      <c r="V601">
        <f t="shared" si="94"/>
        <v>1</v>
      </c>
      <c r="W601">
        <f t="shared" si="95"/>
        <v>1</v>
      </c>
      <c r="X601">
        <f t="shared" si="96"/>
        <v>1</v>
      </c>
      <c r="Y601">
        <f t="shared" si="97"/>
        <v>1</v>
      </c>
      <c r="Z601">
        <f t="shared" si="98"/>
        <v>1</v>
      </c>
      <c r="AA601">
        <f t="shared" si="99"/>
        <v>1</v>
      </c>
    </row>
    <row r="602" spans="1:27" x14ac:dyDescent="0.2">
      <c r="A602" t="s">
        <v>17</v>
      </c>
      <c r="B602" s="1">
        <v>44604</v>
      </c>
      <c r="C602" s="2">
        <v>0.625</v>
      </c>
      <c r="D602" t="s">
        <v>42</v>
      </c>
      <c r="E602" t="s">
        <v>38</v>
      </c>
      <c r="F602">
        <v>0</v>
      </c>
      <c r="G602">
        <v>2</v>
      </c>
      <c r="H602" t="s">
        <v>20</v>
      </c>
      <c r="I602">
        <f t="shared" si="90"/>
        <v>-1</v>
      </c>
      <c r="J602">
        <v>3.5</v>
      </c>
      <c r="K602">
        <v>3.3</v>
      </c>
      <c r="L602">
        <v>2.0499999999999998</v>
      </c>
      <c r="M602">
        <v>3.5</v>
      </c>
      <c r="N602">
        <v>3.3</v>
      </c>
      <c r="O602">
        <v>2.1</v>
      </c>
      <c r="P602">
        <v>3.6</v>
      </c>
      <c r="Q602">
        <v>3.25</v>
      </c>
      <c r="R602">
        <v>2.15</v>
      </c>
      <c r="S602">
        <f t="shared" si="91"/>
        <v>2.0499999999999998</v>
      </c>
      <c r="T602">
        <f t="shared" si="92"/>
        <v>2.1</v>
      </c>
      <c r="U602">
        <f t="shared" si="93"/>
        <v>2.15</v>
      </c>
      <c r="V602">
        <f t="shared" si="94"/>
        <v>-1</v>
      </c>
      <c r="W602">
        <f t="shared" si="95"/>
        <v>-1</v>
      </c>
      <c r="X602">
        <f t="shared" si="96"/>
        <v>-1</v>
      </c>
      <c r="Y602">
        <f t="shared" si="97"/>
        <v>1</v>
      </c>
      <c r="Z602">
        <f t="shared" si="98"/>
        <v>1</v>
      </c>
      <c r="AA602">
        <f t="shared" si="99"/>
        <v>1</v>
      </c>
    </row>
    <row r="603" spans="1:27" x14ac:dyDescent="0.2">
      <c r="A603" t="s">
        <v>17</v>
      </c>
      <c r="B603" s="1">
        <v>44604</v>
      </c>
      <c r="C603" s="2">
        <v>0.72916666666666663</v>
      </c>
      <c r="D603" t="s">
        <v>43</v>
      </c>
      <c r="E603" t="s">
        <v>40</v>
      </c>
      <c r="F603">
        <v>0</v>
      </c>
      <c r="G603">
        <v>4</v>
      </c>
      <c r="H603" t="s">
        <v>20</v>
      </c>
      <c r="I603">
        <f t="shared" si="90"/>
        <v>-1</v>
      </c>
      <c r="J603">
        <v>15</v>
      </c>
      <c r="K603">
        <v>8</v>
      </c>
      <c r="L603">
        <v>1.1599999999999999</v>
      </c>
      <c r="M603">
        <v>18</v>
      </c>
      <c r="N603">
        <v>7.25</v>
      </c>
      <c r="O603">
        <v>1.17</v>
      </c>
      <c r="P603">
        <v>13</v>
      </c>
      <c r="Q603">
        <v>7.75</v>
      </c>
      <c r="R603">
        <v>1.2</v>
      </c>
      <c r="S603">
        <f t="shared" si="91"/>
        <v>1.1599999999999999</v>
      </c>
      <c r="T603">
        <f t="shared" si="92"/>
        <v>1.17</v>
      </c>
      <c r="U603">
        <f t="shared" si="93"/>
        <v>1.2</v>
      </c>
      <c r="V603">
        <f t="shared" si="94"/>
        <v>-1</v>
      </c>
      <c r="W603">
        <f t="shared" si="95"/>
        <v>-1</v>
      </c>
      <c r="X603">
        <f t="shared" si="96"/>
        <v>-1</v>
      </c>
      <c r="Y603">
        <f t="shared" si="97"/>
        <v>1</v>
      </c>
      <c r="Z603">
        <f t="shared" si="98"/>
        <v>1</v>
      </c>
      <c r="AA603">
        <f t="shared" si="99"/>
        <v>1</v>
      </c>
    </row>
    <row r="604" spans="1:27" x14ac:dyDescent="0.2">
      <c r="A604" t="s">
        <v>17</v>
      </c>
      <c r="B604" s="1">
        <v>44605</v>
      </c>
      <c r="C604" s="2">
        <v>0.58333333333333337</v>
      </c>
      <c r="D604" t="s">
        <v>41</v>
      </c>
      <c r="E604" t="s">
        <v>22</v>
      </c>
      <c r="F604">
        <v>0</v>
      </c>
      <c r="G604">
        <v>1</v>
      </c>
      <c r="H604" t="s">
        <v>20</v>
      </c>
      <c r="I604">
        <f t="shared" si="90"/>
        <v>-1</v>
      </c>
      <c r="J604">
        <v>10</v>
      </c>
      <c r="K604">
        <v>5.25</v>
      </c>
      <c r="L604">
        <v>1.28</v>
      </c>
      <c r="M604">
        <v>9.75</v>
      </c>
      <c r="N604">
        <v>5.5</v>
      </c>
      <c r="O604">
        <v>1.3</v>
      </c>
      <c r="P604">
        <v>11</v>
      </c>
      <c r="Q604">
        <v>5.75</v>
      </c>
      <c r="R604">
        <v>1.3</v>
      </c>
      <c r="S604">
        <f t="shared" si="91"/>
        <v>1.28</v>
      </c>
      <c r="T604">
        <f t="shared" si="92"/>
        <v>1.3</v>
      </c>
      <c r="U604">
        <f t="shared" si="93"/>
        <v>1.3</v>
      </c>
      <c r="V604">
        <f t="shared" si="94"/>
        <v>-1</v>
      </c>
      <c r="W604">
        <f t="shared" si="95"/>
        <v>-1</v>
      </c>
      <c r="X604">
        <f t="shared" si="96"/>
        <v>-1</v>
      </c>
      <c r="Y604">
        <f t="shared" si="97"/>
        <v>1</v>
      </c>
      <c r="Z604">
        <f t="shared" si="98"/>
        <v>1</v>
      </c>
      <c r="AA604">
        <f t="shared" si="99"/>
        <v>1</v>
      </c>
    </row>
    <row r="605" spans="1:27" x14ac:dyDescent="0.2">
      <c r="A605" t="s">
        <v>17</v>
      </c>
      <c r="B605" s="1">
        <v>44605</v>
      </c>
      <c r="C605" s="2">
        <v>0.58333333333333337</v>
      </c>
      <c r="D605" t="s">
        <v>29</v>
      </c>
      <c r="E605" t="s">
        <v>26</v>
      </c>
      <c r="F605">
        <v>1</v>
      </c>
      <c r="G605">
        <v>0</v>
      </c>
      <c r="H605" t="s">
        <v>24</v>
      </c>
      <c r="I605">
        <f t="shared" si="90"/>
        <v>1</v>
      </c>
      <c r="J605">
        <v>2.7</v>
      </c>
      <c r="K605">
        <v>3.3</v>
      </c>
      <c r="L605">
        <v>2.62</v>
      </c>
      <c r="M605">
        <v>2.75</v>
      </c>
      <c r="N605">
        <v>3.4</v>
      </c>
      <c r="O605">
        <v>2.5</v>
      </c>
      <c r="P605">
        <v>2.7</v>
      </c>
      <c r="Q605">
        <v>3.4</v>
      </c>
      <c r="R605">
        <v>2.6</v>
      </c>
      <c r="S605">
        <f t="shared" si="91"/>
        <v>2.62</v>
      </c>
      <c r="T605">
        <f t="shared" si="92"/>
        <v>2.5</v>
      </c>
      <c r="U605">
        <f t="shared" si="93"/>
        <v>2.6</v>
      </c>
      <c r="V605">
        <f t="shared" si="94"/>
        <v>-1</v>
      </c>
      <c r="W605">
        <f t="shared" si="95"/>
        <v>-1</v>
      </c>
      <c r="X605">
        <f t="shared" si="96"/>
        <v>-1</v>
      </c>
      <c r="Y605">
        <f t="shared" si="97"/>
        <v>0</v>
      </c>
      <c r="Z605">
        <f t="shared" si="98"/>
        <v>0</v>
      </c>
      <c r="AA605">
        <f t="shared" si="99"/>
        <v>0</v>
      </c>
    </row>
    <row r="606" spans="1:27" x14ac:dyDescent="0.2">
      <c r="A606" t="s">
        <v>17</v>
      </c>
      <c r="B606" s="1">
        <v>44605</v>
      </c>
      <c r="C606" s="2">
        <v>0.58333333333333337</v>
      </c>
      <c r="D606" t="s">
        <v>31</v>
      </c>
      <c r="E606" t="s">
        <v>28</v>
      </c>
      <c r="F606">
        <v>0</v>
      </c>
      <c r="G606">
        <v>2</v>
      </c>
      <c r="H606" t="s">
        <v>20</v>
      </c>
      <c r="I606">
        <f t="shared" si="90"/>
        <v>-1</v>
      </c>
      <c r="J606">
        <v>1.7</v>
      </c>
      <c r="K606">
        <v>3.6</v>
      </c>
      <c r="L606">
        <v>5.5</v>
      </c>
      <c r="M606">
        <v>1.65</v>
      </c>
      <c r="N606">
        <v>3.75</v>
      </c>
      <c r="O606">
        <v>5.5</v>
      </c>
      <c r="P606">
        <v>1.67</v>
      </c>
      <c r="Q606">
        <v>3.75</v>
      </c>
      <c r="R606">
        <v>5.5</v>
      </c>
      <c r="S606">
        <f t="shared" si="91"/>
        <v>1.7</v>
      </c>
      <c r="T606">
        <f t="shared" si="92"/>
        <v>1.65</v>
      </c>
      <c r="U606">
        <f t="shared" si="93"/>
        <v>1.67</v>
      </c>
      <c r="V606">
        <f t="shared" si="94"/>
        <v>1</v>
      </c>
      <c r="W606">
        <f t="shared" si="95"/>
        <v>1</v>
      </c>
      <c r="X606">
        <f t="shared" si="96"/>
        <v>1</v>
      </c>
      <c r="Y606">
        <f t="shared" si="97"/>
        <v>0</v>
      </c>
      <c r="Z606">
        <f t="shared" si="98"/>
        <v>0</v>
      </c>
      <c r="AA606">
        <f t="shared" si="99"/>
        <v>0</v>
      </c>
    </row>
    <row r="607" spans="1:27" x14ac:dyDescent="0.2">
      <c r="A607" t="s">
        <v>17</v>
      </c>
      <c r="B607" s="1">
        <v>44605</v>
      </c>
      <c r="C607" s="2">
        <v>0.6875</v>
      </c>
      <c r="D607" t="s">
        <v>35</v>
      </c>
      <c r="E607" t="s">
        <v>39</v>
      </c>
      <c r="F607">
        <v>2</v>
      </c>
      <c r="G607">
        <v>2</v>
      </c>
      <c r="H607" t="s">
        <v>23</v>
      </c>
      <c r="I607">
        <f t="shared" si="90"/>
        <v>0</v>
      </c>
      <c r="J607">
        <v>2.9</v>
      </c>
      <c r="K607">
        <v>3.5</v>
      </c>
      <c r="L607">
        <v>2.2999999999999998</v>
      </c>
      <c r="M607">
        <v>2.7</v>
      </c>
      <c r="N607">
        <v>3.6</v>
      </c>
      <c r="O607">
        <v>2.4</v>
      </c>
      <c r="P607">
        <v>2.8</v>
      </c>
      <c r="Q607">
        <v>3.55</v>
      </c>
      <c r="R607">
        <v>2.4</v>
      </c>
      <c r="S607">
        <f t="shared" si="91"/>
        <v>2.2999999999999998</v>
      </c>
      <c r="T607">
        <f t="shared" si="92"/>
        <v>2.4</v>
      </c>
      <c r="U607">
        <f t="shared" si="93"/>
        <v>2.4</v>
      </c>
      <c r="V607">
        <f t="shared" si="94"/>
        <v>-1</v>
      </c>
      <c r="W607">
        <f t="shared" si="95"/>
        <v>-1</v>
      </c>
      <c r="X607">
        <f t="shared" si="96"/>
        <v>-1</v>
      </c>
      <c r="Y607">
        <f t="shared" si="97"/>
        <v>0</v>
      </c>
      <c r="Z607">
        <f t="shared" si="98"/>
        <v>0</v>
      </c>
      <c r="AA607">
        <f t="shared" si="99"/>
        <v>0</v>
      </c>
    </row>
    <row r="608" spans="1:27" x14ac:dyDescent="0.2">
      <c r="A608" t="s">
        <v>17</v>
      </c>
      <c r="B608" s="1">
        <v>44607</v>
      </c>
      <c r="C608" s="2">
        <v>0.84375</v>
      </c>
      <c r="D608" t="s">
        <v>37</v>
      </c>
      <c r="E608" t="s">
        <v>38</v>
      </c>
      <c r="F608">
        <v>2</v>
      </c>
      <c r="G608">
        <v>0</v>
      </c>
      <c r="H608" t="s">
        <v>24</v>
      </c>
      <c r="I608">
        <f t="shared" si="90"/>
        <v>1</v>
      </c>
      <c r="J608">
        <v>1.72</v>
      </c>
      <c r="K608">
        <v>3.75</v>
      </c>
      <c r="L608">
        <v>4.75</v>
      </c>
      <c r="M608">
        <v>1.72</v>
      </c>
      <c r="N608">
        <v>3.7</v>
      </c>
      <c r="O608">
        <v>4.8</v>
      </c>
      <c r="P608">
        <v>1.8</v>
      </c>
      <c r="Q608">
        <v>3.65</v>
      </c>
      <c r="R608">
        <v>4.5999999999999996</v>
      </c>
      <c r="S608">
        <f t="shared" si="91"/>
        <v>1.72</v>
      </c>
      <c r="T608">
        <f t="shared" si="92"/>
        <v>1.72</v>
      </c>
      <c r="U608">
        <f t="shared" si="93"/>
        <v>1.8</v>
      </c>
      <c r="V608">
        <f t="shared" si="94"/>
        <v>1</v>
      </c>
      <c r="W608">
        <f t="shared" si="95"/>
        <v>1</v>
      </c>
      <c r="X608">
        <f t="shared" si="96"/>
        <v>1</v>
      </c>
      <c r="Y608">
        <f t="shared" si="97"/>
        <v>1</v>
      </c>
      <c r="Z608">
        <f t="shared" si="98"/>
        <v>1</v>
      </c>
      <c r="AA608">
        <f t="shared" si="99"/>
        <v>1</v>
      </c>
    </row>
    <row r="609" spans="1:27" x14ac:dyDescent="0.2">
      <c r="A609" t="s">
        <v>17</v>
      </c>
      <c r="B609" s="1">
        <v>44611</v>
      </c>
      <c r="C609" s="2">
        <v>0.52083333333333337</v>
      </c>
      <c r="D609" t="s">
        <v>39</v>
      </c>
      <c r="E609" t="s">
        <v>29</v>
      </c>
      <c r="F609">
        <v>1</v>
      </c>
      <c r="G609">
        <v>1</v>
      </c>
      <c r="H609" t="s">
        <v>23</v>
      </c>
      <c r="I609">
        <f t="shared" si="90"/>
        <v>0</v>
      </c>
      <c r="J609">
        <v>1.7</v>
      </c>
      <c r="K609">
        <v>4</v>
      </c>
      <c r="L609">
        <v>4.75</v>
      </c>
      <c r="M609">
        <v>1.7</v>
      </c>
      <c r="N609">
        <v>3.75</v>
      </c>
      <c r="O609">
        <v>5</v>
      </c>
      <c r="P609">
        <v>1.7</v>
      </c>
      <c r="Q609">
        <v>4</v>
      </c>
      <c r="R609">
        <v>4.8</v>
      </c>
      <c r="S609">
        <f t="shared" si="91"/>
        <v>1.7</v>
      </c>
      <c r="T609">
        <f t="shared" si="92"/>
        <v>1.7</v>
      </c>
      <c r="U609">
        <f t="shared" si="93"/>
        <v>1.7</v>
      </c>
      <c r="V609">
        <f t="shared" si="94"/>
        <v>1</v>
      </c>
      <c r="W609">
        <f t="shared" si="95"/>
        <v>1</v>
      </c>
      <c r="X609">
        <f t="shared" si="96"/>
        <v>1</v>
      </c>
      <c r="Y609">
        <f t="shared" si="97"/>
        <v>0</v>
      </c>
      <c r="Z609">
        <f t="shared" si="98"/>
        <v>0</v>
      </c>
      <c r="AA609">
        <f t="shared" si="99"/>
        <v>0</v>
      </c>
    </row>
    <row r="610" spans="1:27" x14ac:dyDescent="0.2">
      <c r="A610" t="s">
        <v>17</v>
      </c>
      <c r="B610" s="1">
        <v>44611</v>
      </c>
      <c r="C610" s="2">
        <v>0.625</v>
      </c>
      <c r="D610" t="s">
        <v>19</v>
      </c>
      <c r="E610" t="s">
        <v>36</v>
      </c>
      <c r="F610">
        <v>2</v>
      </c>
      <c r="G610">
        <v>1</v>
      </c>
      <c r="H610" t="s">
        <v>24</v>
      </c>
      <c r="I610">
        <f t="shared" si="90"/>
        <v>1</v>
      </c>
      <c r="J610">
        <v>1.44</v>
      </c>
      <c r="K610">
        <v>4.2</v>
      </c>
      <c r="L610">
        <v>8</v>
      </c>
      <c r="M610">
        <v>1.46</v>
      </c>
      <c r="N610">
        <v>4.5</v>
      </c>
      <c r="O610">
        <v>7</v>
      </c>
      <c r="P610">
        <v>1.47</v>
      </c>
      <c r="Q610">
        <v>4.4000000000000004</v>
      </c>
      <c r="R610">
        <v>7.25</v>
      </c>
      <c r="S610">
        <f t="shared" si="91"/>
        <v>1.44</v>
      </c>
      <c r="T610">
        <f t="shared" si="92"/>
        <v>1.46</v>
      </c>
      <c r="U610">
        <f t="shared" si="93"/>
        <v>1.47</v>
      </c>
      <c r="V610">
        <f t="shared" si="94"/>
        <v>1</v>
      </c>
      <c r="W610">
        <f t="shared" si="95"/>
        <v>1</v>
      </c>
      <c r="X610">
        <f t="shared" si="96"/>
        <v>1</v>
      </c>
      <c r="Y610">
        <f t="shared" si="97"/>
        <v>1</v>
      </c>
      <c r="Z610">
        <f t="shared" si="98"/>
        <v>1</v>
      </c>
      <c r="AA610">
        <f t="shared" si="99"/>
        <v>1</v>
      </c>
    </row>
    <row r="611" spans="1:27" x14ac:dyDescent="0.2">
      <c r="A611" t="s">
        <v>17</v>
      </c>
      <c r="B611" s="1">
        <v>44611</v>
      </c>
      <c r="C611" s="2">
        <v>0.625</v>
      </c>
      <c r="D611" t="s">
        <v>26</v>
      </c>
      <c r="E611" t="s">
        <v>42</v>
      </c>
      <c r="F611">
        <v>0</v>
      </c>
      <c r="G611">
        <v>1</v>
      </c>
      <c r="H611" t="s">
        <v>20</v>
      </c>
      <c r="I611">
        <f t="shared" si="90"/>
        <v>-1</v>
      </c>
      <c r="J611">
        <v>1.65</v>
      </c>
      <c r="K611">
        <v>3.6</v>
      </c>
      <c r="L611">
        <v>5.75</v>
      </c>
      <c r="M611">
        <v>1.63</v>
      </c>
      <c r="N611">
        <v>3.9</v>
      </c>
      <c r="O611">
        <v>5.25</v>
      </c>
      <c r="P611">
        <v>1.65</v>
      </c>
      <c r="Q611">
        <v>3.9</v>
      </c>
      <c r="R611">
        <v>5.25</v>
      </c>
      <c r="S611">
        <f t="shared" si="91"/>
        <v>1.65</v>
      </c>
      <c r="T611">
        <f t="shared" si="92"/>
        <v>1.63</v>
      </c>
      <c r="U611">
        <f t="shared" si="93"/>
        <v>1.65</v>
      </c>
      <c r="V611">
        <f t="shared" si="94"/>
        <v>1</v>
      </c>
      <c r="W611">
        <f t="shared" si="95"/>
        <v>1</v>
      </c>
      <c r="X611">
        <f t="shared" si="96"/>
        <v>1</v>
      </c>
      <c r="Y611">
        <f t="shared" si="97"/>
        <v>0</v>
      </c>
      <c r="Z611">
        <f t="shared" si="98"/>
        <v>0</v>
      </c>
      <c r="AA611">
        <f t="shared" si="99"/>
        <v>0</v>
      </c>
    </row>
    <row r="612" spans="1:27" x14ac:dyDescent="0.2">
      <c r="A612" t="s">
        <v>17</v>
      </c>
      <c r="B612" s="1">
        <v>44611</v>
      </c>
      <c r="C612" s="2">
        <v>0.625</v>
      </c>
      <c r="D612" t="s">
        <v>38</v>
      </c>
      <c r="E612" t="s">
        <v>41</v>
      </c>
      <c r="F612">
        <v>0</v>
      </c>
      <c r="G612">
        <v>3</v>
      </c>
      <c r="H612" t="s">
        <v>20</v>
      </c>
      <c r="I612">
        <f t="shared" si="90"/>
        <v>-1</v>
      </c>
      <c r="J612">
        <v>1.66</v>
      </c>
      <c r="K612">
        <v>3.5</v>
      </c>
      <c r="L612">
        <v>6</v>
      </c>
      <c r="M612">
        <v>1.65</v>
      </c>
      <c r="N612">
        <v>3.7</v>
      </c>
      <c r="O612">
        <v>5.5</v>
      </c>
      <c r="P612">
        <v>1.67</v>
      </c>
      <c r="Q612">
        <v>3.7</v>
      </c>
      <c r="R612">
        <v>5.5</v>
      </c>
      <c r="S612">
        <f t="shared" si="91"/>
        <v>1.66</v>
      </c>
      <c r="T612">
        <f t="shared" si="92"/>
        <v>1.65</v>
      </c>
      <c r="U612">
        <f t="shared" si="93"/>
        <v>1.67</v>
      </c>
      <c r="V612">
        <f t="shared" si="94"/>
        <v>1</v>
      </c>
      <c r="W612">
        <f t="shared" si="95"/>
        <v>1</v>
      </c>
      <c r="X612">
        <f t="shared" si="96"/>
        <v>1</v>
      </c>
      <c r="Y612">
        <f t="shared" si="97"/>
        <v>0</v>
      </c>
      <c r="Z612">
        <f t="shared" si="98"/>
        <v>0</v>
      </c>
      <c r="AA612">
        <f t="shared" si="99"/>
        <v>0</v>
      </c>
    </row>
    <row r="613" spans="1:27" x14ac:dyDescent="0.2">
      <c r="A613" t="s">
        <v>17</v>
      </c>
      <c r="B613" s="1">
        <v>44611</v>
      </c>
      <c r="C613" s="2">
        <v>0.625</v>
      </c>
      <c r="D613" t="s">
        <v>18</v>
      </c>
      <c r="E613" t="s">
        <v>34</v>
      </c>
      <c r="F613">
        <v>0</v>
      </c>
      <c r="G613">
        <v>1</v>
      </c>
      <c r="H613" t="s">
        <v>20</v>
      </c>
      <c r="I613">
        <f t="shared" si="90"/>
        <v>-1</v>
      </c>
      <c r="J613">
        <v>5.5</v>
      </c>
      <c r="K613">
        <v>3.8</v>
      </c>
      <c r="L613">
        <v>1.65</v>
      </c>
      <c r="M613">
        <v>5.5</v>
      </c>
      <c r="N613">
        <v>3.8</v>
      </c>
      <c r="O613">
        <v>1.63</v>
      </c>
      <c r="P613">
        <v>5.25</v>
      </c>
      <c r="Q613">
        <v>3.75</v>
      </c>
      <c r="R613">
        <v>1.67</v>
      </c>
      <c r="S613">
        <f t="shared" si="91"/>
        <v>1.65</v>
      </c>
      <c r="T613">
        <f t="shared" si="92"/>
        <v>1.63</v>
      </c>
      <c r="U613">
        <f t="shared" si="93"/>
        <v>1.67</v>
      </c>
      <c r="V613">
        <f t="shared" si="94"/>
        <v>-1</v>
      </c>
      <c r="W613">
        <f t="shared" si="95"/>
        <v>-1</v>
      </c>
      <c r="X613">
        <f t="shared" si="96"/>
        <v>-1</v>
      </c>
      <c r="Y613">
        <f t="shared" si="97"/>
        <v>1</v>
      </c>
      <c r="Z613">
        <f t="shared" si="98"/>
        <v>1</v>
      </c>
      <c r="AA613">
        <f t="shared" si="99"/>
        <v>1</v>
      </c>
    </row>
    <row r="614" spans="1:27" x14ac:dyDescent="0.2">
      <c r="A614" t="s">
        <v>17</v>
      </c>
      <c r="B614" s="1">
        <v>44611</v>
      </c>
      <c r="C614" s="2">
        <v>0.625</v>
      </c>
      <c r="D614" t="s">
        <v>22</v>
      </c>
      <c r="E614" t="s">
        <v>43</v>
      </c>
      <c r="F614">
        <v>3</v>
      </c>
      <c r="G614">
        <v>1</v>
      </c>
      <c r="H614" t="s">
        <v>24</v>
      </c>
      <c r="I614">
        <f t="shared" si="90"/>
        <v>1</v>
      </c>
      <c r="J614">
        <v>1.1000000000000001</v>
      </c>
      <c r="K614">
        <v>9</v>
      </c>
      <c r="L614">
        <v>23</v>
      </c>
      <c r="M614">
        <v>1.1299999999999999</v>
      </c>
      <c r="N614">
        <v>9</v>
      </c>
      <c r="O614">
        <v>23</v>
      </c>
      <c r="P614">
        <v>1.1200000000000001</v>
      </c>
      <c r="Q614">
        <v>9.5</v>
      </c>
      <c r="R614">
        <v>22</v>
      </c>
      <c r="S614">
        <f t="shared" si="91"/>
        <v>1.1000000000000001</v>
      </c>
      <c r="T614">
        <f t="shared" si="92"/>
        <v>1.1299999999999999</v>
      </c>
      <c r="U614">
        <f t="shared" si="93"/>
        <v>1.1200000000000001</v>
      </c>
      <c r="V614">
        <f t="shared" si="94"/>
        <v>1</v>
      </c>
      <c r="W614">
        <f t="shared" si="95"/>
        <v>1</v>
      </c>
      <c r="X614">
        <f t="shared" si="96"/>
        <v>1</v>
      </c>
      <c r="Y614">
        <f t="shared" si="97"/>
        <v>1</v>
      </c>
      <c r="Z614">
        <f t="shared" si="98"/>
        <v>1</v>
      </c>
      <c r="AA614">
        <f t="shared" si="99"/>
        <v>1</v>
      </c>
    </row>
    <row r="615" spans="1:27" x14ac:dyDescent="0.2">
      <c r="A615" t="s">
        <v>17</v>
      </c>
      <c r="B615" s="1">
        <v>44611</v>
      </c>
      <c r="C615" s="2">
        <v>0.625</v>
      </c>
      <c r="D615" t="s">
        <v>32</v>
      </c>
      <c r="E615" t="s">
        <v>33</v>
      </c>
      <c r="F615">
        <v>2</v>
      </c>
      <c r="G615">
        <v>0</v>
      </c>
      <c r="H615" t="s">
        <v>24</v>
      </c>
      <c r="I615">
        <f t="shared" si="90"/>
        <v>1</v>
      </c>
      <c r="J615">
        <v>2.1</v>
      </c>
      <c r="K615">
        <v>3.5</v>
      </c>
      <c r="L615">
        <v>3.5</v>
      </c>
      <c r="M615">
        <v>2.0499999999999998</v>
      </c>
      <c r="N615">
        <v>3.3</v>
      </c>
      <c r="O615">
        <v>3.7</v>
      </c>
      <c r="P615">
        <v>2.1</v>
      </c>
      <c r="Q615">
        <v>3.55</v>
      </c>
      <c r="R615">
        <v>3.45</v>
      </c>
      <c r="S615">
        <f t="shared" si="91"/>
        <v>2.1</v>
      </c>
      <c r="T615">
        <f t="shared" si="92"/>
        <v>2.0499999999999998</v>
      </c>
      <c r="U615">
        <f t="shared" si="93"/>
        <v>2.1</v>
      </c>
      <c r="V615">
        <f t="shared" si="94"/>
        <v>1</v>
      </c>
      <c r="W615">
        <f t="shared" si="95"/>
        <v>1</v>
      </c>
      <c r="X615">
        <f t="shared" si="96"/>
        <v>1</v>
      </c>
      <c r="Y615">
        <f t="shared" si="97"/>
        <v>1</v>
      </c>
      <c r="Z615">
        <f t="shared" si="98"/>
        <v>1</v>
      </c>
      <c r="AA615">
        <f t="shared" si="99"/>
        <v>1</v>
      </c>
    </row>
    <row r="616" spans="1:27" x14ac:dyDescent="0.2">
      <c r="A616" t="s">
        <v>17</v>
      </c>
      <c r="B616" s="1">
        <v>44611</v>
      </c>
      <c r="C616" s="2">
        <v>0.72916666666666663</v>
      </c>
      <c r="D616" t="s">
        <v>40</v>
      </c>
      <c r="E616" t="s">
        <v>31</v>
      </c>
      <c r="F616">
        <v>2</v>
      </c>
      <c r="G616">
        <v>3</v>
      </c>
      <c r="H616" t="s">
        <v>20</v>
      </c>
      <c r="I616">
        <f t="shared" si="90"/>
        <v>-1</v>
      </c>
      <c r="J616">
        <v>1.28</v>
      </c>
      <c r="K616">
        <v>6</v>
      </c>
      <c r="L616">
        <v>10</v>
      </c>
      <c r="M616">
        <v>1.26</v>
      </c>
      <c r="N616">
        <v>5.75</v>
      </c>
      <c r="O616">
        <v>12</v>
      </c>
      <c r="P616">
        <v>1.3</v>
      </c>
      <c r="Q616">
        <v>5.75</v>
      </c>
      <c r="R616">
        <v>9.5</v>
      </c>
      <c r="S616">
        <f t="shared" si="91"/>
        <v>1.28</v>
      </c>
      <c r="T616">
        <f t="shared" si="92"/>
        <v>1.26</v>
      </c>
      <c r="U616">
        <f t="shared" si="93"/>
        <v>1.3</v>
      </c>
      <c r="V616">
        <f t="shared" si="94"/>
        <v>1</v>
      </c>
      <c r="W616">
        <f t="shared" si="95"/>
        <v>1</v>
      </c>
      <c r="X616">
        <f t="shared" si="96"/>
        <v>1</v>
      </c>
      <c r="Y616">
        <f t="shared" si="97"/>
        <v>0</v>
      </c>
      <c r="Z616">
        <f t="shared" si="98"/>
        <v>0</v>
      </c>
      <c r="AA616">
        <f t="shared" si="99"/>
        <v>0</v>
      </c>
    </row>
    <row r="617" spans="1:27" x14ac:dyDescent="0.2">
      <c r="A617" t="s">
        <v>17</v>
      </c>
      <c r="B617" s="1">
        <v>44612</v>
      </c>
      <c r="C617" s="2">
        <v>0.58333333333333337</v>
      </c>
      <c r="D617" t="s">
        <v>27</v>
      </c>
      <c r="E617" t="s">
        <v>37</v>
      </c>
      <c r="F617">
        <v>2</v>
      </c>
      <c r="G617">
        <v>4</v>
      </c>
      <c r="H617" t="s">
        <v>20</v>
      </c>
      <c r="I617">
        <f t="shared" si="90"/>
        <v>-1</v>
      </c>
      <c r="J617">
        <v>3.9</v>
      </c>
      <c r="K617">
        <v>3.8</v>
      </c>
      <c r="L617">
        <v>1.85</v>
      </c>
      <c r="M617">
        <v>3.9</v>
      </c>
      <c r="N617">
        <v>3.8</v>
      </c>
      <c r="O617">
        <v>1.87</v>
      </c>
      <c r="P617">
        <v>3.8</v>
      </c>
      <c r="Q617">
        <v>3.65</v>
      </c>
      <c r="R617">
        <v>1.95</v>
      </c>
      <c r="S617">
        <f t="shared" si="91"/>
        <v>1.85</v>
      </c>
      <c r="T617">
        <f t="shared" si="92"/>
        <v>1.87</v>
      </c>
      <c r="U617">
        <f t="shared" si="93"/>
        <v>1.95</v>
      </c>
      <c r="V617">
        <f t="shared" si="94"/>
        <v>-1</v>
      </c>
      <c r="W617">
        <f t="shared" si="95"/>
        <v>-1</v>
      </c>
      <c r="X617">
        <f t="shared" si="96"/>
        <v>-1</v>
      </c>
      <c r="Y617">
        <f t="shared" si="97"/>
        <v>1</v>
      </c>
      <c r="Z617">
        <f t="shared" si="98"/>
        <v>1</v>
      </c>
      <c r="AA617">
        <f t="shared" si="99"/>
        <v>1</v>
      </c>
    </row>
    <row r="618" spans="1:27" x14ac:dyDescent="0.2">
      <c r="A618" t="s">
        <v>17</v>
      </c>
      <c r="B618" s="1">
        <v>44612</v>
      </c>
      <c r="C618" s="2">
        <v>0.6875</v>
      </c>
      <c r="D618" t="s">
        <v>28</v>
      </c>
      <c r="E618" t="s">
        <v>35</v>
      </c>
      <c r="F618">
        <v>2</v>
      </c>
      <c r="G618">
        <v>1</v>
      </c>
      <c r="H618" t="s">
        <v>24</v>
      </c>
      <c r="I618">
        <f t="shared" si="90"/>
        <v>1</v>
      </c>
      <c r="J618">
        <v>2.25</v>
      </c>
      <c r="K618">
        <v>3.3</v>
      </c>
      <c r="L618">
        <v>3.25</v>
      </c>
      <c r="M618">
        <v>2.2999999999999998</v>
      </c>
      <c r="N618">
        <v>3.1</v>
      </c>
      <c r="O618">
        <v>3.4</v>
      </c>
      <c r="P618">
        <v>2.2999999999999998</v>
      </c>
      <c r="Q618">
        <v>3.25</v>
      </c>
      <c r="R618">
        <v>3.2</v>
      </c>
      <c r="S618">
        <f t="shared" si="91"/>
        <v>2.25</v>
      </c>
      <c r="T618">
        <f t="shared" si="92"/>
        <v>2.2999999999999998</v>
      </c>
      <c r="U618">
        <f t="shared" si="93"/>
        <v>2.2999999999999998</v>
      </c>
      <c r="V618">
        <f t="shared" si="94"/>
        <v>1</v>
      </c>
      <c r="W618">
        <f t="shared" si="95"/>
        <v>1</v>
      </c>
      <c r="X618">
        <f t="shared" si="96"/>
        <v>1</v>
      </c>
      <c r="Y618">
        <f t="shared" si="97"/>
        <v>1</v>
      </c>
      <c r="Z618">
        <f t="shared" si="98"/>
        <v>1</v>
      </c>
      <c r="AA618">
        <f t="shared" si="99"/>
        <v>1</v>
      </c>
    </row>
    <row r="619" spans="1:27" x14ac:dyDescent="0.2">
      <c r="A619" t="s">
        <v>17</v>
      </c>
      <c r="B619" s="1">
        <v>44615</v>
      </c>
      <c r="C619" s="2">
        <v>0.8125</v>
      </c>
      <c r="D619" t="s">
        <v>41</v>
      </c>
      <c r="E619" t="s">
        <v>31</v>
      </c>
      <c r="F619">
        <v>1</v>
      </c>
      <c r="G619">
        <v>0</v>
      </c>
      <c r="H619" t="s">
        <v>24</v>
      </c>
      <c r="I619">
        <f t="shared" si="90"/>
        <v>1</v>
      </c>
      <c r="J619">
        <v>4.5999999999999996</v>
      </c>
      <c r="K619">
        <v>3.8</v>
      </c>
      <c r="L619">
        <v>1.75</v>
      </c>
      <c r="M619">
        <v>4.5</v>
      </c>
      <c r="N619">
        <v>3.7</v>
      </c>
      <c r="O619">
        <v>1.77</v>
      </c>
      <c r="P619">
        <v>4.5999999999999996</v>
      </c>
      <c r="Q619">
        <v>3.7</v>
      </c>
      <c r="R619">
        <v>1.77</v>
      </c>
      <c r="S619">
        <f t="shared" si="91"/>
        <v>1.75</v>
      </c>
      <c r="T619">
        <f t="shared" si="92"/>
        <v>1.77</v>
      </c>
      <c r="U619">
        <f t="shared" si="93"/>
        <v>1.77</v>
      </c>
      <c r="V619">
        <f t="shared" si="94"/>
        <v>-1</v>
      </c>
      <c r="W619">
        <f t="shared" si="95"/>
        <v>-1</v>
      </c>
      <c r="X619">
        <f t="shared" si="96"/>
        <v>-1</v>
      </c>
      <c r="Y619">
        <f t="shared" si="97"/>
        <v>0</v>
      </c>
      <c r="Z619">
        <f t="shared" si="98"/>
        <v>0</v>
      </c>
      <c r="AA619">
        <f t="shared" si="99"/>
        <v>0</v>
      </c>
    </row>
    <row r="620" spans="1:27" x14ac:dyDescent="0.2">
      <c r="A620" t="s">
        <v>17</v>
      </c>
      <c r="B620" s="1">
        <v>44615</v>
      </c>
      <c r="C620" s="2">
        <v>0.8125</v>
      </c>
      <c r="D620" t="s">
        <v>42</v>
      </c>
      <c r="E620" t="s">
        <v>18</v>
      </c>
      <c r="F620">
        <v>1</v>
      </c>
      <c r="G620">
        <v>4</v>
      </c>
      <c r="H620" t="s">
        <v>20</v>
      </c>
      <c r="I620">
        <f t="shared" si="90"/>
        <v>-1</v>
      </c>
      <c r="J620">
        <v>3.1</v>
      </c>
      <c r="K620">
        <v>3.3</v>
      </c>
      <c r="L620">
        <v>2.2999999999999998</v>
      </c>
      <c r="M620">
        <v>3.3</v>
      </c>
      <c r="N620">
        <v>3.25</v>
      </c>
      <c r="O620">
        <v>2.25</v>
      </c>
      <c r="P620">
        <v>3.2</v>
      </c>
      <c r="Q620">
        <v>3.15</v>
      </c>
      <c r="R620">
        <v>2.4</v>
      </c>
      <c r="S620">
        <f t="shared" si="91"/>
        <v>2.2999999999999998</v>
      </c>
      <c r="T620">
        <f t="shared" si="92"/>
        <v>2.25</v>
      </c>
      <c r="U620">
        <f t="shared" si="93"/>
        <v>2.4</v>
      </c>
      <c r="V620">
        <f t="shared" si="94"/>
        <v>-1</v>
      </c>
      <c r="W620">
        <f t="shared" si="95"/>
        <v>-1</v>
      </c>
      <c r="X620">
        <f t="shared" si="96"/>
        <v>-1</v>
      </c>
      <c r="Y620">
        <f t="shared" si="97"/>
        <v>1</v>
      </c>
      <c r="Z620">
        <f t="shared" si="98"/>
        <v>1</v>
      </c>
      <c r="AA620">
        <f t="shared" si="99"/>
        <v>1</v>
      </c>
    </row>
    <row r="621" spans="1:27" x14ac:dyDescent="0.2">
      <c r="A621" t="s">
        <v>17</v>
      </c>
      <c r="B621" s="1">
        <v>44615</v>
      </c>
      <c r="C621" s="2">
        <v>0.82291666666666663</v>
      </c>
      <c r="D621" t="s">
        <v>22</v>
      </c>
      <c r="E621" t="s">
        <v>27</v>
      </c>
      <c r="F621">
        <v>6</v>
      </c>
      <c r="G621">
        <v>0</v>
      </c>
      <c r="H621" t="s">
        <v>24</v>
      </c>
      <c r="I621">
        <f t="shared" si="90"/>
        <v>1</v>
      </c>
      <c r="J621">
        <v>1.1599999999999999</v>
      </c>
      <c r="K621">
        <v>8</v>
      </c>
      <c r="L621">
        <v>15</v>
      </c>
      <c r="M621">
        <v>1.1599999999999999</v>
      </c>
      <c r="N621">
        <v>8.75</v>
      </c>
      <c r="O621">
        <v>14.5</v>
      </c>
      <c r="P621">
        <v>1.1499999999999999</v>
      </c>
      <c r="Q621">
        <v>8.5</v>
      </c>
      <c r="R621">
        <v>15</v>
      </c>
      <c r="S621">
        <f t="shared" si="91"/>
        <v>1.1599999999999999</v>
      </c>
      <c r="T621">
        <f t="shared" si="92"/>
        <v>1.1599999999999999</v>
      </c>
      <c r="U621">
        <f t="shared" si="93"/>
        <v>1.1499999999999999</v>
      </c>
      <c r="V621">
        <f t="shared" si="94"/>
        <v>1</v>
      </c>
      <c r="W621">
        <f t="shared" si="95"/>
        <v>1</v>
      </c>
      <c r="X621">
        <f t="shared" si="96"/>
        <v>1</v>
      </c>
      <c r="Y621">
        <f t="shared" si="97"/>
        <v>1</v>
      </c>
      <c r="Z621">
        <f t="shared" si="98"/>
        <v>1</v>
      </c>
      <c r="AA621">
        <f t="shared" si="99"/>
        <v>1</v>
      </c>
    </row>
    <row r="622" spans="1:27" x14ac:dyDescent="0.2">
      <c r="A622" t="s">
        <v>17</v>
      </c>
      <c r="B622" s="1">
        <v>44616</v>
      </c>
      <c r="C622" s="2">
        <v>0.82291666666666663</v>
      </c>
      <c r="D622" t="s">
        <v>19</v>
      </c>
      <c r="E622" t="s">
        <v>28</v>
      </c>
      <c r="F622">
        <v>2</v>
      </c>
      <c r="G622">
        <v>1</v>
      </c>
      <c r="H622" t="s">
        <v>24</v>
      </c>
      <c r="I622">
        <f t="shared" si="90"/>
        <v>1</v>
      </c>
      <c r="J622">
        <v>1.65</v>
      </c>
      <c r="K622">
        <v>3.8</v>
      </c>
      <c r="L622">
        <v>5.5</v>
      </c>
      <c r="M622">
        <v>1.62</v>
      </c>
      <c r="N622">
        <v>3.75</v>
      </c>
      <c r="O622">
        <v>5.75</v>
      </c>
      <c r="P622">
        <v>1.65</v>
      </c>
      <c r="Q622">
        <v>3.75</v>
      </c>
      <c r="R622">
        <v>5.75</v>
      </c>
      <c r="S622">
        <f t="shared" si="91"/>
        <v>1.65</v>
      </c>
      <c r="T622">
        <f t="shared" si="92"/>
        <v>1.62</v>
      </c>
      <c r="U622">
        <f t="shared" si="93"/>
        <v>1.65</v>
      </c>
      <c r="V622">
        <f t="shared" si="94"/>
        <v>1</v>
      </c>
      <c r="W622">
        <f t="shared" si="95"/>
        <v>1</v>
      </c>
      <c r="X622">
        <f t="shared" si="96"/>
        <v>1</v>
      </c>
      <c r="Y622">
        <f t="shared" si="97"/>
        <v>1</v>
      </c>
      <c r="Z622">
        <f t="shared" si="98"/>
        <v>1</v>
      </c>
      <c r="AA622">
        <f t="shared" si="99"/>
        <v>1</v>
      </c>
    </row>
    <row r="623" spans="1:27" x14ac:dyDescent="0.2">
      <c r="A623" t="s">
        <v>17</v>
      </c>
      <c r="B623" s="1">
        <v>44617</v>
      </c>
      <c r="C623" s="2">
        <v>0.83333333333333337</v>
      </c>
      <c r="D623" t="s">
        <v>32</v>
      </c>
      <c r="E623" t="s">
        <v>43</v>
      </c>
      <c r="F623">
        <v>2</v>
      </c>
      <c r="G623">
        <v>0</v>
      </c>
      <c r="H623" t="s">
        <v>24</v>
      </c>
      <c r="I623">
        <f t="shared" si="90"/>
        <v>1</v>
      </c>
      <c r="J623">
        <v>1.53</v>
      </c>
      <c r="K623">
        <v>4.33</v>
      </c>
      <c r="L623">
        <v>6</v>
      </c>
      <c r="M623">
        <v>1.52</v>
      </c>
      <c r="N623">
        <v>4.4000000000000004</v>
      </c>
      <c r="O623">
        <v>5.75</v>
      </c>
      <c r="P623">
        <v>1.63</v>
      </c>
      <c r="Q623">
        <v>4.0999999999999996</v>
      </c>
      <c r="R623">
        <v>5.5</v>
      </c>
      <c r="S623">
        <f t="shared" si="91"/>
        <v>1.53</v>
      </c>
      <c r="T623">
        <f t="shared" si="92"/>
        <v>1.52</v>
      </c>
      <c r="U623">
        <f t="shared" si="93"/>
        <v>1.63</v>
      </c>
      <c r="V623">
        <f t="shared" si="94"/>
        <v>1</v>
      </c>
      <c r="W623">
        <f t="shared" si="95"/>
        <v>1</v>
      </c>
      <c r="X623">
        <f t="shared" si="96"/>
        <v>1</v>
      </c>
      <c r="Y623">
        <f t="shared" si="97"/>
        <v>1</v>
      </c>
      <c r="Z623">
        <f t="shared" si="98"/>
        <v>1</v>
      </c>
      <c r="AA623">
        <f t="shared" si="99"/>
        <v>1</v>
      </c>
    </row>
    <row r="624" spans="1:27" x14ac:dyDescent="0.2">
      <c r="A624" t="s">
        <v>17</v>
      </c>
      <c r="B624" s="1">
        <v>44618</v>
      </c>
      <c r="C624" s="2">
        <v>0.52083333333333337</v>
      </c>
      <c r="D624" t="s">
        <v>27</v>
      </c>
      <c r="E624" t="s">
        <v>31</v>
      </c>
      <c r="F624">
        <v>0</v>
      </c>
      <c r="G624">
        <v>4</v>
      </c>
      <c r="H624" t="s">
        <v>20</v>
      </c>
      <c r="I624">
        <f t="shared" si="90"/>
        <v>-1</v>
      </c>
      <c r="J624">
        <v>4.2</v>
      </c>
      <c r="K624">
        <v>3.6</v>
      </c>
      <c r="L624">
        <v>1.85</v>
      </c>
      <c r="M624">
        <v>4</v>
      </c>
      <c r="N624">
        <v>3.8</v>
      </c>
      <c r="O624">
        <v>1.83</v>
      </c>
      <c r="P624">
        <v>3.95</v>
      </c>
      <c r="Q624">
        <v>3.95</v>
      </c>
      <c r="R624">
        <v>1.83</v>
      </c>
      <c r="S624">
        <f t="shared" si="91"/>
        <v>1.85</v>
      </c>
      <c r="T624">
        <f t="shared" si="92"/>
        <v>1.83</v>
      </c>
      <c r="U624">
        <f t="shared" si="93"/>
        <v>1.83</v>
      </c>
      <c r="V624">
        <f t="shared" si="94"/>
        <v>-1</v>
      </c>
      <c r="W624">
        <f t="shared" si="95"/>
        <v>-1</v>
      </c>
      <c r="X624">
        <f t="shared" si="96"/>
        <v>-1</v>
      </c>
      <c r="Y624">
        <f t="shared" si="97"/>
        <v>1</v>
      </c>
      <c r="Z624">
        <f t="shared" si="98"/>
        <v>1</v>
      </c>
      <c r="AA624">
        <f t="shared" si="99"/>
        <v>1</v>
      </c>
    </row>
    <row r="625" spans="1:27" x14ac:dyDescent="0.2">
      <c r="A625" t="s">
        <v>17</v>
      </c>
      <c r="B625" s="1">
        <v>44618</v>
      </c>
      <c r="C625" s="2">
        <v>0.625</v>
      </c>
      <c r="D625" t="s">
        <v>36</v>
      </c>
      <c r="E625" t="s">
        <v>29</v>
      </c>
      <c r="F625">
        <v>0</v>
      </c>
      <c r="G625">
        <v>2</v>
      </c>
      <c r="H625" t="s">
        <v>20</v>
      </c>
      <c r="I625">
        <f t="shared" si="90"/>
        <v>-1</v>
      </c>
      <c r="J625">
        <v>2.5</v>
      </c>
      <c r="K625">
        <v>3.2</v>
      </c>
      <c r="L625">
        <v>3</v>
      </c>
      <c r="M625">
        <v>2.4500000000000002</v>
      </c>
      <c r="N625">
        <v>3.2</v>
      </c>
      <c r="O625">
        <v>2.9</v>
      </c>
      <c r="P625">
        <v>2.5</v>
      </c>
      <c r="Q625">
        <v>3.1</v>
      </c>
      <c r="R625">
        <v>3</v>
      </c>
      <c r="S625">
        <f t="shared" si="91"/>
        <v>2.5</v>
      </c>
      <c r="T625">
        <f t="shared" si="92"/>
        <v>2.4500000000000002</v>
      </c>
      <c r="U625">
        <f t="shared" si="93"/>
        <v>2.5</v>
      </c>
      <c r="V625">
        <f t="shared" si="94"/>
        <v>1</v>
      </c>
      <c r="W625">
        <f t="shared" si="95"/>
        <v>1</v>
      </c>
      <c r="X625">
        <f t="shared" si="96"/>
        <v>1</v>
      </c>
      <c r="Y625">
        <f t="shared" si="97"/>
        <v>0</v>
      </c>
      <c r="Z625">
        <f t="shared" si="98"/>
        <v>0</v>
      </c>
      <c r="AA625">
        <f t="shared" si="99"/>
        <v>0</v>
      </c>
    </row>
    <row r="626" spans="1:27" x14ac:dyDescent="0.2">
      <c r="A626" t="s">
        <v>17</v>
      </c>
      <c r="B626" s="1">
        <v>44618</v>
      </c>
      <c r="C626" s="2">
        <v>0.625</v>
      </c>
      <c r="D626" t="s">
        <v>18</v>
      </c>
      <c r="E626" t="s">
        <v>41</v>
      </c>
      <c r="F626">
        <v>1</v>
      </c>
      <c r="G626">
        <v>1</v>
      </c>
      <c r="H626" t="s">
        <v>23</v>
      </c>
      <c r="I626">
        <f t="shared" si="90"/>
        <v>0</v>
      </c>
      <c r="J626">
        <v>1.9</v>
      </c>
      <c r="K626">
        <v>3.6</v>
      </c>
      <c r="L626">
        <v>4</v>
      </c>
      <c r="M626">
        <v>1.9</v>
      </c>
      <c r="N626">
        <v>3.4</v>
      </c>
      <c r="O626">
        <v>4.2</v>
      </c>
      <c r="P626">
        <v>1.95</v>
      </c>
      <c r="Q626">
        <v>3.4</v>
      </c>
      <c r="R626">
        <v>4.0999999999999996</v>
      </c>
      <c r="S626">
        <f t="shared" si="91"/>
        <v>1.9</v>
      </c>
      <c r="T626">
        <f t="shared" si="92"/>
        <v>1.9</v>
      </c>
      <c r="U626">
        <f t="shared" si="93"/>
        <v>1.95</v>
      </c>
      <c r="V626">
        <f t="shared" si="94"/>
        <v>1</v>
      </c>
      <c r="W626">
        <f t="shared" si="95"/>
        <v>1</v>
      </c>
      <c r="X626">
        <f t="shared" si="96"/>
        <v>1</v>
      </c>
      <c r="Y626">
        <f t="shared" si="97"/>
        <v>0</v>
      </c>
      <c r="Z626">
        <f t="shared" si="98"/>
        <v>0</v>
      </c>
      <c r="AA626">
        <f t="shared" si="99"/>
        <v>0</v>
      </c>
    </row>
    <row r="627" spans="1:27" x14ac:dyDescent="0.2">
      <c r="A627" t="s">
        <v>17</v>
      </c>
      <c r="B627" s="1">
        <v>44618</v>
      </c>
      <c r="C627" s="2">
        <v>0.625</v>
      </c>
      <c r="D627" t="s">
        <v>37</v>
      </c>
      <c r="E627" t="s">
        <v>42</v>
      </c>
      <c r="F627">
        <v>0</v>
      </c>
      <c r="G627">
        <v>0</v>
      </c>
      <c r="H627" t="s">
        <v>23</v>
      </c>
      <c r="I627">
        <f t="shared" si="90"/>
        <v>0</v>
      </c>
      <c r="J627">
        <v>1.3</v>
      </c>
      <c r="K627">
        <v>5.5</v>
      </c>
      <c r="L627">
        <v>9.5</v>
      </c>
      <c r="M627">
        <v>1.34</v>
      </c>
      <c r="N627">
        <v>5.5</v>
      </c>
      <c r="O627">
        <v>8.25</v>
      </c>
      <c r="P627">
        <v>1.33</v>
      </c>
      <c r="Q627">
        <v>5.5</v>
      </c>
      <c r="R627">
        <v>8.75</v>
      </c>
      <c r="S627">
        <f t="shared" si="91"/>
        <v>1.3</v>
      </c>
      <c r="T627">
        <f t="shared" si="92"/>
        <v>1.34</v>
      </c>
      <c r="U627">
        <f t="shared" si="93"/>
        <v>1.33</v>
      </c>
      <c r="V627">
        <f t="shared" si="94"/>
        <v>1</v>
      </c>
      <c r="W627">
        <f t="shared" si="95"/>
        <v>1</v>
      </c>
      <c r="X627">
        <f t="shared" si="96"/>
        <v>1</v>
      </c>
      <c r="Y627">
        <f t="shared" si="97"/>
        <v>0</v>
      </c>
      <c r="Z627">
        <f t="shared" si="98"/>
        <v>0</v>
      </c>
      <c r="AA627">
        <f t="shared" si="99"/>
        <v>0</v>
      </c>
    </row>
    <row r="628" spans="1:27" x14ac:dyDescent="0.2">
      <c r="A628" t="s">
        <v>17</v>
      </c>
      <c r="B628" s="1">
        <v>44618</v>
      </c>
      <c r="C628" s="2">
        <v>0.64583333333333337</v>
      </c>
      <c r="D628" t="s">
        <v>38</v>
      </c>
      <c r="E628" t="s">
        <v>26</v>
      </c>
      <c r="F628">
        <v>0</v>
      </c>
      <c r="G628">
        <v>2</v>
      </c>
      <c r="H628" t="s">
        <v>20</v>
      </c>
      <c r="I628">
        <f t="shared" si="90"/>
        <v>-1</v>
      </c>
      <c r="J628">
        <v>2.2000000000000002</v>
      </c>
      <c r="K628">
        <v>3.3</v>
      </c>
      <c r="L628">
        <v>3.5</v>
      </c>
      <c r="M628">
        <v>2.2000000000000002</v>
      </c>
      <c r="N628">
        <v>3.3</v>
      </c>
      <c r="O628">
        <v>3.3</v>
      </c>
      <c r="P628">
        <v>2.2999999999999998</v>
      </c>
      <c r="Q628">
        <v>3.25</v>
      </c>
      <c r="R628">
        <v>3.3</v>
      </c>
      <c r="S628">
        <f t="shared" si="91"/>
        <v>2.2000000000000002</v>
      </c>
      <c r="T628">
        <f t="shared" si="92"/>
        <v>2.2000000000000002</v>
      </c>
      <c r="U628">
        <f t="shared" si="93"/>
        <v>2.2999999999999998</v>
      </c>
      <c r="V628">
        <f t="shared" si="94"/>
        <v>1</v>
      </c>
      <c r="W628">
        <f t="shared" si="95"/>
        <v>1</v>
      </c>
      <c r="X628">
        <f t="shared" si="96"/>
        <v>1</v>
      </c>
      <c r="Y628">
        <f t="shared" si="97"/>
        <v>0</v>
      </c>
      <c r="Z628">
        <f t="shared" si="98"/>
        <v>0</v>
      </c>
      <c r="AA628">
        <f t="shared" si="99"/>
        <v>0</v>
      </c>
    </row>
    <row r="629" spans="1:27" x14ac:dyDescent="0.2">
      <c r="A629" t="s">
        <v>17</v>
      </c>
      <c r="B629" s="1">
        <v>44618</v>
      </c>
      <c r="C629" s="2">
        <v>0.72916666666666663</v>
      </c>
      <c r="D629" t="s">
        <v>33</v>
      </c>
      <c r="E629" t="s">
        <v>40</v>
      </c>
      <c r="F629">
        <v>0</v>
      </c>
      <c r="G629">
        <v>1</v>
      </c>
      <c r="H629" t="s">
        <v>20</v>
      </c>
      <c r="I629">
        <f t="shared" si="90"/>
        <v>-1</v>
      </c>
      <c r="J629">
        <v>10</v>
      </c>
      <c r="K629">
        <v>5.75</v>
      </c>
      <c r="L629">
        <v>1.28</v>
      </c>
      <c r="M629">
        <v>9.5</v>
      </c>
      <c r="N629">
        <v>5.5</v>
      </c>
      <c r="O629">
        <v>1.31</v>
      </c>
      <c r="P629">
        <v>11</v>
      </c>
      <c r="Q629">
        <v>6</v>
      </c>
      <c r="R629">
        <v>1.27</v>
      </c>
      <c r="S629">
        <f t="shared" si="91"/>
        <v>1.28</v>
      </c>
      <c r="T629">
        <f t="shared" si="92"/>
        <v>1.31</v>
      </c>
      <c r="U629">
        <f t="shared" si="93"/>
        <v>1.27</v>
      </c>
      <c r="V629">
        <f t="shared" si="94"/>
        <v>-1</v>
      </c>
      <c r="W629">
        <f t="shared" si="95"/>
        <v>-1</v>
      </c>
      <c r="X629">
        <f t="shared" si="96"/>
        <v>-1</v>
      </c>
      <c r="Y629">
        <f t="shared" si="97"/>
        <v>1</v>
      </c>
      <c r="Z629">
        <f t="shared" si="98"/>
        <v>1</v>
      </c>
      <c r="AA629">
        <f t="shared" si="99"/>
        <v>1</v>
      </c>
    </row>
    <row r="630" spans="1:27" x14ac:dyDescent="0.2">
      <c r="A630" t="s">
        <v>17</v>
      </c>
      <c r="B630" s="1">
        <v>44619</v>
      </c>
      <c r="C630" s="2">
        <v>0.58333333333333337</v>
      </c>
      <c r="D630" t="s">
        <v>39</v>
      </c>
      <c r="E630" t="s">
        <v>28</v>
      </c>
      <c r="F630">
        <v>1</v>
      </c>
      <c r="G630">
        <v>0</v>
      </c>
      <c r="H630" t="s">
        <v>24</v>
      </c>
      <c r="I630">
        <f t="shared" si="90"/>
        <v>1</v>
      </c>
      <c r="J630">
        <v>2.0499999999999998</v>
      </c>
      <c r="K630">
        <v>3.3</v>
      </c>
      <c r="L630">
        <v>3.8</v>
      </c>
      <c r="M630">
        <v>2.0499999999999998</v>
      </c>
      <c r="N630">
        <v>3.2</v>
      </c>
      <c r="O630">
        <v>3.8</v>
      </c>
      <c r="P630">
        <v>2.1</v>
      </c>
      <c r="Q630">
        <v>3.25</v>
      </c>
      <c r="R630">
        <v>3.7</v>
      </c>
      <c r="S630">
        <f t="shared" si="91"/>
        <v>2.0499999999999998</v>
      </c>
      <c r="T630">
        <f t="shared" si="92"/>
        <v>2.0499999999999998</v>
      </c>
      <c r="U630">
        <f t="shared" si="93"/>
        <v>2.1</v>
      </c>
      <c r="V630">
        <f t="shared" si="94"/>
        <v>1</v>
      </c>
      <c r="W630">
        <f t="shared" si="95"/>
        <v>1</v>
      </c>
      <c r="X630">
        <f t="shared" si="96"/>
        <v>1</v>
      </c>
      <c r="Y630">
        <f t="shared" si="97"/>
        <v>1</v>
      </c>
      <c r="Z630">
        <f t="shared" si="98"/>
        <v>1</v>
      </c>
      <c r="AA630">
        <f t="shared" si="99"/>
        <v>1</v>
      </c>
    </row>
    <row r="631" spans="1:27" x14ac:dyDescent="0.2">
      <c r="A631" t="s">
        <v>17</v>
      </c>
      <c r="B631" s="1">
        <v>44621</v>
      </c>
      <c r="C631" s="2">
        <v>0.82291666666666663</v>
      </c>
      <c r="D631" t="s">
        <v>41</v>
      </c>
      <c r="E631" t="s">
        <v>35</v>
      </c>
      <c r="F631">
        <v>0</v>
      </c>
      <c r="G631">
        <v>2</v>
      </c>
      <c r="H631" t="s">
        <v>20</v>
      </c>
      <c r="I631">
        <f t="shared" si="90"/>
        <v>-1</v>
      </c>
      <c r="J631">
        <v>2.9</v>
      </c>
      <c r="K631">
        <v>3.4</v>
      </c>
      <c r="L631">
        <v>2.4</v>
      </c>
      <c r="M631">
        <v>2.8</v>
      </c>
      <c r="N631">
        <v>3.4</v>
      </c>
      <c r="O631">
        <v>2.4500000000000002</v>
      </c>
      <c r="P631">
        <v>2.9</v>
      </c>
      <c r="Q631">
        <v>3.25</v>
      </c>
      <c r="R631">
        <v>2.5</v>
      </c>
      <c r="S631">
        <f t="shared" si="91"/>
        <v>2.4</v>
      </c>
      <c r="T631">
        <f t="shared" si="92"/>
        <v>2.4500000000000002</v>
      </c>
      <c r="U631">
        <f t="shared" si="93"/>
        <v>2.5</v>
      </c>
      <c r="V631">
        <f t="shared" si="94"/>
        <v>-1</v>
      </c>
      <c r="W631">
        <f t="shared" si="95"/>
        <v>-1</v>
      </c>
      <c r="X631">
        <f t="shared" si="96"/>
        <v>-1</v>
      </c>
      <c r="Y631">
        <f t="shared" si="97"/>
        <v>1</v>
      </c>
      <c r="Z631">
        <f t="shared" si="98"/>
        <v>1</v>
      </c>
      <c r="AA631">
        <f t="shared" si="99"/>
        <v>1</v>
      </c>
    </row>
    <row r="632" spans="1:27" x14ac:dyDescent="0.2">
      <c r="A632" t="s">
        <v>17</v>
      </c>
      <c r="B632" s="1">
        <v>44625</v>
      </c>
      <c r="C632" s="2">
        <v>0.52083333333333337</v>
      </c>
      <c r="D632" t="s">
        <v>35</v>
      </c>
      <c r="E632" t="s">
        <v>27</v>
      </c>
      <c r="F632">
        <v>1</v>
      </c>
      <c r="G632">
        <v>0</v>
      </c>
      <c r="H632" t="s">
        <v>24</v>
      </c>
      <c r="I632">
        <f t="shared" si="90"/>
        <v>1</v>
      </c>
      <c r="J632">
        <v>1.75</v>
      </c>
      <c r="K632">
        <v>4</v>
      </c>
      <c r="L632">
        <v>4.2</v>
      </c>
      <c r="M632">
        <v>1.82</v>
      </c>
      <c r="N632">
        <v>3.9</v>
      </c>
      <c r="O632">
        <v>4</v>
      </c>
      <c r="P632">
        <v>1.8</v>
      </c>
      <c r="Q632">
        <v>4.0999999999999996</v>
      </c>
      <c r="R632">
        <v>4</v>
      </c>
      <c r="S632">
        <f t="shared" si="91"/>
        <v>1.75</v>
      </c>
      <c r="T632">
        <f t="shared" si="92"/>
        <v>1.82</v>
      </c>
      <c r="U632">
        <f t="shared" si="93"/>
        <v>1.8</v>
      </c>
      <c r="V632">
        <f t="shared" si="94"/>
        <v>1</v>
      </c>
      <c r="W632">
        <f t="shared" si="95"/>
        <v>1</v>
      </c>
      <c r="X632">
        <f t="shared" si="96"/>
        <v>1</v>
      </c>
      <c r="Y632">
        <f t="shared" si="97"/>
        <v>1</v>
      </c>
      <c r="Z632">
        <f t="shared" si="98"/>
        <v>1</v>
      </c>
      <c r="AA632">
        <f t="shared" si="99"/>
        <v>1</v>
      </c>
    </row>
    <row r="633" spans="1:27" x14ac:dyDescent="0.2">
      <c r="A633" t="s">
        <v>17</v>
      </c>
      <c r="B633" s="1">
        <v>44625</v>
      </c>
      <c r="C633" s="2">
        <v>0.625</v>
      </c>
      <c r="D633" t="s">
        <v>26</v>
      </c>
      <c r="E633" t="s">
        <v>32</v>
      </c>
      <c r="F633">
        <v>4</v>
      </c>
      <c r="G633">
        <v>0</v>
      </c>
      <c r="H633" t="s">
        <v>24</v>
      </c>
      <c r="I633">
        <f t="shared" ref="I633:I696" si="100">IF(H633="H",1,0)+IF(H633="A",-1,0)</f>
        <v>1</v>
      </c>
      <c r="J633">
        <v>2.2999999999999998</v>
      </c>
      <c r="K633">
        <v>3.5</v>
      </c>
      <c r="L633">
        <v>3</v>
      </c>
      <c r="M633">
        <v>2.2999999999999998</v>
      </c>
      <c r="N633">
        <v>3.5</v>
      </c>
      <c r="O633">
        <v>2.95</v>
      </c>
      <c r="P633">
        <v>2.35</v>
      </c>
      <c r="Q633">
        <v>3.4</v>
      </c>
      <c r="R633">
        <v>3</v>
      </c>
      <c r="S633">
        <f t="shared" si="91"/>
        <v>2.2999999999999998</v>
      </c>
      <c r="T633">
        <f t="shared" si="92"/>
        <v>2.2999999999999998</v>
      </c>
      <c r="U633">
        <f t="shared" si="93"/>
        <v>2.35</v>
      </c>
      <c r="V633">
        <f t="shared" si="94"/>
        <v>1</v>
      </c>
      <c r="W633">
        <f t="shared" si="95"/>
        <v>1</v>
      </c>
      <c r="X633">
        <f t="shared" si="96"/>
        <v>1</v>
      </c>
      <c r="Y633">
        <f t="shared" si="97"/>
        <v>1</v>
      </c>
      <c r="Z633">
        <f t="shared" si="98"/>
        <v>1</v>
      </c>
      <c r="AA633">
        <f t="shared" si="99"/>
        <v>1</v>
      </c>
    </row>
    <row r="634" spans="1:27" x14ac:dyDescent="0.2">
      <c r="A634" t="s">
        <v>17</v>
      </c>
      <c r="B634" s="1">
        <v>44625</v>
      </c>
      <c r="C634" s="2">
        <v>0.625</v>
      </c>
      <c r="D634" t="s">
        <v>41</v>
      </c>
      <c r="E634" t="s">
        <v>34</v>
      </c>
      <c r="F634">
        <v>0</v>
      </c>
      <c r="G634">
        <v>4</v>
      </c>
      <c r="H634" t="s">
        <v>20</v>
      </c>
      <c r="I634">
        <f t="shared" si="100"/>
        <v>-1</v>
      </c>
      <c r="J634">
        <v>6.5</v>
      </c>
      <c r="K634">
        <v>4.33</v>
      </c>
      <c r="L634">
        <v>1.5</v>
      </c>
      <c r="M634">
        <v>7.5</v>
      </c>
      <c r="N634">
        <v>4.0999999999999996</v>
      </c>
      <c r="O634">
        <v>1.47</v>
      </c>
      <c r="P634">
        <v>7</v>
      </c>
      <c r="Q634">
        <v>4.2</v>
      </c>
      <c r="R634">
        <v>1.5</v>
      </c>
      <c r="S634">
        <f t="shared" si="91"/>
        <v>1.5</v>
      </c>
      <c r="T634">
        <f t="shared" si="92"/>
        <v>1.47</v>
      </c>
      <c r="U634">
        <f t="shared" si="93"/>
        <v>1.5</v>
      </c>
      <c r="V634">
        <f t="shared" si="94"/>
        <v>-1</v>
      </c>
      <c r="W634">
        <f t="shared" si="95"/>
        <v>-1</v>
      </c>
      <c r="X634">
        <f t="shared" si="96"/>
        <v>-1</v>
      </c>
      <c r="Y634">
        <f t="shared" si="97"/>
        <v>1</v>
      </c>
      <c r="Z634">
        <f t="shared" si="98"/>
        <v>1</v>
      </c>
      <c r="AA634">
        <f t="shared" si="99"/>
        <v>1</v>
      </c>
    </row>
    <row r="635" spans="1:27" x14ac:dyDescent="0.2">
      <c r="A635" t="s">
        <v>17</v>
      </c>
      <c r="B635" s="1">
        <v>44625</v>
      </c>
      <c r="C635" s="2">
        <v>0.625</v>
      </c>
      <c r="D635" t="s">
        <v>29</v>
      </c>
      <c r="E635" t="s">
        <v>38</v>
      </c>
      <c r="F635">
        <v>2</v>
      </c>
      <c r="G635">
        <v>1</v>
      </c>
      <c r="H635" t="s">
        <v>24</v>
      </c>
      <c r="I635">
        <f t="shared" si="100"/>
        <v>1</v>
      </c>
      <c r="J635">
        <v>2.75</v>
      </c>
      <c r="K635">
        <v>3.2</v>
      </c>
      <c r="L635">
        <v>2.62</v>
      </c>
      <c r="M635">
        <v>2.65</v>
      </c>
      <c r="N635">
        <v>3.25</v>
      </c>
      <c r="O635">
        <v>2.65</v>
      </c>
      <c r="P635">
        <v>2.75</v>
      </c>
      <c r="Q635">
        <v>3.1</v>
      </c>
      <c r="R635">
        <v>2.75</v>
      </c>
      <c r="S635">
        <f t="shared" si="91"/>
        <v>2.62</v>
      </c>
      <c r="T635">
        <f t="shared" si="92"/>
        <v>2.65</v>
      </c>
      <c r="U635">
        <f t="shared" si="93"/>
        <v>2.75</v>
      </c>
      <c r="V635">
        <f t="shared" si="94"/>
        <v>-1</v>
      </c>
      <c r="W635">
        <f t="shared" si="95"/>
        <v>1</v>
      </c>
      <c r="X635">
        <f t="shared" si="96"/>
        <v>1</v>
      </c>
      <c r="Y635">
        <f t="shared" si="97"/>
        <v>0</v>
      </c>
      <c r="Z635">
        <f t="shared" si="98"/>
        <v>1</v>
      </c>
      <c r="AA635">
        <f t="shared" si="99"/>
        <v>1</v>
      </c>
    </row>
    <row r="636" spans="1:27" x14ac:dyDescent="0.2">
      <c r="A636" t="s">
        <v>17</v>
      </c>
      <c r="B636" s="1">
        <v>44625</v>
      </c>
      <c r="C636" s="2">
        <v>0.625</v>
      </c>
      <c r="D636" t="s">
        <v>43</v>
      </c>
      <c r="E636" t="s">
        <v>36</v>
      </c>
      <c r="F636">
        <v>1</v>
      </c>
      <c r="G636">
        <v>3</v>
      </c>
      <c r="H636" t="s">
        <v>20</v>
      </c>
      <c r="I636">
        <f t="shared" si="100"/>
        <v>-1</v>
      </c>
      <c r="J636">
        <v>2.9</v>
      </c>
      <c r="K636">
        <v>3.1</v>
      </c>
      <c r="L636">
        <v>2.5</v>
      </c>
      <c r="M636">
        <v>2.9</v>
      </c>
      <c r="N636">
        <v>3.1</v>
      </c>
      <c r="O636">
        <v>2.5499999999999998</v>
      </c>
      <c r="P636">
        <v>2.9</v>
      </c>
      <c r="Q636">
        <v>3.1</v>
      </c>
      <c r="R636">
        <v>2.6</v>
      </c>
      <c r="S636">
        <f t="shared" ref="S636:S698" si="101">MIN(J636:L636)</f>
        <v>2.5</v>
      </c>
      <c r="T636">
        <f t="shared" ref="T636:T698" si="102">MIN(M636:O636)</f>
        <v>2.5499999999999998</v>
      </c>
      <c r="U636">
        <f t="shared" ref="U636:U698" si="103">MIN(P636:R636)</f>
        <v>2.6</v>
      </c>
      <c r="V636">
        <f t="shared" si="94"/>
        <v>-1</v>
      </c>
      <c r="W636">
        <f t="shared" si="95"/>
        <v>-1</v>
      </c>
      <c r="X636">
        <f t="shared" si="96"/>
        <v>-1</v>
      </c>
      <c r="Y636">
        <f t="shared" si="97"/>
        <v>1</v>
      </c>
      <c r="Z636">
        <f t="shared" si="98"/>
        <v>1</v>
      </c>
      <c r="AA636">
        <f t="shared" si="99"/>
        <v>1</v>
      </c>
    </row>
    <row r="637" spans="1:27" x14ac:dyDescent="0.2">
      <c r="A637" t="s">
        <v>17</v>
      </c>
      <c r="B637" s="1">
        <v>44625</v>
      </c>
      <c r="C637" s="2">
        <v>0.625</v>
      </c>
      <c r="D637" t="s">
        <v>28</v>
      </c>
      <c r="E637" t="s">
        <v>18</v>
      </c>
      <c r="F637">
        <v>0</v>
      </c>
      <c r="G637">
        <v>2</v>
      </c>
      <c r="H637" t="s">
        <v>20</v>
      </c>
      <c r="I637">
        <f t="shared" si="100"/>
        <v>-1</v>
      </c>
      <c r="J637">
        <v>2.2999999999999998</v>
      </c>
      <c r="K637">
        <v>3.1</v>
      </c>
      <c r="L637">
        <v>3.4</v>
      </c>
      <c r="M637">
        <v>2.2999999999999998</v>
      </c>
      <c r="N637">
        <v>3.1</v>
      </c>
      <c r="O637">
        <v>3.3</v>
      </c>
      <c r="P637">
        <v>2.35</v>
      </c>
      <c r="Q637">
        <v>3.05</v>
      </c>
      <c r="R637">
        <v>3.4</v>
      </c>
      <c r="S637">
        <f t="shared" si="101"/>
        <v>2.2999999999999998</v>
      </c>
      <c r="T637">
        <f t="shared" si="102"/>
        <v>2.2999999999999998</v>
      </c>
      <c r="U637">
        <f t="shared" si="103"/>
        <v>2.35</v>
      </c>
      <c r="V637">
        <f t="shared" si="94"/>
        <v>1</v>
      </c>
      <c r="W637">
        <f t="shared" si="95"/>
        <v>1</v>
      </c>
      <c r="X637">
        <f t="shared" si="96"/>
        <v>1</v>
      </c>
      <c r="Y637">
        <f t="shared" si="97"/>
        <v>0</v>
      </c>
      <c r="Z637">
        <f t="shared" si="98"/>
        <v>0</v>
      </c>
      <c r="AA637">
        <f t="shared" si="99"/>
        <v>0</v>
      </c>
    </row>
    <row r="638" spans="1:27" x14ac:dyDescent="0.2">
      <c r="A638" t="s">
        <v>17</v>
      </c>
      <c r="B638" s="1">
        <v>44625</v>
      </c>
      <c r="C638" s="2">
        <v>0.72916666666666663</v>
      </c>
      <c r="D638" t="s">
        <v>22</v>
      </c>
      <c r="E638" t="s">
        <v>39</v>
      </c>
      <c r="F638">
        <v>1</v>
      </c>
      <c r="G638">
        <v>0</v>
      </c>
      <c r="H638" t="s">
        <v>24</v>
      </c>
      <c r="I638">
        <f t="shared" si="100"/>
        <v>1</v>
      </c>
      <c r="J638">
        <v>1.28</v>
      </c>
      <c r="K638">
        <v>5.75</v>
      </c>
      <c r="L638">
        <v>9.5</v>
      </c>
      <c r="M638">
        <v>1.29</v>
      </c>
      <c r="N638">
        <v>5.75</v>
      </c>
      <c r="O638">
        <v>9.5</v>
      </c>
      <c r="P638">
        <v>1.3</v>
      </c>
      <c r="Q638">
        <v>6</v>
      </c>
      <c r="R638">
        <v>9.5</v>
      </c>
      <c r="S638">
        <f t="shared" si="101"/>
        <v>1.28</v>
      </c>
      <c r="T638">
        <f t="shared" si="102"/>
        <v>1.29</v>
      </c>
      <c r="U638">
        <f t="shared" si="103"/>
        <v>1.3</v>
      </c>
      <c r="V638">
        <f t="shared" si="94"/>
        <v>1</v>
      </c>
      <c r="W638">
        <f t="shared" si="95"/>
        <v>1</v>
      </c>
      <c r="X638">
        <f t="shared" si="96"/>
        <v>1</v>
      </c>
      <c r="Y638">
        <f t="shared" si="97"/>
        <v>1</v>
      </c>
      <c r="Z638">
        <f t="shared" si="98"/>
        <v>1</v>
      </c>
      <c r="AA638">
        <f t="shared" si="99"/>
        <v>1</v>
      </c>
    </row>
    <row r="639" spans="1:27" x14ac:dyDescent="0.2">
      <c r="A639" t="s">
        <v>17</v>
      </c>
      <c r="B639" s="1">
        <v>44626</v>
      </c>
      <c r="C639" s="2">
        <v>0.58333333333333337</v>
      </c>
      <c r="D639" t="s">
        <v>42</v>
      </c>
      <c r="E639" t="s">
        <v>19</v>
      </c>
      <c r="F639">
        <v>2</v>
      </c>
      <c r="G639">
        <v>3</v>
      </c>
      <c r="H639" t="s">
        <v>20</v>
      </c>
      <c r="I639">
        <f t="shared" si="100"/>
        <v>-1</v>
      </c>
      <c r="J639">
        <v>6</v>
      </c>
      <c r="K639">
        <v>4</v>
      </c>
      <c r="L639">
        <v>1.57</v>
      </c>
      <c r="M639">
        <v>6</v>
      </c>
      <c r="N639">
        <v>3.9</v>
      </c>
      <c r="O639">
        <v>1.58</v>
      </c>
      <c r="P639">
        <v>6</v>
      </c>
      <c r="Q639">
        <v>4</v>
      </c>
      <c r="R639">
        <v>1.6</v>
      </c>
      <c r="S639">
        <f t="shared" si="101"/>
        <v>1.57</v>
      </c>
      <c r="T639">
        <f t="shared" si="102"/>
        <v>1.58</v>
      </c>
      <c r="U639">
        <f t="shared" si="103"/>
        <v>1.6</v>
      </c>
      <c r="V639">
        <f t="shared" si="94"/>
        <v>-1</v>
      </c>
      <c r="W639">
        <f t="shared" si="95"/>
        <v>-1</v>
      </c>
      <c r="X639">
        <f t="shared" si="96"/>
        <v>-1</v>
      </c>
      <c r="Y639">
        <f t="shared" si="97"/>
        <v>1</v>
      </c>
      <c r="Z639">
        <f t="shared" si="98"/>
        <v>1</v>
      </c>
      <c r="AA639">
        <f t="shared" si="99"/>
        <v>1</v>
      </c>
    </row>
    <row r="640" spans="1:27" x14ac:dyDescent="0.2">
      <c r="A640" t="s">
        <v>17</v>
      </c>
      <c r="B640" s="1">
        <v>44626</v>
      </c>
      <c r="C640" s="2">
        <v>0.6875</v>
      </c>
      <c r="D640" t="s">
        <v>40</v>
      </c>
      <c r="E640" t="s">
        <v>37</v>
      </c>
      <c r="F640">
        <v>4</v>
      </c>
      <c r="G640">
        <v>1</v>
      </c>
      <c r="H640" t="s">
        <v>24</v>
      </c>
      <c r="I640">
        <f t="shared" si="100"/>
        <v>1</v>
      </c>
      <c r="J640">
        <v>1.4</v>
      </c>
      <c r="K640">
        <v>4.75</v>
      </c>
      <c r="L640">
        <v>7.5</v>
      </c>
      <c r="M640">
        <v>1.37</v>
      </c>
      <c r="N640">
        <v>4.8</v>
      </c>
      <c r="O640">
        <v>8.5</v>
      </c>
      <c r="P640">
        <v>1.43</v>
      </c>
      <c r="Q640">
        <v>4.8</v>
      </c>
      <c r="R640">
        <v>7</v>
      </c>
      <c r="S640">
        <f t="shared" si="101"/>
        <v>1.4</v>
      </c>
      <c r="T640">
        <f t="shared" si="102"/>
        <v>1.37</v>
      </c>
      <c r="U640">
        <f t="shared" si="103"/>
        <v>1.43</v>
      </c>
      <c r="V640">
        <f t="shared" si="94"/>
        <v>1</v>
      </c>
      <c r="W640">
        <f t="shared" si="95"/>
        <v>1</v>
      </c>
      <c r="X640">
        <f t="shared" si="96"/>
        <v>1</v>
      </c>
      <c r="Y640">
        <f t="shared" si="97"/>
        <v>1</v>
      </c>
      <c r="Z640">
        <f t="shared" si="98"/>
        <v>1</v>
      </c>
      <c r="AA640">
        <f t="shared" si="99"/>
        <v>1</v>
      </c>
    </row>
    <row r="641" spans="1:27" x14ac:dyDescent="0.2">
      <c r="A641" t="s">
        <v>17</v>
      </c>
      <c r="B641" s="1">
        <v>44627</v>
      </c>
      <c r="C641" s="2">
        <v>0.83333333333333337</v>
      </c>
      <c r="D641" t="s">
        <v>31</v>
      </c>
      <c r="E641" t="s">
        <v>33</v>
      </c>
      <c r="F641">
        <v>5</v>
      </c>
      <c r="G641">
        <v>0</v>
      </c>
      <c r="H641" t="s">
        <v>24</v>
      </c>
      <c r="I641">
        <f t="shared" si="100"/>
        <v>1</v>
      </c>
      <c r="J641">
        <v>1.57</v>
      </c>
      <c r="K641">
        <v>3.8</v>
      </c>
      <c r="L641">
        <v>5.75</v>
      </c>
      <c r="M641">
        <v>1.61</v>
      </c>
      <c r="N641">
        <v>3.9</v>
      </c>
      <c r="O641">
        <v>5.5</v>
      </c>
      <c r="P641">
        <v>1.63</v>
      </c>
      <c r="Q641">
        <v>4.0999999999999996</v>
      </c>
      <c r="R641">
        <v>5.5</v>
      </c>
      <c r="S641">
        <f t="shared" si="101"/>
        <v>1.57</v>
      </c>
      <c r="T641">
        <f t="shared" si="102"/>
        <v>1.61</v>
      </c>
      <c r="U641">
        <f t="shared" si="103"/>
        <v>1.63</v>
      </c>
      <c r="V641">
        <f t="shared" si="94"/>
        <v>1</v>
      </c>
      <c r="W641">
        <f t="shared" si="95"/>
        <v>1</v>
      </c>
      <c r="X641">
        <f t="shared" si="96"/>
        <v>1</v>
      </c>
      <c r="Y641">
        <f t="shared" si="97"/>
        <v>1</v>
      </c>
      <c r="Z641">
        <f t="shared" si="98"/>
        <v>1</v>
      </c>
      <c r="AA641">
        <f t="shared" si="99"/>
        <v>1</v>
      </c>
    </row>
    <row r="642" spans="1:27" x14ac:dyDescent="0.2">
      <c r="A642" t="s">
        <v>17</v>
      </c>
      <c r="B642" s="1">
        <v>44630</v>
      </c>
      <c r="C642" s="2">
        <v>0.8125</v>
      </c>
      <c r="D642" t="s">
        <v>43</v>
      </c>
      <c r="E642" t="s">
        <v>34</v>
      </c>
      <c r="F642">
        <v>1</v>
      </c>
      <c r="G642">
        <v>3</v>
      </c>
      <c r="H642" t="s">
        <v>20</v>
      </c>
      <c r="I642">
        <f t="shared" si="100"/>
        <v>-1</v>
      </c>
      <c r="J642">
        <v>11</v>
      </c>
      <c r="K642">
        <v>4.75</v>
      </c>
      <c r="L642">
        <v>1.3</v>
      </c>
      <c r="M642">
        <v>12</v>
      </c>
      <c r="N642">
        <v>5.5</v>
      </c>
      <c r="O642">
        <v>1.27</v>
      </c>
      <c r="P642">
        <v>11</v>
      </c>
      <c r="Q642">
        <v>5.5</v>
      </c>
      <c r="R642">
        <v>1.3</v>
      </c>
      <c r="S642">
        <f t="shared" si="101"/>
        <v>1.3</v>
      </c>
      <c r="T642">
        <f t="shared" si="102"/>
        <v>1.27</v>
      </c>
      <c r="U642">
        <f t="shared" si="103"/>
        <v>1.3</v>
      </c>
      <c r="V642">
        <f t="shared" si="94"/>
        <v>-1</v>
      </c>
      <c r="W642">
        <f t="shared" si="95"/>
        <v>-1</v>
      </c>
      <c r="X642">
        <f t="shared" si="96"/>
        <v>-1</v>
      </c>
      <c r="Y642">
        <f t="shared" si="97"/>
        <v>1</v>
      </c>
      <c r="Z642">
        <f t="shared" si="98"/>
        <v>1</v>
      </c>
      <c r="AA642">
        <f t="shared" si="99"/>
        <v>1</v>
      </c>
    </row>
    <row r="643" spans="1:27" x14ac:dyDescent="0.2">
      <c r="A643" t="s">
        <v>17</v>
      </c>
      <c r="B643" s="1">
        <v>44630</v>
      </c>
      <c r="C643" s="2">
        <v>0.8125</v>
      </c>
      <c r="D643" t="s">
        <v>32</v>
      </c>
      <c r="E643" t="s">
        <v>29</v>
      </c>
      <c r="F643">
        <v>1</v>
      </c>
      <c r="G643">
        <v>2</v>
      </c>
      <c r="H643" t="s">
        <v>20</v>
      </c>
      <c r="I643">
        <f t="shared" si="100"/>
        <v>-1</v>
      </c>
      <c r="J643">
        <v>2</v>
      </c>
      <c r="K643">
        <v>3.75</v>
      </c>
      <c r="L643">
        <v>3.5</v>
      </c>
      <c r="M643">
        <v>1.98</v>
      </c>
      <c r="N643">
        <v>3.7</v>
      </c>
      <c r="O643">
        <v>3.5</v>
      </c>
      <c r="P643">
        <v>1.97</v>
      </c>
      <c r="Q643">
        <v>3.65</v>
      </c>
      <c r="R643">
        <v>3.65</v>
      </c>
      <c r="S643">
        <f t="shared" si="101"/>
        <v>2</v>
      </c>
      <c r="T643">
        <f t="shared" si="102"/>
        <v>1.98</v>
      </c>
      <c r="U643">
        <f t="shared" si="103"/>
        <v>1.97</v>
      </c>
      <c r="V643">
        <f t="shared" ref="V643:V706" si="104">-1 + 2*IF(S643=J643,1,0)</f>
        <v>1</v>
      </c>
      <c r="W643">
        <f t="shared" ref="W643:W706" si="105">-1 + 2*IF(T643=M643,1,0)</f>
        <v>1</v>
      </c>
      <c r="X643">
        <f t="shared" ref="X643:X706" si="106">-1 + 2*IF(U643=P643,1,0)</f>
        <v>1</v>
      </c>
      <c r="Y643">
        <f t="shared" ref="Y643:Y706" si="107">IF(V643=I643,1,0)</f>
        <v>0</v>
      </c>
      <c r="Z643">
        <f t="shared" ref="Z643:Z706" si="108">IF(W643=I643,1,0)</f>
        <v>0</v>
      </c>
      <c r="AA643">
        <f t="shared" ref="AA643:AA706" si="109">IF(X643=I643,1,0)</f>
        <v>0</v>
      </c>
    </row>
    <row r="644" spans="1:27" x14ac:dyDescent="0.2">
      <c r="A644" t="s">
        <v>17</v>
      </c>
      <c r="B644" s="1">
        <v>44630</v>
      </c>
      <c r="C644" s="2">
        <v>0.8125</v>
      </c>
      <c r="D644" t="s">
        <v>28</v>
      </c>
      <c r="E644" t="s">
        <v>42</v>
      </c>
      <c r="F644">
        <v>4</v>
      </c>
      <c r="G644">
        <v>0</v>
      </c>
      <c r="H644" t="s">
        <v>24</v>
      </c>
      <c r="I644">
        <f t="shared" si="100"/>
        <v>1</v>
      </c>
      <c r="J644">
        <v>1.75</v>
      </c>
      <c r="K644">
        <v>3.6</v>
      </c>
      <c r="L644">
        <v>4.5</v>
      </c>
      <c r="M644">
        <v>1.8</v>
      </c>
      <c r="N644">
        <v>3.4</v>
      </c>
      <c r="O644">
        <v>4.75</v>
      </c>
      <c r="P644">
        <v>1.8</v>
      </c>
      <c r="Q644">
        <v>3.5</v>
      </c>
      <c r="R644">
        <v>4.7</v>
      </c>
      <c r="S644">
        <f t="shared" si="101"/>
        <v>1.75</v>
      </c>
      <c r="T644">
        <f t="shared" si="102"/>
        <v>1.8</v>
      </c>
      <c r="U644">
        <f t="shared" si="103"/>
        <v>1.8</v>
      </c>
      <c r="V644">
        <f t="shared" si="104"/>
        <v>1</v>
      </c>
      <c r="W644">
        <f t="shared" si="105"/>
        <v>1</v>
      </c>
      <c r="X644">
        <f t="shared" si="106"/>
        <v>1</v>
      </c>
      <c r="Y644">
        <f t="shared" si="107"/>
        <v>1</v>
      </c>
      <c r="Z644">
        <f t="shared" si="108"/>
        <v>1</v>
      </c>
      <c r="AA644">
        <f t="shared" si="109"/>
        <v>1</v>
      </c>
    </row>
    <row r="645" spans="1:27" x14ac:dyDescent="0.2">
      <c r="A645" t="s">
        <v>17</v>
      </c>
      <c r="B645" s="1">
        <v>44630</v>
      </c>
      <c r="C645" s="2">
        <v>0.82291666666666663</v>
      </c>
      <c r="D645" t="s">
        <v>27</v>
      </c>
      <c r="E645" t="s">
        <v>26</v>
      </c>
      <c r="F645">
        <v>0</v>
      </c>
      <c r="G645">
        <v>3</v>
      </c>
      <c r="H645" t="s">
        <v>20</v>
      </c>
      <c r="I645">
        <f t="shared" si="100"/>
        <v>-1</v>
      </c>
      <c r="J645">
        <v>2.7</v>
      </c>
      <c r="K645">
        <v>3.5</v>
      </c>
      <c r="L645">
        <v>2.5</v>
      </c>
      <c r="M645">
        <v>2.7</v>
      </c>
      <c r="N645">
        <v>3.6</v>
      </c>
      <c r="O645">
        <v>2.4500000000000002</v>
      </c>
      <c r="P645">
        <v>2.7</v>
      </c>
      <c r="Q645">
        <v>3.55</v>
      </c>
      <c r="R645">
        <v>2.5499999999999998</v>
      </c>
      <c r="S645">
        <f t="shared" si="101"/>
        <v>2.5</v>
      </c>
      <c r="T645">
        <f t="shared" si="102"/>
        <v>2.4500000000000002</v>
      </c>
      <c r="U645">
        <f t="shared" si="103"/>
        <v>2.5499999999999998</v>
      </c>
      <c r="V645">
        <f t="shared" si="104"/>
        <v>-1</v>
      </c>
      <c r="W645">
        <f t="shared" si="105"/>
        <v>-1</v>
      </c>
      <c r="X645">
        <f t="shared" si="106"/>
        <v>-1</v>
      </c>
      <c r="Y645">
        <f t="shared" si="107"/>
        <v>1</v>
      </c>
      <c r="Z645">
        <f t="shared" si="108"/>
        <v>1</v>
      </c>
      <c r="AA645">
        <f t="shared" si="109"/>
        <v>1</v>
      </c>
    </row>
    <row r="646" spans="1:27" x14ac:dyDescent="0.2">
      <c r="A646" t="s">
        <v>17</v>
      </c>
      <c r="B646" s="1">
        <v>44632</v>
      </c>
      <c r="C646" s="2">
        <v>0.52083333333333337</v>
      </c>
      <c r="D646" t="s">
        <v>38</v>
      </c>
      <c r="E646" t="s">
        <v>22</v>
      </c>
      <c r="F646">
        <v>0</v>
      </c>
      <c r="G646">
        <v>2</v>
      </c>
      <c r="H646" t="s">
        <v>20</v>
      </c>
      <c r="I646">
        <f t="shared" si="100"/>
        <v>-1</v>
      </c>
      <c r="J646">
        <v>6</v>
      </c>
      <c r="K646">
        <v>4.33</v>
      </c>
      <c r="L646">
        <v>1.5</v>
      </c>
      <c r="M646">
        <v>5.75</v>
      </c>
      <c r="N646">
        <v>4.5</v>
      </c>
      <c r="O646">
        <v>1.51</v>
      </c>
      <c r="P646">
        <v>5.75</v>
      </c>
      <c r="Q646">
        <v>4.5</v>
      </c>
      <c r="R646">
        <v>1.53</v>
      </c>
      <c r="S646">
        <f t="shared" si="101"/>
        <v>1.5</v>
      </c>
      <c r="T646">
        <f t="shared" si="102"/>
        <v>1.51</v>
      </c>
      <c r="U646">
        <f t="shared" si="103"/>
        <v>1.53</v>
      </c>
      <c r="V646">
        <f t="shared" si="104"/>
        <v>-1</v>
      </c>
      <c r="W646">
        <f t="shared" si="105"/>
        <v>-1</v>
      </c>
      <c r="X646">
        <f t="shared" si="106"/>
        <v>-1</v>
      </c>
      <c r="Y646">
        <f t="shared" si="107"/>
        <v>1</v>
      </c>
      <c r="Z646">
        <f t="shared" si="108"/>
        <v>1</v>
      </c>
      <c r="AA646">
        <f t="shared" si="109"/>
        <v>1</v>
      </c>
    </row>
    <row r="647" spans="1:27" x14ac:dyDescent="0.2">
      <c r="A647" t="s">
        <v>17</v>
      </c>
      <c r="B647" s="1">
        <v>44632</v>
      </c>
      <c r="C647" s="2">
        <v>0.625</v>
      </c>
      <c r="D647" t="s">
        <v>36</v>
      </c>
      <c r="E647" t="s">
        <v>41</v>
      </c>
      <c r="F647">
        <v>2</v>
      </c>
      <c r="G647">
        <v>0</v>
      </c>
      <c r="H647" t="s">
        <v>24</v>
      </c>
      <c r="I647">
        <f t="shared" si="100"/>
        <v>1</v>
      </c>
      <c r="J647">
        <v>2.15</v>
      </c>
      <c r="K647">
        <v>3.2</v>
      </c>
      <c r="L647">
        <v>3.6</v>
      </c>
      <c r="M647">
        <v>2.25</v>
      </c>
      <c r="N647">
        <v>2.95</v>
      </c>
      <c r="O647">
        <v>3.7</v>
      </c>
      <c r="P647">
        <v>2.15</v>
      </c>
      <c r="Q647">
        <v>3.25</v>
      </c>
      <c r="R647">
        <v>3.55</v>
      </c>
      <c r="S647">
        <f t="shared" si="101"/>
        <v>2.15</v>
      </c>
      <c r="T647">
        <f t="shared" si="102"/>
        <v>2.25</v>
      </c>
      <c r="U647">
        <f t="shared" si="103"/>
        <v>2.15</v>
      </c>
      <c r="V647">
        <f t="shared" si="104"/>
        <v>1</v>
      </c>
      <c r="W647">
        <f t="shared" si="105"/>
        <v>1</v>
      </c>
      <c r="X647">
        <f t="shared" si="106"/>
        <v>1</v>
      </c>
      <c r="Y647">
        <f t="shared" si="107"/>
        <v>1</v>
      </c>
      <c r="Z647">
        <f t="shared" si="108"/>
        <v>1</v>
      </c>
      <c r="AA647">
        <f t="shared" si="109"/>
        <v>1</v>
      </c>
    </row>
    <row r="648" spans="1:27" x14ac:dyDescent="0.2">
      <c r="A648" t="s">
        <v>17</v>
      </c>
      <c r="B648" s="1">
        <v>44632</v>
      </c>
      <c r="C648" s="2">
        <v>0.72916666666666663</v>
      </c>
      <c r="D648" t="s">
        <v>37</v>
      </c>
      <c r="E648" t="s">
        <v>31</v>
      </c>
      <c r="F648">
        <v>3</v>
      </c>
      <c r="G648">
        <v>2</v>
      </c>
      <c r="H648" t="s">
        <v>24</v>
      </c>
      <c r="I648">
        <f t="shared" si="100"/>
        <v>1</v>
      </c>
      <c r="J648">
        <v>2.2000000000000002</v>
      </c>
      <c r="K648">
        <v>3.4</v>
      </c>
      <c r="L648">
        <v>3.25</v>
      </c>
      <c r="M648">
        <v>2.1</v>
      </c>
      <c r="N648">
        <v>3.6</v>
      </c>
      <c r="O648">
        <v>3.2</v>
      </c>
      <c r="P648">
        <v>2.2000000000000002</v>
      </c>
      <c r="Q648">
        <v>3.5</v>
      </c>
      <c r="R648">
        <v>3.2</v>
      </c>
      <c r="S648">
        <f t="shared" si="101"/>
        <v>2.2000000000000002</v>
      </c>
      <c r="T648">
        <f t="shared" si="102"/>
        <v>2.1</v>
      </c>
      <c r="U648">
        <f t="shared" si="103"/>
        <v>2.2000000000000002</v>
      </c>
      <c r="V648">
        <f t="shared" si="104"/>
        <v>1</v>
      </c>
      <c r="W648">
        <f t="shared" si="105"/>
        <v>1</v>
      </c>
      <c r="X648">
        <f t="shared" si="106"/>
        <v>1</v>
      </c>
      <c r="Y648">
        <f t="shared" si="107"/>
        <v>1</v>
      </c>
      <c r="Z648">
        <f t="shared" si="108"/>
        <v>1</v>
      </c>
      <c r="AA648">
        <f t="shared" si="109"/>
        <v>1</v>
      </c>
    </row>
    <row r="649" spans="1:27" x14ac:dyDescent="0.2">
      <c r="A649" t="s">
        <v>17</v>
      </c>
      <c r="B649" s="1">
        <v>44633</v>
      </c>
      <c r="C649" s="2">
        <v>0.58333333333333337</v>
      </c>
      <c r="D649" t="s">
        <v>34</v>
      </c>
      <c r="E649" t="s">
        <v>29</v>
      </c>
      <c r="F649">
        <v>1</v>
      </c>
      <c r="G649">
        <v>0</v>
      </c>
      <c r="H649" t="s">
        <v>24</v>
      </c>
      <c r="I649">
        <f t="shared" si="100"/>
        <v>1</v>
      </c>
      <c r="J649">
        <v>1.3</v>
      </c>
      <c r="K649">
        <v>5.25</v>
      </c>
      <c r="L649">
        <v>11</v>
      </c>
      <c r="M649">
        <v>1.3</v>
      </c>
      <c r="N649">
        <v>5.25</v>
      </c>
      <c r="O649">
        <v>10.5</v>
      </c>
      <c r="P649">
        <v>1.33</v>
      </c>
      <c r="Q649">
        <v>5.25</v>
      </c>
      <c r="R649">
        <v>9</v>
      </c>
      <c r="S649">
        <f t="shared" si="101"/>
        <v>1.3</v>
      </c>
      <c r="T649">
        <f t="shared" si="102"/>
        <v>1.3</v>
      </c>
      <c r="U649">
        <f t="shared" si="103"/>
        <v>1.33</v>
      </c>
      <c r="V649">
        <f t="shared" si="104"/>
        <v>1</v>
      </c>
      <c r="W649">
        <f t="shared" si="105"/>
        <v>1</v>
      </c>
      <c r="X649">
        <f t="shared" si="106"/>
        <v>1</v>
      </c>
      <c r="Y649">
        <f t="shared" si="107"/>
        <v>1</v>
      </c>
      <c r="Z649">
        <f t="shared" si="108"/>
        <v>1</v>
      </c>
      <c r="AA649">
        <f t="shared" si="109"/>
        <v>1</v>
      </c>
    </row>
    <row r="650" spans="1:27" x14ac:dyDescent="0.2">
      <c r="A650" t="s">
        <v>17</v>
      </c>
      <c r="B650" s="1">
        <v>44633</v>
      </c>
      <c r="C650" s="2">
        <v>0.58333333333333337</v>
      </c>
      <c r="D650" t="s">
        <v>33</v>
      </c>
      <c r="E650" t="s">
        <v>28</v>
      </c>
      <c r="F650">
        <v>0</v>
      </c>
      <c r="G650">
        <v>1</v>
      </c>
      <c r="H650" t="s">
        <v>20</v>
      </c>
      <c r="I650">
        <f t="shared" si="100"/>
        <v>-1</v>
      </c>
      <c r="J650">
        <v>2.2999999999999998</v>
      </c>
      <c r="K650">
        <v>3.2</v>
      </c>
      <c r="L650">
        <v>3.3</v>
      </c>
      <c r="M650">
        <v>2.2999999999999998</v>
      </c>
      <c r="N650">
        <v>3.2</v>
      </c>
      <c r="O650">
        <v>3.25</v>
      </c>
      <c r="P650">
        <v>2.2999999999999998</v>
      </c>
      <c r="Q650">
        <v>3.25</v>
      </c>
      <c r="R650">
        <v>3.25</v>
      </c>
      <c r="S650">
        <f t="shared" si="101"/>
        <v>2.2999999999999998</v>
      </c>
      <c r="T650">
        <f t="shared" si="102"/>
        <v>2.2999999999999998</v>
      </c>
      <c r="U650">
        <f t="shared" si="103"/>
        <v>2.2999999999999998</v>
      </c>
      <c r="V650">
        <f t="shared" si="104"/>
        <v>1</v>
      </c>
      <c r="W650">
        <f t="shared" si="105"/>
        <v>1</v>
      </c>
      <c r="X650">
        <f t="shared" si="106"/>
        <v>1</v>
      </c>
      <c r="Y650">
        <f t="shared" si="107"/>
        <v>0</v>
      </c>
      <c r="Z650">
        <f t="shared" si="108"/>
        <v>0</v>
      </c>
      <c r="AA650">
        <f t="shared" si="109"/>
        <v>0</v>
      </c>
    </row>
    <row r="651" spans="1:27" x14ac:dyDescent="0.2">
      <c r="A651" t="s">
        <v>17</v>
      </c>
      <c r="B651" s="1">
        <v>44633</v>
      </c>
      <c r="C651" s="2">
        <v>0.58333333333333337</v>
      </c>
      <c r="D651" t="s">
        <v>27</v>
      </c>
      <c r="E651" t="s">
        <v>43</v>
      </c>
      <c r="F651">
        <v>2</v>
      </c>
      <c r="G651">
        <v>1</v>
      </c>
      <c r="H651" t="s">
        <v>24</v>
      </c>
      <c r="I651">
        <f t="shared" si="100"/>
        <v>1</v>
      </c>
      <c r="J651">
        <v>1.55</v>
      </c>
      <c r="K651">
        <v>4.2</v>
      </c>
      <c r="L651">
        <v>5.75</v>
      </c>
      <c r="M651">
        <v>1.55</v>
      </c>
      <c r="N651">
        <v>4.33</v>
      </c>
      <c r="O651">
        <v>5.5</v>
      </c>
      <c r="P651">
        <v>1.6</v>
      </c>
      <c r="Q651">
        <v>4.3</v>
      </c>
      <c r="R651">
        <v>5.25</v>
      </c>
      <c r="S651">
        <f t="shared" si="101"/>
        <v>1.55</v>
      </c>
      <c r="T651">
        <f t="shared" si="102"/>
        <v>1.55</v>
      </c>
      <c r="U651">
        <f t="shared" si="103"/>
        <v>1.6</v>
      </c>
      <c r="V651">
        <f t="shared" si="104"/>
        <v>1</v>
      </c>
      <c r="W651">
        <f t="shared" si="105"/>
        <v>1</v>
      </c>
      <c r="X651">
        <f t="shared" si="106"/>
        <v>1</v>
      </c>
      <c r="Y651">
        <f t="shared" si="107"/>
        <v>1</v>
      </c>
      <c r="Z651">
        <f t="shared" si="108"/>
        <v>1</v>
      </c>
      <c r="AA651">
        <f t="shared" si="109"/>
        <v>1</v>
      </c>
    </row>
    <row r="652" spans="1:27" x14ac:dyDescent="0.2">
      <c r="A652" t="s">
        <v>17</v>
      </c>
      <c r="B652" s="1">
        <v>44633</v>
      </c>
      <c r="C652" s="2">
        <v>0.58333333333333337</v>
      </c>
      <c r="D652" t="s">
        <v>32</v>
      </c>
      <c r="E652" t="s">
        <v>42</v>
      </c>
      <c r="F652">
        <v>1</v>
      </c>
      <c r="G652">
        <v>2</v>
      </c>
      <c r="H652" t="s">
        <v>20</v>
      </c>
      <c r="I652">
        <f t="shared" si="100"/>
        <v>-1</v>
      </c>
      <c r="J652">
        <v>1.6</v>
      </c>
      <c r="K652">
        <v>4.2</v>
      </c>
      <c r="L652">
        <v>5.25</v>
      </c>
      <c r="M652">
        <v>1.57</v>
      </c>
      <c r="N652">
        <v>4.0999999999999996</v>
      </c>
      <c r="O652">
        <v>5.75</v>
      </c>
      <c r="P652">
        <v>1.63</v>
      </c>
      <c r="Q652">
        <v>4.0999999999999996</v>
      </c>
      <c r="R652">
        <v>5.25</v>
      </c>
      <c r="S652">
        <f t="shared" si="101"/>
        <v>1.6</v>
      </c>
      <c r="T652">
        <f t="shared" si="102"/>
        <v>1.57</v>
      </c>
      <c r="U652">
        <f t="shared" si="103"/>
        <v>1.63</v>
      </c>
      <c r="V652">
        <f t="shared" si="104"/>
        <v>1</v>
      </c>
      <c r="W652">
        <f t="shared" si="105"/>
        <v>1</v>
      </c>
      <c r="X652">
        <f t="shared" si="106"/>
        <v>1</v>
      </c>
      <c r="Y652">
        <f t="shared" si="107"/>
        <v>0</v>
      </c>
      <c r="Z652">
        <f t="shared" si="108"/>
        <v>0</v>
      </c>
      <c r="AA652">
        <f t="shared" si="109"/>
        <v>0</v>
      </c>
    </row>
    <row r="653" spans="1:27" x14ac:dyDescent="0.2">
      <c r="A653" t="s">
        <v>17</v>
      </c>
      <c r="B653" s="1">
        <v>44633</v>
      </c>
      <c r="C653" s="2">
        <v>0.58333333333333337</v>
      </c>
      <c r="D653" t="s">
        <v>39</v>
      </c>
      <c r="E653" t="s">
        <v>26</v>
      </c>
      <c r="F653">
        <v>2</v>
      </c>
      <c r="G653">
        <v>1</v>
      </c>
      <c r="H653" t="s">
        <v>24</v>
      </c>
      <c r="I653">
        <f t="shared" si="100"/>
        <v>1</v>
      </c>
      <c r="J653">
        <v>2.25</v>
      </c>
      <c r="K653">
        <v>3.3</v>
      </c>
      <c r="L653">
        <v>3.3</v>
      </c>
      <c r="M653">
        <v>2.2999999999999998</v>
      </c>
      <c r="N653">
        <v>3.25</v>
      </c>
      <c r="O653">
        <v>3.1</v>
      </c>
      <c r="P653">
        <v>2.2999999999999998</v>
      </c>
      <c r="Q653">
        <v>3.35</v>
      </c>
      <c r="R653">
        <v>3.2</v>
      </c>
      <c r="S653">
        <f t="shared" si="101"/>
        <v>2.25</v>
      </c>
      <c r="T653">
        <f t="shared" si="102"/>
        <v>2.2999999999999998</v>
      </c>
      <c r="U653">
        <f t="shared" si="103"/>
        <v>2.2999999999999998</v>
      </c>
      <c r="V653">
        <f t="shared" si="104"/>
        <v>1</v>
      </c>
      <c r="W653">
        <f t="shared" si="105"/>
        <v>1</v>
      </c>
      <c r="X653">
        <f t="shared" si="106"/>
        <v>1</v>
      </c>
      <c r="Y653">
        <f t="shared" si="107"/>
        <v>1</v>
      </c>
      <c r="Z653">
        <f t="shared" si="108"/>
        <v>1</v>
      </c>
      <c r="AA653">
        <f t="shared" si="109"/>
        <v>1</v>
      </c>
    </row>
    <row r="654" spans="1:27" x14ac:dyDescent="0.2">
      <c r="A654" t="s">
        <v>17</v>
      </c>
      <c r="B654" s="1">
        <v>44633</v>
      </c>
      <c r="C654" s="2">
        <v>0.6875</v>
      </c>
      <c r="D654" t="s">
        <v>19</v>
      </c>
      <c r="E654" t="s">
        <v>35</v>
      </c>
      <c r="F654">
        <v>2</v>
      </c>
      <c r="G654">
        <v>0</v>
      </c>
      <c r="H654" t="s">
        <v>24</v>
      </c>
      <c r="I654">
        <f t="shared" si="100"/>
        <v>1</v>
      </c>
      <c r="J654">
        <v>1.5</v>
      </c>
      <c r="K654">
        <v>4.5</v>
      </c>
      <c r="L654">
        <v>6</v>
      </c>
      <c r="M654">
        <v>1.49</v>
      </c>
      <c r="N654">
        <v>4.5999999999999996</v>
      </c>
      <c r="O654">
        <v>6</v>
      </c>
      <c r="P654">
        <v>1.53</v>
      </c>
      <c r="Q654">
        <v>4.5</v>
      </c>
      <c r="R654">
        <v>5.75</v>
      </c>
      <c r="S654">
        <f t="shared" si="101"/>
        <v>1.5</v>
      </c>
      <c r="T654">
        <f t="shared" si="102"/>
        <v>1.49</v>
      </c>
      <c r="U654">
        <f t="shared" si="103"/>
        <v>1.53</v>
      </c>
      <c r="V654">
        <f t="shared" si="104"/>
        <v>1</v>
      </c>
      <c r="W654">
        <f t="shared" si="105"/>
        <v>1</v>
      </c>
      <c r="X654">
        <f t="shared" si="106"/>
        <v>1</v>
      </c>
      <c r="Y654">
        <f t="shared" si="107"/>
        <v>1</v>
      </c>
      <c r="Z654">
        <f t="shared" si="108"/>
        <v>1</v>
      </c>
      <c r="AA654">
        <f t="shared" si="109"/>
        <v>1</v>
      </c>
    </row>
    <row r="655" spans="1:27" x14ac:dyDescent="0.2">
      <c r="A655" t="s">
        <v>17</v>
      </c>
      <c r="B655" s="1">
        <v>44634</v>
      </c>
      <c r="C655" s="2">
        <v>0.83333333333333337</v>
      </c>
      <c r="D655" t="s">
        <v>18</v>
      </c>
      <c r="E655" t="s">
        <v>40</v>
      </c>
      <c r="F655">
        <v>0</v>
      </c>
      <c r="G655">
        <v>0</v>
      </c>
      <c r="H655" t="s">
        <v>23</v>
      </c>
      <c r="I655">
        <f t="shared" si="100"/>
        <v>0</v>
      </c>
      <c r="J655">
        <v>10</v>
      </c>
      <c r="K655">
        <v>5</v>
      </c>
      <c r="L655">
        <v>1.33</v>
      </c>
      <c r="M655">
        <v>9.5</v>
      </c>
      <c r="N655">
        <v>5.5</v>
      </c>
      <c r="O655">
        <v>1.31</v>
      </c>
      <c r="P655">
        <v>9.5</v>
      </c>
      <c r="Q655">
        <v>5.5</v>
      </c>
      <c r="R655">
        <v>1.33</v>
      </c>
      <c r="S655">
        <f t="shared" si="101"/>
        <v>1.33</v>
      </c>
      <c r="T655">
        <f t="shared" si="102"/>
        <v>1.31</v>
      </c>
      <c r="U655">
        <f t="shared" si="103"/>
        <v>1.33</v>
      </c>
      <c r="V655">
        <f t="shared" si="104"/>
        <v>-1</v>
      </c>
      <c r="W655">
        <f t="shared" si="105"/>
        <v>-1</v>
      </c>
      <c r="X655">
        <f t="shared" si="106"/>
        <v>-1</v>
      </c>
      <c r="Y655">
        <f t="shared" si="107"/>
        <v>0</v>
      </c>
      <c r="Z655">
        <f t="shared" si="108"/>
        <v>0</v>
      </c>
      <c r="AA655">
        <f t="shared" si="109"/>
        <v>0</v>
      </c>
    </row>
    <row r="656" spans="1:27" x14ac:dyDescent="0.2">
      <c r="A656" t="s">
        <v>17</v>
      </c>
      <c r="B656" s="1">
        <v>44636</v>
      </c>
      <c r="C656" s="2">
        <v>0.8125</v>
      </c>
      <c r="D656" t="s">
        <v>38</v>
      </c>
      <c r="E656" t="s">
        <v>31</v>
      </c>
      <c r="F656">
        <v>0</v>
      </c>
      <c r="G656">
        <v>2</v>
      </c>
      <c r="H656" t="s">
        <v>20</v>
      </c>
      <c r="I656">
        <f t="shared" si="100"/>
        <v>-1</v>
      </c>
      <c r="J656">
        <v>3.3</v>
      </c>
      <c r="K656">
        <v>3.3</v>
      </c>
      <c r="L656">
        <v>2.25</v>
      </c>
      <c r="M656">
        <v>3.25</v>
      </c>
      <c r="N656">
        <v>3.3</v>
      </c>
      <c r="O656">
        <v>2.25</v>
      </c>
      <c r="P656">
        <v>3.25</v>
      </c>
      <c r="Q656">
        <v>3.3</v>
      </c>
      <c r="R656">
        <v>2.2999999999999998</v>
      </c>
      <c r="S656">
        <f t="shared" si="101"/>
        <v>2.25</v>
      </c>
      <c r="T656">
        <f t="shared" si="102"/>
        <v>2.25</v>
      </c>
      <c r="U656">
        <f t="shared" si="103"/>
        <v>2.2999999999999998</v>
      </c>
      <c r="V656">
        <f t="shared" si="104"/>
        <v>-1</v>
      </c>
      <c r="W656">
        <f t="shared" si="105"/>
        <v>-1</v>
      </c>
      <c r="X656">
        <f t="shared" si="106"/>
        <v>-1</v>
      </c>
      <c r="Y656">
        <f t="shared" si="107"/>
        <v>1</v>
      </c>
      <c r="Z656">
        <f t="shared" si="108"/>
        <v>1</v>
      </c>
      <c r="AA656">
        <f t="shared" si="109"/>
        <v>1</v>
      </c>
    </row>
    <row r="657" spans="1:27" x14ac:dyDescent="0.2">
      <c r="A657" t="s">
        <v>17</v>
      </c>
      <c r="B657" s="1">
        <v>44636</v>
      </c>
      <c r="C657" s="2">
        <v>0.84375</v>
      </c>
      <c r="D657" t="s">
        <v>19</v>
      </c>
      <c r="E657" t="s">
        <v>22</v>
      </c>
      <c r="F657">
        <v>0</v>
      </c>
      <c r="G657">
        <v>2</v>
      </c>
      <c r="H657" t="s">
        <v>20</v>
      </c>
      <c r="I657">
        <f t="shared" si="100"/>
        <v>-1</v>
      </c>
      <c r="J657">
        <v>3.5</v>
      </c>
      <c r="K657">
        <v>4</v>
      </c>
      <c r="L657">
        <v>1.9</v>
      </c>
      <c r="M657">
        <v>3.4</v>
      </c>
      <c r="N657">
        <v>4</v>
      </c>
      <c r="O657">
        <v>1.93</v>
      </c>
      <c r="P657">
        <v>3.75</v>
      </c>
      <c r="Q657">
        <v>3.85</v>
      </c>
      <c r="R657">
        <v>1.9</v>
      </c>
      <c r="S657">
        <f t="shared" si="101"/>
        <v>1.9</v>
      </c>
      <c r="T657">
        <f t="shared" si="102"/>
        <v>1.93</v>
      </c>
      <c r="U657">
        <f t="shared" si="103"/>
        <v>1.9</v>
      </c>
      <c r="V657">
        <f t="shared" si="104"/>
        <v>-1</v>
      </c>
      <c r="W657">
        <f t="shared" si="105"/>
        <v>-1</v>
      </c>
      <c r="X657">
        <f t="shared" si="106"/>
        <v>-1</v>
      </c>
      <c r="Y657">
        <f t="shared" si="107"/>
        <v>1</v>
      </c>
      <c r="Z657">
        <f t="shared" si="108"/>
        <v>1</v>
      </c>
      <c r="AA657">
        <f t="shared" si="109"/>
        <v>1</v>
      </c>
    </row>
    <row r="658" spans="1:27" x14ac:dyDescent="0.2">
      <c r="A658" t="s">
        <v>17</v>
      </c>
      <c r="B658" s="1">
        <v>44637</v>
      </c>
      <c r="C658" s="2">
        <v>0.82291666666666663</v>
      </c>
      <c r="D658" t="s">
        <v>33</v>
      </c>
      <c r="E658" t="s">
        <v>29</v>
      </c>
      <c r="F658">
        <v>1</v>
      </c>
      <c r="G658">
        <v>0</v>
      </c>
      <c r="H658" t="s">
        <v>24</v>
      </c>
      <c r="I658">
        <f t="shared" si="100"/>
        <v>1</v>
      </c>
      <c r="J658">
        <v>2.4</v>
      </c>
      <c r="K658">
        <v>3.25</v>
      </c>
      <c r="L658">
        <v>3.1</v>
      </c>
      <c r="M658">
        <v>2.2999999999999998</v>
      </c>
      <c r="N658">
        <v>3.4</v>
      </c>
      <c r="O658">
        <v>3.1</v>
      </c>
      <c r="P658">
        <v>2.4</v>
      </c>
      <c r="Q658">
        <v>3.3</v>
      </c>
      <c r="R658">
        <v>3</v>
      </c>
      <c r="S658">
        <f t="shared" si="101"/>
        <v>2.4</v>
      </c>
      <c r="T658">
        <f t="shared" si="102"/>
        <v>2.2999999999999998</v>
      </c>
      <c r="U658">
        <f t="shared" si="103"/>
        <v>2.4</v>
      </c>
      <c r="V658">
        <f t="shared" si="104"/>
        <v>1</v>
      </c>
      <c r="W658">
        <f t="shared" si="105"/>
        <v>1</v>
      </c>
      <c r="X658">
        <f t="shared" si="106"/>
        <v>1</v>
      </c>
      <c r="Y658">
        <f t="shared" si="107"/>
        <v>1</v>
      </c>
      <c r="Z658">
        <f t="shared" si="108"/>
        <v>1</v>
      </c>
      <c r="AA658">
        <f t="shared" si="109"/>
        <v>1</v>
      </c>
    </row>
    <row r="659" spans="1:27" x14ac:dyDescent="0.2">
      <c r="A659" t="s">
        <v>17</v>
      </c>
      <c r="B659" s="1">
        <v>44638</v>
      </c>
      <c r="C659" s="2">
        <v>0.83333333333333337</v>
      </c>
      <c r="D659" t="s">
        <v>28</v>
      </c>
      <c r="E659" t="s">
        <v>27</v>
      </c>
      <c r="F659">
        <v>2</v>
      </c>
      <c r="G659">
        <v>3</v>
      </c>
      <c r="H659" t="s">
        <v>20</v>
      </c>
      <c r="I659">
        <f t="shared" si="100"/>
        <v>-1</v>
      </c>
      <c r="J659">
        <v>2.1</v>
      </c>
      <c r="K659">
        <v>3.5</v>
      </c>
      <c r="L659">
        <v>3.4</v>
      </c>
      <c r="M659">
        <v>2.1</v>
      </c>
      <c r="N659">
        <v>3.5</v>
      </c>
      <c r="O659">
        <v>3.4</v>
      </c>
      <c r="P659">
        <v>2.15</v>
      </c>
      <c r="Q659">
        <v>3.4</v>
      </c>
      <c r="R659">
        <v>3.5</v>
      </c>
      <c r="S659">
        <f t="shared" si="101"/>
        <v>2.1</v>
      </c>
      <c r="T659">
        <f t="shared" si="102"/>
        <v>2.1</v>
      </c>
      <c r="U659">
        <f t="shared" si="103"/>
        <v>2.15</v>
      </c>
      <c r="V659">
        <f t="shared" si="104"/>
        <v>1</v>
      </c>
      <c r="W659">
        <f t="shared" si="105"/>
        <v>1</v>
      </c>
      <c r="X659">
        <f t="shared" si="106"/>
        <v>1</v>
      </c>
      <c r="Y659">
        <f t="shared" si="107"/>
        <v>0</v>
      </c>
      <c r="Z659">
        <f t="shared" si="108"/>
        <v>0</v>
      </c>
      <c r="AA659">
        <f t="shared" si="109"/>
        <v>0</v>
      </c>
    </row>
    <row r="660" spans="1:27" x14ac:dyDescent="0.2">
      <c r="A660" t="s">
        <v>17</v>
      </c>
      <c r="B660" s="1">
        <v>44639</v>
      </c>
      <c r="C660" s="2">
        <v>0.52083333333333337</v>
      </c>
      <c r="D660" t="s">
        <v>26</v>
      </c>
      <c r="E660" t="s">
        <v>19</v>
      </c>
      <c r="F660">
        <v>0</v>
      </c>
      <c r="G660">
        <v>1</v>
      </c>
      <c r="H660" t="s">
        <v>20</v>
      </c>
      <c r="I660">
        <f t="shared" si="100"/>
        <v>-1</v>
      </c>
      <c r="J660">
        <v>3</v>
      </c>
      <c r="K660">
        <v>3.3</v>
      </c>
      <c r="L660">
        <v>2.4</v>
      </c>
      <c r="M660">
        <v>2.9</v>
      </c>
      <c r="N660">
        <v>3.5</v>
      </c>
      <c r="O660">
        <v>2.35</v>
      </c>
      <c r="P660">
        <v>2.95</v>
      </c>
      <c r="Q660">
        <v>3.45</v>
      </c>
      <c r="R660">
        <v>2.35</v>
      </c>
      <c r="S660">
        <f t="shared" si="101"/>
        <v>2.4</v>
      </c>
      <c r="T660">
        <f t="shared" si="102"/>
        <v>2.35</v>
      </c>
      <c r="U660">
        <f t="shared" si="103"/>
        <v>2.35</v>
      </c>
      <c r="V660">
        <f t="shared" si="104"/>
        <v>-1</v>
      </c>
      <c r="W660">
        <f t="shared" si="105"/>
        <v>-1</v>
      </c>
      <c r="X660">
        <f t="shared" si="106"/>
        <v>-1</v>
      </c>
      <c r="Y660">
        <f t="shared" si="107"/>
        <v>1</v>
      </c>
      <c r="Z660">
        <f t="shared" si="108"/>
        <v>1</v>
      </c>
      <c r="AA660">
        <f t="shared" si="109"/>
        <v>1</v>
      </c>
    </row>
    <row r="661" spans="1:27" x14ac:dyDescent="0.2">
      <c r="A661" t="s">
        <v>17</v>
      </c>
      <c r="B661" s="1">
        <v>44640</v>
      </c>
      <c r="C661" s="2">
        <v>0.58333333333333337</v>
      </c>
      <c r="D661" t="s">
        <v>35</v>
      </c>
      <c r="E661" t="s">
        <v>36</v>
      </c>
      <c r="F661">
        <v>2</v>
      </c>
      <c r="G661">
        <v>1</v>
      </c>
      <c r="H661" t="s">
        <v>24</v>
      </c>
      <c r="I661">
        <f t="shared" si="100"/>
        <v>1</v>
      </c>
      <c r="J661">
        <v>2.15</v>
      </c>
      <c r="K661">
        <v>3.4</v>
      </c>
      <c r="L661">
        <v>3.4</v>
      </c>
      <c r="M661">
        <v>2.15</v>
      </c>
      <c r="N661">
        <v>3.4</v>
      </c>
      <c r="O661">
        <v>3.4</v>
      </c>
      <c r="P661">
        <v>2.2000000000000002</v>
      </c>
      <c r="Q661">
        <v>3.45</v>
      </c>
      <c r="R661">
        <v>3.3</v>
      </c>
      <c r="S661">
        <f t="shared" si="101"/>
        <v>2.15</v>
      </c>
      <c r="T661">
        <f t="shared" si="102"/>
        <v>2.15</v>
      </c>
      <c r="U661">
        <f t="shared" si="103"/>
        <v>2.2000000000000002</v>
      </c>
      <c r="V661">
        <f t="shared" si="104"/>
        <v>1</v>
      </c>
      <c r="W661">
        <f t="shared" si="105"/>
        <v>1</v>
      </c>
      <c r="X661">
        <f t="shared" si="106"/>
        <v>1</v>
      </c>
      <c r="Y661">
        <f t="shared" si="107"/>
        <v>1</v>
      </c>
      <c r="Z661">
        <f t="shared" si="108"/>
        <v>1</v>
      </c>
      <c r="AA661">
        <f t="shared" si="109"/>
        <v>1</v>
      </c>
    </row>
    <row r="662" spans="1:27" x14ac:dyDescent="0.2">
      <c r="A662" t="s">
        <v>17</v>
      </c>
      <c r="B662" s="1">
        <v>44640</v>
      </c>
      <c r="C662" s="2">
        <v>0.6875</v>
      </c>
      <c r="D662" t="s">
        <v>31</v>
      </c>
      <c r="E662" t="s">
        <v>39</v>
      </c>
      <c r="F662">
        <v>3</v>
      </c>
      <c r="G662">
        <v>1</v>
      </c>
      <c r="H662" t="s">
        <v>24</v>
      </c>
      <c r="I662">
        <f t="shared" si="100"/>
        <v>1</v>
      </c>
      <c r="J662">
        <v>1.72</v>
      </c>
      <c r="K662">
        <v>3.8</v>
      </c>
      <c r="L662">
        <v>4.75</v>
      </c>
      <c r="M662">
        <v>1.75</v>
      </c>
      <c r="N662">
        <v>4</v>
      </c>
      <c r="O662">
        <v>4.2</v>
      </c>
      <c r="P662">
        <v>1.75</v>
      </c>
      <c r="Q662">
        <v>3.95</v>
      </c>
      <c r="R662">
        <v>4.4000000000000004</v>
      </c>
      <c r="S662">
        <f t="shared" si="101"/>
        <v>1.72</v>
      </c>
      <c r="T662">
        <f t="shared" si="102"/>
        <v>1.75</v>
      </c>
      <c r="U662">
        <f t="shared" si="103"/>
        <v>1.75</v>
      </c>
      <c r="V662">
        <f t="shared" si="104"/>
        <v>1</v>
      </c>
      <c r="W662">
        <f t="shared" si="105"/>
        <v>1</v>
      </c>
      <c r="X662">
        <f t="shared" si="106"/>
        <v>1</v>
      </c>
      <c r="Y662">
        <f t="shared" si="107"/>
        <v>1</v>
      </c>
      <c r="Z662">
        <f t="shared" si="108"/>
        <v>1</v>
      </c>
      <c r="AA662">
        <f t="shared" si="109"/>
        <v>1</v>
      </c>
    </row>
    <row r="663" spans="1:27" x14ac:dyDescent="0.2">
      <c r="A663" t="s">
        <v>17</v>
      </c>
      <c r="B663" s="1">
        <v>44653</v>
      </c>
      <c r="C663" s="2">
        <v>0.52083333333333337</v>
      </c>
      <c r="D663" t="s">
        <v>22</v>
      </c>
      <c r="E663" t="s">
        <v>42</v>
      </c>
      <c r="F663">
        <v>2</v>
      </c>
      <c r="G663">
        <v>0</v>
      </c>
      <c r="H663" t="s">
        <v>24</v>
      </c>
      <c r="I663">
        <f t="shared" si="100"/>
        <v>1</v>
      </c>
      <c r="J663">
        <v>1.1200000000000001</v>
      </c>
      <c r="K663">
        <v>9.5</v>
      </c>
      <c r="L663">
        <v>17</v>
      </c>
      <c r="M663">
        <v>1.1200000000000001</v>
      </c>
      <c r="N663">
        <v>9.5</v>
      </c>
      <c r="O663">
        <v>23</v>
      </c>
      <c r="P663">
        <v>1.1200000000000001</v>
      </c>
      <c r="Q663">
        <v>8.5</v>
      </c>
      <c r="R663">
        <v>22</v>
      </c>
      <c r="S663">
        <f t="shared" si="101"/>
        <v>1.1200000000000001</v>
      </c>
      <c r="T663">
        <f t="shared" si="102"/>
        <v>1.1200000000000001</v>
      </c>
      <c r="U663">
        <f t="shared" si="103"/>
        <v>1.1200000000000001</v>
      </c>
      <c r="V663">
        <f t="shared" si="104"/>
        <v>1</v>
      </c>
      <c r="W663">
        <f t="shared" si="105"/>
        <v>1</v>
      </c>
      <c r="X663">
        <f t="shared" si="106"/>
        <v>1</v>
      </c>
      <c r="Y663">
        <f t="shared" si="107"/>
        <v>1</v>
      </c>
      <c r="Z663">
        <f t="shared" si="108"/>
        <v>1</v>
      </c>
      <c r="AA663">
        <f t="shared" si="109"/>
        <v>1</v>
      </c>
    </row>
    <row r="664" spans="1:27" x14ac:dyDescent="0.2">
      <c r="A664" t="s">
        <v>17</v>
      </c>
      <c r="B664" s="1">
        <v>44653</v>
      </c>
      <c r="C664" s="2">
        <v>0.625</v>
      </c>
      <c r="D664" t="s">
        <v>38</v>
      </c>
      <c r="E664" t="s">
        <v>43</v>
      </c>
      <c r="F664">
        <v>0</v>
      </c>
      <c r="G664">
        <v>0</v>
      </c>
      <c r="H664" t="s">
        <v>23</v>
      </c>
      <c r="I664">
        <f t="shared" si="100"/>
        <v>0</v>
      </c>
      <c r="J664">
        <v>1.5</v>
      </c>
      <c r="K664">
        <v>4</v>
      </c>
      <c r="L664">
        <v>7</v>
      </c>
      <c r="M664">
        <v>1.49</v>
      </c>
      <c r="N664">
        <v>4</v>
      </c>
      <c r="O664">
        <v>7.25</v>
      </c>
      <c r="P664">
        <v>1.5</v>
      </c>
      <c r="Q664">
        <v>4.2</v>
      </c>
      <c r="R664">
        <v>7</v>
      </c>
      <c r="S664">
        <f t="shared" si="101"/>
        <v>1.5</v>
      </c>
      <c r="T664">
        <f t="shared" si="102"/>
        <v>1.49</v>
      </c>
      <c r="U664">
        <f t="shared" si="103"/>
        <v>1.5</v>
      </c>
      <c r="V664">
        <f t="shared" si="104"/>
        <v>1</v>
      </c>
      <c r="W664">
        <f t="shared" si="105"/>
        <v>1</v>
      </c>
      <c r="X664">
        <f t="shared" si="106"/>
        <v>1</v>
      </c>
      <c r="Y664">
        <f t="shared" si="107"/>
        <v>0</v>
      </c>
      <c r="Z664">
        <f t="shared" si="108"/>
        <v>0</v>
      </c>
      <c r="AA664">
        <f t="shared" si="109"/>
        <v>0</v>
      </c>
    </row>
    <row r="665" spans="1:27" x14ac:dyDescent="0.2">
      <c r="A665" t="s">
        <v>17</v>
      </c>
      <c r="B665" s="1">
        <v>44653</v>
      </c>
      <c r="C665" s="2">
        <v>0.625</v>
      </c>
      <c r="D665" t="s">
        <v>41</v>
      </c>
      <c r="E665" t="s">
        <v>40</v>
      </c>
      <c r="F665">
        <v>0</v>
      </c>
      <c r="G665">
        <v>2</v>
      </c>
      <c r="H665" t="s">
        <v>20</v>
      </c>
      <c r="I665">
        <f t="shared" si="100"/>
        <v>-1</v>
      </c>
      <c r="J665">
        <v>15</v>
      </c>
      <c r="K665">
        <v>6.5</v>
      </c>
      <c r="L665">
        <v>1.2</v>
      </c>
      <c r="M665">
        <v>13</v>
      </c>
      <c r="N665">
        <v>6.25</v>
      </c>
      <c r="O665">
        <v>1.23</v>
      </c>
      <c r="P665">
        <v>14</v>
      </c>
      <c r="Q665">
        <v>6.5</v>
      </c>
      <c r="R665">
        <v>1.22</v>
      </c>
      <c r="S665">
        <f t="shared" si="101"/>
        <v>1.2</v>
      </c>
      <c r="T665">
        <f t="shared" si="102"/>
        <v>1.23</v>
      </c>
      <c r="U665">
        <f t="shared" si="103"/>
        <v>1.22</v>
      </c>
      <c r="V665">
        <f t="shared" si="104"/>
        <v>-1</v>
      </c>
      <c r="W665">
        <f t="shared" si="105"/>
        <v>-1</v>
      </c>
      <c r="X665">
        <f t="shared" si="106"/>
        <v>-1</v>
      </c>
      <c r="Y665">
        <f t="shared" si="107"/>
        <v>1</v>
      </c>
      <c r="Z665">
        <f t="shared" si="108"/>
        <v>1</v>
      </c>
      <c r="AA665">
        <f t="shared" si="109"/>
        <v>1</v>
      </c>
    </row>
    <row r="666" spans="1:27" x14ac:dyDescent="0.2">
      <c r="A666" t="s">
        <v>17</v>
      </c>
      <c r="B666" s="1">
        <v>44653</v>
      </c>
      <c r="C666" s="2">
        <v>0.625</v>
      </c>
      <c r="D666" t="s">
        <v>34</v>
      </c>
      <c r="E666" t="s">
        <v>36</v>
      </c>
      <c r="F666">
        <v>1</v>
      </c>
      <c r="G666">
        <v>4</v>
      </c>
      <c r="H666" t="s">
        <v>20</v>
      </c>
      <c r="I666">
        <f t="shared" si="100"/>
        <v>-1</v>
      </c>
      <c r="J666">
        <v>1.33</v>
      </c>
      <c r="K666">
        <v>5</v>
      </c>
      <c r="L666">
        <v>10</v>
      </c>
      <c r="M666">
        <v>1.34</v>
      </c>
      <c r="N666">
        <v>5</v>
      </c>
      <c r="O666">
        <v>9.75</v>
      </c>
      <c r="P666">
        <v>1.35</v>
      </c>
      <c r="Q666">
        <v>4.9000000000000004</v>
      </c>
      <c r="R666">
        <v>10</v>
      </c>
      <c r="S666">
        <f t="shared" si="101"/>
        <v>1.33</v>
      </c>
      <c r="T666">
        <f t="shared" si="102"/>
        <v>1.34</v>
      </c>
      <c r="U666">
        <f t="shared" si="103"/>
        <v>1.35</v>
      </c>
      <c r="V666">
        <f t="shared" si="104"/>
        <v>1</v>
      </c>
      <c r="W666">
        <f t="shared" si="105"/>
        <v>1</v>
      </c>
      <c r="X666">
        <f t="shared" si="106"/>
        <v>1</v>
      </c>
      <c r="Y666">
        <f t="shared" si="107"/>
        <v>0</v>
      </c>
      <c r="Z666">
        <f t="shared" si="108"/>
        <v>0</v>
      </c>
      <c r="AA666">
        <f t="shared" si="109"/>
        <v>0</v>
      </c>
    </row>
    <row r="667" spans="1:27" x14ac:dyDescent="0.2">
      <c r="A667" t="s">
        <v>17</v>
      </c>
      <c r="B667" s="1">
        <v>44653</v>
      </c>
      <c r="C667" s="2">
        <v>0.625</v>
      </c>
      <c r="D667" t="s">
        <v>27</v>
      </c>
      <c r="E667" t="s">
        <v>32</v>
      </c>
      <c r="F667">
        <v>1</v>
      </c>
      <c r="G667">
        <v>1</v>
      </c>
      <c r="H667" t="s">
        <v>23</v>
      </c>
      <c r="I667">
        <f t="shared" si="100"/>
        <v>0</v>
      </c>
      <c r="J667">
        <v>2.37</v>
      </c>
      <c r="K667">
        <v>3.75</v>
      </c>
      <c r="L667">
        <v>2.75</v>
      </c>
      <c r="M667">
        <v>2.4</v>
      </c>
      <c r="N667">
        <v>3.6</v>
      </c>
      <c r="O667">
        <v>2.7</v>
      </c>
      <c r="P667">
        <v>2.4</v>
      </c>
      <c r="Q667">
        <v>3.65</v>
      </c>
      <c r="R667">
        <v>2.8</v>
      </c>
      <c r="S667">
        <f t="shared" si="101"/>
        <v>2.37</v>
      </c>
      <c r="T667">
        <f t="shared" si="102"/>
        <v>2.4</v>
      </c>
      <c r="U667">
        <f t="shared" si="103"/>
        <v>2.4</v>
      </c>
      <c r="V667">
        <f t="shared" si="104"/>
        <v>1</v>
      </c>
      <c r="W667">
        <f t="shared" si="105"/>
        <v>1</v>
      </c>
      <c r="X667">
        <f t="shared" si="106"/>
        <v>1</v>
      </c>
      <c r="Y667">
        <f t="shared" si="107"/>
        <v>0</v>
      </c>
      <c r="Z667">
        <f t="shared" si="108"/>
        <v>0</v>
      </c>
      <c r="AA667">
        <f t="shared" si="109"/>
        <v>0</v>
      </c>
    </row>
    <row r="668" spans="1:27" x14ac:dyDescent="0.2">
      <c r="A668" t="s">
        <v>17</v>
      </c>
      <c r="B668" s="1">
        <v>44653</v>
      </c>
      <c r="C668" s="2">
        <v>0.625</v>
      </c>
      <c r="D668" t="s">
        <v>28</v>
      </c>
      <c r="E668" t="s">
        <v>26</v>
      </c>
      <c r="F668">
        <v>2</v>
      </c>
      <c r="G668">
        <v>1</v>
      </c>
      <c r="H668" t="s">
        <v>24</v>
      </c>
      <c r="I668">
        <f t="shared" si="100"/>
        <v>1</v>
      </c>
      <c r="J668">
        <v>3</v>
      </c>
      <c r="K668">
        <v>3.1</v>
      </c>
      <c r="L668">
        <v>2.5499999999999998</v>
      </c>
      <c r="M668">
        <v>2.9</v>
      </c>
      <c r="N668">
        <v>3</v>
      </c>
      <c r="O668">
        <v>2.6</v>
      </c>
      <c r="P668">
        <v>3</v>
      </c>
      <c r="Q668">
        <v>3.05</v>
      </c>
      <c r="R668">
        <v>2.5499999999999998</v>
      </c>
      <c r="S668">
        <f t="shared" si="101"/>
        <v>2.5499999999999998</v>
      </c>
      <c r="T668">
        <f t="shared" si="102"/>
        <v>2.6</v>
      </c>
      <c r="U668">
        <f t="shared" si="103"/>
        <v>2.5499999999999998</v>
      </c>
      <c r="V668">
        <f t="shared" si="104"/>
        <v>-1</v>
      </c>
      <c r="W668">
        <f t="shared" si="105"/>
        <v>-1</v>
      </c>
      <c r="X668">
        <f t="shared" si="106"/>
        <v>-1</v>
      </c>
      <c r="Y668">
        <f t="shared" si="107"/>
        <v>0</v>
      </c>
      <c r="Z668">
        <f t="shared" si="108"/>
        <v>0</v>
      </c>
      <c r="AA668">
        <f t="shared" si="109"/>
        <v>0</v>
      </c>
    </row>
    <row r="669" spans="1:27" x14ac:dyDescent="0.2">
      <c r="A669" t="s">
        <v>17</v>
      </c>
      <c r="B669" s="1">
        <v>44653</v>
      </c>
      <c r="C669" s="2">
        <v>0.72916666666666663</v>
      </c>
      <c r="D669" t="s">
        <v>37</v>
      </c>
      <c r="E669" t="s">
        <v>35</v>
      </c>
      <c r="F669">
        <v>1</v>
      </c>
      <c r="G669">
        <v>1</v>
      </c>
      <c r="H669" t="s">
        <v>23</v>
      </c>
      <c r="I669">
        <f t="shared" si="100"/>
        <v>0</v>
      </c>
      <c r="J669">
        <v>1.5</v>
      </c>
      <c r="K669">
        <v>4.5</v>
      </c>
      <c r="L669">
        <v>6</v>
      </c>
      <c r="M669">
        <v>1.51</v>
      </c>
      <c r="N669">
        <v>4.5999999999999996</v>
      </c>
      <c r="O669">
        <v>5.75</v>
      </c>
      <c r="P669">
        <v>1.53</v>
      </c>
      <c r="Q669">
        <v>4.5999999999999996</v>
      </c>
      <c r="R669">
        <v>5.75</v>
      </c>
      <c r="S669">
        <f t="shared" si="101"/>
        <v>1.5</v>
      </c>
      <c r="T669">
        <f t="shared" si="102"/>
        <v>1.51</v>
      </c>
      <c r="U669">
        <f t="shared" si="103"/>
        <v>1.53</v>
      </c>
      <c r="V669">
        <f t="shared" si="104"/>
        <v>1</v>
      </c>
      <c r="W669">
        <f t="shared" si="105"/>
        <v>1</v>
      </c>
      <c r="X669">
        <f t="shared" si="106"/>
        <v>1</v>
      </c>
      <c r="Y669">
        <f t="shared" si="107"/>
        <v>0</v>
      </c>
      <c r="Z669">
        <f t="shared" si="108"/>
        <v>0</v>
      </c>
      <c r="AA669">
        <f t="shared" si="109"/>
        <v>0</v>
      </c>
    </row>
    <row r="670" spans="1:27" x14ac:dyDescent="0.2">
      <c r="A670" t="s">
        <v>17</v>
      </c>
      <c r="B670" s="1">
        <v>44654</v>
      </c>
      <c r="C670" s="2">
        <v>0.58333333333333337</v>
      </c>
      <c r="D670" t="s">
        <v>39</v>
      </c>
      <c r="E670" t="s">
        <v>33</v>
      </c>
      <c r="F670">
        <v>2</v>
      </c>
      <c r="G670">
        <v>1</v>
      </c>
      <c r="H670" t="s">
        <v>24</v>
      </c>
      <c r="I670">
        <f t="shared" si="100"/>
        <v>1</v>
      </c>
      <c r="J670">
        <v>1.75</v>
      </c>
      <c r="K670">
        <v>3.8</v>
      </c>
      <c r="L670">
        <v>4.5</v>
      </c>
      <c r="M670">
        <v>1.78</v>
      </c>
      <c r="N670">
        <v>3.7</v>
      </c>
      <c r="O670">
        <v>4.4000000000000004</v>
      </c>
      <c r="P670">
        <v>1.8</v>
      </c>
      <c r="Q670">
        <v>3.75</v>
      </c>
      <c r="R670">
        <v>4.5</v>
      </c>
      <c r="S670">
        <f t="shared" si="101"/>
        <v>1.75</v>
      </c>
      <c r="T670">
        <f t="shared" si="102"/>
        <v>1.78</v>
      </c>
      <c r="U670">
        <f t="shared" si="103"/>
        <v>1.8</v>
      </c>
      <c r="V670">
        <f t="shared" si="104"/>
        <v>1</v>
      </c>
      <c r="W670">
        <f t="shared" si="105"/>
        <v>1</v>
      </c>
      <c r="X670">
        <f t="shared" si="106"/>
        <v>1</v>
      </c>
      <c r="Y670">
        <f t="shared" si="107"/>
        <v>1</v>
      </c>
      <c r="Z670">
        <f t="shared" si="108"/>
        <v>1</v>
      </c>
      <c r="AA670">
        <f t="shared" si="109"/>
        <v>1</v>
      </c>
    </row>
    <row r="671" spans="1:27" x14ac:dyDescent="0.2">
      <c r="A671" t="s">
        <v>17</v>
      </c>
      <c r="B671" s="1">
        <v>44654</v>
      </c>
      <c r="C671" s="2">
        <v>0.6875</v>
      </c>
      <c r="D671" t="s">
        <v>31</v>
      </c>
      <c r="E671" t="s">
        <v>29</v>
      </c>
      <c r="F671">
        <v>5</v>
      </c>
      <c r="G671">
        <v>1</v>
      </c>
      <c r="H671" t="s">
        <v>24</v>
      </c>
      <c r="I671">
        <f t="shared" si="100"/>
        <v>1</v>
      </c>
      <c r="J671">
        <v>1.5</v>
      </c>
      <c r="K671">
        <v>4.33</v>
      </c>
      <c r="L671">
        <v>6.5</v>
      </c>
      <c r="M671">
        <v>1.51</v>
      </c>
      <c r="N671">
        <v>4.33</v>
      </c>
      <c r="O671">
        <v>6.25</v>
      </c>
      <c r="P671">
        <v>1.5</v>
      </c>
      <c r="Q671">
        <v>4.4000000000000004</v>
      </c>
      <c r="R671">
        <v>6.25</v>
      </c>
      <c r="S671">
        <f t="shared" si="101"/>
        <v>1.5</v>
      </c>
      <c r="T671">
        <f t="shared" si="102"/>
        <v>1.51</v>
      </c>
      <c r="U671">
        <f t="shared" si="103"/>
        <v>1.5</v>
      </c>
      <c r="V671">
        <f t="shared" si="104"/>
        <v>1</v>
      </c>
      <c r="W671">
        <f t="shared" si="105"/>
        <v>1</v>
      </c>
      <c r="X671">
        <f t="shared" si="106"/>
        <v>1</v>
      </c>
      <c r="Y671">
        <f t="shared" si="107"/>
        <v>1</v>
      </c>
      <c r="Z671">
        <f t="shared" si="108"/>
        <v>1</v>
      </c>
      <c r="AA671">
        <f t="shared" si="109"/>
        <v>1</v>
      </c>
    </row>
    <row r="672" spans="1:27" x14ac:dyDescent="0.2">
      <c r="A672" t="s">
        <v>17</v>
      </c>
      <c r="B672" s="1">
        <v>44655</v>
      </c>
      <c r="C672" s="2">
        <v>0.83333333333333337</v>
      </c>
      <c r="D672" t="s">
        <v>18</v>
      </c>
      <c r="E672" t="s">
        <v>19</v>
      </c>
      <c r="F672">
        <v>3</v>
      </c>
      <c r="G672">
        <v>0</v>
      </c>
      <c r="H672" t="s">
        <v>24</v>
      </c>
      <c r="I672">
        <f t="shared" si="100"/>
        <v>1</v>
      </c>
      <c r="J672">
        <v>4</v>
      </c>
      <c r="K672">
        <v>3.4</v>
      </c>
      <c r="L672">
        <v>1.95</v>
      </c>
      <c r="M672">
        <v>4.0999999999999996</v>
      </c>
      <c r="N672">
        <v>3.3</v>
      </c>
      <c r="O672">
        <v>1.93</v>
      </c>
      <c r="P672">
        <v>3.95</v>
      </c>
      <c r="Q672">
        <v>3.4</v>
      </c>
      <c r="R672">
        <v>1.97</v>
      </c>
      <c r="S672">
        <f t="shared" si="101"/>
        <v>1.95</v>
      </c>
      <c r="T672">
        <f t="shared" si="102"/>
        <v>1.93</v>
      </c>
      <c r="U672">
        <f t="shared" si="103"/>
        <v>1.97</v>
      </c>
      <c r="V672">
        <f t="shared" si="104"/>
        <v>-1</v>
      </c>
      <c r="W672">
        <f t="shared" si="105"/>
        <v>-1</v>
      </c>
      <c r="X672">
        <f t="shared" si="106"/>
        <v>-1</v>
      </c>
      <c r="Y672">
        <f t="shared" si="107"/>
        <v>0</v>
      </c>
      <c r="Z672">
        <f t="shared" si="108"/>
        <v>0</v>
      </c>
      <c r="AA672">
        <f t="shared" si="109"/>
        <v>0</v>
      </c>
    </row>
    <row r="673" spans="1:27" x14ac:dyDescent="0.2">
      <c r="A673" t="s">
        <v>17</v>
      </c>
      <c r="B673" s="1">
        <v>44657</v>
      </c>
      <c r="C673" s="2">
        <v>0.8125</v>
      </c>
      <c r="D673" t="s">
        <v>41</v>
      </c>
      <c r="E673" t="s">
        <v>33</v>
      </c>
      <c r="F673">
        <v>3</v>
      </c>
      <c r="G673">
        <v>2</v>
      </c>
      <c r="H673" t="s">
        <v>24</v>
      </c>
      <c r="I673">
        <f t="shared" si="100"/>
        <v>1</v>
      </c>
      <c r="J673">
        <v>2.62</v>
      </c>
      <c r="K673">
        <v>3.1</v>
      </c>
      <c r="L673">
        <v>2.87</v>
      </c>
      <c r="M673">
        <v>2.5</v>
      </c>
      <c r="N673">
        <v>3.25</v>
      </c>
      <c r="O673">
        <v>2.85</v>
      </c>
      <c r="P673">
        <v>2.5499999999999998</v>
      </c>
      <c r="Q673">
        <v>3.15</v>
      </c>
      <c r="R673">
        <v>2.95</v>
      </c>
      <c r="S673">
        <f t="shared" si="101"/>
        <v>2.62</v>
      </c>
      <c r="T673">
        <f t="shared" si="102"/>
        <v>2.5</v>
      </c>
      <c r="U673">
        <f t="shared" si="103"/>
        <v>2.5499999999999998</v>
      </c>
      <c r="V673">
        <f t="shared" si="104"/>
        <v>1</v>
      </c>
      <c r="W673">
        <f t="shared" si="105"/>
        <v>1</v>
      </c>
      <c r="X673">
        <f t="shared" si="106"/>
        <v>1</v>
      </c>
      <c r="Y673">
        <f t="shared" si="107"/>
        <v>1</v>
      </c>
      <c r="Z673">
        <f t="shared" si="108"/>
        <v>1</v>
      </c>
      <c r="AA673">
        <f t="shared" si="109"/>
        <v>1</v>
      </c>
    </row>
    <row r="674" spans="1:27" x14ac:dyDescent="0.2">
      <c r="A674" t="s">
        <v>17</v>
      </c>
      <c r="B674" s="1">
        <v>44659</v>
      </c>
      <c r="C674" s="2">
        <v>0.83333333333333337</v>
      </c>
      <c r="D674" t="s">
        <v>29</v>
      </c>
      <c r="E674" t="s">
        <v>28</v>
      </c>
      <c r="F674">
        <v>1</v>
      </c>
      <c r="G674">
        <v>0</v>
      </c>
      <c r="H674" t="s">
        <v>24</v>
      </c>
      <c r="I674">
        <f t="shared" si="100"/>
        <v>1</v>
      </c>
      <c r="J674">
        <v>2.25</v>
      </c>
      <c r="K674">
        <v>3.1</v>
      </c>
      <c r="L674">
        <v>3.4</v>
      </c>
      <c r="M674">
        <v>2.25</v>
      </c>
      <c r="N674">
        <v>3</v>
      </c>
      <c r="O674">
        <v>3.4</v>
      </c>
      <c r="P674">
        <v>2.2999999999999998</v>
      </c>
      <c r="Q674">
        <v>3.1</v>
      </c>
      <c r="R674">
        <v>3.45</v>
      </c>
      <c r="S674">
        <f t="shared" si="101"/>
        <v>2.25</v>
      </c>
      <c r="T674">
        <f t="shared" si="102"/>
        <v>2.25</v>
      </c>
      <c r="U674">
        <f t="shared" si="103"/>
        <v>2.2999999999999998</v>
      </c>
      <c r="V674">
        <f t="shared" si="104"/>
        <v>1</v>
      </c>
      <c r="W674">
        <f t="shared" si="105"/>
        <v>1</v>
      </c>
      <c r="X674">
        <f t="shared" si="106"/>
        <v>1</v>
      </c>
      <c r="Y674">
        <f t="shared" si="107"/>
        <v>1</v>
      </c>
      <c r="Z674">
        <f t="shared" si="108"/>
        <v>1</v>
      </c>
      <c r="AA674">
        <f t="shared" si="109"/>
        <v>1</v>
      </c>
    </row>
    <row r="675" spans="1:27" x14ac:dyDescent="0.2">
      <c r="A675" t="s">
        <v>17</v>
      </c>
      <c r="B675" s="1">
        <v>44660</v>
      </c>
      <c r="C675" s="2">
        <v>0.52083333333333337</v>
      </c>
      <c r="D675" t="s">
        <v>33</v>
      </c>
      <c r="E675" t="s">
        <v>37</v>
      </c>
      <c r="F675">
        <v>1</v>
      </c>
      <c r="G675">
        <v>0</v>
      </c>
      <c r="H675" t="s">
        <v>24</v>
      </c>
      <c r="I675">
        <f t="shared" si="100"/>
        <v>1</v>
      </c>
      <c r="J675">
        <v>4.5999999999999996</v>
      </c>
      <c r="K675">
        <v>3.75</v>
      </c>
      <c r="L675">
        <v>1.75</v>
      </c>
      <c r="M675">
        <v>4.0999999999999996</v>
      </c>
      <c r="N675">
        <v>3.9</v>
      </c>
      <c r="O675">
        <v>1.8</v>
      </c>
      <c r="P675">
        <v>4.4000000000000004</v>
      </c>
      <c r="Q675">
        <v>3.8</v>
      </c>
      <c r="R675">
        <v>1.8</v>
      </c>
      <c r="S675">
        <f t="shared" si="101"/>
        <v>1.75</v>
      </c>
      <c r="T675">
        <f t="shared" si="102"/>
        <v>1.8</v>
      </c>
      <c r="U675">
        <f t="shared" si="103"/>
        <v>1.8</v>
      </c>
      <c r="V675">
        <f t="shared" si="104"/>
        <v>-1</v>
      </c>
      <c r="W675">
        <f t="shared" si="105"/>
        <v>-1</v>
      </c>
      <c r="X675">
        <f t="shared" si="106"/>
        <v>-1</v>
      </c>
      <c r="Y675">
        <f t="shared" si="107"/>
        <v>0</v>
      </c>
      <c r="Z675">
        <f t="shared" si="108"/>
        <v>0</v>
      </c>
      <c r="AA675">
        <f t="shared" si="109"/>
        <v>0</v>
      </c>
    </row>
    <row r="676" spans="1:27" x14ac:dyDescent="0.2">
      <c r="A676" t="s">
        <v>17</v>
      </c>
      <c r="B676" s="1">
        <v>44660</v>
      </c>
      <c r="C676" s="2">
        <v>0.625</v>
      </c>
      <c r="D676" t="s">
        <v>19</v>
      </c>
      <c r="E676" t="s">
        <v>38</v>
      </c>
      <c r="F676">
        <v>1</v>
      </c>
      <c r="G676">
        <v>2</v>
      </c>
      <c r="H676" t="s">
        <v>20</v>
      </c>
      <c r="I676">
        <f t="shared" si="100"/>
        <v>-1</v>
      </c>
      <c r="J676">
        <v>1.61</v>
      </c>
      <c r="K676">
        <v>3.8</v>
      </c>
      <c r="L676">
        <v>5.75</v>
      </c>
      <c r="M676">
        <v>1.6</v>
      </c>
      <c r="N676">
        <v>4</v>
      </c>
      <c r="O676">
        <v>5.5</v>
      </c>
      <c r="P676">
        <v>1.6</v>
      </c>
      <c r="Q676">
        <v>3.9</v>
      </c>
      <c r="R676">
        <v>6</v>
      </c>
      <c r="S676">
        <f t="shared" si="101"/>
        <v>1.61</v>
      </c>
      <c r="T676">
        <f t="shared" si="102"/>
        <v>1.6</v>
      </c>
      <c r="U676">
        <f t="shared" si="103"/>
        <v>1.6</v>
      </c>
      <c r="V676">
        <f t="shared" si="104"/>
        <v>1</v>
      </c>
      <c r="W676">
        <f t="shared" si="105"/>
        <v>1</v>
      </c>
      <c r="X676">
        <f t="shared" si="106"/>
        <v>1</v>
      </c>
      <c r="Y676">
        <f t="shared" si="107"/>
        <v>0</v>
      </c>
      <c r="Z676">
        <f t="shared" si="108"/>
        <v>0</v>
      </c>
      <c r="AA676">
        <f t="shared" si="109"/>
        <v>0</v>
      </c>
    </row>
    <row r="677" spans="1:27" x14ac:dyDescent="0.2">
      <c r="A677" t="s">
        <v>17</v>
      </c>
      <c r="B677" s="1">
        <v>44660</v>
      </c>
      <c r="C677" s="2">
        <v>0.625</v>
      </c>
      <c r="D677" t="s">
        <v>32</v>
      </c>
      <c r="E677" t="s">
        <v>34</v>
      </c>
      <c r="F677">
        <v>0</v>
      </c>
      <c r="G677">
        <v>6</v>
      </c>
      <c r="H677" t="s">
        <v>20</v>
      </c>
      <c r="I677">
        <f t="shared" si="100"/>
        <v>-1</v>
      </c>
      <c r="J677">
        <v>3.8</v>
      </c>
      <c r="K677">
        <v>3.6</v>
      </c>
      <c r="L677">
        <v>1.95</v>
      </c>
      <c r="M677">
        <v>3.9</v>
      </c>
      <c r="N677">
        <v>3.8</v>
      </c>
      <c r="O677">
        <v>1.83</v>
      </c>
      <c r="P677">
        <v>3.95</v>
      </c>
      <c r="Q677">
        <v>3.6</v>
      </c>
      <c r="R677">
        <v>1.9</v>
      </c>
      <c r="S677">
        <f t="shared" si="101"/>
        <v>1.95</v>
      </c>
      <c r="T677">
        <f t="shared" si="102"/>
        <v>1.83</v>
      </c>
      <c r="U677">
        <f t="shared" si="103"/>
        <v>1.9</v>
      </c>
      <c r="V677">
        <f t="shared" si="104"/>
        <v>-1</v>
      </c>
      <c r="W677">
        <f t="shared" si="105"/>
        <v>-1</v>
      </c>
      <c r="X677">
        <f t="shared" si="106"/>
        <v>-1</v>
      </c>
      <c r="Y677">
        <f t="shared" si="107"/>
        <v>1</v>
      </c>
      <c r="Z677">
        <f t="shared" si="108"/>
        <v>1</v>
      </c>
      <c r="AA677">
        <f t="shared" si="109"/>
        <v>1</v>
      </c>
    </row>
    <row r="678" spans="1:27" x14ac:dyDescent="0.2">
      <c r="A678" t="s">
        <v>17</v>
      </c>
      <c r="B678" s="1">
        <v>44660</v>
      </c>
      <c r="C678" s="2">
        <v>0.625</v>
      </c>
      <c r="D678" t="s">
        <v>42</v>
      </c>
      <c r="E678" t="s">
        <v>27</v>
      </c>
      <c r="F678">
        <v>0</v>
      </c>
      <c r="G678">
        <v>3</v>
      </c>
      <c r="H678" t="s">
        <v>20</v>
      </c>
      <c r="I678">
        <f t="shared" si="100"/>
        <v>-1</v>
      </c>
      <c r="J678">
        <v>2.7</v>
      </c>
      <c r="K678">
        <v>3.4</v>
      </c>
      <c r="L678">
        <v>2.5499999999999998</v>
      </c>
      <c r="M678">
        <v>2.65</v>
      </c>
      <c r="N678">
        <v>3.5</v>
      </c>
      <c r="O678">
        <v>2.5</v>
      </c>
      <c r="P678">
        <v>2.65</v>
      </c>
      <c r="Q678">
        <v>3.5</v>
      </c>
      <c r="R678">
        <v>2.6</v>
      </c>
      <c r="S678">
        <f t="shared" si="101"/>
        <v>2.5499999999999998</v>
      </c>
      <c r="T678">
        <f t="shared" si="102"/>
        <v>2.5</v>
      </c>
      <c r="U678">
        <f t="shared" si="103"/>
        <v>2.6</v>
      </c>
      <c r="V678">
        <f t="shared" si="104"/>
        <v>-1</v>
      </c>
      <c r="W678">
        <f t="shared" si="105"/>
        <v>-1</v>
      </c>
      <c r="X678">
        <f t="shared" si="106"/>
        <v>-1</v>
      </c>
      <c r="Y678">
        <f t="shared" si="107"/>
        <v>1</v>
      </c>
      <c r="Z678">
        <f t="shared" si="108"/>
        <v>1</v>
      </c>
      <c r="AA678">
        <f t="shared" si="109"/>
        <v>1</v>
      </c>
    </row>
    <row r="679" spans="1:27" x14ac:dyDescent="0.2">
      <c r="A679" t="s">
        <v>17</v>
      </c>
      <c r="B679" s="1">
        <v>44660</v>
      </c>
      <c r="C679" s="2">
        <v>0.72916666666666663</v>
      </c>
      <c r="D679" t="s">
        <v>26</v>
      </c>
      <c r="E679" t="s">
        <v>31</v>
      </c>
      <c r="F679">
        <v>0</v>
      </c>
      <c r="G679">
        <v>4</v>
      </c>
      <c r="H679" t="s">
        <v>20</v>
      </c>
      <c r="I679">
        <f t="shared" si="100"/>
        <v>-1</v>
      </c>
      <c r="J679">
        <v>3.2</v>
      </c>
      <c r="K679">
        <v>3.4</v>
      </c>
      <c r="L679">
        <v>2.25</v>
      </c>
      <c r="M679">
        <v>3.1</v>
      </c>
      <c r="N679">
        <v>3.5</v>
      </c>
      <c r="O679">
        <v>2.2000000000000002</v>
      </c>
      <c r="P679">
        <v>3.1</v>
      </c>
      <c r="Q679">
        <v>3.5</v>
      </c>
      <c r="R679">
        <v>2.2999999999999998</v>
      </c>
      <c r="S679">
        <f t="shared" si="101"/>
        <v>2.25</v>
      </c>
      <c r="T679">
        <f t="shared" si="102"/>
        <v>2.2000000000000002</v>
      </c>
      <c r="U679">
        <f t="shared" si="103"/>
        <v>2.2999999999999998</v>
      </c>
      <c r="V679">
        <f t="shared" si="104"/>
        <v>-1</v>
      </c>
      <c r="W679">
        <f t="shared" si="105"/>
        <v>-1</v>
      </c>
      <c r="X679">
        <f t="shared" si="106"/>
        <v>-1</v>
      </c>
      <c r="Y679">
        <f t="shared" si="107"/>
        <v>1</v>
      </c>
      <c r="Z679">
        <f t="shared" si="108"/>
        <v>1</v>
      </c>
      <c r="AA679">
        <f t="shared" si="109"/>
        <v>1</v>
      </c>
    </row>
    <row r="680" spans="1:27" x14ac:dyDescent="0.2">
      <c r="A680" t="s">
        <v>17</v>
      </c>
      <c r="B680" s="1">
        <v>44661</v>
      </c>
      <c r="C680" s="2">
        <v>0.58333333333333337</v>
      </c>
      <c r="D680" t="s">
        <v>35</v>
      </c>
      <c r="E680" t="s">
        <v>18</v>
      </c>
      <c r="F680">
        <v>2</v>
      </c>
      <c r="G680">
        <v>1</v>
      </c>
      <c r="H680" t="s">
        <v>24</v>
      </c>
      <c r="I680">
        <f t="shared" si="100"/>
        <v>1</v>
      </c>
      <c r="J680">
        <v>2.37</v>
      </c>
      <c r="K680">
        <v>3.3</v>
      </c>
      <c r="L680">
        <v>2.9</v>
      </c>
      <c r="M680">
        <v>2.4</v>
      </c>
      <c r="N680">
        <v>3.4</v>
      </c>
      <c r="O680">
        <v>2.85</v>
      </c>
      <c r="P680">
        <v>2.4</v>
      </c>
      <c r="Q680">
        <v>3.4</v>
      </c>
      <c r="R680">
        <v>2.95</v>
      </c>
      <c r="S680">
        <f t="shared" si="101"/>
        <v>2.37</v>
      </c>
      <c r="T680">
        <f t="shared" si="102"/>
        <v>2.4</v>
      </c>
      <c r="U680">
        <f t="shared" si="103"/>
        <v>2.4</v>
      </c>
      <c r="V680">
        <f t="shared" si="104"/>
        <v>1</v>
      </c>
      <c r="W680">
        <f t="shared" si="105"/>
        <v>1</v>
      </c>
      <c r="X680">
        <f t="shared" si="106"/>
        <v>1</v>
      </c>
      <c r="Y680">
        <f t="shared" si="107"/>
        <v>1</v>
      </c>
      <c r="Z680">
        <f t="shared" si="108"/>
        <v>1</v>
      </c>
      <c r="AA680">
        <f t="shared" si="109"/>
        <v>1</v>
      </c>
    </row>
    <row r="681" spans="1:27" x14ac:dyDescent="0.2">
      <c r="A681" t="s">
        <v>17</v>
      </c>
      <c r="B681" s="1">
        <v>44661</v>
      </c>
      <c r="C681" s="2">
        <v>0.58333333333333337</v>
      </c>
      <c r="D681" t="s">
        <v>43</v>
      </c>
      <c r="E681" t="s">
        <v>41</v>
      </c>
      <c r="F681">
        <v>2</v>
      </c>
      <c r="G681">
        <v>0</v>
      </c>
      <c r="H681" t="s">
        <v>24</v>
      </c>
      <c r="I681">
        <f t="shared" si="100"/>
        <v>1</v>
      </c>
      <c r="J681">
        <v>2.87</v>
      </c>
      <c r="K681">
        <v>3.2</v>
      </c>
      <c r="L681">
        <v>2.5499999999999998</v>
      </c>
      <c r="M681">
        <v>2.9</v>
      </c>
      <c r="N681">
        <v>3.25</v>
      </c>
      <c r="O681">
        <v>2.4500000000000002</v>
      </c>
      <c r="P681">
        <v>2.9</v>
      </c>
      <c r="Q681">
        <v>3.15</v>
      </c>
      <c r="R681">
        <v>2.5499999999999998</v>
      </c>
      <c r="S681">
        <f t="shared" si="101"/>
        <v>2.5499999999999998</v>
      </c>
      <c r="T681">
        <f t="shared" si="102"/>
        <v>2.4500000000000002</v>
      </c>
      <c r="U681">
        <f t="shared" si="103"/>
        <v>2.5499999999999998</v>
      </c>
      <c r="V681">
        <f t="shared" si="104"/>
        <v>-1</v>
      </c>
      <c r="W681">
        <f t="shared" si="105"/>
        <v>-1</v>
      </c>
      <c r="X681">
        <f t="shared" si="106"/>
        <v>-1</v>
      </c>
      <c r="Y681">
        <f t="shared" si="107"/>
        <v>0</v>
      </c>
      <c r="Z681">
        <f t="shared" si="108"/>
        <v>0</v>
      </c>
      <c r="AA681">
        <f t="shared" si="109"/>
        <v>0</v>
      </c>
    </row>
    <row r="682" spans="1:27" x14ac:dyDescent="0.2">
      <c r="A682" t="s">
        <v>17</v>
      </c>
      <c r="B682" s="1">
        <v>44661</v>
      </c>
      <c r="C682" s="2">
        <v>0.6875</v>
      </c>
      <c r="D682" t="s">
        <v>40</v>
      </c>
      <c r="E682" t="s">
        <v>22</v>
      </c>
      <c r="F682">
        <v>2</v>
      </c>
      <c r="G682">
        <v>2</v>
      </c>
      <c r="H682" t="s">
        <v>23</v>
      </c>
      <c r="I682">
        <f t="shared" si="100"/>
        <v>0</v>
      </c>
      <c r="J682">
        <v>2</v>
      </c>
      <c r="K682">
        <v>3.75</v>
      </c>
      <c r="L682">
        <v>3.5</v>
      </c>
      <c r="M682">
        <v>2</v>
      </c>
      <c r="N682">
        <v>3.75</v>
      </c>
      <c r="O682">
        <v>3.4</v>
      </c>
      <c r="P682">
        <v>2.0499999999999998</v>
      </c>
      <c r="Q682">
        <v>3.5</v>
      </c>
      <c r="R682">
        <v>3.55</v>
      </c>
      <c r="S682">
        <f t="shared" si="101"/>
        <v>2</v>
      </c>
      <c r="T682">
        <f t="shared" si="102"/>
        <v>2</v>
      </c>
      <c r="U682">
        <f t="shared" si="103"/>
        <v>2.0499999999999998</v>
      </c>
      <c r="V682">
        <f t="shared" si="104"/>
        <v>1</v>
      </c>
      <c r="W682">
        <f t="shared" si="105"/>
        <v>1</v>
      </c>
      <c r="X682">
        <f t="shared" si="106"/>
        <v>1</v>
      </c>
      <c r="Y682">
        <f t="shared" si="107"/>
        <v>0</v>
      </c>
      <c r="Z682">
        <f t="shared" si="108"/>
        <v>0</v>
      </c>
      <c r="AA682">
        <f t="shared" si="109"/>
        <v>0</v>
      </c>
    </row>
    <row r="683" spans="1:27" x14ac:dyDescent="0.2">
      <c r="A683" t="s">
        <v>17</v>
      </c>
      <c r="B683" s="1">
        <v>44667</v>
      </c>
      <c r="C683" s="2">
        <v>0.52083333333333337</v>
      </c>
      <c r="D683" t="s">
        <v>31</v>
      </c>
      <c r="E683" t="s">
        <v>38</v>
      </c>
      <c r="F683">
        <v>0</v>
      </c>
      <c r="G683">
        <v>1</v>
      </c>
      <c r="H683" t="s">
        <v>20</v>
      </c>
      <c r="I683">
        <f t="shared" si="100"/>
        <v>-1</v>
      </c>
      <c r="J683">
        <v>1.53</v>
      </c>
      <c r="K683">
        <v>4</v>
      </c>
      <c r="L683">
        <v>6.5</v>
      </c>
      <c r="M683">
        <v>1.52</v>
      </c>
      <c r="N683">
        <v>4.33</v>
      </c>
      <c r="O683">
        <v>6</v>
      </c>
      <c r="P683">
        <v>1.53</v>
      </c>
      <c r="Q683">
        <v>4.3</v>
      </c>
      <c r="R683">
        <v>6.25</v>
      </c>
      <c r="S683">
        <f t="shared" si="101"/>
        <v>1.53</v>
      </c>
      <c r="T683">
        <f t="shared" si="102"/>
        <v>1.52</v>
      </c>
      <c r="U683">
        <f t="shared" si="103"/>
        <v>1.53</v>
      </c>
      <c r="V683">
        <f t="shared" si="104"/>
        <v>1</v>
      </c>
      <c r="W683">
        <f t="shared" si="105"/>
        <v>1</v>
      </c>
      <c r="X683">
        <f t="shared" si="106"/>
        <v>1</v>
      </c>
      <c r="Y683">
        <f t="shared" si="107"/>
        <v>0</v>
      </c>
      <c r="Z683">
        <f t="shared" si="108"/>
        <v>0</v>
      </c>
      <c r="AA683">
        <f t="shared" si="109"/>
        <v>0</v>
      </c>
    </row>
    <row r="684" spans="1:27" x14ac:dyDescent="0.2">
      <c r="A684" t="s">
        <v>17</v>
      </c>
      <c r="B684" s="1">
        <v>44667</v>
      </c>
      <c r="C684" s="2">
        <v>0.625</v>
      </c>
      <c r="D684" t="s">
        <v>37</v>
      </c>
      <c r="E684" t="s">
        <v>43</v>
      </c>
      <c r="F684">
        <v>3</v>
      </c>
      <c r="G684">
        <v>2</v>
      </c>
      <c r="H684" t="s">
        <v>24</v>
      </c>
      <c r="I684">
        <f t="shared" si="100"/>
        <v>1</v>
      </c>
      <c r="J684">
        <v>1.25</v>
      </c>
      <c r="K684">
        <v>6.5</v>
      </c>
      <c r="L684">
        <v>10</v>
      </c>
      <c r="M684">
        <v>1.22</v>
      </c>
      <c r="N684">
        <v>6.5</v>
      </c>
      <c r="O684">
        <v>13</v>
      </c>
      <c r="P684">
        <v>1.25</v>
      </c>
      <c r="Q684">
        <v>6.5</v>
      </c>
      <c r="R684">
        <v>11</v>
      </c>
      <c r="S684">
        <f t="shared" si="101"/>
        <v>1.25</v>
      </c>
      <c r="T684">
        <f t="shared" si="102"/>
        <v>1.22</v>
      </c>
      <c r="U684">
        <f t="shared" si="103"/>
        <v>1.25</v>
      </c>
      <c r="V684">
        <f t="shared" si="104"/>
        <v>1</v>
      </c>
      <c r="W684">
        <f t="shared" si="105"/>
        <v>1</v>
      </c>
      <c r="X684">
        <f t="shared" si="106"/>
        <v>1</v>
      </c>
      <c r="Y684">
        <f t="shared" si="107"/>
        <v>1</v>
      </c>
      <c r="Z684">
        <f t="shared" si="108"/>
        <v>1</v>
      </c>
      <c r="AA684">
        <f t="shared" si="109"/>
        <v>1</v>
      </c>
    </row>
    <row r="685" spans="1:27" x14ac:dyDescent="0.2">
      <c r="A685" t="s">
        <v>17</v>
      </c>
      <c r="B685" s="1">
        <v>44667</v>
      </c>
      <c r="C685" s="2">
        <v>0.625</v>
      </c>
      <c r="D685" t="s">
        <v>32</v>
      </c>
      <c r="E685" t="s">
        <v>19</v>
      </c>
      <c r="F685">
        <v>1</v>
      </c>
      <c r="G685">
        <v>0</v>
      </c>
      <c r="H685" t="s">
        <v>24</v>
      </c>
      <c r="I685">
        <f t="shared" si="100"/>
        <v>1</v>
      </c>
      <c r="J685">
        <v>3.8</v>
      </c>
      <c r="K685">
        <v>3.6</v>
      </c>
      <c r="L685">
        <v>1.95</v>
      </c>
      <c r="M685">
        <v>3.9</v>
      </c>
      <c r="N685">
        <v>3.7</v>
      </c>
      <c r="O685">
        <v>1.88</v>
      </c>
      <c r="P685">
        <v>3.85</v>
      </c>
      <c r="Q685">
        <v>3.6</v>
      </c>
      <c r="R685">
        <v>1.95</v>
      </c>
      <c r="S685">
        <f t="shared" si="101"/>
        <v>1.95</v>
      </c>
      <c r="T685">
        <f t="shared" si="102"/>
        <v>1.88</v>
      </c>
      <c r="U685">
        <f t="shared" si="103"/>
        <v>1.95</v>
      </c>
      <c r="V685">
        <f t="shared" si="104"/>
        <v>-1</v>
      </c>
      <c r="W685">
        <f t="shared" si="105"/>
        <v>-1</v>
      </c>
      <c r="X685">
        <f t="shared" si="106"/>
        <v>-1</v>
      </c>
      <c r="Y685">
        <f t="shared" si="107"/>
        <v>0</v>
      </c>
      <c r="Z685">
        <f t="shared" si="108"/>
        <v>0</v>
      </c>
      <c r="AA685">
        <f t="shared" si="109"/>
        <v>0</v>
      </c>
    </row>
    <row r="686" spans="1:27" x14ac:dyDescent="0.2">
      <c r="A686" t="s">
        <v>17</v>
      </c>
      <c r="B686" s="1">
        <v>44667</v>
      </c>
      <c r="C686" s="2">
        <v>0.625</v>
      </c>
      <c r="D686" t="s">
        <v>42</v>
      </c>
      <c r="E686" t="s">
        <v>36</v>
      </c>
      <c r="F686">
        <v>1</v>
      </c>
      <c r="G686">
        <v>2</v>
      </c>
      <c r="H686" t="s">
        <v>20</v>
      </c>
      <c r="I686">
        <f t="shared" si="100"/>
        <v>-1</v>
      </c>
      <c r="J686">
        <v>2.7</v>
      </c>
      <c r="K686">
        <v>3.3</v>
      </c>
      <c r="L686">
        <v>2.5499999999999998</v>
      </c>
      <c r="M686">
        <v>2.8</v>
      </c>
      <c r="N686">
        <v>3.2</v>
      </c>
      <c r="O686">
        <v>2.5499999999999998</v>
      </c>
      <c r="P686">
        <v>2.8</v>
      </c>
      <c r="Q686">
        <v>3.25</v>
      </c>
      <c r="R686">
        <v>2.6</v>
      </c>
      <c r="S686">
        <f t="shared" si="101"/>
        <v>2.5499999999999998</v>
      </c>
      <c r="T686">
        <f t="shared" si="102"/>
        <v>2.5499999999999998</v>
      </c>
      <c r="U686">
        <f t="shared" si="103"/>
        <v>2.6</v>
      </c>
      <c r="V686">
        <f t="shared" si="104"/>
        <v>-1</v>
      </c>
      <c r="W686">
        <f t="shared" si="105"/>
        <v>-1</v>
      </c>
      <c r="X686">
        <f t="shared" si="106"/>
        <v>-1</v>
      </c>
      <c r="Y686">
        <f t="shared" si="107"/>
        <v>1</v>
      </c>
      <c r="Z686">
        <f t="shared" si="108"/>
        <v>1</v>
      </c>
      <c r="AA686">
        <f t="shared" si="109"/>
        <v>1</v>
      </c>
    </row>
    <row r="687" spans="1:27" x14ac:dyDescent="0.2">
      <c r="A687" t="s">
        <v>17</v>
      </c>
      <c r="B687" s="1">
        <v>44668</v>
      </c>
      <c r="C687" s="2">
        <v>0.59375</v>
      </c>
      <c r="D687" t="s">
        <v>29</v>
      </c>
      <c r="E687" t="s">
        <v>35</v>
      </c>
      <c r="F687">
        <v>2</v>
      </c>
      <c r="G687">
        <v>1</v>
      </c>
      <c r="H687" t="s">
        <v>24</v>
      </c>
      <c r="I687">
        <f t="shared" si="100"/>
        <v>1</v>
      </c>
      <c r="J687">
        <v>2.2000000000000002</v>
      </c>
      <c r="K687">
        <v>3.4</v>
      </c>
      <c r="L687">
        <v>3.3</v>
      </c>
      <c r="M687">
        <v>2.2000000000000002</v>
      </c>
      <c r="N687">
        <v>3.3</v>
      </c>
      <c r="O687">
        <v>3.3</v>
      </c>
      <c r="P687">
        <v>2.25</v>
      </c>
      <c r="Q687">
        <v>3.35</v>
      </c>
      <c r="R687">
        <v>3.25</v>
      </c>
      <c r="S687">
        <f t="shared" si="101"/>
        <v>2.2000000000000002</v>
      </c>
      <c r="T687">
        <f t="shared" si="102"/>
        <v>2.2000000000000002</v>
      </c>
      <c r="U687">
        <f t="shared" si="103"/>
        <v>2.25</v>
      </c>
      <c r="V687">
        <f t="shared" si="104"/>
        <v>1</v>
      </c>
      <c r="W687">
        <f t="shared" si="105"/>
        <v>1</v>
      </c>
      <c r="X687">
        <f t="shared" si="106"/>
        <v>1</v>
      </c>
      <c r="Y687">
        <f t="shared" si="107"/>
        <v>1</v>
      </c>
      <c r="Z687">
        <f t="shared" si="108"/>
        <v>1</v>
      </c>
      <c r="AA687">
        <f t="shared" si="109"/>
        <v>1</v>
      </c>
    </row>
    <row r="688" spans="1:27" x14ac:dyDescent="0.2">
      <c r="A688" t="s">
        <v>17</v>
      </c>
      <c r="B688" s="1">
        <v>44668</v>
      </c>
      <c r="C688" s="2">
        <v>0.59375</v>
      </c>
      <c r="D688" t="s">
        <v>39</v>
      </c>
      <c r="E688" t="s">
        <v>41</v>
      </c>
      <c r="F688">
        <v>1</v>
      </c>
      <c r="G688">
        <v>1</v>
      </c>
      <c r="H688" t="s">
        <v>23</v>
      </c>
      <c r="I688">
        <f t="shared" si="100"/>
        <v>0</v>
      </c>
      <c r="J688">
        <v>1.7</v>
      </c>
      <c r="K688">
        <v>3.8</v>
      </c>
      <c r="L688">
        <v>5</v>
      </c>
      <c r="M688">
        <v>1.71</v>
      </c>
      <c r="N688">
        <v>3.7</v>
      </c>
      <c r="O688">
        <v>5</v>
      </c>
      <c r="P688">
        <v>1.7</v>
      </c>
      <c r="Q688">
        <v>3.8</v>
      </c>
      <c r="R688">
        <v>4.9000000000000004</v>
      </c>
      <c r="S688">
        <f t="shared" si="101"/>
        <v>1.7</v>
      </c>
      <c r="T688">
        <f t="shared" si="102"/>
        <v>1.71</v>
      </c>
      <c r="U688">
        <f t="shared" si="103"/>
        <v>1.7</v>
      </c>
      <c r="V688">
        <f t="shared" si="104"/>
        <v>1</v>
      </c>
      <c r="W688">
        <f t="shared" si="105"/>
        <v>1</v>
      </c>
      <c r="X688">
        <f t="shared" si="106"/>
        <v>1</v>
      </c>
      <c r="Y688">
        <f t="shared" si="107"/>
        <v>0</v>
      </c>
      <c r="Z688">
        <f t="shared" si="108"/>
        <v>0</v>
      </c>
      <c r="AA688">
        <f t="shared" si="109"/>
        <v>0</v>
      </c>
    </row>
    <row r="689" spans="1:27" x14ac:dyDescent="0.2">
      <c r="A689" t="s">
        <v>17</v>
      </c>
      <c r="B689" s="1">
        <v>44670</v>
      </c>
      <c r="C689" s="2">
        <v>0.83333333333333337</v>
      </c>
      <c r="D689" t="s">
        <v>22</v>
      </c>
      <c r="E689" t="s">
        <v>37</v>
      </c>
      <c r="F689">
        <v>4</v>
      </c>
      <c r="G689">
        <v>0</v>
      </c>
      <c r="H689" t="s">
        <v>24</v>
      </c>
      <c r="I689">
        <f t="shared" si="100"/>
        <v>1</v>
      </c>
      <c r="J689">
        <v>1.4</v>
      </c>
      <c r="K689">
        <v>5</v>
      </c>
      <c r="L689">
        <v>7</v>
      </c>
      <c r="M689">
        <v>1.39</v>
      </c>
      <c r="N689">
        <v>5</v>
      </c>
      <c r="O689">
        <v>7</v>
      </c>
      <c r="P689">
        <v>1.45</v>
      </c>
      <c r="Q689">
        <v>5</v>
      </c>
      <c r="R689">
        <v>6.25</v>
      </c>
      <c r="S689">
        <f t="shared" si="101"/>
        <v>1.4</v>
      </c>
      <c r="T689">
        <f t="shared" si="102"/>
        <v>1.39</v>
      </c>
      <c r="U689">
        <f t="shared" si="103"/>
        <v>1.45</v>
      </c>
      <c r="V689">
        <f t="shared" si="104"/>
        <v>1</v>
      </c>
      <c r="W689">
        <f t="shared" si="105"/>
        <v>1</v>
      </c>
      <c r="X689">
        <f t="shared" si="106"/>
        <v>1</v>
      </c>
      <c r="Y689">
        <f t="shared" si="107"/>
        <v>1</v>
      </c>
      <c r="Z689">
        <f t="shared" si="108"/>
        <v>1</v>
      </c>
      <c r="AA689">
        <f t="shared" si="109"/>
        <v>1</v>
      </c>
    </row>
    <row r="690" spans="1:27" x14ac:dyDescent="0.2">
      <c r="A690" t="s">
        <v>17</v>
      </c>
      <c r="B690" s="1">
        <v>44671</v>
      </c>
      <c r="C690" s="2">
        <v>0.82291666666666663</v>
      </c>
      <c r="D690" t="s">
        <v>34</v>
      </c>
      <c r="E690" t="s">
        <v>19</v>
      </c>
      <c r="F690">
        <v>2</v>
      </c>
      <c r="G690">
        <v>4</v>
      </c>
      <c r="H690" t="s">
        <v>20</v>
      </c>
      <c r="I690">
        <f t="shared" si="100"/>
        <v>-1</v>
      </c>
      <c r="J690">
        <v>1.83</v>
      </c>
      <c r="K690">
        <v>3.6</v>
      </c>
      <c r="L690">
        <v>4.33</v>
      </c>
      <c r="M690">
        <v>1.83</v>
      </c>
      <c r="N690">
        <v>3.6</v>
      </c>
      <c r="O690">
        <v>4.2</v>
      </c>
      <c r="P690">
        <v>1.9</v>
      </c>
      <c r="Q690">
        <v>3.55</v>
      </c>
      <c r="R690">
        <v>4.2</v>
      </c>
      <c r="S690">
        <f t="shared" si="101"/>
        <v>1.83</v>
      </c>
      <c r="T690">
        <f t="shared" si="102"/>
        <v>1.83</v>
      </c>
      <c r="U690">
        <f t="shared" si="103"/>
        <v>1.9</v>
      </c>
      <c r="V690">
        <f t="shared" si="104"/>
        <v>1</v>
      </c>
      <c r="W690">
        <f t="shared" si="105"/>
        <v>1</v>
      </c>
      <c r="X690">
        <f t="shared" si="106"/>
        <v>1</v>
      </c>
      <c r="Y690">
        <f t="shared" si="107"/>
        <v>0</v>
      </c>
      <c r="Z690">
        <f t="shared" si="108"/>
        <v>0</v>
      </c>
      <c r="AA690">
        <f t="shared" si="109"/>
        <v>0</v>
      </c>
    </row>
    <row r="691" spans="1:27" x14ac:dyDescent="0.2">
      <c r="A691" t="s">
        <v>17</v>
      </c>
      <c r="B691" s="1">
        <v>44671</v>
      </c>
      <c r="C691" s="2">
        <v>0.82291666666666663</v>
      </c>
      <c r="D691" t="s">
        <v>33</v>
      </c>
      <c r="E691" t="s">
        <v>35</v>
      </c>
      <c r="F691">
        <v>1</v>
      </c>
      <c r="G691">
        <v>1</v>
      </c>
      <c r="H691" t="s">
        <v>23</v>
      </c>
      <c r="I691">
        <f t="shared" si="100"/>
        <v>0</v>
      </c>
      <c r="J691">
        <v>2.25</v>
      </c>
      <c r="K691">
        <v>3.4</v>
      </c>
      <c r="L691">
        <v>3.25</v>
      </c>
      <c r="M691">
        <v>2.2999999999999998</v>
      </c>
      <c r="N691">
        <v>3.25</v>
      </c>
      <c r="O691">
        <v>3.2</v>
      </c>
      <c r="P691">
        <v>2.2999999999999998</v>
      </c>
      <c r="Q691">
        <v>3.4</v>
      </c>
      <c r="R691">
        <v>3.05</v>
      </c>
      <c r="S691">
        <f t="shared" si="101"/>
        <v>2.25</v>
      </c>
      <c r="T691">
        <f t="shared" si="102"/>
        <v>2.2999999999999998</v>
      </c>
      <c r="U691">
        <f t="shared" si="103"/>
        <v>2.2999999999999998</v>
      </c>
      <c r="V691">
        <f t="shared" si="104"/>
        <v>1</v>
      </c>
      <c r="W691">
        <f t="shared" si="105"/>
        <v>1</v>
      </c>
      <c r="X691">
        <f t="shared" si="106"/>
        <v>1</v>
      </c>
      <c r="Y691">
        <f t="shared" si="107"/>
        <v>0</v>
      </c>
      <c r="Z691">
        <f t="shared" si="108"/>
        <v>0</v>
      </c>
      <c r="AA691">
        <f t="shared" si="109"/>
        <v>0</v>
      </c>
    </row>
    <row r="692" spans="1:27" x14ac:dyDescent="0.2">
      <c r="A692" t="s">
        <v>17</v>
      </c>
      <c r="B692" s="1">
        <v>44671</v>
      </c>
      <c r="C692" s="2">
        <v>0.82291666666666663</v>
      </c>
      <c r="D692" t="s">
        <v>29</v>
      </c>
      <c r="E692" t="s">
        <v>18</v>
      </c>
      <c r="F692">
        <v>1</v>
      </c>
      <c r="G692">
        <v>0</v>
      </c>
      <c r="H692" t="s">
        <v>24</v>
      </c>
      <c r="I692">
        <f t="shared" si="100"/>
        <v>1</v>
      </c>
      <c r="J692">
        <v>2.25</v>
      </c>
      <c r="K692">
        <v>3.4</v>
      </c>
      <c r="L692">
        <v>3.25</v>
      </c>
      <c r="M692">
        <v>2.2999999999999998</v>
      </c>
      <c r="N692">
        <v>3.2</v>
      </c>
      <c r="O692">
        <v>3.1</v>
      </c>
      <c r="P692">
        <v>2.35</v>
      </c>
      <c r="Q692">
        <v>3.25</v>
      </c>
      <c r="R692">
        <v>3.15</v>
      </c>
      <c r="S692">
        <f t="shared" si="101"/>
        <v>2.25</v>
      </c>
      <c r="T692">
        <f t="shared" si="102"/>
        <v>2.2999999999999998</v>
      </c>
      <c r="U692">
        <f t="shared" si="103"/>
        <v>2.35</v>
      </c>
      <c r="V692">
        <f t="shared" si="104"/>
        <v>1</v>
      </c>
      <c r="W692">
        <f t="shared" si="105"/>
        <v>1</v>
      </c>
      <c r="X692">
        <f t="shared" si="106"/>
        <v>1</v>
      </c>
      <c r="Y692">
        <f t="shared" si="107"/>
        <v>1</v>
      </c>
      <c r="Z692">
        <f t="shared" si="108"/>
        <v>1</v>
      </c>
      <c r="AA692">
        <f t="shared" si="109"/>
        <v>1</v>
      </c>
    </row>
    <row r="693" spans="1:27" x14ac:dyDescent="0.2">
      <c r="A693" t="s">
        <v>17</v>
      </c>
      <c r="B693" s="1">
        <v>44671</v>
      </c>
      <c r="C693" s="2">
        <v>0.83333333333333337</v>
      </c>
      <c r="D693" t="s">
        <v>40</v>
      </c>
      <c r="E693" t="s">
        <v>38</v>
      </c>
      <c r="F693">
        <v>3</v>
      </c>
      <c r="G693">
        <v>0</v>
      </c>
      <c r="H693" t="s">
        <v>24</v>
      </c>
      <c r="I693">
        <f t="shared" si="100"/>
        <v>1</v>
      </c>
      <c r="J693">
        <v>1.1599999999999999</v>
      </c>
      <c r="K693">
        <v>7</v>
      </c>
      <c r="L693">
        <v>17</v>
      </c>
      <c r="M693">
        <v>1.18</v>
      </c>
      <c r="N693">
        <v>7</v>
      </c>
      <c r="O693">
        <v>17</v>
      </c>
      <c r="P693">
        <v>1.2</v>
      </c>
      <c r="Q693">
        <v>6.75</v>
      </c>
      <c r="R693">
        <v>15</v>
      </c>
      <c r="S693">
        <f t="shared" si="101"/>
        <v>1.1599999999999999</v>
      </c>
      <c r="T693">
        <f t="shared" si="102"/>
        <v>1.18</v>
      </c>
      <c r="U693">
        <f t="shared" si="103"/>
        <v>1.2</v>
      </c>
      <c r="V693">
        <f t="shared" si="104"/>
        <v>1</v>
      </c>
      <c r="W693">
        <f t="shared" si="105"/>
        <v>1</v>
      </c>
      <c r="X693">
        <f t="shared" si="106"/>
        <v>1</v>
      </c>
      <c r="Y693">
        <f t="shared" si="107"/>
        <v>1</v>
      </c>
      <c r="Z693">
        <f t="shared" si="108"/>
        <v>1</v>
      </c>
      <c r="AA693">
        <f t="shared" si="109"/>
        <v>1</v>
      </c>
    </row>
    <row r="694" spans="1:27" x14ac:dyDescent="0.2">
      <c r="A694" t="s">
        <v>17</v>
      </c>
      <c r="B694" s="1">
        <v>44672</v>
      </c>
      <c r="C694" s="2">
        <v>0.82291666666666663</v>
      </c>
      <c r="D694" t="s">
        <v>41</v>
      </c>
      <c r="E694" t="s">
        <v>32</v>
      </c>
      <c r="F694">
        <v>2</v>
      </c>
      <c r="G694">
        <v>0</v>
      </c>
      <c r="H694" t="s">
        <v>24</v>
      </c>
      <c r="I694">
        <f t="shared" si="100"/>
        <v>1</v>
      </c>
      <c r="J694">
        <v>2.75</v>
      </c>
      <c r="K694">
        <v>3.25</v>
      </c>
      <c r="L694">
        <v>2.62</v>
      </c>
      <c r="M694">
        <v>2.7</v>
      </c>
      <c r="N694">
        <v>3.3</v>
      </c>
      <c r="O694">
        <v>2.6</v>
      </c>
      <c r="P694">
        <v>2.75</v>
      </c>
      <c r="Q694">
        <v>3.35</v>
      </c>
      <c r="R694">
        <v>2.6</v>
      </c>
      <c r="S694">
        <f t="shared" si="101"/>
        <v>2.62</v>
      </c>
      <c r="T694">
        <f t="shared" si="102"/>
        <v>2.6</v>
      </c>
      <c r="U694">
        <f t="shared" si="103"/>
        <v>2.6</v>
      </c>
      <c r="V694">
        <f t="shared" si="104"/>
        <v>-1</v>
      </c>
      <c r="W694">
        <f t="shared" si="105"/>
        <v>-1</v>
      </c>
      <c r="X694">
        <f t="shared" si="106"/>
        <v>-1</v>
      </c>
      <c r="Y694">
        <f t="shared" si="107"/>
        <v>0</v>
      </c>
      <c r="Z694">
        <f t="shared" si="108"/>
        <v>0</v>
      </c>
      <c r="AA694">
        <f t="shared" si="109"/>
        <v>0</v>
      </c>
    </row>
    <row r="695" spans="1:27" x14ac:dyDescent="0.2">
      <c r="A695" t="s">
        <v>17</v>
      </c>
      <c r="B695" s="1">
        <v>44674</v>
      </c>
      <c r="C695" s="2">
        <v>0.52083333333333337</v>
      </c>
      <c r="D695" t="s">
        <v>19</v>
      </c>
      <c r="E695" t="s">
        <v>37</v>
      </c>
      <c r="F695">
        <v>3</v>
      </c>
      <c r="G695">
        <v>1</v>
      </c>
      <c r="H695" t="s">
        <v>24</v>
      </c>
      <c r="I695">
        <f t="shared" si="100"/>
        <v>1</v>
      </c>
      <c r="J695">
        <v>2.0499999999999998</v>
      </c>
      <c r="K695">
        <v>3.5</v>
      </c>
      <c r="L695">
        <v>3.5</v>
      </c>
      <c r="M695">
        <v>2.0499999999999998</v>
      </c>
      <c r="N695">
        <v>3.6</v>
      </c>
      <c r="O695">
        <v>3.4</v>
      </c>
      <c r="P695">
        <v>2.1</v>
      </c>
      <c r="Q695">
        <v>3.5</v>
      </c>
      <c r="R695">
        <v>3.4</v>
      </c>
      <c r="S695">
        <f t="shared" si="101"/>
        <v>2.0499999999999998</v>
      </c>
      <c r="T695">
        <f t="shared" si="102"/>
        <v>2.0499999999999998</v>
      </c>
      <c r="U695">
        <f t="shared" si="103"/>
        <v>2.1</v>
      </c>
      <c r="V695">
        <f t="shared" si="104"/>
        <v>1</v>
      </c>
      <c r="W695">
        <f t="shared" si="105"/>
        <v>1</v>
      </c>
      <c r="X695">
        <f t="shared" si="106"/>
        <v>1</v>
      </c>
      <c r="Y695">
        <f t="shared" si="107"/>
        <v>1</v>
      </c>
      <c r="Z695">
        <f t="shared" si="108"/>
        <v>1</v>
      </c>
      <c r="AA695">
        <f t="shared" si="109"/>
        <v>1</v>
      </c>
    </row>
    <row r="696" spans="1:27" x14ac:dyDescent="0.2">
      <c r="A696" t="s">
        <v>17</v>
      </c>
      <c r="B696" s="1">
        <v>44674</v>
      </c>
      <c r="C696" s="2">
        <v>0.625</v>
      </c>
      <c r="D696" t="s">
        <v>35</v>
      </c>
      <c r="E696" t="s">
        <v>26</v>
      </c>
      <c r="F696">
        <v>0</v>
      </c>
      <c r="G696">
        <v>0</v>
      </c>
      <c r="H696" t="s">
        <v>23</v>
      </c>
      <c r="I696">
        <f t="shared" si="100"/>
        <v>0</v>
      </c>
      <c r="J696">
        <v>2.8</v>
      </c>
      <c r="K696">
        <v>3.4</v>
      </c>
      <c r="L696">
        <v>2.5</v>
      </c>
      <c r="M696">
        <v>2.7</v>
      </c>
      <c r="N696">
        <v>3.3</v>
      </c>
      <c r="O696">
        <v>2.5499999999999998</v>
      </c>
      <c r="P696">
        <v>2.8</v>
      </c>
      <c r="Q696">
        <v>3.4</v>
      </c>
      <c r="R696">
        <v>2.5</v>
      </c>
      <c r="S696">
        <f t="shared" si="101"/>
        <v>2.5</v>
      </c>
      <c r="T696">
        <f t="shared" si="102"/>
        <v>2.5499999999999998</v>
      </c>
      <c r="U696">
        <f t="shared" si="103"/>
        <v>2.5</v>
      </c>
      <c r="V696">
        <f t="shared" si="104"/>
        <v>-1</v>
      </c>
      <c r="W696">
        <f t="shared" si="105"/>
        <v>-1</v>
      </c>
      <c r="X696">
        <f t="shared" si="106"/>
        <v>-1</v>
      </c>
      <c r="Y696">
        <f t="shared" si="107"/>
        <v>0</v>
      </c>
      <c r="Z696">
        <f t="shared" si="108"/>
        <v>0</v>
      </c>
      <c r="AA696">
        <f t="shared" si="109"/>
        <v>0</v>
      </c>
    </row>
    <row r="697" spans="1:27" x14ac:dyDescent="0.2">
      <c r="A697" t="s">
        <v>17</v>
      </c>
      <c r="B697" s="1">
        <v>44674</v>
      </c>
      <c r="C697" s="2">
        <v>0.625</v>
      </c>
      <c r="D697" t="s">
        <v>40</v>
      </c>
      <c r="E697" t="s">
        <v>42</v>
      </c>
      <c r="F697">
        <v>5</v>
      </c>
      <c r="G697">
        <v>1</v>
      </c>
      <c r="H697" t="s">
        <v>24</v>
      </c>
      <c r="I697">
        <f t="shared" ref="I697:I760" si="110">IF(H697="H",1,0)+IF(H697="A",-1,0)</f>
        <v>1</v>
      </c>
      <c r="J697">
        <v>1.1000000000000001</v>
      </c>
      <c r="K697">
        <v>10</v>
      </c>
      <c r="L697">
        <v>26</v>
      </c>
      <c r="M697">
        <v>1.1200000000000001</v>
      </c>
      <c r="N697">
        <v>9.75</v>
      </c>
      <c r="O697">
        <v>23</v>
      </c>
      <c r="P697">
        <v>1.1200000000000001</v>
      </c>
      <c r="Q697">
        <v>9.5</v>
      </c>
      <c r="R697">
        <v>22</v>
      </c>
      <c r="S697">
        <f t="shared" si="101"/>
        <v>1.1000000000000001</v>
      </c>
      <c r="T697">
        <f t="shared" si="102"/>
        <v>1.1200000000000001</v>
      </c>
      <c r="U697">
        <f t="shared" si="103"/>
        <v>1.1200000000000001</v>
      </c>
      <c r="V697">
        <f t="shared" si="104"/>
        <v>1</v>
      </c>
      <c r="W697">
        <f t="shared" si="105"/>
        <v>1</v>
      </c>
      <c r="X697">
        <f t="shared" si="106"/>
        <v>1</v>
      </c>
      <c r="Y697">
        <f t="shared" si="107"/>
        <v>1</v>
      </c>
      <c r="Z697">
        <f t="shared" si="108"/>
        <v>1</v>
      </c>
      <c r="AA697">
        <f t="shared" si="109"/>
        <v>1</v>
      </c>
    </row>
    <row r="698" spans="1:27" x14ac:dyDescent="0.2">
      <c r="A698" t="s">
        <v>17</v>
      </c>
      <c r="B698" s="1">
        <v>44674</v>
      </c>
      <c r="C698" s="2">
        <v>0.625</v>
      </c>
      <c r="D698" t="s">
        <v>43</v>
      </c>
      <c r="E698" t="s">
        <v>29</v>
      </c>
      <c r="F698">
        <v>0</v>
      </c>
      <c r="G698">
        <v>3</v>
      </c>
      <c r="H698" t="s">
        <v>20</v>
      </c>
      <c r="I698">
        <f t="shared" si="110"/>
        <v>-1</v>
      </c>
      <c r="J698">
        <v>3.5</v>
      </c>
      <c r="K698">
        <v>3.3</v>
      </c>
      <c r="L698">
        <v>2.15</v>
      </c>
      <c r="M698">
        <v>3.5</v>
      </c>
      <c r="N698">
        <v>3.3</v>
      </c>
      <c r="O698">
        <v>2.1</v>
      </c>
      <c r="P698">
        <v>3.55</v>
      </c>
      <c r="Q698">
        <v>3.3</v>
      </c>
      <c r="R698">
        <v>2.15</v>
      </c>
      <c r="S698">
        <f t="shared" si="101"/>
        <v>2.15</v>
      </c>
      <c r="T698">
        <f t="shared" si="102"/>
        <v>2.1</v>
      </c>
      <c r="U698">
        <f t="shared" si="103"/>
        <v>2.15</v>
      </c>
      <c r="V698">
        <f t="shared" si="104"/>
        <v>-1</v>
      </c>
      <c r="W698">
        <f t="shared" si="105"/>
        <v>-1</v>
      </c>
      <c r="X698">
        <f t="shared" si="106"/>
        <v>-1</v>
      </c>
      <c r="Y698">
        <f t="shared" si="107"/>
        <v>1</v>
      </c>
      <c r="Z698">
        <f t="shared" si="108"/>
        <v>1</v>
      </c>
      <c r="AA698">
        <f t="shared" si="109"/>
        <v>1</v>
      </c>
    </row>
    <row r="699" spans="1:27" x14ac:dyDescent="0.2">
      <c r="A699" t="s">
        <v>17</v>
      </c>
      <c r="B699" s="1">
        <v>44674</v>
      </c>
      <c r="C699" s="2">
        <v>0.72916666666666663</v>
      </c>
      <c r="D699" t="s">
        <v>36</v>
      </c>
      <c r="E699" t="s">
        <v>31</v>
      </c>
      <c r="F699">
        <v>0</v>
      </c>
      <c r="G699">
        <v>0</v>
      </c>
      <c r="H699" t="s">
        <v>23</v>
      </c>
      <c r="I699">
        <f t="shared" si="110"/>
        <v>0</v>
      </c>
      <c r="J699">
        <v>4.33</v>
      </c>
      <c r="K699">
        <v>3.5</v>
      </c>
      <c r="L699">
        <v>1.85</v>
      </c>
      <c r="M699">
        <v>4.2</v>
      </c>
      <c r="N699">
        <v>3.5</v>
      </c>
      <c r="O699">
        <v>1.87</v>
      </c>
      <c r="P699">
        <v>4.2</v>
      </c>
      <c r="Q699">
        <v>3.7</v>
      </c>
      <c r="R699">
        <v>1.83</v>
      </c>
      <c r="S699">
        <f t="shared" ref="S699:S761" si="111">MIN(J699:L699)</f>
        <v>1.85</v>
      </c>
      <c r="T699">
        <f t="shared" ref="T699:T761" si="112">MIN(M699:O699)</f>
        <v>1.87</v>
      </c>
      <c r="U699">
        <f t="shared" ref="U699:U761" si="113">MIN(P699:R699)</f>
        <v>1.83</v>
      </c>
      <c r="V699">
        <f t="shared" si="104"/>
        <v>-1</v>
      </c>
      <c r="W699">
        <f t="shared" si="105"/>
        <v>-1</v>
      </c>
      <c r="X699">
        <f t="shared" si="106"/>
        <v>-1</v>
      </c>
      <c r="Y699">
        <f t="shared" si="107"/>
        <v>0</v>
      </c>
      <c r="Z699">
        <f t="shared" si="108"/>
        <v>0</v>
      </c>
      <c r="AA699">
        <f t="shared" si="109"/>
        <v>0</v>
      </c>
    </row>
    <row r="700" spans="1:27" x14ac:dyDescent="0.2">
      <c r="A700" t="s">
        <v>17</v>
      </c>
      <c r="B700" s="1">
        <v>44675</v>
      </c>
      <c r="C700" s="2">
        <v>0.58333333333333337</v>
      </c>
      <c r="D700" t="s">
        <v>38</v>
      </c>
      <c r="E700" t="s">
        <v>32</v>
      </c>
      <c r="F700">
        <v>2</v>
      </c>
      <c r="G700">
        <v>2</v>
      </c>
      <c r="H700" t="s">
        <v>23</v>
      </c>
      <c r="I700">
        <f t="shared" si="110"/>
        <v>0</v>
      </c>
      <c r="J700">
        <v>2.1</v>
      </c>
      <c r="K700">
        <v>3.4</v>
      </c>
      <c r="L700">
        <v>3.6</v>
      </c>
      <c r="M700">
        <v>2.2000000000000002</v>
      </c>
      <c r="N700">
        <v>3.25</v>
      </c>
      <c r="O700">
        <v>3.4</v>
      </c>
      <c r="P700">
        <v>2.15</v>
      </c>
      <c r="Q700">
        <v>3.35</v>
      </c>
      <c r="R700">
        <v>3.45</v>
      </c>
      <c r="S700">
        <f t="shared" si="111"/>
        <v>2.1</v>
      </c>
      <c r="T700">
        <f t="shared" si="112"/>
        <v>2.2000000000000002</v>
      </c>
      <c r="U700">
        <f t="shared" si="113"/>
        <v>2.15</v>
      </c>
      <c r="V700">
        <f t="shared" si="104"/>
        <v>1</v>
      </c>
      <c r="W700">
        <f t="shared" si="105"/>
        <v>1</v>
      </c>
      <c r="X700">
        <f t="shared" si="106"/>
        <v>1</v>
      </c>
      <c r="Y700">
        <f t="shared" si="107"/>
        <v>0</v>
      </c>
      <c r="Z700">
        <f t="shared" si="108"/>
        <v>0</v>
      </c>
      <c r="AA700">
        <f t="shared" si="109"/>
        <v>0</v>
      </c>
    </row>
    <row r="701" spans="1:27" x14ac:dyDescent="0.2">
      <c r="A701" t="s">
        <v>17</v>
      </c>
      <c r="B701" s="1">
        <v>44675</v>
      </c>
      <c r="C701" s="2">
        <v>0.58333333333333337</v>
      </c>
      <c r="D701" t="s">
        <v>41</v>
      </c>
      <c r="E701" t="s">
        <v>28</v>
      </c>
      <c r="F701">
        <v>1</v>
      </c>
      <c r="G701">
        <v>0</v>
      </c>
      <c r="H701" t="s">
        <v>24</v>
      </c>
      <c r="I701">
        <f t="shared" si="110"/>
        <v>1</v>
      </c>
      <c r="J701">
        <v>2.7</v>
      </c>
      <c r="K701">
        <v>3</v>
      </c>
      <c r="L701">
        <v>2.87</v>
      </c>
      <c r="M701">
        <v>2.65</v>
      </c>
      <c r="N701">
        <v>3</v>
      </c>
      <c r="O701">
        <v>2.85</v>
      </c>
      <c r="P701">
        <v>2.7</v>
      </c>
      <c r="Q701">
        <v>3.05</v>
      </c>
      <c r="R701">
        <v>2.85</v>
      </c>
      <c r="S701">
        <f t="shared" si="111"/>
        <v>2.7</v>
      </c>
      <c r="T701">
        <f t="shared" si="112"/>
        <v>2.65</v>
      </c>
      <c r="U701">
        <f t="shared" si="113"/>
        <v>2.7</v>
      </c>
      <c r="V701">
        <f t="shared" si="104"/>
        <v>1</v>
      </c>
      <c r="W701">
        <f t="shared" si="105"/>
        <v>1</v>
      </c>
      <c r="X701">
        <f t="shared" si="106"/>
        <v>1</v>
      </c>
      <c r="Y701">
        <f t="shared" si="107"/>
        <v>1</v>
      </c>
      <c r="Z701">
        <f t="shared" si="108"/>
        <v>1</v>
      </c>
      <c r="AA701">
        <f t="shared" si="109"/>
        <v>1</v>
      </c>
    </row>
    <row r="702" spans="1:27" x14ac:dyDescent="0.2">
      <c r="A702" t="s">
        <v>17</v>
      </c>
      <c r="B702" s="1">
        <v>44675</v>
      </c>
      <c r="C702" s="2">
        <v>0.58333333333333337</v>
      </c>
      <c r="D702" t="s">
        <v>34</v>
      </c>
      <c r="E702" t="s">
        <v>39</v>
      </c>
      <c r="F702">
        <v>1</v>
      </c>
      <c r="G702">
        <v>0</v>
      </c>
      <c r="H702" t="s">
        <v>24</v>
      </c>
      <c r="I702">
        <f t="shared" si="110"/>
        <v>1</v>
      </c>
      <c r="J702">
        <v>1.5</v>
      </c>
      <c r="K702">
        <v>4.33</v>
      </c>
      <c r="L702">
        <v>6.5</v>
      </c>
      <c r="M702">
        <v>1.53</v>
      </c>
      <c r="N702">
        <v>4.2</v>
      </c>
      <c r="O702">
        <v>6</v>
      </c>
      <c r="P702">
        <v>1.5</v>
      </c>
      <c r="Q702">
        <v>4.4000000000000004</v>
      </c>
      <c r="R702">
        <v>6.25</v>
      </c>
      <c r="S702">
        <f t="shared" si="111"/>
        <v>1.5</v>
      </c>
      <c r="T702">
        <f t="shared" si="112"/>
        <v>1.53</v>
      </c>
      <c r="U702">
        <f t="shared" si="113"/>
        <v>1.5</v>
      </c>
      <c r="V702">
        <f t="shared" si="104"/>
        <v>1</v>
      </c>
      <c r="W702">
        <f t="shared" si="105"/>
        <v>1</v>
      </c>
      <c r="X702">
        <f t="shared" si="106"/>
        <v>1</v>
      </c>
      <c r="Y702">
        <f t="shared" si="107"/>
        <v>1</v>
      </c>
      <c r="Z702">
        <f t="shared" si="108"/>
        <v>1</v>
      </c>
      <c r="AA702">
        <f t="shared" si="109"/>
        <v>1</v>
      </c>
    </row>
    <row r="703" spans="1:27" x14ac:dyDescent="0.2">
      <c r="A703" t="s">
        <v>17</v>
      </c>
      <c r="B703" s="1">
        <v>44675</v>
      </c>
      <c r="C703" s="2">
        <v>0.6875</v>
      </c>
      <c r="D703" t="s">
        <v>22</v>
      </c>
      <c r="E703" t="s">
        <v>33</v>
      </c>
      <c r="F703">
        <v>2</v>
      </c>
      <c r="G703">
        <v>0</v>
      </c>
      <c r="H703" t="s">
        <v>24</v>
      </c>
      <c r="I703">
        <f t="shared" si="110"/>
        <v>1</v>
      </c>
      <c r="J703">
        <v>1.18</v>
      </c>
      <c r="K703">
        <v>7</v>
      </c>
      <c r="L703">
        <v>15</v>
      </c>
      <c r="M703">
        <v>1.19</v>
      </c>
      <c r="N703">
        <v>7.25</v>
      </c>
      <c r="O703">
        <v>14</v>
      </c>
      <c r="P703">
        <v>1.2</v>
      </c>
      <c r="Q703">
        <v>7</v>
      </c>
      <c r="R703">
        <v>14</v>
      </c>
      <c r="S703">
        <f t="shared" si="111"/>
        <v>1.18</v>
      </c>
      <c r="T703">
        <f t="shared" si="112"/>
        <v>1.19</v>
      </c>
      <c r="U703">
        <f t="shared" si="113"/>
        <v>1.2</v>
      </c>
      <c r="V703">
        <f t="shared" si="104"/>
        <v>1</v>
      </c>
      <c r="W703">
        <f t="shared" si="105"/>
        <v>1</v>
      </c>
      <c r="X703">
        <f t="shared" si="106"/>
        <v>1</v>
      </c>
      <c r="Y703">
        <f t="shared" si="107"/>
        <v>1</v>
      </c>
      <c r="Z703">
        <f t="shared" si="108"/>
        <v>1</v>
      </c>
      <c r="AA703">
        <f t="shared" si="109"/>
        <v>1</v>
      </c>
    </row>
    <row r="704" spans="1:27" x14ac:dyDescent="0.2">
      <c r="A704" t="s">
        <v>17</v>
      </c>
      <c r="B704" s="1">
        <v>44676</v>
      </c>
      <c r="C704" s="2">
        <v>0.83333333333333337</v>
      </c>
      <c r="D704" t="s">
        <v>18</v>
      </c>
      <c r="E704" t="s">
        <v>27</v>
      </c>
      <c r="F704">
        <v>0</v>
      </c>
      <c r="G704">
        <v>0</v>
      </c>
      <c r="H704" t="s">
        <v>23</v>
      </c>
      <c r="I704">
        <f t="shared" si="110"/>
        <v>0</v>
      </c>
      <c r="J704">
        <v>2.0499999999999998</v>
      </c>
      <c r="K704">
        <v>3.5</v>
      </c>
      <c r="L704">
        <v>3.5</v>
      </c>
      <c r="M704">
        <v>2</v>
      </c>
      <c r="N704">
        <v>3.6</v>
      </c>
      <c r="O704">
        <v>3.5</v>
      </c>
      <c r="P704">
        <v>2.1</v>
      </c>
      <c r="Q704">
        <v>3.55</v>
      </c>
      <c r="R704">
        <v>3.5</v>
      </c>
      <c r="S704">
        <f t="shared" si="111"/>
        <v>2.0499999999999998</v>
      </c>
      <c r="T704">
        <f t="shared" si="112"/>
        <v>2</v>
      </c>
      <c r="U704">
        <f t="shared" si="113"/>
        <v>2.1</v>
      </c>
      <c r="V704">
        <f t="shared" si="104"/>
        <v>1</v>
      </c>
      <c r="W704">
        <f t="shared" si="105"/>
        <v>1</v>
      </c>
      <c r="X704">
        <f t="shared" si="106"/>
        <v>1</v>
      </c>
      <c r="Y704">
        <f t="shared" si="107"/>
        <v>0</v>
      </c>
      <c r="Z704">
        <f t="shared" si="108"/>
        <v>0</v>
      </c>
      <c r="AA704">
        <f t="shared" si="109"/>
        <v>0</v>
      </c>
    </row>
    <row r="705" spans="1:27" x14ac:dyDescent="0.2">
      <c r="A705" t="s">
        <v>17</v>
      </c>
      <c r="B705" s="1">
        <v>44679</v>
      </c>
      <c r="C705" s="2">
        <v>0.82291666666666663</v>
      </c>
      <c r="D705" t="s">
        <v>37</v>
      </c>
      <c r="E705" t="s">
        <v>34</v>
      </c>
      <c r="F705">
        <v>1</v>
      </c>
      <c r="G705">
        <v>1</v>
      </c>
      <c r="H705" t="s">
        <v>23</v>
      </c>
      <c r="I705">
        <f t="shared" si="110"/>
        <v>0</v>
      </c>
      <c r="J705">
        <v>3.2</v>
      </c>
      <c r="K705">
        <v>3.4</v>
      </c>
      <c r="L705">
        <v>2.25</v>
      </c>
      <c r="M705">
        <v>3.2</v>
      </c>
      <c r="N705">
        <v>3.75</v>
      </c>
      <c r="O705">
        <v>2.1</v>
      </c>
      <c r="P705">
        <v>3.15</v>
      </c>
      <c r="Q705">
        <v>3.45</v>
      </c>
      <c r="R705">
        <v>2.25</v>
      </c>
      <c r="S705">
        <f t="shared" si="111"/>
        <v>2.25</v>
      </c>
      <c r="T705">
        <f t="shared" si="112"/>
        <v>2.1</v>
      </c>
      <c r="U705">
        <f t="shared" si="113"/>
        <v>2.25</v>
      </c>
      <c r="V705">
        <f t="shared" si="104"/>
        <v>-1</v>
      </c>
      <c r="W705">
        <f t="shared" si="105"/>
        <v>-1</v>
      </c>
      <c r="X705">
        <f t="shared" si="106"/>
        <v>-1</v>
      </c>
      <c r="Y705">
        <f t="shared" si="107"/>
        <v>0</v>
      </c>
      <c r="Z705">
        <f t="shared" si="108"/>
        <v>0</v>
      </c>
      <c r="AA705">
        <f t="shared" si="109"/>
        <v>0</v>
      </c>
    </row>
    <row r="706" spans="1:27" x14ac:dyDescent="0.2">
      <c r="A706" t="s">
        <v>17</v>
      </c>
      <c r="B706" s="1">
        <v>44681</v>
      </c>
      <c r="C706" s="2">
        <v>0.52083333333333337</v>
      </c>
      <c r="D706" t="s">
        <v>29</v>
      </c>
      <c r="E706" t="s">
        <v>22</v>
      </c>
      <c r="F706">
        <v>0</v>
      </c>
      <c r="G706">
        <v>1</v>
      </c>
      <c r="H706" t="s">
        <v>20</v>
      </c>
      <c r="I706">
        <f t="shared" si="110"/>
        <v>-1</v>
      </c>
      <c r="J706">
        <v>8.5</v>
      </c>
      <c r="K706">
        <v>5</v>
      </c>
      <c r="L706">
        <v>1.36</v>
      </c>
      <c r="M706">
        <v>7.5</v>
      </c>
      <c r="N706">
        <v>4.75</v>
      </c>
      <c r="O706">
        <v>1.41</v>
      </c>
      <c r="P706">
        <v>7.75</v>
      </c>
      <c r="Q706">
        <v>4.8</v>
      </c>
      <c r="R706">
        <v>1.4</v>
      </c>
      <c r="S706">
        <f t="shared" si="111"/>
        <v>1.36</v>
      </c>
      <c r="T706">
        <f t="shared" si="112"/>
        <v>1.41</v>
      </c>
      <c r="U706">
        <f t="shared" si="113"/>
        <v>1.4</v>
      </c>
      <c r="V706">
        <f t="shared" si="104"/>
        <v>-1</v>
      </c>
      <c r="W706">
        <f t="shared" si="105"/>
        <v>-1</v>
      </c>
      <c r="X706">
        <f t="shared" si="106"/>
        <v>-1</v>
      </c>
      <c r="Y706">
        <f t="shared" si="107"/>
        <v>1</v>
      </c>
      <c r="Z706">
        <f t="shared" si="108"/>
        <v>1</v>
      </c>
      <c r="AA706">
        <f t="shared" si="109"/>
        <v>1</v>
      </c>
    </row>
    <row r="707" spans="1:27" x14ac:dyDescent="0.2">
      <c r="A707" t="s">
        <v>17</v>
      </c>
      <c r="B707" s="1">
        <v>44681</v>
      </c>
      <c r="C707" s="2">
        <v>0.625</v>
      </c>
      <c r="D707" t="s">
        <v>26</v>
      </c>
      <c r="E707" t="s">
        <v>43</v>
      </c>
      <c r="F707">
        <v>2</v>
      </c>
      <c r="G707">
        <v>0</v>
      </c>
      <c r="H707" t="s">
        <v>24</v>
      </c>
      <c r="I707">
        <f t="shared" si="110"/>
        <v>1</v>
      </c>
      <c r="J707">
        <v>1.4</v>
      </c>
      <c r="K707">
        <v>4.5</v>
      </c>
      <c r="L707">
        <v>9</v>
      </c>
      <c r="M707">
        <v>1.39</v>
      </c>
      <c r="N707">
        <v>4.75</v>
      </c>
      <c r="O707">
        <v>8</v>
      </c>
      <c r="P707">
        <v>1.4</v>
      </c>
      <c r="Q707">
        <v>4.9000000000000004</v>
      </c>
      <c r="R707">
        <v>7.75</v>
      </c>
      <c r="S707">
        <f t="shared" si="111"/>
        <v>1.4</v>
      </c>
      <c r="T707">
        <f t="shared" si="112"/>
        <v>1.39</v>
      </c>
      <c r="U707">
        <f t="shared" si="113"/>
        <v>1.4</v>
      </c>
      <c r="V707">
        <f t="shared" ref="V707:V770" si="114">-1 + 2*IF(S707=J707,1,0)</f>
        <v>1</v>
      </c>
      <c r="W707">
        <f t="shared" ref="W707:W770" si="115">-1 + 2*IF(T707=M707,1,0)</f>
        <v>1</v>
      </c>
      <c r="X707">
        <f t="shared" ref="X707:X770" si="116">-1 + 2*IF(U707=P707,1,0)</f>
        <v>1</v>
      </c>
      <c r="Y707">
        <f t="shared" ref="Y707:Y770" si="117">IF(V707=I707,1,0)</f>
        <v>1</v>
      </c>
      <c r="Z707">
        <f t="shared" ref="Z707:Z770" si="118">IF(W707=I707,1,0)</f>
        <v>1</v>
      </c>
      <c r="AA707">
        <f t="shared" ref="AA707:AA770" si="119">IF(X707=I707,1,0)</f>
        <v>1</v>
      </c>
    </row>
    <row r="708" spans="1:27" x14ac:dyDescent="0.2">
      <c r="A708" t="s">
        <v>17</v>
      </c>
      <c r="B708" s="1">
        <v>44681</v>
      </c>
      <c r="C708" s="2">
        <v>0.625</v>
      </c>
      <c r="D708" t="s">
        <v>32</v>
      </c>
      <c r="E708" t="s">
        <v>18</v>
      </c>
      <c r="F708">
        <v>1</v>
      </c>
      <c r="G708">
        <v>2</v>
      </c>
      <c r="H708" t="s">
        <v>20</v>
      </c>
      <c r="I708">
        <f t="shared" si="110"/>
        <v>-1</v>
      </c>
      <c r="J708">
        <v>2.4</v>
      </c>
      <c r="K708">
        <v>3.3</v>
      </c>
      <c r="L708">
        <v>3.1</v>
      </c>
      <c r="M708">
        <v>2.35</v>
      </c>
      <c r="N708">
        <v>3.3</v>
      </c>
      <c r="O708">
        <v>3</v>
      </c>
      <c r="P708">
        <v>2.4</v>
      </c>
      <c r="Q708">
        <v>3.3</v>
      </c>
      <c r="R708">
        <v>3</v>
      </c>
      <c r="S708">
        <f t="shared" si="111"/>
        <v>2.4</v>
      </c>
      <c r="T708">
        <f t="shared" si="112"/>
        <v>2.35</v>
      </c>
      <c r="U708">
        <f t="shared" si="113"/>
        <v>2.4</v>
      </c>
      <c r="V708">
        <f t="shared" si="114"/>
        <v>1</v>
      </c>
      <c r="W708">
        <f t="shared" si="115"/>
        <v>1</v>
      </c>
      <c r="X708">
        <f t="shared" si="116"/>
        <v>1</v>
      </c>
      <c r="Y708">
        <f t="shared" si="117"/>
        <v>0</v>
      </c>
      <c r="Z708">
        <f t="shared" si="118"/>
        <v>0</v>
      </c>
      <c r="AA708">
        <f t="shared" si="119"/>
        <v>0</v>
      </c>
    </row>
    <row r="709" spans="1:27" x14ac:dyDescent="0.2">
      <c r="A709" t="s">
        <v>17</v>
      </c>
      <c r="B709" s="1">
        <v>44681</v>
      </c>
      <c r="C709" s="2">
        <v>0.625</v>
      </c>
      <c r="D709" t="s">
        <v>42</v>
      </c>
      <c r="E709" t="s">
        <v>41</v>
      </c>
      <c r="F709">
        <v>1</v>
      </c>
      <c r="G709">
        <v>2</v>
      </c>
      <c r="H709" t="s">
        <v>20</v>
      </c>
      <c r="I709">
        <f t="shared" si="110"/>
        <v>-1</v>
      </c>
      <c r="J709">
        <v>2.6</v>
      </c>
      <c r="K709">
        <v>3.3</v>
      </c>
      <c r="L709">
        <v>2.75</v>
      </c>
      <c r="M709">
        <v>2.65</v>
      </c>
      <c r="N709">
        <v>3.2</v>
      </c>
      <c r="O709">
        <v>2.75</v>
      </c>
      <c r="P709">
        <v>2.65</v>
      </c>
      <c r="Q709">
        <v>3.25</v>
      </c>
      <c r="R709">
        <v>2.7</v>
      </c>
      <c r="S709">
        <f t="shared" si="111"/>
        <v>2.6</v>
      </c>
      <c r="T709">
        <f t="shared" si="112"/>
        <v>2.65</v>
      </c>
      <c r="U709">
        <f t="shared" si="113"/>
        <v>2.65</v>
      </c>
      <c r="V709">
        <f t="shared" si="114"/>
        <v>1</v>
      </c>
      <c r="W709">
        <f t="shared" si="115"/>
        <v>1</v>
      </c>
      <c r="X709">
        <f t="shared" si="116"/>
        <v>1</v>
      </c>
      <c r="Y709">
        <f t="shared" si="117"/>
        <v>0</v>
      </c>
      <c r="Z709">
        <f t="shared" si="118"/>
        <v>0</v>
      </c>
      <c r="AA709">
        <f t="shared" si="119"/>
        <v>0</v>
      </c>
    </row>
    <row r="710" spans="1:27" x14ac:dyDescent="0.2">
      <c r="A710" t="s">
        <v>17</v>
      </c>
      <c r="B710" s="1">
        <v>44681</v>
      </c>
      <c r="C710" s="2">
        <v>0.625</v>
      </c>
      <c r="D710" t="s">
        <v>28</v>
      </c>
      <c r="E710" t="s">
        <v>38</v>
      </c>
      <c r="F710">
        <v>0</v>
      </c>
      <c r="G710">
        <v>3</v>
      </c>
      <c r="H710" t="s">
        <v>20</v>
      </c>
      <c r="I710">
        <f t="shared" si="110"/>
        <v>-1</v>
      </c>
      <c r="J710">
        <v>2.7</v>
      </c>
      <c r="K710">
        <v>3.2</v>
      </c>
      <c r="L710">
        <v>2.75</v>
      </c>
      <c r="M710">
        <v>2.7</v>
      </c>
      <c r="N710">
        <v>3</v>
      </c>
      <c r="O710">
        <v>2.8</v>
      </c>
      <c r="P710">
        <v>2.6</v>
      </c>
      <c r="Q710">
        <v>3.15</v>
      </c>
      <c r="R710">
        <v>2.85</v>
      </c>
      <c r="S710">
        <f t="shared" si="111"/>
        <v>2.7</v>
      </c>
      <c r="T710">
        <f t="shared" si="112"/>
        <v>2.7</v>
      </c>
      <c r="U710">
        <f t="shared" si="113"/>
        <v>2.6</v>
      </c>
      <c r="V710">
        <f t="shared" si="114"/>
        <v>1</v>
      </c>
      <c r="W710">
        <f t="shared" si="115"/>
        <v>1</v>
      </c>
      <c r="X710">
        <f t="shared" si="116"/>
        <v>1</v>
      </c>
      <c r="Y710">
        <f t="shared" si="117"/>
        <v>0</v>
      </c>
      <c r="Z710">
        <f t="shared" si="118"/>
        <v>0</v>
      </c>
      <c r="AA710">
        <f t="shared" si="119"/>
        <v>0</v>
      </c>
    </row>
    <row r="711" spans="1:27" x14ac:dyDescent="0.2">
      <c r="A711" t="s">
        <v>17</v>
      </c>
      <c r="B711" s="1">
        <v>44681</v>
      </c>
      <c r="C711" s="2">
        <v>0.72916666666666663</v>
      </c>
      <c r="D711" t="s">
        <v>27</v>
      </c>
      <c r="E711" t="s">
        <v>40</v>
      </c>
      <c r="F711">
        <v>0</v>
      </c>
      <c r="G711">
        <v>4</v>
      </c>
      <c r="H711" t="s">
        <v>20</v>
      </c>
      <c r="I711">
        <f t="shared" si="110"/>
        <v>-1</v>
      </c>
      <c r="J711">
        <v>8.5</v>
      </c>
      <c r="K711">
        <v>6</v>
      </c>
      <c r="L711">
        <v>1.3</v>
      </c>
      <c r="M711">
        <v>9.5</v>
      </c>
      <c r="N711">
        <v>5.5</v>
      </c>
      <c r="O711">
        <v>1.31</v>
      </c>
      <c r="P711">
        <v>8.75</v>
      </c>
      <c r="Q711">
        <v>5.75</v>
      </c>
      <c r="R711">
        <v>1.33</v>
      </c>
      <c r="S711">
        <f t="shared" si="111"/>
        <v>1.3</v>
      </c>
      <c r="T711">
        <f t="shared" si="112"/>
        <v>1.31</v>
      </c>
      <c r="U711">
        <f t="shared" si="113"/>
        <v>1.33</v>
      </c>
      <c r="V711">
        <f t="shared" si="114"/>
        <v>-1</v>
      </c>
      <c r="W711">
        <f t="shared" si="115"/>
        <v>-1</v>
      </c>
      <c r="X711">
        <f t="shared" si="116"/>
        <v>-1</v>
      </c>
      <c r="Y711">
        <f t="shared" si="117"/>
        <v>1</v>
      </c>
      <c r="Z711">
        <f t="shared" si="118"/>
        <v>1</v>
      </c>
      <c r="AA711">
        <f t="shared" si="119"/>
        <v>1</v>
      </c>
    </row>
    <row r="712" spans="1:27" x14ac:dyDescent="0.2">
      <c r="A712" t="s">
        <v>17</v>
      </c>
      <c r="B712" s="1">
        <v>44682</v>
      </c>
      <c r="C712" s="2">
        <v>0.58333333333333337</v>
      </c>
      <c r="D712" t="s">
        <v>33</v>
      </c>
      <c r="E712" t="s">
        <v>34</v>
      </c>
      <c r="F712">
        <v>1</v>
      </c>
      <c r="G712">
        <v>0</v>
      </c>
      <c r="H712" t="s">
        <v>24</v>
      </c>
      <c r="I712">
        <f t="shared" si="110"/>
        <v>1</v>
      </c>
      <c r="J712">
        <v>5</v>
      </c>
      <c r="K712">
        <v>3.6</v>
      </c>
      <c r="L712">
        <v>1.75</v>
      </c>
      <c r="M712">
        <v>4.8</v>
      </c>
      <c r="N712">
        <v>3.7</v>
      </c>
      <c r="O712">
        <v>1.72</v>
      </c>
      <c r="P712">
        <v>4.7</v>
      </c>
      <c r="Q712">
        <v>3.7</v>
      </c>
      <c r="R712">
        <v>1.77</v>
      </c>
      <c r="S712">
        <f t="shared" si="111"/>
        <v>1.75</v>
      </c>
      <c r="T712">
        <f t="shared" si="112"/>
        <v>1.72</v>
      </c>
      <c r="U712">
        <f t="shared" si="113"/>
        <v>1.77</v>
      </c>
      <c r="V712">
        <f t="shared" si="114"/>
        <v>-1</v>
      </c>
      <c r="W712">
        <f t="shared" si="115"/>
        <v>-1</v>
      </c>
      <c r="X712">
        <f t="shared" si="116"/>
        <v>-1</v>
      </c>
      <c r="Y712">
        <f t="shared" si="117"/>
        <v>0</v>
      </c>
      <c r="Z712">
        <f t="shared" si="118"/>
        <v>0</v>
      </c>
      <c r="AA712">
        <f t="shared" si="119"/>
        <v>0</v>
      </c>
    </row>
    <row r="713" spans="1:27" x14ac:dyDescent="0.2">
      <c r="A713" t="s">
        <v>17</v>
      </c>
      <c r="B713" s="1">
        <v>44682</v>
      </c>
      <c r="C713" s="2">
        <v>0.58333333333333337</v>
      </c>
      <c r="D713" t="s">
        <v>31</v>
      </c>
      <c r="E713" t="s">
        <v>35</v>
      </c>
      <c r="F713">
        <v>3</v>
      </c>
      <c r="G713">
        <v>1</v>
      </c>
      <c r="H713" t="s">
        <v>24</v>
      </c>
      <c r="I713">
        <f t="shared" si="110"/>
        <v>1</v>
      </c>
      <c r="J713">
        <v>1.44</v>
      </c>
      <c r="K713">
        <v>4.75</v>
      </c>
      <c r="L713">
        <v>7</v>
      </c>
      <c r="M713">
        <v>1.46</v>
      </c>
      <c r="N713">
        <v>4.5999999999999996</v>
      </c>
      <c r="O713">
        <v>6.5</v>
      </c>
      <c r="P713">
        <v>1.43</v>
      </c>
      <c r="Q713">
        <v>4.7</v>
      </c>
      <c r="R713">
        <v>7.25</v>
      </c>
      <c r="S713">
        <f t="shared" si="111"/>
        <v>1.44</v>
      </c>
      <c r="T713">
        <f t="shared" si="112"/>
        <v>1.46</v>
      </c>
      <c r="U713">
        <f t="shared" si="113"/>
        <v>1.43</v>
      </c>
      <c r="V713">
        <f t="shared" si="114"/>
        <v>1</v>
      </c>
      <c r="W713">
        <f t="shared" si="115"/>
        <v>1</v>
      </c>
      <c r="X713">
        <f t="shared" si="116"/>
        <v>1</v>
      </c>
      <c r="Y713">
        <f t="shared" si="117"/>
        <v>1</v>
      </c>
      <c r="Z713">
        <f t="shared" si="118"/>
        <v>1</v>
      </c>
      <c r="AA713">
        <f t="shared" si="119"/>
        <v>1</v>
      </c>
    </row>
    <row r="714" spans="1:27" x14ac:dyDescent="0.2">
      <c r="A714" t="s">
        <v>17</v>
      </c>
      <c r="B714" s="1">
        <v>44682</v>
      </c>
      <c r="C714" s="2">
        <v>0.6875</v>
      </c>
      <c r="D714" t="s">
        <v>39</v>
      </c>
      <c r="E714" t="s">
        <v>19</v>
      </c>
      <c r="F714">
        <v>1</v>
      </c>
      <c r="G714">
        <v>2</v>
      </c>
      <c r="H714" t="s">
        <v>20</v>
      </c>
      <c r="I714">
        <f t="shared" si="110"/>
        <v>-1</v>
      </c>
      <c r="J714">
        <v>4.33</v>
      </c>
      <c r="K714">
        <v>3.8</v>
      </c>
      <c r="L714">
        <v>1.8</v>
      </c>
      <c r="M714">
        <v>4.5</v>
      </c>
      <c r="N714">
        <v>3.7</v>
      </c>
      <c r="O714">
        <v>1.77</v>
      </c>
      <c r="P714">
        <v>4.7</v>
      </c>
      <c r="Q714">
        <v>3.75</v>
      </c>
      <c r="R714">
        <v>1.75</v>
      </c>
      <c r="S714">
        <f t="shared" si="111"/>
        <v>1.8</v>
      </c>
      <c r="T714">
        <f t="shared" si="112"/>
        <v>1.77</v>
      </c>
      <c r="U714">
        <f t="shared" si="113"/>
        <v>1.75</v>
      </c>
      <c r="V714">
        <f t="shared" si="114"/>
        <v>-1</v>
      </c>
      <c r="W714">
        <f t="shared" si="115"/>
        <v>-1</v>
      </c>
      <c r="X714">
        <f t="shared" si="116"/>
        <v>-1</v>
      </c>
      <c r="Y714">
        <f t="shared" si="117"/>
        <v>1</v>
      </c>
      <c r="Z714">
        <f t="shared" si="118"/>
        <v>1</v>
      </c>
      <c r="AA714">
        <f t="shared" si="119"/>
        <v>1</v>
      </c>
    </row>
    <row r="715" spans="1:27" x14ac:dyDescent="0.2">
      <c r="A715" t="s">
        <v>17</v>
      </c>
      <c r="B715" s="1">
        <v>44683</v>
      </c>
      <c r="C715" s="2">
        <v>0.83333333333333337</v>
      </c>
      <c r="D715" t="s">
        <v>37</v>
      </c>
      <c r="E715" t="s">
        <v>36</v>
      </c>
      <c r="F715">
        <v>3</v>
      </c>
      <c r="G715">
        <v>0</v>
      </c>
      <c r="H715" t="s">
        <v>24</v>
      </c>
      <c r="I715">
        <f t="shared" si="110"/>
        <v>1</v>
      </c>
      <c r="J715">
        <v>1.72</v>
      </c>
      <c r="K715">
        <v>4</v>
      </c>
      <c r="L715">
        <v>4.5</v>
      </c>
      <c r="M715">
        <v>1.75</v>
      </c>
      <c r="N715">
        <v>3.8</v>
      </c>
      <c r="O715">
        <v>4.4000000000000004</v>
      </c>
      <c r="P715">
        <v>1.75</v>
      </c>
      <c r="Q715">
        <v>3.85</v>
      </c>
      <c r="R715">
        <v>4.5</v>
      </c>
      <c r="S715">
        <f t="shared" si="111"/>
        <v>1.72</v>
      </c>
      <c r="T715">
        <f t="shared" si="112"/>
        <v>1.75</v>
      </c>
      <c r="U715">
        <f t="shared" si="113"/>
        <v>1.75</v>
      </c>
      <c r="V715">
        <f t="shared" si="114"/>
        <v>1</v>
      </c>
      <c r="W715">
        <f t="shared" si="115"/>
        <v>1</v>
      </c>
      <c r="X715">
        <f t="shared" si="116"/>
        <v>1</v>
      </c>
      <c r="Y715">
        <f t="shared" si="117"/>
        <v>1</v>
      </c>
      <c r="Z715">
        <f t="shared" si="118"/>
        <v>1</v>
      </c>
      <c r="AA715">
        <f t="shared" si="119"/>
        <v>1</v>
      </c>
    </row>
    <row r="716" spans="1:27" x14ac:dyDescent="0.2">
      <c r="A716" t="s">
        <v>17</v>
      </c>
      <c r="B716" s="1">
        <v>44688</v>
      </c>
      <c r="C716" s="2">
        <v>0.625</v>
      </c>
      <c r="D716" t="s">
        <v>36</v>
      </c>
      <c r="E716" t="s">
        <v>32</v>
      </c>
      <c r="F716">
        <v>3</v>
      </c>
      <c r="G716">
        <v>0</v>
      </c>
      <c r="H716" t="s">
        <v>24</v>
      </c>
      <c r="I716">
        <f t="shared" si="110"/>
        <v>1</v>
      </c>
      <c r="J716">
        <v>2.15</v>
      </c>
      <c r="K716">
        <v>3.5</v>
      </c>
      <c r="L716">
        <v>3.3</v>
      </c>
      <c r="M716">
        <v>2.15</v>
      </c>
      <c r="N716">
        <v>3.4</v>
      </c>
      <c r="O716">
        <v>3.25</v>
      </c>
      <c r="P716">
        <v>2.25</v>
      </c>
      <c r="Q716">
        <v>3.2</v>
      </c>
      <c r="R716">
        <v>3.4</v>
      </c>
      <c r="S716">
        <f t="shared" si="111"/>
        <v>2.15</v>
      </c>
      <c r="T716">
        <f t="shared" si="112"/>
        <v>2.15</v>
      </c>
      <c r="U716">
        <f t="shared" si="113"/>
        <v>2.25</v>
      </c>
      <c r="V716">
        <f t="shared" si="114"/>
        <v>1</v>
      </c>
      <c r="W716">
        <f t="shared" si="115"/>
        <v>1</v>
      </c>
      <c r="X716">
        <f t="shared" si="116"/>
        <v>1</v>
      </c>
      <c r="Y716">
        <f t="shared" si="117"/>
        <v>1</v>
      </c>
      <c r="Z716">
        <f t="shared" si="118"/>
        <v>1</v>
      </c>
      <c r="AA716">
        <f t="shared" si="119"/>
        <v>1</v>
      </c>
    </row>
    <row r="717" spans="1:27" x14ac:dyDescent="0.2">
      <c r="A717" t="s">
        <v>17</v>
      </c>
      <c r="B717" s="1">
        <v>44688</v>
      </c>
      <c r="C717" s="2">
        <v>0.625</v>
      </c>
      <c r="D717" t="s">
        <v>41</v>
      </c>
      <c r="E717" t="s">
        <v>26</v>
      </c>
      <c r="F717">
        <v>1</v>
      </c>
      <c r="G717">
        <v>3</v>
      </c>
      <c r="H717" t="s">
        <v>20</v>
      </c>
      <c r="I717">
        <f t="shared" si="110"/>
        <v>-1</v>
      </c>
      <c r="J717">
        <v>3</v>
      </c>
      <c r="K717">
        <v>3.3</v>
      </c>
      <c r="L717">
        <v>2.4</v>
      </c>
      <c r="M717">
        <v>2.9</v>
      </c>
      <c r="N717">
        <v>3.3</v>
      </c>
      <c r="O717">
        <v>2.4500000000000002</v>
      </c>
      <c r="P717">
        <v>2.95</v>
      </c>
      <c r="Q717">
        <v>3.25</v>
      </c>
      <c r="R717">
        <v>2.4500000000000002</v>
      </c>
      <c r="S717">
        <f t="shared" si="111"/>
        <v>2.4</v>
      </c>
      <c r="T717">
        <f t="shared" si="112"/>
        <v>2.4500000000000002</v>
      </c>
      <c r="U717">
        <f t="shared" si="113"/>
        <v>2.4500000000000002</v>
      </c>
      <c r="V717">
        <f t="shared" si="114"/>
        <v>-1</v>
      </c>
      <c r="W717">
        <f t="shared" si="115"/>
        <v>-1</v>
      </c>
      <c r="X717">
        <f t="shared" si="116"/>
        <v>-1</v>
      </c>
      <c r="Y717">
        <f t="shared" si="117"/>
        <v>1</v>
      </c>
      <c r="Z717">
        <f t="shared" si="118"/>
        <v>1</v>
      </c>
      <c r="AA717">
        <f t="shared" si="119"/>
        <v>1</v>
      </c>
    </row>
    <row r="718" spans="1:27" x14ac:dyDescent="0.2">
      <c r="A718" t="s">
        <v>17</v>
      </c>
      <c r="B718" s="1">
        <v>44688</v>
      </c>
      <c r="C718" s="2">
        <v>0.625</v>
      </c>
      <c r="D718" t="s">
        <v>34</v>
      </c>
      <c r="E718" t="s">
        <v>28</v>
      </c>
      <c r="F718">
        <v>2</v>
      </c>
      <c r="G718">
        <v>2</v>
      </c>
      <c r="H718" t="s">
        <v>23</v>
      </c>
      <c r="I718">
        <f t="shared" si="110"/>
        <v>0</v>
      </c>
      <c r="J718">
        <v>1.33</v>
      </c>
      <c r="K718">
        <v>5</v>
      </c>
      <c r="L718">
        <v>9.5</v>
      </c>
      <c r="M718">
        <v>1.36</v>
      </c>
      <c r="N718">
        <v>4.8</v>
      </c>
      <c r="O718">
        <v>9.25</v>
      </c>
      <c r="P718">
        <v>1.35</v>
      </c>
      <c r="Q718">
        <v>4.9000000000000004</v>
      </c>
      <c r="R718">
        <v>9</v>
      </c>
      <c r="S718">
        <f t="shared" si="111"/>
        <v>1.33</v>
      </c>
      <c r="T718">
        <f t="shared" si="112"/>
        <v>1.36</v>
      </c>
      <c r="U718">
        <f t="shared" si="113"/>
        <v>1.35</v>
      </c>
      <c r="V718">
        <f t="shared" si="114"/>
        <v>1</v>
      </c>
      <c r="W718">
        <f t="shared" si="115"/>
        <v>1</v>
      </c>
      <c r="X718">
        <f t="shared" si="116"/>
        <v>1</v>
      </c>
      <c r="Y718">
        <f t="shared" si="117"/>
        <v>0</v>
      </c>
      <c r="Z718">
        <f t="shared" si="118"/>
        <v>0</v>
      </c>
      <c r="AA718">
        <f t="shared" si="119"/>
        <v>0</v>
      </c>
    </row>
    <row r="719" spans="1:27" x14ac:dyDescent="0.2">
      <c r="A719" t="s">
        <v>17</v>
      </c>
      <c r="B719" s="1">
        <v>44688</v>
      </c>
      <c r="C719" s="2">
        <v>0.625</v>
      </c>
      <c r="D719" t="s">
        <v>18</v>
      </c>
      <c r="E719" t="s">
        <v>42</v>
      </c>
      <c r="F719">
        <v>1</v>
      </c>
      <c r="G719">
        <v>0</v>
      </c>
      <c r="H719" t="s">
        <v>24</v>
      </c>
      <c r="I719">
        <f t="shared" si="110"/>
        <v>1</v>
      </c>
      <c r="J719">
        <v>1.65</v>
      </c>
      <c r="K719">
        <v>4</v>
      </c>
      <c r="L719">
        <v>5</v>
      </c>
      <c r="M719">
        <v>1.68</v>
      </c>
      <c r="N719">
        <v>3.75</v>
      </c>
      <c r="O719">
        <v>5.25</v>
      </c>
      <c r="P719">
        <v>1.67</v>
      </c>
      <c r="Q719">
        <v>3.9</v>
      </c>
      <c r="R719">
        <v>5.25</v>
      </c>
      <c r="S719">
        <f t="shared" si="111"/>
        <v>1.65</v>
      </c>
      <c r="T719">
        <f t="shared" si="112"/>
        <v>1.68</v>
      </c>
      <c r="U719">
        <f t="shared" si="113"/>
        <v>1.67</v>
      </c>
      <c r="V719">
        <f t="shared" si="114"/>
        <v>1</v>
      </c>
      <c r="W719">
        <f t="shared" si="115"/>
        <v>1</v>
      </c>
      <c r="X719">
        <f t="shared" si="116"/>
        <v>1</v>
      </c>
      <c r="Y719">
        <f t="shared" si="117"/>
        <v>1</v>
      </c>
      <c r="Z719">
        <f t="shared" si="118"/>
        <v>1</v>
      </c>
      <c r="AA719">
        <f t="shared" si="119"/>
        <v>1</v>
      </c>
    </row>
    <row r="720" spans="1:27" x14ac:dyDescent="0.2">
      <c r="A720" t="s">
        <v>17</v>
      </c>
      <c r="B720" s="1">
        <v>44688</v>
      </c>
      <c r="C720" s="2">
        <v>0.72916666666666663</v>
      </c>
      <c r="D720" t="s">
        <v>38</v>
      </c>
      <c r="E720" t="s">
        <v>37</v>
      </c>
      <c r="F720">
        <v>4</v>
      </c>
      <c r="G720">
        <v>0</v>
      </c>
      <c r="H720" t="s">
        <v>24</v>
      </c>
      <c r="I720">
        <f t="shared" si="110"/>
        <v>1</v>
      </c>
      <c r="J720">
        <v>2.8</v>
      </c>
      <c r="K720">
        <v>3.5</v>
      </c>
      <c r="L720">
        <v>2.4500000000000002</v>
      </c>
      <c r="M720">
        <v>2.8</v>
      </c>
      <c r="N720">
        <v>3.3</v>
      </c>
      <c r="O720">
        <v>2.5</v>
      </c>
      <c r="P720">
        <v>2.8</v>
      </c>
      <c r="Q720">
        <v>3.35</v>
      </c>
      <c r="R720">
        <v>2.5499999999999998</v>
      </c>
      <c r="S720">
        <f t="shared" si="111"/>
        <v>2.4500000000000002</v>
      </c>
      <c r="T720">
        <f t="shared" si="112"/>
        <v>2.5</v>
      </c>
      <c r="U720">
        <f t="shared" si="113"/>
        <v>2.5499999999999998</v>
      </c>
      <c r="V720">
        <f t="shared" si="114"/>
        <v>-1</v>
      </c>
      <c r="W720">
        <f t="shared" si="115"/>
        <v>-1</v>
      </c>
      <c r="X720">
        <f t="shared" si="116"/>
        <v>-1</v>
      </c>
      <c r="Y720">
        <f t="shared" si="117"/>
        <v>0</v>
      </c>
      <c r="Z720">
        <f t="shared" si="118"/>
        <v>0</v>
      </c>
      <c r="AA720">
        <f t="shared" si="119"/>
        <v>0</v>
      </c>
    </row>
    <row r="721" spans="1:27" x14ac:dyDescent="0.2">
      <c r="A721" t="s">
        <v>17</v>
      </c>
      <c r="B721" s="1">
        <v>44688</v>
      </c>
      <c r="C721" s="2">
        <v>0.82291666666666663</v>
      </c>
      <c r="D721" t="s">
        <v>22</v>
      </c>
      <c r="E721" t="s">
        <v>31</v>
      </c>
      <c r="F721">
        <v>1</v>
      </c>
      <c r="G721">
        <v>1</v>
      </c>
      <c r="H721" t="s">
        <v>23</v>
      </c>
      <c r="I721">
        <f t="shared" si="110"/>
        <v>0</v>
      </c>
      <c r="J721">
        <v>1.4</v>
      </c>
      <c r="K721">
        <v>5</v>
      </c>
      <c r="L721">
        <v>7</v>
      </c>
      <c r="M721">
        <v>1.46</v>
      </c>
      <c r="N721">
        <v>4.8</v>
      </c>
      <c r="O721">
        <v>6.25</v>
      </c>
      <c r="P721">
        <v>1.45</v>
      </c>
      <c r="Q721">
        <v>4.8</v>
      </c>
      <c r="R721">
        <v>6.25</v>
      </c>
      <c r="S721">
        <f t="shared" si="111"/>
        <v>1.4</v>
      </c>
      <c r="T721">
        <f t="shared" si="112"/>
        <v>1.46</v>
      </c>
      <c r="U721">
        <f t="shared" si="113"/>
        <v>1.45</v>
      </c>
      <c r="V721">
        <f t="shared" si="114"/>
        <v>1</v>
      </c>
      <c r="W721">
        <f t="shared" si="115"/>
        <v>1</v>
      </c>
      <c r="X721">
        <f t="shared" si="116"/>
        <v>1</v>
      </c>
      <c r="Y721">
        <f t="shared" si="117"/>
        <v>0</v>
      </c>
      <c r="Z721">
        <f t="shared" si="118"/>
        <v>0</v>
      </c>
      <c r="AA721">
        <f t="shared" si="119"/>
        <v>0</v>
      </c>
    </row>
    <row r="722" spans="1:27" x14ac:dyDescent="0.2">
      <c r="A722" t="s">
        <v>17</v>
      </c>
      <c r="B722" s="1">
        <v>44689</v>
      </c>
      <c r="C722" s="2">
        <v>0.58333333333333337</v>
      </c>
      <c r="D722" t="s">
        <v>19</v>
      </c>
      <c r="E722" t="s">
        <v>27</v>
      </c>
      <c r="F722">
        <v>2</v>
      </c>
      <c r="G722">
        <v>1</v>
      </c>
      <c r="H722" t="s">
        <v>24</v>
      </c>
      <c r="I722">
        <f t="shared" si="110"/>
        <v>1</v>
      </c>
      <c r="J722">
        <v>1.45</v>
      </c>
      <c r="K722">
        <v>4.5</v>
      </c>
      <c r="L722">
        <v>7</v>
      </c>
      <c r="M722">
        <v>1.42</v>
      </c>
      <c r="N722">
        <v>5</v>
      </c>
      <c r="O722">
        <v>6.75</v>
      </c>
      <c r="P722">
        <v>1.45</v>
      </c>
      <c r="Q722">
        <v>4.7</v>
      </c>
      <c r="R722">
        <v>6.75</v>
      </c>
      <c r="S722">
        <f t="shared" si="111"/>
        <v>1.45</v>
      </c>
      <c r="T722">
        <f t="shared" si="112"/>
        <v>1.42</v>
      </c>
      <c r="U722">
        <f t="shared" si="113"/>
        <v>1.45</v>
      </c>
      <c r="V722">
        <f t="shared" si="114"/>
        <v>1</v>
      </c>
      <c r="W722">
        <f t="shared" si="115"/>
        <v>1</v>
      </c>
      <c r="X722">
        <f t="shared" si="116"/>
        <v>1</v>
      </c>
      <c r="Y722">
        <f t="shared" si="117"/>
        <v>1</v>
      </c>
      <c r="Z722">
        <f t="shared" si="118"/>
        <v>1</v>
      </c>
      <c r="AA722">
        <f t="shared" si="119"/>
        <v>1</v>
      </c>
    </row>
    <row r="723" spans="1:27" x14ac:dyDescent="0.2">
      <c r="A723" t="s">
        <v>17</v>
      </c>
      <c r="B723" s="1">
        <v>44689</v>
      </c>
      <c r="C723" s="2">
        <v>0.58333333333333337</v>
      </c>
      <c r="D723" t="s">
        <v>35</v>
      </c>
      <c r="E723" t="s">
        <v>33</v>
      </c>
      <c r="F723">
        <v>1</v>
      </c>
      <c r="G723">
        <v>2</v>
      </c>
      <c r="H723" t="s">
        <v>20</v>
      </c>
      <c r="I723">
        <f t="shared" si="110"/>
        <v>-1</v>
      </c>
      <c r="J723">
        <v>2.6</v>
      </c>
      <c r="K723">
        <v>3.3</v>
      </c>
      <c r="L723">
        <v>2.75</v>
      </c>
      <c r="M723">
        <v>2.4500000000000002</v>
      </c>
      <c r="N723">
        <v>3.4</v>
      </c>
      <c r="O723">
        <v>2.8</v>
      </c>
      <c r="P723">
        <v>2.6</v>
      </c>
      <c r="Q723">
        <v>3.3</v>
      </c>
      <c r="R723">
        <v>2.8</v>
      </c>
      <c r="S723">
        <f t="shared" si="111"/>
        <v>2.6</v>
      </c>
      <c r="T723">
        <f t="shared" si="112"/>
        <v>2.4500000000000002</v>
      </c>
      <c r="U723">
        <f t="shared" si="113"/>
        <v>2.6</v>
      </c>
      <c r="V723">
        <f t="shared" si="114"/>
        <v>1</v>
      </c>
      <c r="W723">
        <f t="shared" si="115"/>
        <v>1</v>
      </c>
      <c r="X723">
        <f t="shared" si="116"/>
        <v>1</v>
      </c>
      <c r="Y723">
        <f t="shared" si="117"/>
        <v>0</v>
      </c>
      <c r="Z723">
        <f t="shared" si="118"/>
        <v>0</v>
      </c>
      <c r="AA723">
        <f t="shared" si="119"/>
        <v>0</v>
      </c>
    </row>
    <row r="724" spans="1:27" x14ac:dyDescent="0.2">
      <c r="A724" t="s">
        <v>17</v>
      </c>
      <c r="B724" s="1">
        <v>44689</v>
      </c>
      <c r="C724" s="2">
        <v>0.58333333333333337</v>
      </c>
      <c r="D724" t="s">
        <v>43</v>
      </c>
      <c r="E724" t="s">
        <v>39</v>
      </c>
      <c r="F724">
        <v>0</v>
      </c>
      <c r="G724">
        <v>4</v>
      </c>
      <c r="H724" t="s">
        <v>20</v>
      </c>
      <c r="I724">
        <f t="shared" si="110"/>
        <v>-1</v>
      </c>
      <c r="J724">
        <v>4.5</v>
      </c>
      <c r="K724">
        <v>3.8</v>
      </c>
      <c r="L724">
        <v>1.75</v>
      </c>
      <c r="M724">
        <v>4.4000000000000004</v>
      </c>
      <c r="N724">
        <v>3.8</v>
      </c>
      <c r="O724">
        <v>1.75</v>
      </c>
      <c r="P724">
        <v>4.4000000000000004</v>
      </c>
      <c r="Q724">
        <v>3.8</v>
      </c>
      <c r="R724">
        <v>1.77</v>
      </c>
      <c r="S724">
        <f t="shared" si="111"/>
        <v>1.75</v>
      </c>
      <c r="T724">
        <f t="shared" si="112"/>
        <v>1.75</v>
      </c>
      <c r="U724">
        <f t="shared" si="113"/>
        <v>1.77</v>
      </c>
      <c r="V724">
        <f t="shared" si="114"/>
        <v>-1</v>
      </c>
      <c r="W724">
        <f t="shared" si="115"/>
        <v>-1</v>
      </c>
      <c r="X724">
        <f t="shared" si="116"/>
        <v>-1</v>
      </c>
      <c r="Y724">
        <f t="shared" si="117"/>
        <v>1</v>
      </c>
      <c r="Z724">
        <f t="shared" si="118"/>
        <v>1</v>
      </c>
      <c r="AA724">
        <f t="shared" si="119"/>
        <v>1</v>
      </c>
    </row>
    <row r="725" spans="1:27" x14ac:dyDescent="0.2">
      <c r="A725" t="s">
        <v>17</v>
      </c>
      <c r="B725" s="1">
        <v>44689</v>
      </c>
      <c r="C725" s="2">
        <v>0.6875</v>
      </c>
      <c r="D725" t="s">
        <v>40</v>
      </c>
      <c r="E725" t="s">
        <v>29</v>
      </c>
      <c r="F725">
        <v>5</v>
      </c>
      <c r="G725">
        <v>0</v>
      </c>
      <c r="H725" t="s">
        <v>24</v>
      </c>
      <c r="I725">
        <f t="shared" si="110"/>
        <v>1</v>
      </c>
      <c r="J725">
        <v>1.1599999999999999</v>
      </c>
      <c r="K725">
        <v>7</v>
      </c>
      <c r="L725">
        <v>17</v>
      </c>
      <c r="M725">
        <v>1.1599999999999999</v>
      </c>
      <c r="N725">
        <v>8</v>
      </c>
      <c r="O725">
        <v>16.5</v>
      </c>
      <c r="P725">
        <v>1.2</v>
      </c>
      <c r="Q725">
        <v>7.5</v>
      </c>
      <c r="R725">
        <v>13</v>
      </c>
      <c r="S725">
        <f t="shared" si="111"/>
        <v>1.1599999999999999</v>
      </c>
      <c r="T725">
        <f t="shared" si="112"/>
        <v>1.1599999999999999</v>
      </c>
      <c r="U725">
        <f t="shared" si="113"/>
        <v>1.2</v>
      </c>
      <c r="V725">
        <f t="shared" si="114"/>
        <v>1</v>
      </c>
      <c r="W725">
        <f t="shared" si="115"/>
        <v>1</v>
      </c>
      <c r="X725">
        <f t="shared" si="116"/>
        <v>1</v>
      </c>
      <c r="Y725">
        <f t="shared" si="117"/>
        <v>1</v>
      </c>
      <c r="Z725">
        <f t="shared" si="118"/>
        <v>1</v>
      </c>
      <c r="AA725">
        <f t="shared" si="119"/>
        <v>1</v>
      </c>
    </row>
    <row r="726" spans="1:27" x14ac:dyDescent="0.2">
      <c r="A726" t="s">
        <v>17</v>
      </c>
      <c r="B726" s="1">
        <v>44691</v>
      </c>
      <c r="C726" s="2">
        <v>0.83333333333333337</v>
      </c>
      <c r="D726" t="s">
        <v>26</v>
      </c>
      <c r="E726" t="s">
        <v>22</v>
      </c>
      <c r="F726">
        <v>1</v>
      </c>
      <c r="G726">
        <v>2</v>
      </c>
      <c r="H726" t="s">
        <v>20</v>
      </c>
      <c r="I726">
        <f t="shared" si="110"/>
        <v>-1</v>
      </c>
      <c r="J726">
        <v>7.5</v>
      </c>
      <c r="K726">
        <v>4.75</v>
      </c>
      <c r="L726">
        <v>1.4</v>
      </c>
      <c r="M726">
        <v>7</v>
      </c>
      <c r="N726">
        <v>4.5999999999999996</v>
      </c>
      <c r="O726">
        <v>1.44</v>
      </c>
      <c r="P726">
        <v>7</v>
      </c>
      <c r="Q726">
        <v>4.8</v>
      </c>
      <c r="R726">
        <v>1.43</v>
      </c>
      <c r="S726">
        <f t="shared" si="111"/>
        <v>1.4</v>
      </c>
      <c r="T726">
        <f t="shared" si="112"/>
        <v>1.44</v>
      </c>
      <c r="U726">
        <f t="shared" si="113"/>
        <v>1.43</v>
      </c>
      <c r="V726">
        <f t="shared" si="114"/>
        <v>-1</v>
      </c>
      <c r="W726">
        <f t="shared" si="115"/>
        <v>-1</v>
      </c>
      <c r="X726">
        <f t="shared" si="116"/>
        <v>-1</v>
      </c>
      <c r="Y726">
        <f t="shared" si="117"/>
        <v>1</v>
      </c>
      <c r="Z726">
        <f t="shared" si="118"/>
        <v>1</v>
      </c>
      <c r="AA726">
        <f t="shared" si="119"/>
        <v>1</v>
      </c>
    </row>
    <row r="727" spans="1:27" x14ac:dyDescent="0.2">
      <c r="A727" t="s">
        <v>17</v>
      </c>
      <c r="B727" s="1">
        <v>44692</v>
      </c>
      <c r="C727" s="2">
        <v>0.8125</v>
      </c>
      <c r="D727" t="s">
        <v>27</v>
      </c>
      <c r="E727" t="s">
        <v>34</v>
      </c>
      <c r="F727">
        <v>0</v>
      </c>
      <c r="G727">
        <v>3</v>
      </c>
      <c r="H727" t="s">
        <v>20</v>
      </c>
      <c r="I727">
        <f t="shared" si="110"/>
        <v>-1</v>
      </c>
      <c r="J727">
        <v>4.75</v>
      </c>
      <c r="K727">
        <v>4.2</v>
      </c>
      <c r="L727">
        <v>1.65</v>
      </c>
      <c r="M727">
        <v>4.75</v>
      </c>
      <c r="N727">
        <v>4</v>
      </c>
      <c r="O727">
        <v>1.66</v>
      </c>
      <c r="P727">
        <v>4.8</v>
      </c>
      <c r="Q727">
        <v>4.2</v>
      </c>
      <c r="R727">
        <v>1.65</v>
      </c>
      <c r="S727">
        <f t="shared" si="111"/>
        <v>1.65</v>
      </c>
      <c r="T727">
        <f t="shared" si="112"/>
        <v>1.66</v>
      </c>
      <c r="U727">
        <f t="shared" si="113"/>
        <v>1.65</v>
      </c>
      <c r="V727">
        <f t="shared" si="114"/>
        <v>-1</v>
      </c>
      <c r="W727">
        <f t="shared" si="115"/>
        <v>-1</v>
      </c>
      <c r="X727">
        <f t="shared" si="116"/>
        <v>-1</v>
      </c>
      <c r="Y727">
        <f t="shared" si="117"/>
        <v>1</v>
      </c>
      <c r="Z727">
        <f t="shared" si="118"/>
        <v>1</v>
      </c>
      <c r="AA727">
        <f t="shared" si="119"/>
        <v>1</v>
      </c>
    </row>
    <row r="728" spans="1:27" x14ac:dyDescent="0.2">
      <c r="A728" t="s">
        <v>17</v>
      </c>
      <c r="B728" s="1">
        <v>44692</v>
      </c>
      <c r="C728" s="2">
        <v>0.82291666666666663</v>
      </c>
      <c r="D728" t="s">
        <v>35</v>
      </c>
      <c r="E728" t="s">
        <v>43</v>
      </c>
      <c r="F728">
        <v>3</v>
      </c>
      <c r="G728">
        <v>0</v>
      </c>
      <c r="H728" t="s">
        <v>24</v>
      </c>
      <c r="I728">
        <f t="shared" si="110"/>
        <v>1</v>
      </c>
      <c r="J728">
        <v>1.44</v>
      </c>
      <c r="K728">
        <v>4.75</v>
      </c>
      <c r="L728">
        <v>7</v>
      </c>
      <c r="M728">
        <v>1.46</v>
      </c>
      <c r="N728">
        <v>4.5999999999999996</v>
      </c>
      <c r="O728">
        <v>6.75</v>
      </c>
      <c r="P728">
        <v>1.45</v>
      </c>
      <c r="Q728">
        <v>4.8</v>
      </c>
      <c r="R728">
        <v>6.75</v>
      </c>
      <c r="S728">
        <f t="shared" si="111"/>
        <v>1.44</v>
      </c>
      <c r="T728">
        <f t="shared" si="112"/>
        <v>1.46</v>
      </c>
      <c r="U728">
        <f t="shared" si="113"/>
        <v>1.45</v>
      </c>
      <c r="V728">
        <f t="shared" si="114"/>
        <v>1</v>
      </c>
      <c r="W728">
        <f t="shared" si="115"/>
        <v>1</v>
      </c>
      <c r="X728">
        <f t="shared" si="116"/>
        <v>1</v>
      </c>
      <c r="Y728">
        <f t="shared" si="117"/>
        <v>1</v>
      </c>
      <c r="Z728">
        <f t="shared" si="118"/>
        <v>1</v>
      </c>
      <c r="AA728">
        <f t="shared" si="119"/>
        <v>1</v>
      </c>
    </row>
    <row r="729" spans="1:27" x14ac:dyDescent="0.2">
      <c r="A729" t="s">
        <v>17</v>
      </c>
      <c r="B729" s="1">
        <v>44692</v>
      </c>
      <c r="C729" s="2">
        <v>0.82291666666666663</v>
      </c>
      <c r="D729" t="s">
        <v>42</v>
      </c>
      <c r="E729" t="s">
        <v>33</v>
      </c>
      <c r="F729">
        <v>0</v>
      </c>
      <c r="G729">
        <v>0</v>
      </c>
      <c r="H729" t="s">
        <v>23</v>
      </c>
      <c r="I729">
        <f t="shared" si="110"/>
        <v>0</v>
      </c>
      <c r="J729">
        <v>4.2</v>
      </c>
      <c r="K729">
        <v>3.6</v>
      </c>
      <c r="L729">
        <v>1.83</v>
      </c>
      <c r="M729">
        <v>4.0999999999999996</v>
      </c>
      <c r="N729">
        <v>3.6</v>
      </c>
      <c r="O729">
        <v>1.85</v>
      </c>
      <c r="P729">
        <v>4.2</v>
      </c>
      <c r="Q729">
        <v>3.7</v>
      </c>
      <c r="R729">
        <v>1.85</v>
      </c>
      <c r="S729">
        <f t="shared" si="111"/>
        <v>1.83</v>
      </c>
      <c r="T729">
        <f t="shared" si="112"/>
        <v>1.85</v>
      </c>
      <c r="U729">
        <f t="shared" si="113"/>
        <v>1.85</v>
      </c>
      <c r="V729">
        <f t="shared" si="114"/>
        <v>-1</v>
      </c>
      <c r="W729">
        <f t="shared" si="115"/>
        <v>-1</v>
      </c>
      <c r="X729">
        <f t="shared" si="116"/>
        <v>-1</v>
      </c>
      <c r="Y729">
        <f t="shared" si="117"/>
        <v>0</v>
      </c>
      <c r="Z729">
        <f t="shared" si="118"/>
        <v>0</v>
      </c>
      <c r="AA729">
        <f t="shared" si="119"/>
        <v>0</v>
      </c>
    </row>
    <row r="730" spans="1:27" x14ac:dyDescent="0.2">
      <c r="A730" t="s">
        <v>17</v>
      </c>
      <c r="B730" s="1">
        <v>44692</v>
      </c>
      <c r="C730" s="2">
        <v>0.84375</v>
      </c>
      <c r="D730" t="s">
        <v>28</v>
      </c>
      <c r="E730" t="s">
        <v>40</v>
      </c>
      <c r="F730">
        <v>1</v>
      </c>
      <c r="G730">
        <v>5</v>
      </c>
      <c r="H730" t="s">
        <v>20</v>
      </c>
      <c r="I730">
        <f t="shared" si="110"/>
        <v>-1</v>
      </c>
      <c r="J730">
        <v>11</v>
      </c>
      <c r="K730">
        <v>6</v>
      </c>
      <c r="L730">
        <v>1.25</v>
      </c>
      <c r="M730">
        <v>12</v>
      </c>
      <c r="N730">
        <v>5.75</v>
      </c>
      <c r="O730">
        <v>1.26</v>
      </c>
      <c r="P730">
        <v>12</v>
      </c>
      <c r="Q730">
        <v>6</v>
      </c>
      <c r="R730">
        <v>1.25</v>
      </c>
      <c r="S730">
        <f t="shared" si="111"/>
        <v>1.25</v>
      </c>
      <c r="T730">
        <f t="shared" si="112"/>
        <v>1.26</v>
      </c>
      <c r="U730">
        <f t="shared" si="113"/>
        <v>1.25</v>
      </c>
      <c r="V730">
        <f t="shared" si="114"/>
        <v>-1</v>
      </c>
      <c r="W730">
        <f t="shared" si="115"/>
        <v>-1</v>
      </c>
      <c r="X730">
        <f t="shared" si="116"/>
        <v>-1</v>
      </c>
      <c r="Y730">
        <f t="shared" si="117"/>
        <v>1</v>
      </c>
      <c r="Z730">
        <f t="shared" si="118"/>
        <v>1</v>
      </c>
      <c r="AA730">
        <f t="shared" si="119"/>
        <v>1</v>
      </c>
    </row>
    <row r="731" spans="1:27" x14ac:dyDescent="0.2">
      <c r="A731" t="s">
        <v>17</v>
      </c>
      <c r="B731" s="1">
        <v>44693</v>
      </c>
      <c r="C731" s="2">
        <v>0.82291666666666663</v>
      </c>
      <c r="D731" t="s">
        <v>31</v>
      </c>
      <c r="E731" t="s">
        <v>19</v>
      </c>
      <c r="F731">
        <v>3</v>
      </c>
      <c r="G731">
        <v>0</v>
      </c>
      <c r="H731" t="s">
        <v>24</v>
      </c>
      <c r="I731">
        <f t="shared" si="110"/>
        <v>1</v>
      </c>
      <c r="J731">
        <v>2.0499999999999998</v>
      </c>
      <c r="K731">
        <v>3.75</v>
      </c>
      <c r="L731">
        <v>3.5</v>
      </c>
      <c r="M731">
        <v>2.0499999999999998</v>
      </c>
      <c r="N731">
        <v>3.5</v>
      </c>
      <c r="O731">
        <v>3.4</v>
      </c>
      <c r="P731">
        <v>2.1</v>
      </c>
      <c r="Q731">
        <v>3.55</v>
      </c>
      <c r="R731">
        <v>3.35</v>
      </c>
      <c r="S731">
        <f t="shared" si="111"/>
        <v>2.0499999999999998</v>
      </c>
      <c r="T731">
        <f t="shared" si="112"/>
        <v>2.0499999999999998</v>
      </c>
      <c r="U731">
        <f t="shared" si="113"/>
        <v>2.1</v>
      </c>
      <c r="V731">
        <f t="shared" si="114"/>
        <v>1</v>
      </c>
      <c r="W731">
        <f t="shared" si="115"/>
        <v>1</v>
      </c>
      <c r="X731">
        <f t="shared" si="116"/>
        <v>1</v>
      </c>
      <c r="Y731">
        <f t="shared" si="117"/>
        <v>1</v>
      </c>
      <c r="Z731">
        <f t="shared" si="118"/>
        <v>1</v>
      </c>
      <c r="AA731">
        <f t="shared" si="119"/>
        <v>1</v>
      </c>
    </row>
    <row r="732" spans="1:27" x14ac:dyDescent="0.2">
      <c r="A732" t="s">
        <v>17</v>
      </c>
      <c r="B732" s="1">
        <v>44696</v>
      </c>
      <c r="C732" s="2">
        <v>0.5</v>
      </c>
      <c r="D732" t="s">
        <v>31</v>
      </c>
      <c r="E732" t="s">
        <v>41</v>
      </c>
      <c r="F732">
        <v>1</v>
      </c>
      <c r="G732">
        <v>0</v>
      </c>
      <c r="H732" t="s">
        <v>24</v>
      </c>
      <c r="I732">
        <f t="shared" si="110"/>
        <v>1</v>
      </c>
      <c r="J732">
        <v>1.33</v>
      </c>
      <c r="K732">
        <v>5.25</v>
      </c>
      <c r="L732">
        <v>9</v>
      </c>
      <c r="M732">
        <v>1.34</v>
      </c>
      <c r="N732">
        <v>5.25</v>
      </c>
      <c r="O732">
        <v>9</v>
      </c>
      <c r="P732">
        <v>1.33</v>
      </c>
      <c r="Q732">
        <v>5.25</v>
      </c>
      <c r="R732">
        <v>9.5</v>
      </c>
      <c r="S732">
        <f t="shared" si="111"/>
        <v>1.33</v>
      </c>
      <c r="T732">
        <f t="shared" si="112"/>
        <v>1.34</v>
      </c>
      <c r="U732">
        <f t="shared" si="113"/>
        <v>1.33</v>
      </c>
      <c r="V732">
        <f t="shared" si="114"/>
        <v>1</v>
      </c>
      <c r="W732">
        <f t="shared" si="115"/>
        <v>1</v>
      </c>
      <c r="X732">
        <f t="shared" si="116"/>
        <v>1</v>
      </c>
      <c r="Y732">
        <f t="shared" si="117"/>
        <v>1</v>
      </c>
      <c r="Z732">
        <f t="shared" si="118"/>
        <v>1</v>
      </c>
      <c r="AA732">
        <f t="shared" si="119"/>
        <v>1</v>
      </c>
    </row>
    <row r="733" spans="1:27" x14ac:dyDescent="0.2">
      <c r="A733" t="s">
        <v>17</v>
      </c>
      <c r="B733" s="1">
        <v>44696</v>
      </c>
      <c r="C733" s="2">
        <v>0.58333333333333337</v>
      </c>
      <c r="D733" t="s">
        <v>26</v>
      </c>
      <c r="E733" t="s">
        <v>18</v>
      </c>
      <c r="F733">
        <v>1</v>
      </c>
      <c r="G733">
        <v>1</v>
      </c>
      <c r="H733" t="s">
        <v>23</v>
      </c>
      <c r="I733">
        <f t="shared" si="110"/>
        <v>0</v>
      </c>
      <c r="J733">
        <v>2</v>
      </c>
      <c r="K733">
        <v>3.5</v>
      </c>
      <c r="L733">
        <v>3.75</v>
      </c>
      <c r="M733">
        <v>2.0499999999999998</v>
      </c>
      <c r="N733">
        <v>3.5</v>
      </c>
      <c r="O733">
        <v>3.5</v>
      </c>
      <c r="P733">
        <v>2.0499999999999998</v>
      </c>
      <c r="Q733">
        <v>3.5</v>
      </c>
      <c r="R733">
        <v>3.6</v>
      </c>
      <c r="S733">
        <f t="shared" si="111"/>
        <v>2</v>
      </c>
      <c r="T733">
        <f t="shared" si="112"/>
        <v>2.0499999999999998</v>
      </c>
      <c r="U733">
        <f t="shared" si="113"/>
        <v>2.0499999999999998</v>
      </c>
      <c r="V733">
        <f t="shared" si="114"/>
        <v>1</v>
      </c>
      <c r="W733">
        <f t="shared" si="115"/>
        <v>1</v>
      </c>
      <c r="X733">
        <f t="shared" si="116"/>
        <v>1</v>
      </c>
      <c r="Y733">
        <f t="shared" si="117"/>
        <v>0</v>
      </c>
      <c r="Z733">
        <f t="shared" si="118"/>
        <v>0</v>
      </c>
      <c r="AA733">
        <f t="shared" si="119"/>
        <v>0</v>
      </c>
    </row>
    <row r="734" spans="1:27" x14ac:dyDescent="0.2">
      <c r="A734" t="s">
        <v>17</v>
      </c>
      <c r="B734" s="1">
        <v>44696</v>
      </c>
      <c r="C734" s="2">
        <v>0.58333333333333337</v>
      </c>
      <c r="D734" t="s">
        <v>42</v>
      </c>
      <c r="E734" t="s">
        <v>35</v>
      </c>
      <c r="F734">
        <v>1</v>
      </c>
      <c r="G734">
        <v>5</v>
      </c>
      <c r="H734" t="s">
        <v>20</v>
      </c>
      <c r="I734">
        <f t="shared" si="110"/>
        <v>-1</v>
      </c>
      <c r="J734">
        <v>3.8</v>
      </c>
      <c r="K734">
        <v>3.5</v>
      </c>
      <c r="L734">
        <v>1.95</v>
      </c>
      <c r="M734">
        <v>3.5</v>
      </c>
      <c r="N734">
        <v>3.6</v>
      </c>
      <c r="O734">
        <v>2</v>
      </c>
      <c r="P734">
        <v>3.6</v>
      </c>
      <c r="Q734">
        <v>3.7</v>
      </c>
      <c r="R734">
        <v>2</v>
      </c>
      <c r="S734">
        <f t="shared" si="111"/>
        <v>1.95</v>
      </c>
      <c r="T734">
        <f t="shared" si="112"/>
        <v>2</v>
      </c>
      <c r="U734">
        <f t="shared" si="113"/>
        <v>2</v>
      </c>
      <c r="V734">
        <f t="shared" si="114"/>
        <v>-1</v>
      </c>
      <c r="W734">
        <f t="shared" si="115"/>
        <v>-1</v>
      </c>
      <c r="X734">
        <f t="shared" si="116"/>
        <v>-1</v>
      </c>
      <c r="Y734">
        <f t="shared" si="117"/>
        <v>1</v>
      </c>
      <c r="Z734">
        <f t="shared" si="118"/>
        <v>1</v>
      </c>
      <c r="AA734">
        <f t="shared" si="119"/>
        <v>1</v>
      </c>
    </row>
    <row r="735" spans="1:27" x14ac:dyDescent="0.2">
      <c r="A735" t="s">
        <v>17</v>
      </c>
      <c r="B735" s="1">
        <v>44696</v>
      </c>
      <c r="C735" s="2">
        <v>0.58333333333333337</v>
      </c>
      <c r="D735" t="s">
        <v>39</v>
      </c>
      <c r="E735" t="s">
        <v>40</v>
      </c>
      <c r="F735">
        <v>2</v>
      </c>
      <c r="G735">
        <v>2</v>
      </c>
      <c r="H735" t="s">
        <v>23</v>
      </c>
      <c r="I735">
        <f t="shared" si="110"/>
        <v>0</v>
      </c>
      <c r="J735">
        <v>7.5</v>
      </c>
      <c r="K735">
        <v>5</v>
      </c>
      <c r="L735">
        <v>1.4</v>
      </c>
      <c r="M735">
        <v>7.75</v>
      </c>
      <c r="N735">
        <v>5</v>
      </c>
      <c r="O735">
        <v>1.38</v>
      </c>
      <c r="P735">
        <v>7.25</v>
      </c>
      <c r="Q735">
        <v>5.25</v>
      </c>
      <c r="R735">
        <v>1.4</v>
      </c>
      <c r="S735">
        <f t="shared" si="111"/>
        <v>1.4</v>
      </c>
      <c r="T735">
        <f t="shared" si="112"/>
        <v>1.38</v>
      </c>
      <c r="U735">
        <f t="shared" si="113"/>
        <v>1.4</v>
      </c>
      <c r="V735">
        <f t="shared" si="114"/>
        <v>-1</v>
      </c>
      <c r="W735">
        <f t="shared" si="115"/>
        <v>-1</v>
      </c>
      <c r="X735">
        <f t="shared" si="116"/>
        <v>-1</v>
      </c>
      <c r="Y735">
        <f t="shared" si="117"/>
        <v>0</v>
      </c>
      <c r="Z735">
        <f t="shared" si="118"/>
        <v>0</v>
      </c>
      <c r="AA735">
        <f t="shared" si="119"/>
        <v>0</v>
      </c>
    </row>
    <row r="736" spans="1:27" x14ac:dyDescent="0.2">
      <c r="A736" t="s">
        <v>17</v>
      </c>
      <c r="B736" s="1">
        <v>44696</v>
      </c>
      <c r="C736" s="2">
        <v>0.58333333333333337</v>
      </c>
      <c r="D736" t="s">
        <v>28</v>
      </c>
      <c r="E736" t="s">
        <v>43</v>
      </c>
      <c r="F736">
        <v>1</v>
      </c>
      <c r="G736">
        <v>1</v>
      </c>
      <c r="H736" t="s">
        <v>23</v>
      </c>
      <c r="I736">
        <f t="shared" si="110"/>
        <v>0</v>
      </c>
      <c r="J736">
        <v>1.45</v>
      </c>
      <c r="K736">
        <v>4.75</v>
      </c>
      <c r="L736">
        <v>6.5</v>
      </c>
      <c r="M736">
        <v>1.46</v>
      </c>
      <c r="N736">
        <v>4.4000000000000004</v>
      </c>
      <c r="O736">
        <v>7</v>
      </c>
      <c r="P736">
        <v>1.47</v>
      </c>
      <c r="Q736">
        <v>4.5</v>
      </c>
      <c r="R736">
        <v>6.75</v>
      </c>
      <c r="S736">
        <f t="shared" si="111"/>
        <v>1.45</v>
      </c>
      <c r="T736">
        <f t="shared" si="112"/>
        <v>1.46</v>
      </c>
      <c r="U736">
        <f t="shared" si="113"/>
        <v>1.47</v>
      </c>
      <c r="V736">
        <f t="shared" si="114"/>
        <v>1</v>
      </c>
      <c r="W736">
        <f t="shared" si="115"/>
        <v>1</v>
      </c>
      <c r="X736">
        <f t="shared" si="116"/>
        <v>1</v>
      </c>
      <c r="Y736">
        <f t="shared" si="117"/>
        <v>0</v>
      </c>
      <c r="Z736">
        <f t="shared" si="118"/>
        <v>0</v>
      </c>
      <c r="AA736">
        <f t="shared" si="119"/>
        <v>0</v>
      </c>
    </row>
    <row r="737" spans="1:27" x14ac:dyDescent="0.2">
      <c r="A737" t="s">
        <v>17</v>
      </c>
      <c r="B737" s="1">
        <v>44696</v>
      </c>
      <c r="C737" s="2">
        <v>0.6875</v>
      </c>
      <c r="D737" t="s">
        <v>33</v>
      </c>
      <c r="E737" t="s">
        <v>36</v>
      </c>
      <c r="F737">
        <v>2</v>
      </c>
      <c r="G737">
        <v>3</v>
      </c>
      <c r="H737" t="s">
        <v>20</v>
      </c>
      <c r="I737">
        <f t="shared" si="110"/>
        <v>-1</v>
      </c>
      <c r="J737">
        <v>2.0499999999999998</v>
      </c>
      <c r="K737">
        <v>3.6</v>
      </c>
      <c r="L737">
        <v>3.5</v>
      </c>
      <c r="M737">
        <v>2.1</v>
      </c>
      <c r="N737">
        <v>3.5</v>
      </c>
      <c r="O737">
        <v>3.4</v>
      </c>
      <c r="P737">
        <v>2.0499999999999998</v>
      </c>
      <c r="Q737">
        <v>3.5</v>
      </c>
      <c r="R737">
        <v>3.6</v>
      </c>
      <c r="S737">
        <f t="shared" si="111"/>
        <v>2.0499999999999998</v>
      </c>
      <c r="T737">
        <f t="shared" si="112"/>
        <v>2.1</v>
      </c>
      <c r="U737">
        <f t="shared" si="113"/>
        <v>2.0499999999999998</v>
      </c>
      <c r="V737">
        <f t="shared" si="114"/>
        <v>1</v>
      </c>
      <c r="W737">
        <f t="shared" si="115"/>
        <v>1</v>
      </c>
      <c r="X737">
        <f t="shared" si="116"/>
        <v>1</v>
      </c>
      <c r="Y737">
        <f t="shared" si="117"/>
        <v>0</v>
      </c>
      <c r="Z737">
        <f t="shared" si="118"/>
        <v>0</v>
      </c>
      <c r="AA737">
        <f t="shared" si="119"/>
        <v>0</v>
      </c>
    </row>
    <row r="738" spans="1:27" x14ac:dyDescent="0.2">
      <c r="A738" t="s">
        <v>17</v>
      </c>
      <c r="B738" s="1">
        <v>44697</v>
      </c>
      <c r="C738" s="2">
        <v>0.83333333333333337</v>
      </c>
      <c r="D738" t="s">
        <v>29</v>
      </c>
      <c r="E738" t="s">
        <v>19</v>
      </c>
      <c r="F738">
        <v>2</v>
      </c>
      <c r="G738">
        <v>0</v>
      </c>
      <c r="H738" t="s">
        <v>24</v>
      </c>
      <c r="I738">
        <f t="shared" si="110"/>
        <v>1</v>
      </c>
      <c r="J738">
        <v>4.33</v>
      </c>
      <c r="K738">
        <v>3.6</v>
      </c>
      <c r="L738">
        <v>1.83</v>
      </c>
      <c r="M738">
        <v>4</v>
      </c>
      <c r="N738">
        <v>3.6</v>
      </c>
      <c r="O738">
        <v>1.87</v>
      </c>
      <c r="P738">
        <v>4.3</v>
      </c>
      <c r="Q738">
        <v>3.65</v>
      </c>
      <c r="R738">
        <v>1.83</v>
      </c>
      <c r="S738">
        <f t="shared" si="111"/>
        <v>1.83</v>
      </c>
      <c r="T738">
        <f t="shared" si="112"/>
        <v>1.87</v>
      </c>
      <c r="U738">
        <f t="shared" si="113"/>
        <v>1.83</v>
      </c>
      <c r="V738">
        <f t="shared" si="114"/>
        <v>-1</v>
      </c>
      <c r="W738">
        <f t="shared" si="115"/>
        <v>-1</v>
      </c>
      <c r="X738">
        <f t="shared" si="116"/>
        <v>-1</v>
      </c>
      <c r="Y738">
        <f t="shared" si="117"/>
        <v>0</v>
      </c>
      <c r="Z738">
        <f t="shared" si="118"/>
        <v>0</v>
      </c>
      <c r="AA738">
        <f t="shared" si="119"/>
        <v>0</v>
      </c>
    </row>
    <row r="739" spans="1:27" x14ac:dyDescent="0.2">
      <c r="A739" t="s">
        <v>17</v>
      </c>
      <c r="B739" s="1">
        <v>44698</v>
      </c>
      <c r="C739" s="2">
        <v>0.82291666666666663</v>
      </c>
      <c r="D739" t="s">
        <v>32</v>
      </c>
      <c r="E739" t="s">
        <v>22</v>
      </c>
      <c r="F739">
        <v>1</v>
      </c>
      <c r="G739">
        <v>2</v>
      </c>
      <c r="H739" t="s">
        <v>20</v>
      </c>
      <c r="I739">
        <f t="shared" si="110"/>
        <v>-1</v>
      </c>
      <c r="J739">
        <v>7.5</v>
      </c>
      <c r="K739">
        <v>5.5</v>
      </c>
      <c r="L739">
        <v>1.33</v>
      </c>
      <c r="M739">
        <v>7.75</v>
      </c>
      <c r="N739">
        <v>5.25</v>
      </c>
      <c r="O739">
        <v>1.36</v>
      </c>
      <c r="P739">
        <v>7.5</v>
      </c>
      <c r="Q739">
        <v>5.5</v>
      </c>
      <c r="R739">
        <v>1.35</v>
      </c>
      <c r="S739">
        <f t="shared" si="111"/>
        <v>1.33</v>
      </c>
      <c r="T739">
        <f t="shared" si="112"/>
        <v>1.36</v>
      </c>
      <c r="U739">
        <f t="shared" si="113"/>
        <v>1.35</v>
      </c>
      <c r="V739">
        <f t="shared" si="114"/>
        <v>-1</v>
      </c>
      <c r="W739">
        <f t="shared" si="115"/>
        <v>-1</v>
      </c>
      <c r="X739">
        <f t="shared" si="116"/>
        <v>-1</v>
      </c>
      <c r="Y739">
        <f t="shared" si="117"/>
        <v>1</v>
      </c>
      <c r="Z739">
        <f t="shared" si="118"/>
        <v>1</v>
      </c>
      <c r="AA739">
        <f t="shared" si="119"/>
        <v>1</v>
      </c>
    </row>
    <row r="740" spans="1:27" x14ac:dyDescent="0.2">
      <c r="A740" t="s">
        <v>17</v>
      </c>
      <c r="B740" s="1">
        <v>44700</v>
      </c>
      <c r="C740" s="2">
        <v>0.82291666666666663</v>
      </c>
      <c r="D740" t="s">
        <v>33</v>
      </c>
      <c r="E740" t="s">
        <v>18</v>
      </c>
      <c r="F740">
        <v>3</v>
      </c>
      <c r="G740">
        <v>2</v>
      </c>
      <c r="H740" t="s">
        <v>24</v>
      </c>
      <c r="I740">
        <f t="shared" si="110"/>
        <v>1</v>
      </c>
      <c r="J740">
        <v>1.9</v>
      </c>
      <c r="K740">
        <v>3.4</v>
      </c>
      <c r="L740">
        <v>4.33</v>
      </c>
      <c r="M740">
        <v>1.93</v>
      </c>
      <c r="N740">
        <v>3.4</v>
      </c>
      <c r="O740">
        <v>4</v>
      </c>
      <c r="P740">
        <v>1.85</v>
      </c>
      <c r="Q740">
        <v>3.55</v>
      </c>
      <c r="R740">
        <v>4.3</v>
      </c>
      <c r="S740">
        <f t="shared" si="111"/>
        <v>1.9</v>
      </c>
      <c r="T740">
        <f t="shared" si="112"/>
        <v>1.93</v>
      </c>
      <c r="U740">
        <f t="shared" si="113"/>
        <v>1.85</v>
      </c>
      <c r="V740">
        <f t="shared" si="114"/>
        <v>1</v>
      </c>
      <c r="W740">
        <f t="shared" si="115"/>
        <v>1</v>
      </c>
      <c r="X740">
        <f t="shared" si="116"/>
        <v>1</v>
      </c>
      <c r="Y740">
        <f t="shared" si="117"/>
        <v>1</v>
      </c>
      <c r="Z740">
        <f t="shared" si="118"/>
        <v>1</v>
      </c>
      <c r="AA740">
        <f t="shared" si="119"/>
        <v>1</v>
      </c>
    </row>
    <row r="741" spans="1:27" x14ac:dyDescent="0.2">
      <c r="A741" t="s">
        <v>17</v>
      </c>
      <c r="B741" s="1">
        <v>44700</v>
      </c>
      <c r="C741" s="2">
        <v>0.83333333333333337</v>
      </c>
      <c r="D741" t="s">
        <v>26</v>
      </c>
      <c r="E741" t="s">
        <v>41</v>
      </c>
      <c r="F741">
        <v>1</v>
      </c>
      <c r="G741">
        <v>1</v>
      </c>
      <c r="H741" t="s">
        <v>23</v>
      </c>
      <c r="I741">
        <f t="shared" si="110"/>
        <v>0</v>
      </c>
      <c r="J741">
        <v>2.0499999999999998</v>
      </c>
      <c r="K741">
        <v>3.5</v>
      </c>
      <c r="L741">
        <v>3.6</v>
      </c>
      <c r="M741">
        <v>1.98</v>
      </c>
      <c r="N741">
        <v>3.5</v>
      </c>
      <c r="O741">
        <v>3.7</v>
      </c>
      <c r="P741">
        <v>2.1</v>
      </c>
      <c r="Q741">
        <v>3.45</v>
      </c>
      <c r="R741">
        <v>3.5</v>
      </c>
      <c r="S741">
        <f t="shared" si="111"/>
        <v>2.0499999999999998</v>
      </c>
      <c r="T741">
        <f t="shared" si="112"/>
        <v>1.98</v>
      </c>
      <c r="U741">
        <f t="shared" si="113"/>
        <v>2.1</v>
      </c>
      <c r="V741">
        <f t="shared" si="114"/>
        <v>1</v>
      </c>
      <c r="W741">
        <f t="shared" si="115"/>
        <v>1</v>
      </c>
      <c r="X741">
        <f t="shared" si="116"/>
        <v>1</v>
      </c>
      <c r="Y741">
        <f t="shared" si="117"/>
        <v>0</v>
      </c>
      <c r="Z741">
        <f t="shared" si="118"/>
        <v>0</v>
      </c>
      <c r="AA741">
        <f t="shared" si="119"/>
        <v>0</v>
      </c>
    </row>
    <row r="742" spans="1:27" x14ac:dyDescent="0.2">
      <c r="A742" t="s">
        <v>17</v>
      </c>
      <c r="B742" s="1">
        <v>44700</v>
      </c>
      <c r="C742" s="2">
        <v>0.83333333333333337</v>
      </c>
      <c r="D742" t="s">
        <v>34</v>
      </c>
      <c r="E742" t="s">
        <v>35</v>
      </c>
      <c r="F742">
        <v>1</v>
      </c>
      <c r="G742">
        <v>1</v>
      </c>
      <c r="H742" t="s">
        <v>23</v>
      </c>
      <c r="I742">
        <f t="shared" si="110"/>
        <v>0</v>
      </c>
      <c r="J742">
        <v>1.4</v>
      </c>
      <c r="K742">
        <v>4.75</v>
      </c>
      <c r="L742">
        <v>8</v>
      </c>
      <c r="M742">
        <v>1.38</v>
      </c>
      <c r="N742">
        <v>4.75</v>
      </c>
      <c r="O742">
        <v>8.5</v>
      </c>
      <c r="P742">
        <v>1.4</v>
      </c>
      <c r="Q742">
        <v>4.5999999999999996</v>
      </c>
      <c r="R742">
        <v>8.75</v>
      </c>
      <c r="S742">
        <f t="shared" si="111"/>
        <v>1.4</v>
      </c>
      <c r="T742">
        <f t="shared" si="112"/>
        <v>1.38</v>
      </c>
      <c r="U742">
        <f t="shared" si="113"/>
        <v>1.4</v>
      </c>
      <c r="V742">
        <f t="shared" si="114"/>
        <v>1</v>
      </c>
      <c r="W742">
        <f t="shared" si="115"/>
        <v>1</v>
      </c>
      <c r="X742">
        <f t="shared" si="116"/>
        <v>1</v>
      </c>
      <c r="Y742">
        <f t="shared" si="117"/>
        <v>0</v>
      </c>
      <c r="Z742">
        <f t="shared" si="118"/>
        <v>0</v>
      </c>
      <c r="AA742">
        <f t="shared" si="119"/>
        <v>0</v>
      </c>
    </row>
    <row r="743" spans="1:27" x14ac:dyDescent="0.2">
      <c r="A743" t="s">
        <v>17</v>
      </c>
      <c r="B743" s="1">
        <v>44703</v>
      </c>
      <c r="C743" s="2">
        <v>0.66666666666666663</v>
      </c>
      <c r="D743" t="s">
        <v>19</v>
      </c>
      <c r="E743" t="s">
        <v>33</v>
      </c>
      <c r="F743">
        <v>5</v>
      </c>
      <c r="G743">
        <v>1</v>
      </c>
      <c r="H743" t="s">
        <v>24</v>
      </c>
      <c r="I743">
        <f t="shared" si="110"/>
        <v>1</v>
      </c>
      <c r="J743">
        <v>1.36</v>
      </c>
      <c r="K743">
        <v>4.75</v>
      </c>
      <c r="L743">
        <v>9</v>
      </c>
      <c r="M743">
        <v>1.38</v>
      </c>
      <c r="N743">
        <v>5</v>
      </c>
      <c r="O743">
        <v>7.75</v>
      </c>
      <c r="P743">
        <v>1.37</v>
      </c>
      <c r="Q743">
        <v>4.9000000000000004</v>
      </c>
      <c r="R743">
        <v>8.5</v>
      </c>
      <c r="S743">
        <f t="shared" si="111"/>
        <v>1.36</v>
      </c>
      <c r="T743">
        <f t="shared" si="112"/>
        <v>1.38</v>
      </c>
      <c r="U743">
        <f t="shared" si="113"/>
        <v>1.37</v>
      </c>
      <c r="V743">
        <f t="shared" si="114"/>
        <v>1</v>
      </c>
      <c r="W743">
        <f t="shared" si="115"/>
        <v>1</v>
      </c>
      <c r="X743">
        <f t="shared" si="116"/>
        <v>1</v>
      </c>
      <c r="Y743">
        <f t="shared" si="117"/>
        <v>1</v>
      </c>
      <c r="Z743">
        <f t="shared" si="118"/>
        <v>1</v>
      </c>
      <c r="AA743">
        <f t="shared" si="119"/>
        <v>1</v>
      </c>
    </row>
    <row r="744" spans="1:27" x14ac:dyDescent="0.2">
      <c r="A744" t="s">
        <v>17</v>
      </c>
      <c r="B744" s="1">
        <v>44703</v>
      </c>
      <c r="C744" s="2">
        <v>0.66666666666666663</v>
      </c>
      <c r="D744" t="s">
        <v>36</v>
      </c>
      <c r="E744" t="s">
        <v>27</v>
      </c>
      <c r="F744">
        <v>1</v>
      </c>
      <c r="G744">
        <v>2</v>
      </c>
      <c r="H744" t="s">
        <v>20</v>
      </c>
      <c r="I744">
        <f t="shared" si="110"/>
        <v>-1</v>
      </c>
      <c r="J744">
        <v>2.4500000000000002</v>
      </c>
      <c r="K744">
        <v>3.8</v>
      </c>
      <c r="L744">
        <v>2.62</v>
      </c>
      <c r="M744">
        <v>2.4</v>
      </c>
      <c r="N744">
        <v>3.6</v>
      </c>
      <c r="O744">
        <v>2.75</v>
      </c>
      <c r="P744">
        <v>2.4500000000000002</v>
      </c>
      <c r="Q744">
        <v>3.6</v>
      </c>
      <c r="R744">
        <v>2.75</v>
      </c>
      <c r="S744">
        <f t="shared" si="111"/>
        <v>2.4500000000000002</v>
      </c>
      <c r="T744">
        <f t="shared" si="112"/>
        <v>2.4</v>
      </c>
      <c r="U744">
        <f t="shared" si="113"/>
        <v>2.4500000000000002</v>
      </c>
      <c r="V744">
        <f t="shared" si="114"/>
        <v>1</v>
      </c>
      <c r="W744">
        <f t="shared" si="115"/>
        <v>1</v>
      </c>
      <c r="X744">
        <f t="shared" si="116"/>
        <v>1</v>
      </c>
      <c r="Y744">
        <f t="shared" si="117"/>
        <v>0</v>
      </c>
      <c r="Z744">
        <f t="shared" si="118"/>
        <v>0</v>
      </c>
      <c r="AA744">
        <f t="shared" si="119"/>
        <v>0</v>
      </c>
    </row>
    <row r="745" spans="1:27" x14ac:dyDescent="0.2">
      <c r="A745" t="s">
        <v>17</v>
      </c>
      <c r="B745" s="1">
        <v>44703</v>
      </c>
      <c r="C745" s="2">
        <v>0.66666666666666663</v>
      </c>
      <c r="D745" t="s">
        <v>38</v>
      </c>
      <c r="E745" t="s">
        <v>39</v>
      </c>
      <c r="F745">
        <v>3</v>
      </c>
      <c r="G745">
        <v>1</v>
      </c>
      <c r="H745" t="s">
        <v>24</v>
      </c>
      <c r="I745">
        <f t="shared" si="110"/>
        <v>1</v>
      </c>
      <c r="J745">
        <v>2.37</v>
      </c>
      <c r="K745">
        <v>3.5</v>
      </c>
      <c r="L745">
        <v>2.9</v>
      </c>
      <c r="M745">
        <v>2.35</v>
      </c>
      <c r="N745">
        <v>3.5</v>
      </c>
      <c r="O745">
        <v>2.87</v>
      </c>
      <c r="P745">
        <v>2.4</v>
      </c>
      <c r="Q745">
        <v>3.5</v>
      </c>
      <c r="R745">
        <v>2.85</v>
      </c>
      <c r="S745">
        <f t="shared" si="111"/>
        <v>2.37</v>
      </c>
      <c r="T745">
        <f t="shared" si="112"/>
        <v>2.35</v>
      </c>
      <c r="U745">
        <f t="shared" si="113"/>
        <v>2.4</v>
      </c>
      <c r="V745">
        <f t="shared" si="114"/>
        <v>1</v>
      </c>
      <c r="W745">
        <f t="shared" si="115"/>
        <v>1</v>
      </c>
      <c r="X745">
        <f t="shared" si="116"/>
        <v>1</v>
      </c>
      <c r="Y745">
        <f t="shared" si="117"/>
        <v>1</v>
      </c>
      <c r="Z745">
        <f t="shared" si="118"/>
        <v>1</v>
      </c>
      <c r="AA745">
        <f t="shared" si="119"/>
        <v>1</v>
      </c>
    </row>
    <row r="746" spans="1:27" x14ac:dyDescent="0.2">
      <c r="A746" t="s">
        <v>17</v>
      </c>
      <c r="B746" s="1">
        <v>44703</v>
      </c>
      <c r="C746" s="2">
        <v>0.66666666666666663</v>
      </c>
      <c r="D746" t="s">
        <v>41</v>
      </c>
      <c r="E746" t="s">
        <v>29</v>
      </c>
      <c r="F746">
        <v>1</v>
      </c>
      <c r="G746">
        <v>2</v>
      </c>
      <c r="H746" t="s">
        <v>20</v>
      </c>
      <c r="I746">
        <f t="shared" si="110"/>
        <v>-1</v>
      </c>
      <c r="J746">
        <v>2.25</v>
      </c>
      <c r="K746">
        <v>3.4</v>
      </c>
      <c r="L746">
        <v>3.2</v>
      </c>
      <c r="M746">
        <v>2.15</v>
      </c>
      <c r="N746">
        <v>3.4</v>
      </c>
      <c r="O746">
        <v>3.25</v>
      </c>
      <c r="P746">
        <v>2.2000000000000002</v>
      </c>
      <c r="Q746">
        <v>3.45</v>
      </c>
      <c r="R746">
        <v>3.25</v>
      </c>
      <c r="S746">
        <f t="shared" si="111"/>
        <v>2.25</v>
      </c>
      <c r="T746">
        <f t="shared" si="112"/>
        <v>2.15</v>
      </c>
      <c r="U746">
        <f t="shared" si="113"/>
        <v>2.2000000000000002</v>
      </c>
      <c r="V746">
        <f t="shared" si="114"/>
        <v>1</v>
      </c>
      <c r="W746">
        <f t="shared" si="115"/>
        <v>1</v>
      </c>
      <c r="X746">
        <f t="shared" si="116"/>
        <v>1</v>
      </c>
      <c r="Y746">
        <f t="shared" si="117"/>
        <v>0</v>
      </c>
      <c r="Z746">
        <f t="shared" si="118"/>
        <v>0</v>
      </c>
      <c r="AA746">
        <f t="shared" si="119"/>
        <v>0</v>
      </c>
    </row>
    <row r="747" spans="1:27" x14ac:dyDescent="0.2">
      <c r="A747" t="s">
        <v>17</v>
      </c>
      <c r="B747" s="1">
        <v>44703</v>
      </c>
      <c r="C747" s="2">
        <v>0.66666666666666663</v>
      </c>
      <c r="D747" t="s">
        <v>34</v>
      </c>
      <c r="E747" t="s">
        <v>42</v>
      </c>
      <c r="F747">
        <v>2</v>
      </c>
      <c r="G747">
        <v>1</v>
      </c>
      <c r="H747" t="s">
        <v>24</v>
      </c>
      <c r="I747">
        <f t="shared" si="110"/>
        <v>1</v>
      </c>
      <c r="J747">
        <v>1.18</v>
      </c>
      <c r="K747">
        <v>7.5</v>
      </c>
      <c r="L747">
        <v>15</v>
      </c>
      <c r="M747">
        <v>1.18</v>
      </c>
      <c r="N747">
        <v>7.5</v>
      </c>
      <c r="O747">
        <v>15.5</v>
      </c>
      <c r="P747">
        <v>1.22</v>
      </c>
      <c r="Q747">
        <v>7</v>
      </c>
      <c r="R747">
        <v>13</v>
      </c>
      <c r="S747">
        <f t="shared" si="111"/>
        <v>1.18</v>
      </c>
      <c r="T747">
        <f t="shared" si="112"/>
        <v>1.18</v>
      </c>
      <c r="U747">
        <f t="shared" si="113"/>
        <v>1.22</v>
      </c>
      <c r="V747">
        <f t="shared" si="114"/>
        <v>1</v>
      </c>
      <c r="W747">
        <f t="shared" si="115"/>
        <v>1</v>
      </c>
      <c r="X747">
        <f t="shared" si="116"/>
        <v>1</v>
      </c>
      <c r="Y747">
        <f t="shared" si="117"/>
        <v>1</v>
      </c>
      <c r="Z747">
        <f t="shared" si="118"/>
        <v>1</v>
      </c>
      <c r="AA747">
        <f t="shared" si="119"/>
        <v>1</v>
      </c>
    </row>
    <row r="748" spans="1:27" x14ac:dyDescent="0.2">
      <c r="A748" t="s">
        <v>17</v>
      </c>
      <c r="B748" s="1">
        <v>44703</v>
      </c>
      <c r="C748" s="2">
        <v>0.66666666666666663</v>
      </c>
      <c r="D748" t="s">
        <v>18</v>
      </c>
      <c r="E748" t="s">
        <v>37</v>
      </c>
      <c r="F748">
        <v>1</v>
      </c>
      <c r="G748">
        <v>0</v>
      </c>
      <c r="H748" t="s">
        <v>24</v>
      </c>
      <c r="I748">
        <f t="shared" si="110"/>
        <v>1</v>
      </c>
      <c r="J748">
        <v>3</v>
      </c>
      <c r="K748">
        <v>3.6</v>
      </c>
      <c r="L748">
        <v>2.25</v>
      </c>
      <c r="M748">
        <v>3</v>
      </c>
      <c r="N748">
        <v>3.5</v>
      </c>
      <c r="O748">
        <v>2.25</v>
      </c>
      <c r="P748">
        <v>3.15</v>
      </c>
      <c r="Q748">
        <v>3.55</v>
      </c>
      <c r="R748">
        <v>2.2000000000000002</v>
      </c>
      <c r="S748">
        <f t="shared" si="111"/>
        <v>2.25</v>
      </c>
      <c r="T748">
        <f t="shared" si="112"/>
        <v>2.25</v>
      </c>
      <c r="U748">
        <f t="shared" si="113"/>
        <v>2.2000000000000002</v>
      </c>
      <c r="V748">
        <f t="shared" si="114"/>
        <v>-1</v>
      </c>
      <c r="W748">
        <f t="shared" si="115"/>
        <v>-1</v>
      </c>
      <c r="X748">
        <f t="shared" si="116"/>
        <v>-1</v>
      </c>
      <c r="Y748">
        <f t="shared" si="117"/>
        <v>0</v>
      </c>
      <c r="Z748">
        <f t="shared" si="118"/>
        <v>0</v>
      </c>
      <c r="AA748">
        <f t="shared" si="119"/>
        <v>0</v>
      </c>
    </row>
    <row r="749" spans="1:27" x14ac:dyDescent="0.2">
      <c r="A749" t="s">
        <v>17</v>
      </c>
      <c r="B749" s="1">
        <v>44703</v>
      </c>
      <c r="C749" s="2">
        <v>0.66666666666666663</v>
      </c>
      <c r="D749" t="s">
        <v>35</v>
      </c>
      <c r="E749" t="s">
        <v>32</v>
      </c>
      <c r="F749">
        <v>4</v>
      </c>
      <c r="G749">
        <v>1</v>
      </c>
      <c r="H749" t="s">
        <v>24</v>
      </c>
      <c r="I749">
        <f t="shared" si="110"/>
        <v>1</v>
      </c>
      <c r="J749">
        <v>1.85</v>
      </c>
      <c r="K749">
        <v>4</v>
      </c>
      <c r="L749">
        <v>3.8</v>
      </c>
      <c r="M749">
        <v>1.85</v>
      </c>
      <c r="N749">
        <v>3.9</v>
      </c>
      <c r="O749">
        <v>3.8</v>
      </c>
      <c r="P749">
        <v>1.85</v>
      </c>
      <c r="Q749">
        <v>3.95</v>
      </c>
      <c r="R749">
        <v>3.8</v>
      </c>
      <c r="S749">
        <f t="shared" si="111"/>
        <v>1.85</v>
      </c>
      <c r="T749">
        <f t="shared" si="112"/>
        <v>1.85</v>
      </c>
      <c r="U749">
        <f t="shared" si="113"/>
        <v>1.85</v>
      </c>
      <c r="V749">
        <f t="shared" si="114"/>
        <v>1</v>
      </c>
      <c r="W749">
        <f t="shared" si="115"/>
        <v>1</v>
      </c>
      <c r="X749">
        <f t="shared" si="116"/>
        <v>1</v>
      </c>
      <c r="Y749">
        <f t="shared" si="117"/>
        <v>1</v>
      </c>
      <c r="Z749">
        <f t="shared" si="118"/>
        <v>1</v>
      </c>
      <c r="AA749">
        <f t="shared" si="119"/>
        <v>1</v>
      </c>
    </row>
    <row r="750" spans="1:27" x14ac:dyDescent="0.2">
      <c r="A750" t="s">
        <v>17</v>
      </c>
      <c r="B750" s="1">
        <v>44703</v>
      </c>
      <c r="C750" s="2">
        <v>0.66666666666666663</v>
      </c>
      <c r="D750" t="s">
        <v>22</v>
      </c>
      <c r="E750" t="s">
        <v>28</v>
      </c>
      <c r="F750">
        <v>3</v>
      </c>
      <c r="G750">
        <v>1</v>
      </c>
      <c r="H750" t="s">
        <v>24</v>
      </c>
      <c r="I750">
        <f t="shared" si="110"/>
        <v>1</v>
      </c>
      <c r="J750">
        <v>1.1399999999999999</v>
      </c>
      <c r="K750">
        <v>8.5</v>
      </c>
      <c r="L750">
        <v>15</v>
      </c>
      <c r="M750">
        <v>1.1599999999999999</v>
      </c>
      <c r="N750">
        <v>7.75</v>
      </c>
      <c r="O750">
        <v>15</v>
      </c>
      <c r="P750">
        <v>1.17</v>
      </c>
      <c r="Q750">
        <v>7.75</v>
      </c>
      <c r="R750">
        <v>16</v>
      </c>
      <c r="S750">
        <f t="shared" si="111"/>
        <v>1.1399999999999999</v>
      </c>
      <c r="T750">
        <f t="shared" si="112"/>
        <v>1.1599999999999999</v>
      </c>
      <c r="U750">
        <f t="shared" si="113"/>
        <v>1.17</v>
      </c>
      <c r="V750">
        <f t="shared" si="114"/>
        <v>1</v>
      </c>
      <c r="W750">
        <f t="shared" si="115"/>
        <v>1</v>
      </c>
      <c r="X750">
        <f t="shared" si="116"/>
        <v>1</v>
      </c>
      <c r="Y750">
        <f t="shared" si="117"/>
        <v>1</v>
      </c>
      <c r="Z750">
        <f t="shared" si="118"/>
        <v>1</v>
      </c>
      <c r="AA750">
        <f t="shared" si="119"/>
        <v>1</v>
      </c>
    </row>
    <row r="751" spans="1:27" x14ac:dyDescent="0.2">
      <c r="A751" t="s">
        <v>17</v>
      </c>
      <c r="B751" s="1">
        <v>44703</v>
      </c>
      <c r="C751" s="2">
        <v>0.66666666666666663</v>
      </c>
      <c r="D751" t="s">
        <v>40</v>
      </c>
      <c r="E751" t="s">
        <v>26</v>
      </c>
      <c r="F751">
        <v>3</v>
      </c>
      <c r="G751">
        <v>2</v>
      </c>
      <c r="H751" t="s">
        <v>24</v>
      </c>
      <c r="I751">
        <f t="shared" si="110"/>
        <v>1</v>
      </c>
      <c r="J751">
        <v>1.1599999999999999</v>
      </c>
      <c r="K751">
        <v>8</v>
      </c>
      <c r="L751">
        <v>17</v>
      </c>
      <c r="M751">
        <v>1.17</v>
      </c>
      <c r="N751">
        <v>8</v>
      </c>
      <c r="O751">
        <v>15</v>
      </c>
      <c r="P751">
        <v>1.1499999999999999</v>
      </c>
      <c r="Q751">
        <v>7.5</v>
      </c>
      <c r="R751">
        <v>18</v>
      </c>
      <c r="S751">
        <f t="shared" si="111"/>
        <v>1.1599999999999999</v>
      </c>
      <c r="T751">
        <f t="shared" si="112"/>
        <v>1.17</v>
      </c>
      <c r="U751">
        <f t="shared" si="113"/>
        <v>1.1499999999999999</v>
      </c>
      <c r="V751">
        <f t="shared" si="114"/>
        <v>1</v>
      </c>
      <c r="W751">
        <f t="shared" si="115"/>
        <v>1</v>
      </c>
      <c r="X751">
        <f t="shared" si="116"/>
        <v>1</v>
      </c>
      <c r="Y751">
        <f t="shared" si="117"/>
        <v>1</v>
      </c>
      <c r="Z751">
        <f t="shared" si="118"/>
        <v>1</v>
      </c>
      <c r="AA751">
        <f t="shared" si="119"/>
        <v>1</v>
      </c>
    </row>
    <row r="752" spans="1:27" x14ac:dyDescent="0.2">
      <c r="A752" t="s">
        <v>17</v>
      </c>
      <c r="B752" s="1">
        <v>44703</v>
      </c>
      <c r="C752" s="2">
        <v>0.66666666666666663</v>
      </c>
      <c r="D752" t="s">
        <v>43</v>
      </c>
      <c r="E752" t="s">
        <v>31</v>
      </c>
      <c r="F752">
        <v>0</v>
      </c>
      <c r="G752">
        <v>5</v>
      </c>
      <c r="H752" t="s">
        <v>20</v>
      </c>
      <c r="I752">
        <f t="shared" si="110"/>
        <v>-1</v>
      </c>
      <c r="J752">
        <v>9.5</v>
      </c>
      <c r="K752">
        <v>6.5</v>
      </c>
      <c r="L752">
        <v>1.25</v>
      </c>
      <c r="M752">
        <v>11</v>
      </c>
      <c r="N752">
        <v>6.5</v>
      </c>
      <c r="O752">
        <v>1.24</v>
      </c>
      <c r="P752">
        <v>11</v>
      </c>
      <c r="Q752">
        <v>6.25</v>
      </c>
      <c r="R752">
        <v>1.25</v>
      </c>
      <c r="S752">
        <f t="shared" si="111"/>
        <v>1.25</v>
      </c>
      <c r="T752">
        <f t="shared" si="112"/>
        <v>1.24</v>
      </c>
      <c r="U752">
        <f t="shared" si="113"/>
        <v>1.25</v>
      </c>
      <c r="V752">
        <f t="shared" si="114"/>
        <v>-1</v>
      </c>
      <c r="W752">
        <f t="shared" si="115"/>
        <v>-1</v>
      </c>
      <c r="X752">
        <f t="shared" si="116"/>
        <v>-1</v>
      </c>
      <c r="Y752">
        <f t="shared" si="117"/>
        <v>1</v>
      </c>
      <c r="Z752">
        <f t="shared" si="118"/>
        <v>1</v>
      </c>
      <c r="AA752">
        <f t="shared" si="119"/>
        <v>1</v>
      </c>
    </row>
    <row r="753" spans="1:27" x14ac:dyDescent="0.2">
      <c r="A753" t="s">
        <v>17</v>
      </c>
      <c r="B753" s="1">
        <v>44086</v>
      </c>
      <c r="C753" s="2">
        <v>0.52083333333333337</v>
      </c>
      <c r="D753" t="s">
        <v>21</v>
      </c>
      <c r="E753" t="s">
        <v>19</v>
      </c>
      <c r="F753">
        <v>0</v>
      </c>
      <c r="G753">
        <v>3</v>
      </c>
      <c r="H753" t="s">
        <v>20</v>
      </c>
      <c r="I753">
        <f t="shared" si="110"/>
        <v>-1</v>
      </c>
      <c r="J753">
        <v>6</v>
      </c>
      <c r="K753">
        <v>4.33</v>
      </c>
      <c r="L753">
        <v>1.53</v>
      </c>
      <c r="M753">
        <v>5.5</v>
      </c>
      <c r="N753">
        <v>4.25</v>
      </c>
      <c r="O753">
        <v>1.57</v>
      </c>
      <c r="P753">
        <v>6</v>
      </c>
      <c r="Q753">
        <v>3.9</v>
      </c>
      <c r="R753">
        <v>1.57</v>
      </c>
      <c r="S753">
        <f t="shared" si="111"/>
        <v>1.53</v>
      </c>
      <c r="T753">
        <f t="shared" si="112"/>
        <v>1.57</v>
      </c>
      <c r="U753">
        <f t="shared" si="113"/>
        <v>1.57</v>
      </c>
      <c r="V753">
        <f t="shared" si="114"/>
        <v>-1</v>
      </c>
      <c r="W753">
        <f t="shared" si="115"/>
        <v>-1</v>
      </c>
      <c r="X753">
        <f t="shared" si="116"/>
        <v>-1</v>
      </c>
      <c r="Y753">
        <f t="shared" si="117"/>
        <v>1</v>
      </c>
      <c r="Z753">
        <f t="shared" si="118"/>
        <v>1</v>
      </c>
      <c r="AA753">
        <f t="shared" si="119"/>
        <v>1</v>
      </c>
    </row>
    <row r="754" spans="1:27" x14ac:dyDescent="0.2">
      <c r="A754" t="s">
        <v>17</v>
      </c>
      <c r="B754" s="1">
        <v>44086</v>
      </c>
      <c r="C754" s="2">
        <v>0.625</v>
      </c>
      <c r="D754" t="s">
        <v>18</v>
      </c>
      <c r="E754" t="s">
        <v>32</v>
      </c>
      <c r="F754">
        <v>1</v>
      </c>
      <c r="G754">
        <v>0</v>
      </c>
      <c r="H754" t="s">
        <v>24</v>
      </c>
      <c r="I754">
        <f t="shared" si="110"/>
        <v>1</v>
      </c>
      <c r="J754">
        <v>3.1</v>
      </c>
      <c r="K754">
        <v>3.25</v>
      </c>
      <c r="L754">
        <v>2.37</v>
      </c>
      <c r="M754">
        <v>3</v>
      </c>
      <c r="N754">
        <v>3.2</v>
      </c>
      <c r="O754">
        <v>2.4500000000000002</v>
      </c>
      <c r="P754">
        <v>3.15</v>
      </c>
      <c r="Q754">
        <v>2.95</v>
      </c>
      <c r="R754">
        <v>2.4</v>
      </c>
      <c r="S754">
        <f t="shared" si="111"/>
        <v>2.37</v>
      </c>
      <c r="T754">
        <f t="shared" si="112"/>
        <v>2.4500000000000002</v>
      </c>
      <c r="U754">
        <f t="shared" si="113"/>
        <v>2.4</v>
      </c>
      <c r="V754">
        <f t="shared" si="114"/>
        <v>-1</v>
      </c>
      <c r="W754">
        <f t="shared" si="115"/>
        <v>-1</v>
      </c>
      <c r="X754">
        <f t="shared" si="116"/>
        <v>-1</v>
      </c>
      <c r="Y754">
        <f t="shared" si="117"/>
        <v>0</v>
      </c>
      <c r="Z754">
        <f t="shared" si="118"/>
        <v>0</v>
      </c>
      <c r="AA754">
        <f t="shared" si="119"/>
        <v>0</v>
      </c>
    </row>
    <row r="755" spans="1:27" x14ac:dyDescent="0.2">
      <c r="A755" t="s">
        <v>17</v>
      </c>
      <c r="B755" s="1">
        <v>44086</v>
      </c>
      <c r="C755" s="2">
        <v>0.72916666666666663</v>
      </c>
      <c r="D755" t="s">
        <v>22</v>
      </c>
      <c r="E755" t="s">
        <v>27</v>
      </c>
      <c r="F755">
        <v>4</v>
      </c>
      <c r="G755">
        <v>3</v>
      </c>
      <c r="H755" t="s">
        <v>24</v>
      </c>
      <c r="I755">
        <f t="shared" si="110"/>
        <v>1</v>
      </c>
      <c r="J755">
        <v>1.28</v>
      </c>
      <c r="K755">
        <v>6</v>
      </c>
      <c r="L755">
        <v>9.5</v>
      </c>
      <c r="M755">
        <v>1.26</v>
      </c>
      <c r="N755">
        <v>6.25</v>
      </c>
      <c r="O755">
        <v>10.5</v>
      </c>
      <c r="P755">
        <v>1.35</v>
      </c>
      <c r="Q755">
        <v>5</v>
      </c>
      <c r="R755">
        <v>8.5</v>
      </c>
      <c r="S755">
        <f t="shared" si="111"/>
        <v>1.28</v>
      </c>
      <c r="T755">
        <f t="shared" si="112"/>
        <v>1.26</v>
      </c>
      <c r="U755">
        <f t="shared" si="113"/>
        <v>1.35</v>
      </c>
      <c r="V755">
        <f t="shared" si="114"/>
        <v>1</v>
      </c>
      <c r="W755">
        <f t="shared" si="115"/>
        <v>1</v>
      </c>
      <c r="X755">
        <f t="shared" si="116"/>
        <v>1</v>
      </c>
      <c r="Y755">
        <f t="shared" si="117"/>
        <v>1</v>
      </c>
      <c r="Z755">
        <f t="shared" si="118"/>
        <v>1</v>
      </c>
      <c r="AA755">
        <f t="shared" si="119"/>
        <v>1</v>
      </c>
    </row>
    <row r="756" spans="1:27" x14ac:dyDescent="0.2">
      <c r="A756" t="s">
        <v>17</v>
      </c>
      <c r="B756" s="1">
        <v>44086</v>
      </c>
      <c r="C756" s="2">
        <v>0.83333333333333337</v>
      </c>
      <c r="D756" t="s">
        <v>39</v>
      </c>
      <c r="E756" t="s">
        <v>29</v>
      </c>
      <c r="F756">
        <v>0</v>
      </c>
      <c r="G756">
        <v>2</v>
      </c>
      <c r="H756" t="s">
        <v>20</v>
      </c>
      <c r="I756">
        <f t="shared" si="110"/>
        <v>-1</v>
      </c>
      <c r="J756">
        <v>2.15</v>
      </c>
      <c r="K756">
        <v>3.4</v>
      </c>
      <c r="L756">
        <v>3.4</v>
      </c>
      <c r="M756">
        <v>2.15</v>
      </c>
      <c r="N756">
        <v>3.4</v>
      </c>
      <c r="O756">
        <v>3.4</v>
      </c>
      <c r="P756">
        <v>2.15</v>
      </c>
      <c r="Q756">
        <v>3.15</v>
      </c>
      <c r="R756">
        <v>3.4</v>
      </c>
      <c r="S756">
        <f t="shared" si="111"/>
        <v>2.15</v>
      </c>
      <c r="T756">
        <f t="shared" si="112"/>
        <v>2.15</v>
      </c>
      <c r="U756">
        <f t="shared" si="113"/>
        <v>2.15</v>
      </c>
      <c r="V756">
        <f t="shared" si="114"/>
        <v>1</v>
      </c>
      <c r="W756">
        <f t="shared" si="115"/>
        <v>1</v>
      </c>
      <c r="X756">
        <f t="shared" si="116"/>
        <v>1</v>
      </c>
      <c r="Y756">
        <f t="shared" si="117"/>
        <v>0</v>
      </c>
      <c r="Z756">
        <f t="shared" si="118"/>
        <v>0</v>
      </c>
      <c r="AA756">
        <f t="shared" si="119"/>
        <v>0</v>
      </c>
    </row>
    <row r="757" spans="1:27" x14ac:dyDescent="0.2">
      <c r="A757" t="s">
        <v>17</v>
      </c>
      <c r="B757" s="1">
        <v>44087</v>
      </c>
      <c r="C757" s="2">
        <v>0.58333333333333337</v>
      </c>
      <c r="D757" t="s">
        <v>44</v>
      </c>
      <c r="E757" t="s">
        <v>35</v>
      </c>
      <c r="F757">
        <v>0</v>
      </c>
      <c r="G757">
        <v>3</v>
      </c>
      <c r="H757" t="s">
        <v>20</v>
      </c>
      <c r="I757">
        <f t="shared" si="110"/>
        <v>-1</v>
      </c>
      <c r="J757">
        <v>3.8</v>
      </c>
      <c r="K757">
        <v>3.6</v>
      </c>
      <c r="L757">
        <v>1.95</v>
      </c>
      <c r="M757">
        <v>3.7</v>
      </c>
      <c r="N757">
        <v>3.6</v>
      </c>
      <c r="O757">
        <v>2</v>
      </c>
      <c r="P757">
        <v>3.85</v>
      </c>
      <c r="Q757">
        <v>3.2</v>
      </c>
      <c r="R757">
        <v>2</v>
      </c>
      <c r="S757">
        <f t="shared" si="111"/>
        <v>1.95</v>
      </c>
      <c r="T757">
        <f t="shared" si="112"/>
        <v>2</v>
      </c>
      <c r="U757">
        <f t="shared" si="113"/>
        <v>2</v>
      </c>
      <c r="V757">
        <f t="shared" si="114"/>
        <v>-1</v>
      </c>
      <c r="W757">
        <f t="shared" si="115"/>
        <v>-1</v>
      </c>
      <c r="X757">
        <f t="shared" si="116"/>
        <v>-1</v>
      </c>
      <c r="Y757">
        <f t="shared" si="117"/>
        <v>1</v>
      </c>
      <c r="Z757">
        <f t="shared" si="118"/>
        <v>1</v>
      </c>
      <c r="AA757">
        <f t="shared" si="119"/>
        <v>1</v>
      </c>
    </row>
    <row r="758" spans="1:27" x14ac:dyDescent="0.2">
      <c r="A758" t="s">
        <v>17</v>
      </c>
      <c r="B758" s="1">
        <v>44087</v>
      </c>
      <c r="C758" s="2">
        <v>0.6875</v>
      </c>
      <c r="D758" t="s">
        <v>31</v>
      </c>
      <c r="E758" t="s">
        <v>33</v>
      </c>
      <c r="F758">
        <v>0</v>
      </c>
      <c r="G758">
        <v>1</v>
      </c>
      <c r="H758" t="s">
        <v>20</v>
      </c>
      <c r="I758">
        <f t="shared" si="110"/>
        <v>-1</v>
      </c>
      <c r="J758">
        <v>1.83</v>
      </c>
      <c r="K758">
        <v>3.6</v>
      </c>
      <c r="L758">
        <v>4.33</v>
      </c>
      <c r="M758">
        <v>1.85</v>
      </c>
      <c r="N758">
        <v>3.6</v>
      </c>
      <c r="O758">
        <v>4.33</v>
      </c>
      <c r="P758">
        <v>1.95</v>
      </c>
      <c r="Q758">
        <v>3.25</v>
      </c>
      <c r="R758">
        <v>4.0999999999999996</v>
      </c>
      <c r="S758">
        <f t="shared" si="111"/>
        <v>1.83</v>
      </c>
      <c r="T758">
        <f t="shared" si="112"/>
        <v>1.85</v>
      </c>
      <c r="U758">
        <f t="shared" si="113"/>
        <v>1.95</v>
      </c>
      <c r="V758">
        <f t="shared" si="114"/>
        <v>1</v>
      </c>
      <c r="W758">
        <f t="shared" si="115"/>
        <v>1</v>
      </c>
      <c r="X758">
        <f t="shared" si="116"/>
        <v>1</v>
      </c>
      <c r="Y758">
        <f t="shared" si="117"/>
        <v>0</v>
      </c>
      <c r="Z758">
        <f t="shared" si="118"/>
        <v>0</v>
      </c>
      <c r="AA758">
        <f t="shared" si="119"/>
        <v>0</v>
      </c>
    </row>
    <row r="759" spans="1:27" x14ac:dyDescent="0.2">
      <c r="A759" t="s">
        <v>17</v>
      </c>
      <c r="B759" s="1">
        <v>44088</v>
      </c>
      <c r="C759" s="2">
        <v>0.84375</v>
      </c>
      <c r="D759" t="s">
        <v>38</v>
      </c>
      <c r="E759" t="s">
        <v>34</v>
      </c>
      <c r="F759">
        <v>1</v>
      </c>
      <c r="G759">
        <v>3</v>
      </c>
      <c r="H759" t="s">
        <v>20</v>
      </c>
      <c r="I759">
        <f t="shared" si="110"/>
        <v>-1</v>
      </c>
      <c r="J759">
        <v>5</v>
      </c>
      <c r="K759">
        <v>4.33</v>
      </c>
      <c r="L759">
        <v>1.61</v>
      </c>
      <c r="M759">
        <v>5</v>
      </c>
      <c r="N759">
        <v>4.0999999999999996</v>
      </c>
      <c r="O759">
        <v>1.65</v>
      </c>
      <c r="P759">
        <v>5</v>
      </c>
      <c r="Q759">
        <v>3.7</v>
      </c>
      <c r="R759">
        <v>1.67</v>
      </c>
      <c r="S759">
        <f t="shared" si="111"/>
        <v>1.61</v>
      </c>
      <c r="T759">
        <f t="shared" si="112"/>
        <v>1.65</v>
      </c>
      <c r="U759">
        <f t="shared" si="113"/>
        <v>1.67</v>
      </c>
      <c r="V759">
        <f t="shared" si="114"/>
        <v>-1</v>
      </c>
      <c r="W759">
        <f t="shared" si="115"/>
        <v>-1</v>
      </c>
      <c r="X759">
        <f t="shared" si="116"/>
        <v>-1</v>
      </c>
      <c r="Y759">
        <f t="shared" si="117"/>
        <v>1</v>
      </c>
      <c r="Z759">
        <f t="shared" si="118"/>
        <v>1</v>
      </c>
      <c r="AA759">
        <f t="shared" si="119"/>
        <v>1</v>
      </c>
    </row>
    <row r="760" spans="1:27" x14ac:dyDescent="0.2">
      <c r="A760" t="s">
        <v>17</v>
      </c>
      <c r="B760" s="1">
        <v>44088</v>
      </c>
      <c r="C760" s="2">
        <v>0.75</v>
      </c>
      <c r="D760" t="s">
        <v>45</v>
      </c>
      <c r="E760" t="s">
        <v>28</v>
      </c>
      <c r="F760">
        <v>0</v>
      </c>
      <c r="G760">
        <v>2</v>
      </c>
      <c r="H760" t="s">
        <v>20</v>
      </c>
      <c r="I760">
        <f t="shared" si="110"/>
        <v>-1</v>
      </c>
      <c r="J760">
        <v>3.25</v>
      </c>
      <c r="K760">
        <v>3.1</v>
      </c>
      <c r="L760">
        <v>2.37</v>
      </c>
      <c r="M760">
        <v>3.4</v>
      </c>
      <c r="N760">
        <v>3.1</v>
      </c>
      <c r="O760">
        <v>2.2999999999999998</v>
      </c>
      <c r="P760">
        <v>3.35</v>
      </c>
      <c r="Q760">
        <v>2.7</v>
      </c>
      <c r="R760">
        <v>2.4500000000000002</v>
      </c>
      <c r="S760">
        <f t="shared" si="111"/>
        <v>2.37</v>
      </c>
      <c r="T760">
        <f t="shared" si="112"/>
        <v>2.2999999999999998</v>
      </c>
      <c r="U760">
        <f t="shared" si="113"/>
        <v>2.4500000000000002</v>
      </c>
      <c r="V760">
        <f t="shared" si="114"/>
        <v>-1</v>
      </c>
      <c r="W760">
        <f t="shared" si="115"/>
        <v>-1</v>
      </c>
      <c r="X760">
        <f t="shared" si="116"/>
        <v>-1</v>
      </c>
      <c r="Y760">
        <f t="shared" si="117"/>
        <v>1</v>
      </c>
      <c r="Z760">
        <f t="shared" si="118"/>
        <v>1</v>
      </c>
      <c r="AA760">
        <f t="shared" si="119"/>
        <v>1</v>
      </c>
    </row>
    <row r="761" spans="1:27" x14ac:dyDescent="0.2">
      <c r="A761" t="s">
        <v>17</v>
      </c>
      <c r="B761" s="1">
        <v>44093</v>
      </c>
      <c r="C761" s="2">
        <v>0.52083333333333337</v>
      </c>
      <c r="D761" t="s">
        <v>33</v>
      </c>
      <c r="E761" t="s">
        <v>44</v>
      </c>
      <c r="F761">
        <v>5</v>
      </c>
      <c r="G761">
        <v>2</v>
      </c>
      <c r="H761" t="s">
        <v>24</v>
      </c>
      <c r="I761">
        <f t="shared" ref="I761:I824" si="120">IF(H761="H",1,0)+IF(H761="A",-1,0)</f>
        <v>1</v>
      </c>
      <c r="J761">
        <v>1.5</v>
      </c>
      <c r="K761">
        <v>4.2</v>
      </c>
      <c r="L761">
        <v>6.5</v>
      </c>
      <c r="M761">
        <v>1.55</v>
      </c>
      <c r="N761">
        <v>4.2</v>
      </c>
      <c r="O761">
        <v>6</v>
      </c>
      <c r="P761">
        <v>1.55</v>
      </c>
      <c r="Q761">
        <v>4</v>
      </c>
      <c r="R761">
        <v>6</v>
      </c>
      <c r="S761">
        <f t="shared" si="111"/>
        <v>1.5</v>
      </c>
      <c r="T761">
        <f t="shared" si="112"/>
        <v>1.55</v>
      </c>
      <c r="U761">
        <f t="shared" si="113"/>
        <v>1.55</v>
      </c>
      <c r="V761">
        <f t="shared" si="114"/>
        <v>1</v>
      </c>
      <c r="W761">
        <f t="shared" si="115"/>
        <v>1</v>
      </c>
      <c r="X761">
        <f t="shared" si="116"/>
        <v>1</v>
      </c>
      <c r="Y761">
        <f t="shared" si="117"/>
        <v>1</v>
      </c>
      <c r="Z761">
        <f t="shared" si="118"/>
        <v>1</v>
      </c>
      <c r="AA761">
        <f t="shared" si="119"/>
        <v>1</v>
      </c>
    </row>
    <row r="762" spans="1:27" x14ac:dyDescent="0.2">
      <c r="A762" t="s">
        <v>17</v>
      </c>
      <c r="B762" s="1">
        <v>44093</v>
      </c>
      <c r="C762" s="2">
        <v>0.625</v>
      </c>
      <c r="D762" t="s">
        <v>27</v>
      </c>
      <c r="E762" t="s">
        <v>21</v>
      </c>
      <c r="F762">
        <v>4</v>
      </c>
      <c r="G762">
        <v>3</v>
      </c>
      <c r="H762" t="s">
        <v>24</v>
      </c>
      <c r="I762">
        <f t="shared" si="120"/>
        <v>1</v>
      </c>
      <c r="J762">
        <v>1.61</v>
      </c>
      <c r="K762">
        <v>3.9</v>
      </c>
      <c r="L762">
        <v>5.75</v>
      </c>
      <c r="M762">
        <v>1.62</v>
      </c>
      <c r="N762">
        <v>4</v>
      </c>
      <c r="O762">
        <v>5.5</v>
      </c>
      <c r="P762">
        <v>1.65</v>
      </c>
      <c r="Q762">
        <v>3.7</v>
      </c>
      <c r="R762">
        <v>5.5</v>
      </c>
      <c r="S762">
        <f t="shared" ref="S762:S825" si="121">MIN(J762:L762)</f>
        <v>1.61</v>
      </c>
      <c r="T762">
        <f t="shared" ref="T762:T825" si="122">MIN(M762:O762)</f>
        <v>1.62</v>
      </c>
      <c r="U762">
        <f t="shared" ref="U762:U825" si="123">MIN(P762:R762)</f>
        <v>1.65</v>
      </c>
      <c r="V762">
        <f t="shared" si="114"/>
        <v>1</v>
      </c>
      <c r="W762">
        <f t="shared" si="115"/>
        <v>1</v>
      </c>
      <c r="X762">
        <f t="shared" si="116"/>
        <v>1</v>
      </c>
      <c r="Y762">
        <f t="shared" si="117"/>
        <v>1</v>
      </c>
      <c r="Z762">
        <f t="shared" si="118"/>
        <v>1</v>
      </c>
      <c r="AA762">
        <f t="shared" si="119"/>
        <v>1</v>
      </c>
    </row>
    <row r="763" spans="1:27" x14ac:dyDescent="0.2">
      <c r="A763" t="s">
        <v>17</v>
      </c>
      <c r="B763" s="1">
        <v>44093</v>
      </c>
      <c r="C763" s="2">
        <v>0.72916666666666663</v>
      </c>
      <c r="D763" t="s">
        <v>37</v>
      </c>
      <c r="E763" t="s">
        <v>18</v>
      </c>
      <c r="F763">
        <v>1</v>
      </c>
      <c r="G763">
        <v>3</v>
      </c>
      <c r="H763" t="s">
        <v>20</v>
      </c>
      <c r="I763">
        <f t="shared" si="120"/>
        <v>-1</v>
      </c>
      <c r="J763">
        <v>1.3</v>
      </c>
      <c r="K763">
        <v>5.5</v>
      </c>
      <c r="L763">
        <v>9.5</v>
      </c>
      <c r="M763">
        <v>1.33</v>
      </c>
      <c r="N763">
        <v>5.25</v>
      </c>
      <c r="O763">
        <v>9.25</v>
      </c>
      <c r="P763">
        <v>1.35</v>
      </c>
      <c r="Q763">
        <v>5</v>
      </c>
      <c r="R763">
        <v>9</v>
      </c>
      <c r="S763">
        <f t="shared" si="121"/>
        <v>1.3</v>
      </c>
      <c r="T763">
        <f t="shared" si="122"/>
        <v>1.33</v>
      </c>
      <c r="U763">
        <f t="shared" si="123"/>
        <v>1.35</v>
      </c>
      <c r="V763">
        <f t="shared" si="114"/>
        <v>1</v>
      </c>
      <c r="W763">
        <f t="shared" si="115"/>
        <v>1</v>
      </c>
      <c r="X763">
        <f t="shared" si="116"/>
        <v>1</v>
      </c>
      <c r="Y763">
        <f t="shared" si="117"/>
        <v>0</v>
      </c>
      <c r="Z763">
        <f t="shared" si="118"/>
        <v>0</v>
      </c>
      <c r="AA763">
        <f t="shared" si="119"/>
        <v>0</v>
      </c>
    </row>
    <row r="764" spans="1:27" x14ac:dyDescent="0.2">
      <c r="A764" t="s">
        <v>17</v>
      </c>
      <c r="B764" s="1">
        <v>44093</v>
      </c>
      <c r="C764" s="2">
        <v>0.83333333333333337</v>
      </c>
      <c r="D764" t="s">
        <v>19</v>
      </c>
      <c r="E764" t="s">
        <v>39</v>
      </c>
      <c r="F764">
        <v>2</v>
      </c>
      <c r="G764">
        <v>1</v>
      </c>
      <c r="H764" t="s">
        <v>24</v>
      </c>
      <c r="I764">
        <f t="shared" si="120"/>
        <v>1</v>
      </c>
      <c r="J764">
        <v>1.53</v>
      </c>
      <c r="K764">
        <v>4.5</v>
      </c>
      <c r="L764">
        <v>5.5</v>
      </c>
      <c r="M764">
        <v>1.53</v>
      </c>
      <c r="N764">
        <v>4.33</v>
      </c>
      <c r="O764">
        <v>6</v>
      </c>
      <c r="P764">
        <v>1.55</v>
      </c>
      <c r="Q764">
        <v>4.2</v>
      </c>
      <c r="R764">
        <v>5.75</v>
      </c>
      <c r="S764">
        <f t="shared" si="121"/>
        <v>1.53</v>
      </c>
      <c r="T764">
        <f t="shared" si="122"/>
        <v>1.53</v>
      </c>
      <c r="U764">
        <f t="shared" si="123"/>
        <v>1.55</v>
      </c>
      <c r="V764">
        <f t="shared" si="114"/>
        <v>1</v>
      </c>
      <c r="W764">
        <f t="shared" si="115"/>
        <v>1</v>
      </c>
      <c r="X764">
        <f t="shared" si="116"/>
        <v>1</v>
      </c>
      <c r="Y764">
        <f t="shared" si="117"/>
        <v>1</v>
      </c>
      <c r="Z764">
        <f t="shared" si="118"/>
        <v>1</v>
      </c>
      <c r="AA764">
        <f t="shared" si="119"/>
        <v>1</v>
      </c>
    </row>
    <row r="765" spans="1:27" x14ac:dyDescent="0.2">
      <c r="A765" t="s">
        <v>17</v>
      </c>
      <c r="B765" s="1">
        <v>44094</v>
      </c>
      <c r="C765" s="2">
        <v>0.5</v>
      </c>
      <c r="D765" t="s">
        <v>32</v>
      </c>
      <c r="E765" t="s">
        <v>31</v>
      </c>
      <c r="F765">
        <v>2</v>
      </c>
      <c r="G765">
        <v>5</v>
      </c>
      <c r="H765" t="s">
        <v>20</v>
      </c>
      <c r="I765">
        <f t="shared" si="120"/>
        <v>-1</v>
      </c>
      <c r="J765">
        <v>3</v>
      </c>
      <c r="K765">
        <v>3.3</v>
      </c>
      <c r="L765">
        <v>2.37</v>
      </c>
      <c r="M765">
        <v>3.1</v>
      </c>
      <c r="N765">
        <v>3.25</v>
      </c>
      <c r="O765">
        <v>2.4</v>
      </c>
      <c r="P765">
        <v>3.05</v>
      </c>
      <c r="Q765">
        <v>3.15</v>
      </c>
      <c r="R765">
        <v>2.4</v>
      </c>
      <c r="S765">
        <f t="shared" si="121"/>
        <v>2.37</v>
      </c>
      <c r="T765">
        <f t="shared" si="122"/>
        <v>2.4</v>
      </c>
      <c r="U765">
        <f t="shared" si="123"/>
        <v>2.4</v>
      </c>
      <c r="V765">
        <f t="shared" si="114"/>
        <v>-1</v>
      </c>
      <c r="W765">
        <f t="shared" si="115"/>
        <v>-1</v>
      </c>
      <c r="X765">
        <f t="shared" si="116"/>
        <v>-1</v>
      </c>
      <c r="Y765">
        <f t="shared" si="117"/>
        <v>1</v>
      </c>
      <c r="Z765">
        <f t="shared" si="118"/>
        <v>1</v>
      </c>
      <c r="AA765">
        <f t="shared" si="119"/>
        <v>1</v>
      </c>
    </row>
    <row r="766" spans="1:27" x14ac:dyDescent="0.2">
      <c r="A766" t="s">
        <v>17</v>
      </c>
      <c r="B766" s="1">
        <v>44094</v>
      </c>
      <c r="C766" s="2">
        <v>0.58333333333333337</v>
      </c>
      <c r="D766" t="s">
        <v>29</v>
      </c>
      <c r="E766" t="s">
        <v>38</v>
      </c>
      <c r="F766">
        <v>0</v>
      </c>
      <c r="G766">
        <v>3</v>
      </c>
      <c r="H766" t="s">
        <v>20</v>
      </c>
      <c r="I766">
        <f t="shared" si="120"/>
        <v>-1</v>
      </c>
      <c r="J766">
        <v>2.6</v>
      </c>
      <c r="K766">
        <v>3.1</v>
      </c>
      <c r="L766">
        <v>2.87</v>
      </c>
      <c r="M766">
        <v>2.75</v>
      </c>
      <c r="N766">
        <v>3.1</v>
      </c>
      <c r="O766">
        <v>2.75</v>
      </c>
      <c r="P766">
        <v>2.65</v>
      </c>
      <c r="Q766">
        <v>2.9</v>
      </c>
      <c r="R766">
        <v>2.85</v>
      </c>
      <c r="S766">
        <f t="shared" si="121"/>
        <v>2.6</v>
      </c>
      <c r="T766">
        <f t="shared" si="122"/>
        <v>2.75</v>
      </c>
      <c r="U766">
        <f t="shared" si="123"/>
        <v>2.65</v>
      </c>
      <c r="V766">
        <f t="shared" si="114"/>
        <v>1</v>
      </c>
      <c r="W766">
        <f t="shared" si="115"/>
        <v>1</v>
      </c>
      <c r="X766">
        <f t="shared" si="116"/>
        <v>1</v>
      </c>
      <c r="Y766">
        <f t="shared" si="117"/>
        <v>0</v>
      </c>
      <c r="Z766">
        <f t="shared" si="118"/>
        <v>0</v>
      </c>
      <c r="AA766">
        <f t="shared" si="119"/>
        <v>0</v>
      </c>
    </row>
    <row r="767" spans="1:27" x14ac:dyDescent="0.2">
      <c r="A767" t="s">
        <v>17</v>
      </c>
      <c r="B767" s="1">
        <v>44094</v>
      </c>
      <c r="C767" s="2">
        <v>0.6875</v>
      </c>
      <c r="D767" t="s">
        <v>34</v>
      </c>
      <c r="E767" t="s">
        <v>22</v>
      </c>
      <c r="F767">
        <v>0</v>
      </c>
      <c r="G767">
        <v>2</v>
      </c>
      <c r="H767" t="s">
        <v>20</v>
      </c>
      <c r="I767">
        <f t="shared" si="120"/>
        <v>-1</v>
      </c>
      <c r="J767">
        <v>3.1</v>
      </c>
      <c r="K767">
        <v>3.6</v>
      </c>
      <c r="L767">
        <v>2.2000000000000002</v>
      </c>
      <c r="M767">
        <v>3.1</v>
      </c>
      <c r="N767">
        <v>3.7</v>
      </c>
      <c r="O767">
        <v>2.2000000000000002</v>
      </c>
      <c r="P767">
        <v>3.1</v>
      </c>
      <c r="Q767">
        <v>3.5</v>
      </c>
      <c r="R767">
        <v>2.2000000000000002</v>
      </c>
      <c r="S767">
        <f t="shared" si="121"/>
        <v>2.2000000000000002</v>
      </c>
      <c r="T767">
        <f t="shared" si="122"/>
        <v>2.2000000000000002</v>
      </c>
      <c r="U767">
        <f t="shared" si="123"/>
        <v>2.2000000000000002</v>
      </c>
      <c r="V767">
        <f t="shared" si="114"/>
        <v>-1</v>
      </c>
      <c r="W767">
        <f t="shared" si="115"/>
        <v>-1</v>
      </c>
      <c r="X767">
        <f t="shared" si="116"/>
        <v>-1</v>
      </c>
      <c r="Y767">
        <f t="shared" si="117"/>
        <v>1</v>
      </c>
      <c r="Z767">
        <f t="shared" si="118"/>
        <v>1</v>
      </c>
      <c r="AA767">
        <f t="shared" si="119"/>
        <v>1</v>
      </c>
    </row>
    <row r="768" spans="1:27" x14ac:dyDescent="0.2">
      <c r="A768" t="s">
        <v>17</v>
      </c>
      <c r="B768" s="1">
        <v>44094</v>
      </c>
      <c r="C768" s="2">
        <v>0.79166666666666663</v>
      </c>
      <c r="D768" t="s">
        <v>35</v>
      </c>
      <c r="E768" t="s">
        <v>41</v>
      </c>
      <c r="F768">
        <v>4</v>
      </c>
      <c r="G768">
        <v>2</v>
      </c>
      <c r="H768" t="s">
        <v>24</v>
      </c>
      <c r="I768">
        <f t="shared" si="120"/>
        <v>1</v>
      </c>
      <c r="J768">
        <v>1.61</v>
      </c>
      <c r="K768">
        <v>4</v>
      </c>
      <c r="L768">
        <v>5.5</v>
      </c>
      <c r="M768">
        <v>1.6</v>
      </c>
      <c r="N768">
        <v>4</v>
      </c>
      <c r="O768">
        <v>5.75</v>
      </c>
      <c r="P768">
        <v>1.63</v>
      </c>
      <c r="Q768">
        <v>3.7</v>
      </c>
      <c r="R768">
        <v>5.75</v>
      </c>
      <c r="S768">
        <f t="shared" si="121"/>
        <v>1.61</v>
      </c>
      <c r="T768">
        <f t="shared" si="122"/>
        <v>1.6</v>
      </c>
      <c r="U768">
        <f t="shared" si="123"/>
        <v>1.63</v>
      </c>
      <c r="V768">
        <f t="shared" si="114"/>
        <v>1</v>
      </c>
      <c r="W768">
        <f t="shared" si="115"/>
        <v>1</v>
      </c>
      <c r="X768">
        <f t="shared" si="116"/>
        <v>1</v>
      </c>
      <c r="Y768">
        <f t="shared" si="117"/>
        <v>1</v>
      </c>
      <c r="Z768">
        <f t="shared" si="118"/>
        <v>1</v>
      </c>
      <c r="AA768">
        <f t="shared" si="119"/>
        <v>1</v>
      </c>
    </row>
    <row r="769" spans="1:27" x14ac:dyDescent="0.2">
      <c r="A769" t="s">
        <v>17</v>
      </c>
      <c r="B769" s="1">
        <v>44095</v>
      </c>
      <c r="C769" s="2">
        <v>0.75</v>
      </c>
      <c r="D769" t="s">
        <v>26</v>
      </c>
      <c r="E769" t="s">
        <v>45</v>
      </c>
      <c r="F769">
        <v>1</v>
      </c>
      <c r="G769">
        <v>0</v>
      </c>
      <c r="H769" t="s">
        <v>24</v>
      </c>
      <c r="I769">
        <f t="shared" si="120"/>
        <v>1</v>
      </c>
      <c r="J769">
        <v>2.7</v>
      </c>
      <c r="K769">
        <v>3.1</v>
      </c>
      <c r="L769">
        <v>2.75</v>
      </c>
      <c r="M769">
        <v>2.7</v>
      </c>
      <c r="N769">
        <v>3.2</v>
      </c>
      <c r="O769">
        <v>2.7</v>
      </c>
      <c r="P769">
        <v>2.7</v>
      </c>
      <c r="Q769">
        <v>2.95</v>
      </c>
      <c r="R769">
        <v>2.75</v>
      </c>
      <c r="S769">
        <f t="shared" si="121"/>
        <v>2.7</v>
      </c>
      <c r="T769">
        <f t="shared" si="122"/>
        <v>2.7</v>
      </c>
      <c r="U769">
        <f t="shared" si="123"/>
        <v>2.7</v>
      </c>
      <c r="V769">
        <f t="shared" si="114"/>
        <v>1</v>
      </c>
      <c r="W769">
        <f t="shared" si="115"/>
        <v>1</v>
      </c>
      <c r="X769">
        <f t="shared" si="116"/>
        <v>1</v>
      </c>
      <c r="Y769">
        <f t="shared" si="117"/>
        <v>1</v>
      </c>
      <c r="Z769">
        <f t="shared" si="118"/>
        <v>1</v>
      </c>
      <c r="AA769">
        <f t="shared" si="119"/>
        <v>1</v>
      </c>
    </row>
    <row r="770" spans="1:27" x14ac:dyDescent="0.2">
      <c r="A770" t="s">
        <v>17</v>
      </c>
      <c r="B770" s="1">
        <v>44095</v>
      </c>
      <c r="C770" s="2">
        <v>0.84375</v>
      </c>
      <c r="D770" t="s">
        <v>28</v>
      </c>
      <c r="E770" t="s">
        <v>40</v>
      </c>
      <c r="F770">
        <v>1</v>
      </c>
      <c r="G770">
        <v>3</v>
      </c>
      <c r="H770" t="s">
        <v>20</v>
      </c>
      <c r="I770">
        <f t="shared" si="120"/>
        <v>-1</v>
      </c>
      <c r="J770">
        <v>6.5</v>
      </c>
      <c r="K770">
        <v>4.33</v>
      </c>
      <c r="L770">
        <v>1.5</v>
      </c>
      <c r="M770">
        <v>6.5</v>
      </c>
      <c r="N770">
        <v>4.5</v>
      </c>
      <c r="O770">
        <v>1.48</v>
      </c>
      <c r="P770">
        <v>5.75</v>
      </c>
      <c r="Q770">
        <v>4</v>
      </c>
      <c r="R770">
        <v>1.57</v>
      </c>
      <c r="S770">
        <f t="shared" si="121"/>
        <v>1.5</v>
      </c>
      <c r="T770">
        <f t="shared" si="122"/>
        <v>1.48</v>
      </c>
      <c r="U770">
        <f t="shared" si="123"/>
        <v>1.57</v>
      </c>
      <c r="V770">
        <f t="shared" si="114"/>
        <v>-1</v>
      </c>
      <c r="W770">
        <f t="shared" si="115"/>
        <v>-1</v>
      </c>
      <c r="X770">
        <f t="shared" si="116"/>
        <v>-1</v>
      </c>
      <c r="Y770">
        <f t="shared" si="117"/>
        <v>1</v>
      </c>
      <c r="Z770">
        <f t="shared" si="118"/>
        <v>1</v>
      </c>
      <c r="AA770">
        <f t="shared" si="119"/>
        <v>1</v>
      </c>
    </row>
    <row r="771" spans="1:27" x14ac:dyDescent="0.2">
      <c r="A771" t="s">
        <v>17</v>
      </c>
      <c r="B771" s="1">
        <v>44100</v>
      </c>
      <c r="C771" s="2">
        <v>0.52083333333333337</v>
      </c>
      <c r="D771" t="s">
        <v>38</v>
      </c>
      <c r="E771" t="s">
        <v>37</v>
      </c>
      <c r="F771">
        <v>2</v>
      </c>
      <c r="G771">
        <v>3</v>
      </c>
      <c r="H771" t="s">
        <v>20</v>
      </c>
      <c r="I771">
        <f t="shared" si="120"/>
        <v>-1</v>
      </c>
      <c r="J771">
        <v>4.75</v>
      </c>
      <c r="K771">
        <v>3.75</v>
      </c>
      <c r="L771">
        <v>1.72</v>
      </c>
      <c r="M771">
        <v>5</v>
      </c>
      <c r="N771">
        <v>3.7</v>
      </c>
      <c r="O771">
        <v>1.72</v>
      </c>
      <c r="P771">
        <v>4.7</v>
      </c>
      <c r="Q771">
        <v>3.55</v>
      </c>
      <c r="R771">
        <v>1.77</v>
      </c>
      <c r="S771">
        <f t="shared" si="121"/>
        <v>1.72</v>
      </c>
      <c r="T771">
        <f t="shared" si="122"/>
        <v>1.72</v>
      </c>
      <c r="U771">
        <f t="shared" si="123"/>
        <v>1.77</v>
      </c>
      <c r="V771">
        <f t="shared" ref="V771:V834" si="124">-1 + 2*IF(S771=J771,1,0)</f>
        <v>-1</v>
      </c>
      <c r="W771">
        <f t="shared" ref="W771:W834" si="125">-1 + 2*IF(T771=M771,1,0)</f>
        <v>-1</v>
      </c>
      <c r="X771">
        <f t="shared" ref="X771:X834" si="126">-1 + 2*IF(U771=P771,1,0)</f>
        <v>-1</v>
      </c>
      <c r="Y771">
        <f t="shared" ref="Y771:Y834" si="127">IF(V771=I771,1,0)</f>
        <v>1</v>
      </c>
      <c r="Z771">
        <f t="shared" ref="Z771:Z834" si="128">IF(W771=I771,1,0)</f>
        <v>1</v>
      </c>
      <c r="AA771">
        <f t="shared" ref="AA771:AA834" si="129">IF(X771=I771,1,0)</f>
        <v>1</v>
      </c>
    </row>
    <row r="772" spans="1:27" x14ac:dyDescent="0.2">
      <c r="A772" t="s">
        <v>17</v>
      </c>
      <c r="B772" s="1">
        <v>44100</v>
      </c>
      <c r="C772" s="2">
        <v>0.625</v>
      </c>
      <c r="D772" t="s">
        <v>18</v>
      </c>
      <c r="E772" t="s">
        <v>33</v>
      </c>
      <c r="F772">
        <v>1</v>
      </c>
      <c r="G772">
        <v>2</v>
      </c>
      <c r="H772" t="s">
        <v>20</v>
      </c>
      <c r="I772">
        <f t="shared" si="120"/>
        <v>-1</v>
      </c>
      <c r="J772">
        <v>3.75</v>
      </c>
      <c r="K772">
        <v>3.25</v>
      </c>
      <c r="L772">
        <v>2.1</v>
      </c>
      <c r="M772">
        <v>3.8</v>
      </c>
      <c r="N772">
        <v>3.3</v>
      </c>
      <c r="O772">
        <v>2.0499999999999998</v>
      </c>
      <c r="P772">
        <v>3.65</v>
      </c>
      <c r="Q772">
        <v>3.1</v>
      </c>
      <c r="R772">
        <v>2.15</v>
      </c>
      <c r="S772">
        <f t="shared" si="121"/>
        <v>2.1</v>
      </c>
      <c r="T772">
        <f t="shared" si="122"/>
        <v>2.0499999999999998</v>
      </c>
      <c r="U772">
        <f t="shared" si="123"/>
        <v>2.15</v>
      </c>
      <c r="V772">
        <f t="shared" si="124"/>
        <v>-1</v>
      </c>
      <c r="W772">
        <f t="shared" si="125"/>
        <v>-1</v>
      </c>
      <c r="X772">
        <f t="shared" si="126"/>
        <v>-1</v>
      </c>
      <c r="Y772">
        <f t="shared" si="127"/>
        <v>1</v>
      </c>
      <c r="Z772">
        <f t="shared" si="128"/>
        <v>1</v>
      </c>
      <c r="AA772">
        <f t="shared" si="129"/>
        <v>1</v>
      </c>
    </row>
    <row r="773" spans="1:27" x14ac:dyDescent="0.2">
      <c r="A773" t="s">
        <v>17</v>
      </c>
      <c r="B773" s="1">
        <v>44100</v>
      </c>
      <c r="C773" s="2">
        <v>0.72916666666666663</v>
      </c>
      <c r="D773" t="s">
        <v>44</v>
      </c>
      <c r="E773" t="s">
        <v>34</v>
      </c>
      <c r="F773">
        <v>3</v>
      </c>
      <c r="G773">
        <v>3</v>
      </c>
      <c r="H773" t="s">
        <v>23</v>
      </c>
      <c r="I773">
        <f t="shared" si="120"/>
        <v>0</v>
      </c>
      <c r="J773">
        <v>9</v>
      </c>
      <c r="K773">
        <v>4.75</v>
      </c>
      <c r="L773">
        <v>1.36</v>
      </c>
      <c r="M773">
        <v>8.5</v>
      </c>
      <c r="N773">
        <v>4.5</v>
      </c>
      <c r="O773">
        <v>1.4</v>
      </c>
      <c r="P773">
        <v>8</v>
      </c>
      <c r="Q773">
        <v>4.7</v>
      </c>
      <c r="R773">
        <v>1.4</v>
      </c>
      <c r="S773">
        <f t="shared" si="121"/>
        <v>1.36</v>
      </c>
      <c r="T773">
        <f t="shared" si="122"/>
        <v>1.4</v>
      </c>
      <c r="U773">
        <f t="shared" si="123"/>
        <v>1.4</v>
      </c>
      <c r="V773">
        <f t="shared" si="124"/>
        <v>-1</v>
      </c>
      <c r="W773">
        <f t="shared" si="125"/>
        <v>-1</v>
      </c>
      <c r="X773">
        <f t="shared" si="126"/>
        <v>-1</v>
      </c>
      <c r="Y773">
        <f t="shared" si="127"/>
        <v>0</v>
      </c>
      <c r="Z773">
        <f t="shared" si="128"/>
        <v>0</v>
      </c>
      <c r="AA773">
        <f t="shared" si="129"/>
        <v>0</v>
      </c>
    </row>
    <row r="774" spans="1:27" x14ac:dyDescent="0.2">
      <c r="A774" t="s">
        <v>17</v>
      </c>
      <c r="B774" s="1">
        <v>44100</v>
      </c>
      <c r="C774" s="2">
        <v>0.83333333333333337</v>
      </c>
      <c r="D774" t="s">
        <v>41</v>
      </c>
      <c r="E774" t="s">
        <v>32</v>
      </c>
      <c r="F774">
        <v>0</v>
      </c>
      <c r="G774">
        <v>1</v>
      </c>
      <c r="H774" t="s">
        <v>20</v>
      </c>
      <c r="I774">
        <f t="shared" si="120"/>
        <v>-1</v>
      </c>
      <c r="J774">
        <v>3.2</v>
      </c>
      <c r="K774">
        <v>3.3</v>
      </c>
      <c r="L774">
        <v>2.2999999999999998</v>
      </c>
      <c r="M774">
        <v>3.2</v>
      </c>
      <c r="N774">
        <v>3.3</v>
      </c>
      <c r="O774">
        <v>2.2999999999999998</v>
      </c>
      <c r="P774">
        <v>3.3</v>
      </c>
      <c r="Q774">
        <v>3</v>
      </c>
      <c r="R774">
        <v>2.2999999999999998</v>
      </c>
      <c r="S774">
        <f t="shared" si="121"/>
        <v>2.2999999999999998</v>
      </c>
      <c r="T774">
        <f t="shared" si="122"/>
        <v>2.2999999999999998</v>
      </c>
      <c r="U774">
        <f t="shared" si="123"/>
        <v>2.2999999999999998</v>
      </c>
      <c r="V774">
        <f t="shared" si="124"/>
        <v>-1</v>
      </c>
      <c r="W774">
        <f t="shared" si="125"/>
        <v>-1</v>
      </c>
      <c r="X774">
        <f t="shared" si="126"/>
        <v>-1</v>
      </c>
      <c r="Y774">
        <f t="shared" si="127"/>
        <v>1</v>
      </c>
      <c r="Z774">
        <f t="shared" si="128"/>
        <v>1</v>
      </c>
      <c r="AA774">
        <f t="shared" si="129"/>
        <v>1</v>
      </c>
    </row>
    <row r="775" spans="1:27" x14ac:dyDescent="0.2">
      <c r="A775" t="s">
        <v>17</v>
      </c>
      <c r="B775" s="1">
        <v>44101</v>
      </c>
      <c r="C775" s="2">
        <v>0.5</v>
      </c>
      <c r="D775" t="s">
        <v>45</v>
      </c>
      <c r="E775" t="s">
        <v>27</v>
      </c>
      <c r="F775">
        <v>0</v>
      </c>
      <c r="G775">
        <v>1</v>
      </c>
      <c r="H775" t="s">
        <v>20</v>
      </c>
      <c r="I775">
        <f t="shared" si="120"/>
        <v>-1</v>
      </c>
      <c r="J775">
        <v>2.7</v>
      </c>
      <c r="K775">
        <v>3.3</v>
      </c>
      <c r="L775">
        <v>2.62</v>
      </c>
      <c r="M775">
        <v>2.7</v>
      </c>
      <c r="N775">
        <v>3.4</v>
      </c>
      <c r="O775">
        <v>2.6</v>
      </c>
      <c r="P775">
        <v>2.75</v>
      </c>
      <c r="Q775">
        <v>3.15</v>
      </c>
      <c r="R775">
        <v>2.6</v>
      </c>
      <c r="S775">
        <f t="shared" si="121"/>
        <v>2.62</v>
      </c>
      <c r="T775">
        <f t="shared" si="122"/>
        <v>2.6</v>
      </c>
      <c r="U775">
        <f t="shared" si="123"/>
        <v>2.6</v>
      </c>
      <c r="V775">
        <f t="shared" si="124"/>
        <v>-1</v>
      </c>
      <c r="W775">
        <f t="shared" si="125"/>
        <v>-1</v>
      </c>
      <c r="X775">
        <f t="shared" si="126"/>
        <v>-1</v>
      </c>
      <c r="Y775">
        <f t="shared" si="127"/>
        <v>1</v>
      </c>
      <c r="Z775">
        <f t="shared" si="128"/>
        <v>1</v>
      </c>
      <c r="AA775">
        <f t="shared" si="129"/>
        <v>1</v>
      </c>
    </row>
    <row r="776" spans="1:27" x14ac:dyDescent="0.2">
      <c r="A776" t="s">
        <v>17</v>
      </c>
      <c r="B776" s="1">
        <v>44101</v>
      </c>
      <c r="C776" s="2">
        <v>0.58333333333333337</v>
      </c>
      <c r="D776" t="s">
        <v>31</v>
      </c>
      <c r="E776" t="s">
        <v>29</v>
      </c>
      <c r="F776">
        <v>1</v>
      </c>
      <c r="G776">
        <v>1</v>
      </c>
      <c r="H776" t="s">
        <v>23</v>
      </c>
      <c r="I776">
        <f t="shared" si="120"/>
        <v>0</v>
      </c>
      <c r="J776">
        <v>1.45</v>
      </c>
      <c r="K776">
        <v>4.5</v>
      </c>
      <c r="L776">
        <v>7</v>
      </c>
      <c r="M776">
        <v>1.48</v>
      </c>
      <c r="N776">
        <v>4.4000000000000004</v>
      </c>
      <c r="O776">
        <v>6.75</v>
      </c>
      <c r="P776">
        <v>1.5</v>
      </c>
      <c r="Q776">
        <v>4.2</v>
      </c>
      <c r="R776">
        <v>6.75</v>
      </c>
      <c r="S776">
        <f t="shared" si="121"/>
        <v>1.45</v>
      </c>
      <c r="T776">
        <f t="shared" si="122"/>
        <v>1.48</v>
      </c>
      <c r="U776">
        <f t="shared" si="123"/>
        <v>1.5</v>
      </c>
      <c r="V776">
        <f t="shared" si="124"/>
        <v>1</v>
      </c>
      <c r="W776">
        <f t="shared" si="125"/>
        <v>1</v>
      </c>
      <c r="X776">
        <f t="shared" si="126"/>
        <v>1</v>
      </c>
      <c r="Y776">
        <f t="shared" si="127"/>
        <v>0</v>
      </c>
      <c r="Z776">
        <f t="shared" si="128"/>
        <v>0</v>
      </c>
      <c r="AA776">
        <f t="shared" si="129"/>
        <v>0</v>
      </c>
    </row>
    <row r="777" spans="1:27" x14ac:dyDescent="0.2">
      <c r="A777" t="s">
        <v>17</v>
      </c>
      <c r="B777" s="1">
        <v>44101</v>
      </c>
      <c r="C777" s="2">
        <v>0.6875</v>
      </c>
      <c r="D777" t="s">
        <v>40</v>
      </c>
      <c r="E777" t="s">
        <v>35</v>
      </c>
      <c r="F777">
        <v>2</v>
      </c>
      <c r="G777">
        <v>5</v>
      </c>
      <c r="H777" t="s">
        <v>20</v>
      </c>
      <c r="I777">
        <f t="shared" si="120"/>
        <v>-1</v>
      </c>
      <c r="J777">
        <v>1.28</v>
      </c>
      <c r="K777">
        <v>6</v>
      </c>
      <c r="L777">
        <v>9.5</v>
      </c>
      <c r="M777">
        <v>1.3</v>
      </c>
      <c r="N777">
        <v>6</v>
      </c>
      <c r="O777">
        <v>9</v>
      </c>
      <c r="P777">
        <v>1.3</v>
      </c>
      <c r="Q777">
        <v>5.75</v>
      </c>
      <c r="R777">
        <v>9</v>
      </c>
      <c r="S777">
        <f t="shared" si="121"/>
        <v>1.28</v>
      </c>
      <c r="T777">
        <f t="shared" si="122"/>
        <v>1.3</v>
      </c>
      <c r="U777">
        <f t="shared" si="123"/>
        <v>1.3</v>
      </c>
      <c r="V777">
        <f t="shared" si="124"/>
        <v>1</v>
      </c>
      <c r="W777">
        <f t="shared" si="125"/>
        <v>1</v>
      </c>
      <c r="X777">
        <f t="shared" si="126"/>
        <v>1</v>
      </c>
      <c r="Y777">
        <f t="shared" si="127"/>
        <v>0</v>
      </c>
      <c r="Z777">
        <f t="shared" si="128"/>
        <v>0</v>
      </c>
      <c r="AA777">
        <f t="shared" si="129"/>
        <v>0</v>
      </c>
    </row>
    <row r="778" spans="1:27" x14ac:dyDescent="0.2">
      <c r="A778" t="s">
        <v>17</v>
      </c>
      <c r="B778" s="1">
        <v>44101</v>
      </c>
      <c r="C778" s="2">
        <v>0.79166666666666663</v>
      </c>
      <c r="D778" t="s">
        <v>39</v>
      </c>
      <c r="E778" t="s">
        <v>28</v>
      </c>
      <c r="F778">
        <v>4</v>
      </c>
      <c r="G778">
        <v>0</v>
      </c>
      <c r="H778" t="s">
        <v>24</v>
      </c>
      <c r="I778">
        <f t="shared" si="120"/>
        <v>1</v>
      </c>
      <c r="J778">
        <v>3.6</v>
      </c>
      <c r="K778">
        <v>3.5</v>
      </c>
      <c r="L778">
        <v>2.0499999999999998</v>
      </c>
      <c r="M778">
        <v>3.8</v>
      </c>
      <c r="N778">
        <v>3.4</v>
      </c>
      <c r="O778">
        <v>2.0499999999999998</v>
      </c>
      <c r="P778">
        <v>3.8</v>
      </c>
      <c r="Q778">
        <v>3.15</v>
      </c>
      <c r="R778">
        <v>2.1</v>
      </c>
      <c r="S778">
        <f t="shared" si="121"/>
        <v>2.0499999999999998</v>
      </c>
      <c r="T778">
        <f t="shared" si="122"/>
        <v>2.0499999999999998</v>
      </c>
      <c r="U778">
        <f t="shared" si="123"/>
        <v>2.1</v>
      </c>
      <c r="V778">
        <f t="shared" si="124"/>
        <v>-1</v>
      </c>
      <c r="W778">
        <f t="shared" si="125"/>
        <v>-1</v>
      </c>
      <c r="X778">
        <f t="shared" si="126"/>
        <v>-1</v>
      </c>
      <c r="Y778">
        <f t="shared" si="127"/>
        <v>0</v>
      </c>
      <c r="Z778">
        <f t="shared" si="128"/>
        <v>0</v>
      </c>
      <c r="AA778">
        <f t="shared" si="129"/>
        <v>0</v>
      </c>
    </row>
    <row r="779" spans="1:27" x14ac:dyDescent="0.2">
      <c r="A779" t="s">
        <v>17</v>
      </c>
      <c r="B779" s="1">
        <v>44102</v>
      </c>
      <c r="C779" s="2">
        <v>0.73958333333333337</v>
      </c>
      <c r="D779" t="s">
        <v>21</v>
      </c>
      <c r="E779" t="s">
        <v>26</v>
      </c>
      <c r="F779">
        <v>0</v>
      </c>
      <c r="G779">
        <v>3</v>
      </c>
      <c r="H779" t="s">
        <v>20</v>
      </c>
      <c r="I779">
        <f t="shared" si="120"/>
        <v>-1</v>
      </c>
      <c r="J779">
        <v>2.9</v>
      </c>
      <c r="K779">
        <v>3.25</v>
      </c>
      <c r="L779">
        <v>2.5</v>
      </c>
      <c r="M779">
        <v>2.85</v>
      </c>
      <c r="N779">
        <v>3.25</v>
      </c>
      <c r="O779">
        <v>2.5499999999999998</v>
      </c>
      <c r="P779">
        <v>2.95</v>
      </c>
      <c r="Q779">
        <v>3.05</v>
      </c>
      <c r="R779">
        <v>2.5</v>
      </c>
      <c r="S779">
        <f t="shared" si="121"/>
        <v>2.5</v>
      </c>
      <c r="T779">
        <f t="shared" si="122"/>
        <v>2.5499999999999998</v>
      </c>
      <c r="U779">
        <f t="shared" si="123"/>
        <v>2.5</v>
      </c>
      <c r="V779">
        <f t="shared" si="124"/>
        <v>-1</v>
      </c>
      <c r="W779">
        <f t="shared" si="125"/>
        <v>-1</v>
      </c>
      <c r="X779">
        <f t="shared" si="126"/>
        <v>-1</v>
      </c>
      <c r="Y779">
        <f t="shared" si="127"/>
        <v>1</v>
      </c>
      <c r="Z779">
        <f t="shared" si="128"/>
        <v>1</v>
      </c>
      <c r="AA779">
        <f t="shared" si="129"/>
        <v>1</v>
      </c>
    </row>
    <row r="780" spans="1:27" x14ac:dyDescent="0.2">
      <c r="A780" t="s">
        <v>17</v>
      </c>
      <c r="B780" s="1">
        <v>44102</v>
      </c>
      <c r="C780" s="2">
        <v>0.83333333333333337</v>
      </c>
      <c r="D780" t="s">
        <v>22</v>
      </c>
      <c r="E780" t="s">
        <v>19</v>
      </c>
      <c r="F780">
        <v>3</v>
      </c>
      <c r="G780">
        <v>1</v>
      </c>
      <c r="H780" t="s">
        <v>24</v>
      </c>
      <c r="I780">
        <f t="shared" si="120"/>
        <v>1</v>
      </c>
      <c r="J780">
        <v>1.45</v>
      </c>
      <c r="K780">
        <v>4.75</v>
      </c>
      <c r="L780">
        <v>6.5</v>
      </c>
      <c r="M780">
        <v>1.5</v>
      </c>
      <c r="N780">
        <v>4.75</v>
      </c>
      <c r="O780">
        <v>5.75</v>
      </c>
      <c r="P780">
        <v>1.5</v>
      </c>
      <c r="Q780">
        <v>4.4000000000000004</v>
      </c>
      <c r="R780">
        <v>6</v>
      </c>
      <c r="S780">
        <f t="shared" si="121"/>
        <v>1.45</v>
      </c>
      <c r="T780">
        <f t="shared" si="122"/>
        <v>1.5</v>
      </c>
      <c r="U780">
        <f t="shared" si="123"/>
        <v>1.5</v>
      </c>
      <c r="V780">
        <f t="shared" si="124"/>
        <v>1</v>
      </c>
      <c r="W780">
        <f t="shared" si="125"/>
        <v>1</v>
      </c>
      <c r="X780">
        <f t="shared" si="126"/>
        <v>1</v>
      </c>
      <c r="Y780">
        <f t="shared" si="127"/>
        <v>1</v>
      </c>
      <c r="Z780">
        <f t="shared" si="128"/>
        <v>1</v>
      </c>
      <c r="AA780">
        <f t="shared" si="129"/>
        <v>1</v>
      </c>
    </row>
    <row r="781" spans="1:27" x14ac:dyDescent="0.2">
      <c r="A781" t="s">
        <v>17</v>
      </c>
      <c r="B781" s="1">
        <v>44107</v>
      </c>
      <c r="C781" s="2">
        <v>0.52083333333333337</v>
      </c>
      <c r="D781" t="s">
        <v>34</v>
      </c>
      <c r="E781" t="s">
        <v>18</v>
      </c>
      <c r="F781">
        <v>4</v>
      </c>
      <c r="G781">
        <v>0</v>
      </c>
      <c r="H781" t="s">
        <v>24</v>
      </c>
      <c r="I781">
        <f t="shared" si="120"/>
        <v>1</v>
      </c>
      <c r="J781">
        <v>1.4</v>
      </c>
      <c r="K781">
        <v>4.75</v>
      </c>
      <c r="L781">
        <v>8</v>
      </c>
      <c r="M781">
        <v>1.42</v>
      </c>
      <c r="N781">
        <v>4.75</v>
      </c>
      <c r="O781">
        <v>7.5</v>
      </c>
      <c r="P781">
        <v>1.47</v>
      </c>
      <c r="Q781">
        <v>4.5</v>
      </c>
      <c r="R781">
        <v>6.75</v>
      </c>
      <c r="S781">
        <f t="shared" si="121"/>
        <v>1.4</v>
      </c>
      <c r="T781">
        <f t="shared" si="122"/>
        <v>1.42</v>
      </c>
      <c r="U781">
        <f t="shared" si="123"/>
        <v>1.47</v>
      </c>
      <c r="V781">
        <f t="shared" si="124"/>
        <v>1</v>
      </c>
      <c r="W781">
        <f t="shared" si="125"/>
        <v>1</v>
      </c>
      <c r="X781">
        <f t="shared" si="126"/>
        <v>1</v>
      </c>
      <c r="Y781">
        <f t="shared" si="127"/>
        <v>1</v>
      </c>
      <c r="Z781">
        <f t="shared" si="128"/>
        <v>1</v>
      </c>
      <c r="AA781">
        <f t="shared" si="129"/>
        <v>1</v>
      </c>
    </row>
    <row r="782" spans="1:27" x14ac:dyDescent="0.2">
      <c r="A782" t="s">
        <v>17</v>
      </c>
      <c r="B782" s="1">
        <v>44107</v>
      </c>
      <c r="C782" s="2">
        <v>0.625</v>
      </c>
      <c r="D782" t="s">
        <v>33</v>
      </c>
      <c r="E782" t="s">
        <v>38</v>
      </c>
      <c r="F782">
        <v>4</v>
      </c>
      <c r="G782">
        <v>2</v>
      </c>
      <c r="H782" t="s">
        <v>24</v>
      </c>
      <c r="I782">
        <f t="shared" si="120"/>
        <v>1</v>
      </c>
      <c r="J782">
        <v>1.72</v>
      </c>
      <c r="K782">
        <v>3.75</v>
      </c>
      <c r="L782">
        <v>4.8</v>
      </c>
      <c r="M782">
        <v>1.75</v>
      </c>
      <c r="N782">
        <v>3.6</v>
      </c>
      <c r="O782">
        <v>5</v>
      </c>
      <c r="P782">
        <v>1.73</v>
      </c>
      <c r="Q782">
        <v>3.75</v>
      </c>
      <c r="R782">
        <v>5</v>
      </c>
      <c r="S782">
        <f t="shared" si="121"/>
        <v>1.72</v>
      </c>
      <c r="T782">
        <f t="shared" si="122"/>
        <v>1.75</v>
      </c>
      <c r="U782">
        <f t="shared" si="123"/>
        <v>1.73</v>
      </c>
      <c r="V782">
        <f t="shared" si="124"/>
        <v>1</v>
      </c>
      <c r="W782">
        <f t="shared" si="125"/>
        <v>1</v>
      </c>
      <c r="X782">
        <f t="shared" si="126"/>
        <v>1</v>
      </c>
      <c r="Y782">
        <f t="shared" si="127"/>
        <v>1</v>
      </c>
      <c r="Z782">
        <f t="shared" si="128"/>
        <v>1</v>
      </c>
      <c r="AA782">
        <f t="shared" si="129"/>
        <v>1</v>
      </c>
    </row>
    <row r="783" spans="1:27" x14ac:dyDescent="0.2">
      <c r="A783" t="s">
        <v>17</v>
      </c>
      <c r="B783" s="1">
        <v>44107</v>
      </c>
      <c r="C783" s="2">
        <v>0.72916666666666663</v>
      </c>
      <c r="D783" t="s">
        <v>27</v>
      </c>
      <c r="E783" t="s">
        <v>40</v>
      </c>
      <c r="F783">
        <v>1</v>
      </c>
      <c r="G783">
        <v>1</v>
      </c>
      <c r="H783" t="s">
        <v>23</v>
      </c>
      <c r="I783">
        <f t="shared" si="120"/>
        <v>0</v>
      </c>
      <c r="J783">
        <v>7.5</v>
      </c>
      <c r="K783">
        <v>5.25</v>
      </c>
      <c r="L783">
        <v>1.36</v>
      </c>
      <c r="M783">
        <v>7</v>
      </c>
      <c r="N783">
        <v>5.25</v>
      </c>
      <c r="O783">
        <v>1.4</v>
      </c>
      <c r="P783">
        <v>7</v>
      </c>
      <c r="Q783">
        <v>5</v>
      </c>
      <c r="R783">
        <v>1.4</v>
      </c>
      <c r="S783">
        <f t="shared" si="121"/>
        <v>1.36</v>
      </c>
      <c r="T783">
        <f t="shared" si="122"/>
        <v>1.4</v>
      </c>
      <c r="U783">
        <f t="shared" si="123"/>
        <v>1.4</v>
      </c>
      <c r="V783">
        <f t="shared" si="124"/>
        <v>-1</v>
      </c>
      <c r="W783">
        <f t="shared" si="125"/>
        <v>-1</v>
      </c>
      <c r="X783">
        <f t="shared" si="126"/>
        <v>-1</v>
      </c>
      <c r="Y783">
        <f t="shared" si="127"/>
        <v>0</v>
      </c>
      <c r="Z783">
        <f t="shared" si="128"/>
        <v>0</v>
      </c>
      <c r="AA783">
        <f t="shared" si="129"/>
        <v>0</v>
      </c>
    </row>
    <row r="784" spans="1:27" x14ac:dyDescent="0.2">
      <c r="A784" t="s">
        <v>17</v>
      </c>
      <c r="B784" s="1">
        <v>44107</v>
      </c>
      <c r="C784" s="2">
        <v>0.83333333333333337</v>
      </c>
      <c r="D784" t="s">
        <v>29</v>
      </c>
      <c r="E784" t="s">
        <v>41</v>
      </c>
      <c r="F784">
        <v>3</v>
      </c>
      <c r="G784">
        <v>1</v>
      </c>
      <c r="H784" t="s">
        <v>24</v>
      </c>
      <c r="I784">
        <f t="shared" si="120"/>
        <v>1</v>
      </c>
      <c r="J784">
        <v>2.4</v>
      </c>
      <c r="K784">
        <v>3.2</v>
      </c>
      <c r="L784">
        <v>3.1</v>
      </c>
      <c r="M784">
        <v>2.4500000000000002</v>
      </c>
      <c r="N784">
        <v>3.1</v>
      </c>
      <c r="O784">
        <v>3.1</v>
      </c>
      <c r="P784">
        <v>2.5</v>
      </c>
      <c r="Q784">
        <v>2.95</v>
      </c>
      <c r="R784">
        <v>3.05</v>
      </c>
      <c r="S784">
        <f t="shared" si="121"/>
        <v>2.4</v>
      </c>
      <c r="T784">
        <f t="shared" si="122"/>
        <v>2.4500000000000002</v>
      </c>
      <c r="U784">
        <f t="shared" si="123"/>
        <v>2.5</v>
      </c>
      <c r="V784">
        <f t="shared" si="124"/>
        <v>1</v>
      </c>
      <c r="W784">
        <f t="shared" si="125"/>
        <v>1</v>
      </c>
      <c r="X784">
        <f t="shared" si="126"/>
        <v>1</v>
      </c>
      <c r="Y784">
        <f t="shared" si="127"/>
        <v>1</v>
      </c>
      <c r="Z784">
        <f t="shared" si="128"/>
        <v>1</v>
      </c>
      <c r="AA784">
        <f t="shared" si="129"/>
        <v>1</v>
      </c>
    </row>
    <row r="785" spans="1:27" x14ac:dyDescent="0.2">
      <c r="A785" t="s">
        <v>17</v>
      </c>
      <c r="B785" s="1">
        <v>44108</v>
      </c>
      <c r="C785" s="2">
        <v>0.5</v>
      </c>
      <c r="D785" t="s">
        <v>35</v>
      </c>
      <c r="E785" t="s">
        <v>39</v>
      </c>
      <c r="F785">
        <v>0</v>
      </c>
      <c r="G785">
        <v>3</v>
      </c>
      <c r="H785" t="s">
        <v>20</v>
      </c>
      <c r="I785">
        <f t="shared" si="120"/>
        <v>-1</v>
      </c>
      <c r="J785">
        <v>1.61</v>
      </c>
      <c r="K785">
        <v>4.2</v>
      </c>
      <c r="L785">
        <v>5.25</v>
      </c>
      <c r="M785">
        <v>1.65</v>
      </c>
      <c r="N785">
        <v>4.0999999999999996</v>
      </c>
      <c r="O785">
        <v>5</v>
      </c>
      <c r="P785">
        <v>1.73</v>
      </c>
      <c r="Q785">
        <v>3.8</v>
      </c>
      <c r="R785">
        <v>4.5999999999999996</v>
      </c>
      <c r="S785">
        <f t="shared" si="121"/>
        <v>1.61</v>
      </c>
      <c r="T785">
        <f t="shared" si="122"/>
        <v>1.65</v>
      </c>
      <c r="U785">
        <f t="shared" si="123"/>
        <v>1.73</v>
      </c>
      <c r="V785">
        <f t="shared" si="124"/>
        <v>1</v>
      </c>
      <c r="W785">
        <f t="shared" si="125"/>
        <v>1</v>
      </c>
      <c r="X785">
        <f t="shared" si="126"/>
        <v>1</v>
      </c>
      <c r="Y785">
        <f t="shared" si="127"/>
        <v>0</v>
      </c>
      <c r="Z785">
        <f t="shared" si="128"/>
        <v>0</v>
      </c>
      <c r="AA785">
        <f t="shared" si="129"/>
        <v>0</v>
      </c>
    </row>
    <row r="786" spans="1:27" x14ac:dyDescent="0.2">
      <c r="A786" t="s">
        <v>17</v>
      </c>
      <c r="B786" s="1">
        <v>44108</v>
      </c>
      <c r="C786" s="2">
        <v>0.5</v>
      </c>
      <c r="D786" t="s">
        <v>32</v>
      </c>
      <c r="E786" t="s">
        <v>44</v>
      </c>
      <c r="F786">
        <v>2</v>
      </c>
      <c r="G786">
        <v>0</v>
      </c>
      <c r="H786" t="s">
        <v>24</v>
      </c>
      <c r="I786">
        <f t="shared" si="120"/>
        <v>1</v>
      </c>
      <c r="J786">
        <v>1.72</v>
      </c>
      <c r="K786">
        <v>3.8</v>
      </c>
      <c r="L786">
        <v>4.75</v>
      </c>
      <c r="M786">
        <v>1.72</v>
      </c>
      <c r="N786">
        <v>3.9</v>
      </c>
      <c r="O786">
        <v>4.75</v>
      </c>
      <c r="P786">
        <v>1.77</v>
      </c>
      <c r="Q786">
        <v>3.6</v>
      </c>
      <c r="R786">
        <v>4.5</v>
      </c>
      <c r="S786">
        <f t="shared" si="121"/>
        <v>1.72</v>
      </c>
      <c r="T786">
        <f t="shared" si="122"/>
        <v>1.72</v>
      </c>
      <c r="U786">
        <f t="shared" si="123"/>
        <v>1.77</v>
      </c>
      <c r="V786">
        <f t="shared" si="124"/>
        <v>1</v>
      </c>
      <c r="W786">
        <f t="shared" si="125"/>
        <v>1</v>
      </c>
      <c r="X786">
        <f t="shared" si="126"/>
        <v>1</v>
      </c>
      <c r="Y786">
        <f t="shared" si="127"/>
        <v>1</v>
      </c>
      <c r="Z786">
        <f t="shared" si="128"/>
        <v>1</v>
      </c>
      <c r="AA786">
        <f t="shared" si="129"/>
        <v>1</v>
      </c>
    </row>
    <row r="787" spans="1:27" x14ac:dyDescent="0.2">
      <c r="A787" t="s">
        <v>17</v>
      </c>
      <c r="B787" s="1">
        <v>44108</v>
      </c>
      <c r="C787" s="2">
        <v>0.58333333333333337</v>
      </c>
      <c r="D787" t="s">
        <v>19</v>
      </c>
      <c r="E787" t="s">
        <v>45</v>
      </c>
      <c r="F787">
        <v>2</v>
      </c>
      <c r="G787">
        <v>1</v>
      </c>
      <c r="H787" t="s">
        <v>24</v>
      </c>
      <c r="I787">
        <f t="shared" si="120"/>
        <v>1</v>
      </c>
      <c r="J787">
        <v>1.57</v>
      </c>
      <c r="K787">
        <v>4</v>
      </c>
      <c r="L787">
        <v>6</v>
      </c>
      <c r="M787">
        <v>1.55</v>
      </c>
      <c r="N787">
        <v>4.0999999999999996</v>
      </c>
      <c r="O787">
        <v>6.25</v>
      </c>
      <c r="P787">
        <v>1.6</v>
      </c>
      <c r="Q787">
        <v>3.8</v>
      </c>
      <c r="R787">
        <v>6</v>
      </c>
      <c r="S787">
        <f t="shared" si="121"/>
        <v>1.57</v>
      </c>
      <c r="T787">
        <f t="shared" si="122"/>
        <v>1.55</v>
      </c>
      <c r="U787">
        <f t="shared" si="123"/>
        <v>1.6</v>
      </c>
      <c r="V787">
        <f t="shared" si="124"/>
        <v>1</v>
      </c>
      <c r="W787">
        <f t="shared" si="125"/>
        <v>1</v>
      </c>
      <c r="X787">
        <f t="shared" si="126"/>
        <v>1</v>
      </c>
      <c r="Y787">
        <f t="shared" si="127"/>
        <v>1</v>
      </c>
      <c r="Z787">
        <f t="shared" si="128"/>
        <v>1</v>
      </c>
      <c r="AA787">
        <f t="shared" si="129"/>
        <v>1</v>
      </c>
    </row>
    <row r="788" spans="1:27" x14ac:dyDescent="0.2">
      <c r="A788" t="s">
        <v>17</v>
      </c>
      <c r="B788" s="1">
        <v>44108</v>
      </c>
      <c r="C788" s="2">
        <v>0.58333333333333337</v>
      </c>
      <c r="D788" t="s">
        <v>28</v>
      </c>
      <c r="E788" t="s">
        <v>21</v>
      </c>
      <c r="F788">
        <v>1</v>
      </c>
      <c r="G788">
        <v>0</v>
      </c>
      <c r="H788" t="s">
        <v>24</v>
      </c>
      <c r="I788">
        <f t="shared" si="120"/>
        <v>1</v>
      </c>
      <c r="J788">
        <v>1.5</v>
      </c>
      <c r="K788">
        <v>4</v>
      </c>
      <c r="L788">
        <v>7.5</v>
      </c>
      <c r="M788">
        <v>1.5</v>
      </c>
      <c r="N788">
        <v>4</v>
      </c>
      <c r="O788">
        <v>7.25</v>
      </c>
      <c r="P788">
        <v>1.53</v>
      </c>
      <c r="Q788">
        <v>3.8</v>
      </c>
      <c r="R788">
        <v>7</v>
      </c>
      <c r="S788">
        <f t="shared" si="121"/>
        <v>1.5</v>
      </c>
      <c r="T788">
        <f t="shared" si="122"/>
        <v>1.5</v>
      </c>
      <c r="U788">
        <f t="shared" si="123"/>
        <v>1.53</v>
      </c>
      <c r="V788">
        <f t="shared" si="124"/>
        <v>1</v>
      </c>
      <c r="W788">
        <f t="shared" si="125"/>
        <v>1</v>
      </c>
      <c r="X788">
        <f t="shared" si="126"/>
        <v>1</v>
      </c>
      <c r="Y788">
        <f t="shared" si="127"/>
        <v>1</v>
      </c>
      <c r="Z788">
        <f t="shared" si="128"/>
        <v>1</v>
      </c>
      <c r="AA788">
        <f t="shared" si="129"/>
        <v>1</v>
      </c>
    </row>
    <row r="789" spans="1:27" x14ac:dyDescent="0.2">
      <c r="A789" t="s">
        <v>17</v>
      </c>
      <c r="B789" s="1">
        <v>44108</v>
      </c>
      <c r="C789" s="2">
        <v>0.6875</v>
      </c>
      <c r="D789" t="s">
        <v>37</v>
      </c>
      <c r="E789" t="s">
        <v>31</v>
      </c>
      <c r="F789">
        <v>1</v>
      </c>
      <c r="G789">
        <v>6</v>
      </c>
      <c r="H789" t="s">
        <v>20</v>
      </c>
      <c r="I789">
        <f t="shared" si="120"/>
        <v>-1</v>
      </c>
      <c r="J789">
        <v>1.85</v>
      </c>
      <c r="K789">
        <v>3.8</v>
      </c>
      <c r="L789">
        <v>4</v>
      </c>
      <c r="M789">
        <v>1.91</v>
      </c>
      <c r="N789">
        <v>3.7</v>
      </c>
      <c r="O789">
        <v>3.9</v>
      </c>
      <c r="P789">
        <v>1.95</v>
      </c>
      <c r="Q789">
        <v>3.45</v>
      </c>
      <c r="R789">
        <v>3.95</v>
      </c>
      <c r="S789">
        <f t="shared" si="121"/>
        <v>1.85</v>
      </c>
      <c r="T789">
        <f t="shared" si="122"/>
        <v>1.91</v>
      </c>
      <c r="U789">
        <f t="shared" si="123"/>
        <v>1.95</v>
      </c>
      <c r="V789">
        <f t="shared" si="124"/>
        <v>1</v>
      </c>
      <c r="W789">
        <f t="shared" si="125"/>
        <v>1</v>
      </c>
      <c r="X789">
        <f t="shared" si="126"/>
        <v>1</v>
      </c>
      <c r="Y789">
        <f t="shared" si="127"/>
        <v>0</v>
      </c>
      <c r="Z789">
        <f t="shared" si="128"/>
        <v>0</v>
      </c>
      <c r="AA789">
        <f t="shared" si="129"/>
        <v>0</v>
      </c>
    </row>
    <row r="790" spans="1:27" x14ac:dyDescent="0.2">
      <c r="A790" t="s">
        <v>17</v>
      </c>
      <c r="B790" s="1">
        <v>44108</v>
      </c>
      <c r="C790" s="2">
        <v>0.80208333333333337</v>
      </c>
      <c r="D790" t="s">
        <v>26</v>
      </c>
      <c r="E790" t="s">
        <v>22</v>
      </c>
      <c r="F790">
        <v>7</v>
      </c>
      <c r="G790">
        <v>2</v>
      </c>
      <c r="H790" t="s">
        <v>24</v>
      </c>
      <c r="I790">
        <f t="shared" si="120"/>
        <v>1</v>
      </c>
      <c r="J790">
        <v>10</v>
      </c>
      <c r="K790">
        <v>5.5</v>
      </c>
      <c r="L790">
        <v>1.3</v>
      </c>
      <c r="M790">
        <v>9.75</v>
      </c>
      <c r="N790">
        <v>5.5</v>
      </c>
      <c r="O790">
        <v>1.3</v>
      </c>
      <c r="P790">
        <v>8.25</v>
      </c>
      <c r="Q790">
        <v>5</v>
      </c>
      <c r="R790">
        <v>1.35</v>
      </c>
      <c r="S790">
        <f t="shared" si="121"/>
        <v>1.3</v>
      </c>
      <c r="T790">
        <f t="shared" si="122"/>
        <v>1.3</v>
      </c>
      <c r="U790">
        <f t="shared" si="123"/>
        <v>1.35</v>
      </c>
      <c r="V790">
        <f t="shared" si="124"/>
        <v>-1</v>
      </c>
      <c r="W790">
        <f t="shared" si="125"/>
        <v>-1</v>
      </c>
      <c r="X790">
        <f t="shared" si="126"/>
        <v>-1</v>
      </c>
      <c r="Y790">
        <f t="shared" si="127"/>
        <v>0</v>
      </c>
      <c r="Z790">
        <f t="shared" si="128"/>
        <v>0</v>
      </c>
      <c r="AA790">
        <f t="shared" si="129"/>
        <v>0</v>
      </c>
    </row>
    <row r="791" spans="1:27" x14ac:dyDescent="0.2">
      <c r="A791" t="s">
        <v>17</v>
      </c>
      <c r="B791" s="1">
        <v>44121</v>
      </c>
      <c r="C791" s="2">
        <v>0.52083333333333337</v>
      </c>
      <c r="D791" t="s">
        <v>33</v>
      </c>
      <c r="E791" t="s">
        <v>22</v>
      </c>
      <c r="F791">
        <v>2</v>
      </c>
      <c r="G791">
        <v>2</v>
      </c>
      <c r="H791" t="s">
        <v>23</v>
      </c>
      <c r="I791">
        <f t="shared" si="120"/>
        <v>0</v>
      </c>
      <c r="J791">
        <v>3.75</v>
      </c>
      <c r="K791">
        <v>4.2</v>
      </c>
      <c r="L791">
        <v>1.83</v>
      </c>
      <c r="M791">
        <v>3.8</v>
      </c>
      <c r="N791">
        <v>4.0999999999999996</v>
      </c>
      <c r="O791">
        <v>1.83</v>
      </c>
      <c r="P791">
        <v>3.9</v>
      </c>
      <c r="Q791">
        <v>3.8</v>
      </c>
      <c r="R791">
        <v>1.83</v>
      </c>
      <c r="S791">
        <f t="shared" si="121"/>
        <v>1.83</v>
      </c>
      <c r="T791">
        <f t="shared" si="122"/>
        <v>1.83</v>
      </c>
      <c r="U791">
        <f t="shared" si="123"/>
        <v>1.83</v>
      </c>
      <c r="V791">
        <f t="shared" si="124"/>
        <v>-1</v>
      </c>
      <c r="W791">
        <f t="shared" si="125"/>
        <v>-1</v>
      </c>
      <c r="X791">
        <f t="shared" si="126"/>
        <v>-1</v>
      </c>
      <c r="Y791">
        <f t="shared" si="127"/>
        <v>0</v>
      </c>
      <c r="Z791">
        <f t="shared" si="128"/>
        <v>0</v>
      </c>
      <c r="AA791">
        <f t="shared" si="129"/>
        <v>0</v>
      </c>
    </row>
    <row r="792" spans="1:27" x14ac:dyDescent="0.2">
      <c r="A792" t="s">
        <v>17</v>
      </c>
      <c r="B792" s="1">
        <v>44121</v>
      </c>
      <c r="C792" s="2">
        <v>0.625</v>
      </c>
      <c r="D792" t="s">
        <v>34</v>
      </c>
      <c r="E792" t="s">
        <v>32</v>
      </c>
      <c r="F792">
        <v>3</v>
      </c>
      <c r="G792">
        <v>3</v>
      </c>
      <c r="H792" t="s">
        <v>23</v>
      </c>
      <c r="I792">
        <f t="shared" si="120"/>
        <v>0</v>
      </c>
      <c r="J792">
        <v>1.45</v>
      </c>
      <c r="K792">
        <v>4.75</v>
      </c>
      <c r="L792">
        <v>6.5</v>
      </c>
      <c r="M792">
        <v>1.5</v>
      </c>
      <c r="N792">
        <v>4.5999999999999996</v>
      </c>
      <c r="O792">
        <v>6</v>
      </c>
      <c r="P792">
        <v>1.57</v>
      </c>
      <c r="Q792">
        <v>4.2</v>
      </c>
      <c r="R792">
        <v>5.75</v>
      </c>
      <c r="S792">
        <f t="shared" si="121"/>
        <v>1.45</v>
      </c>
      <c r="T792">
        <f t="shared" si="122"/>
        <v>1.5</v>
      </c>
      <c r="U792">
        <f t="shared" si="123"/>
        <v>1.57</v>
      </c>
      <c r="V792">
        <f t="shared" si="124"/>
        <v>1</v>
      </c>
      <c r="W792">
        <f t="shared" si="125"/>
        <v>1</v>
      </c>
      <c r="X792">
        <f t="shared" si="126"/>
        <v>1</v>
      </c>
      <c r="Y792">
        <f t="shared" si="127"/>
        <v>0</v>
      </c>
      <c r="Z792">
        <f t="shared" si="128"/>
        <v>0</v>
      </c>
      <c r="AA792">
        <f t="shared" si="129"/>
        <v>0</v>
      </c>
    </row>
    <row r="793" spans="1:27" x14ac:dyDescent="0.2">
      <c r="A793" t="s">
        <v>17</v>
      </c>
      <c r="B793" s="1">
        <v>44121</v>
      </c>
      <c r="C793" s="2">
        <v>0.72916666666666663</v>
      </c>
      <c r="D793" t="s">
        <v>40</v>
      </c>
      <c r="E793" t="s">
        <v>19</v>
      </c>
      <c r="F793">
        <v>1</v>
      </c>
      <c r="G793">
        <v>0</v>
      </c>
      <c r="H793" t="s">
        <v>24</v>
      </c>
      <c r="I793">
        <f t="shared" si="120"/>
        <v>1</v>
      </c>
      <c r="J793">
        <v>1.44</v>
      </c>
      <c r="K793">
        <v>5</v>
      </c>
      <c r="L793">
        <v>6.5</v>
      </c>
      <c r="M793">
        <v>1.48</v>
      </c>
      <c r="N793">
        <v>4.75</v>
      </c>
      <c r="O793">
        <v>6</v>
      </c>
      <c r="P793">
        <v>1.5</v>
      </c>
      <c r="Q793">
        <v>4.5</v>
      </c>
      <c r="R793">
        <v>5.75</v>
      </c>
      <c r="S793">
        <f t="shared" si="121"/>
        <v>1.44</v>
      </c>
      <c r="T793">
        <f t="shared" si="122"/>
        <v>1.48</v>
      </c>
      <c r="U793">
        <f t="shared" si="123"/>
        <v>1.5</v>
      </c>
      <c r="V793">
        <f t="shared" si="124"/>
        <v>1</v>
      </c>
      <c r="W793">
        <f t="shared" si="125"/>
        <v>1</v>
      </c>
      <c r="X793">
        <f t="shared" si="126"/>
        <v>1</v>
      </c>
      <c r="Y793">
        <f t="shared" si="127"/>
        <v>1</v>
      </c>
      <c r="Z793">
        <f t="shared" si="128"/>
        <v>1</v>
      </c>
      <c r="AA793">
        <f t="shared" si="129"/>
        <v>1</v>
      </c>
    </row>
    <row r="794" spans="1:27" x14ac:dyDescent="0.2">
      <c r="A794" t="s">
        <v>17</v>
      </c>
      <c r="B794" s="1">
        <v>44121</v>
      </c>
      <c r="C794" s="2">
        <v>0.83333333333333337</v>
      </c>
      <c r="D794" t="s">
        <v>29</v>
      </c>
      <c r="E794" t="s">
        <v>37</v>
      </c>
      <c r="F794">
        <v>1</v>
      </c>
      <c r="G794">
        <v>4</v>
      </c>
      <c r="H794" t="s">
        <v>20</v>
      </c>
      <c r="I794">
        <f t="shared" si="120"/>
        <v>-1</v>
      </c>
      <c r="J794">
        <v>4.75</v>
      </c>
      <c r="K794">
        <v>4</v>
      </c>
      <c r="L794">
        <v>1.66</v>
      </c>
      <c r="M794">
        <v>4.75</v>
      </c>
      <c r="N794">
        <v>4.2</v>
      </c>
      <c r="O794">
        <v>1.65</v>
      </c>
      <c r="P794">
        <v>4.7</v>
      </c>
      <c r="Q794">
        <v>3.75</v>
      </c>
      <c r="R794">
        <v>1.73</v>
      </c>
      <c r="S794">
        <f t="shared" si="121"/>
        <v>1.66</v>
      </c>
      <c r="T794">
        <f t="shared" si="122"/>
        <v>1.65</v>
      </c>
      <c r="U794">
        <f t="shared" si="123"/>
        <v>1.73</v>
      </c>
      <c r="V794">
        <f t="shared" si="124"/>
        <v>-1</v>
      </c>
      <c r="W794">
        <f t="shared" si="125"/>
        <v>-1</v>
      </c>
      <c r="X794">
        <f t="shared" si="126"/>
        <v>-1</v>
      </c>
      <c r="Y794">
        <f t="shared" si="127"/>
        <v>1</v>
      </c>
      <c r="Z794">
        <f t="shared" si="128"/>
        <v>1</v>
      </c>
      <c r="AA794">
        <f t="shared" si="129"/>
        <v>1</v>
      </c>
    </row>
    <row r="795" spans="1:27" x14ac:dyDescent="0.2">
      <c r="A795" t="s">
        <v>17</v>
      </c>
      <c r="B795" s="1">
        <v>44122</v>
      </c>
      <c r="C795" s="2">
        <v>0.5</v>
      </c>
      <c r="D795" t="s">
        <v>45</v>
      </c>
      <c r="E795" t="s">
        <v>21</v>
      </c>
      <c r="F795">
        <v>1</v>
      </c>
      <c r="G795">
        <v>1</v>
      </c>
      <c r="H795" t="s">
        <v>23</v>
      </c>
      <c r="I795">
        <f t="shared" si="120"/>
        <v>0</v>
      </c>
      <c r="J795">
        <v>2.1</v>
      </c>
      <c r="K795">
        <v>3.3</v>
      </c>
      <c r="L795">
        <v>3.7</v>
      </c>
      <c r="M795">
        <v>2.0499999999999998</v>
      </c>
      <c r="N795">
        <v>3.4</v>
      </c>
      <c r="O795">
        <v>3.7</v>
      </c>
      <c r="P795">
        <v>2.15</v>
      </c>
      <c r="Q795">
        <v>3.1</v>
      </c>
      <c r="R795">
        <v>3.7</v>
      </c>
      <c r="S795">
        <f t="shared" si="121"/>
        <v>2.1</v>
      </c>
      <c r="T795">
        <f t="shared" si="122"/>
        <v>2.0499999999999998</v>
      </c>
      <c r="U795">
        <f t="shared" si="123"/>
        <v>2.15</v>
      </c>
      <c r="V795">
        <f t="shared" si="124"/>
        <v>1</v>
      </c>
      <c r="W795">
        <f t="shared" si="125"/>
        <v>1</v>
      </c>
      <c r="X795">
        <f t="shared" si="126"/>
        <v>1</v>
      </c>
      <c r="Y795">
        <f t="shared" si="127"/>
        <v>0</v>
      </c>
      <c r="Z795">
        <f t="shared" si="128"/>
        <v>0</v>
      </c>
      <c r="AA795">
        <f t="shared" si="129"/>
        <v>0</v>
      </c>
    </row>
    <row r="796" spans="1:27" x14ac:dyDescent="0.2">
      <c r="A796" t="s">
        <v>17</v>
      </c>
      <c r="B796" s="1">
        <v>44122</v>
      </c>
      <c r="C796" s="2">
        <v>0.58333333333333337</v>
      </c>
      <c r="D796" t="s">
        <v>18</v>
      </c>
      <c r="E796" t="s">
        <v>38</v>
      </c>
      <c r="F796">
        <v>1</v>
      </c>
      <c r="G796">
        <v>1</v>
      </c>
      <c r="H796" t="s">
        <v>23</v>
      </c>
      <c r="I796">
        <f t="shared" si="120"/>
        <v>0</v>
      </c>
      <c r="J796">
        <v>2.62</v>
      </c>
      <c r="K796">
        <v>3.3</v>
      </c>
      <c r="L796">
        <v>2.7</v>
      </c>
      <c r="M796">
        <v>2.6</v>
      </c>
      <c r="N796">
        <v>3.3</v>
      </c>
      <c r="O796">
        <v>2.75</v>
      </c>
      <c r="P796">
        <v>2.65</v>
      </c>
      <c r="Q796">
        <v>3</v>
      </c>
      <c r="R796">
        <v>2.8</v>
      </c>
      <c r="S796">
        <f t="shared" si="121"/>
        <v>2.62</v>
      </c>
      <c r="T796">
        <f t="shared" si="122"/>
        <v>2.6</v>
      </c>
      <c r="U796">
        <f t="shared" si="123"/>
        <v>2.65</v>
      </c>
      <c r="V796">
        <f t="shared" si="124"/>
        <v>1</v>
      </c>
      <c r="W796">
        <f t="shared" si="125"/>
        <v>1</v>
      </c>
      <c r="X796">
        <f t="shared" si="126"/>
        <v>1</v>
      </c>
      <c r="Y796">
        <f t="shared" si="127"/>
        <v>0</v>
      </c>
      <c r="Z796">
        <f t="shared" si="128"/>
        <v>0</v>
      </c>
      <c r="AA796">
        <f t="shared" si="129"/>
        <v>0</v>
      </c>
    </row>
    <row r="797" spans="1:27" x14ac:dyDescent="0.2">
      <c r="A797" t="s">
        <v>17</v>
      </c>
      <c r="B797" s="1">
        <v>44122</v>
      </c>
      <c r="C797" s="2">
        <v>0.6875</v>
      </c>
      <c r="D797" t="s">
        <v>31</v>
      </c>
      <c r="E797" t="s">
        <v>39</v>
      </c>
      <c r="F797">
        <v>3</v>
      </c>
      <c r="G797">
        <v>3</v>
      </c>
      <c r="H797" t="s">
        <v>23</v>
      </c>
      <c r="I797">
        <f t="shared" si="120"/>
        <v>0</v>
      </c>
      <c r="J797">
        <v>1.57</v>
      </c>
      <c r="K797">
        <v>4.33</v>
      </c>
      <c r="L797">
        <v>5.5</v>
      </c>
      <c r="M797">
        <v>1.57</v>
      </c>
      <c r="N797">
        <v>4.25</v>
      </c>
      <c r="O797">
        <v>5.5</v>
      </c>
      <c r="P797">
        <v>1.63</v>
      </c>
      <c r="Q797">
        <v>3.95</v>
      </c>
      <c r="R797">
        <v>5</v>
      </c>
      <c r="S797">
        <f t="shared" si="121"/>
        <v>1.57</v>
      </c>
      <c r="T797">
        <f t="shared" si="122"/>
        <v>1.57</v>
      </c>
      <c r="U797">
        <f t="shared" si="123"/>
        <v>1.63</v>
      </c>
      <c r="V797">
        <f t="shared" si="124"/>
        <v>1</v>
      </c>
      <c r="W797">
        <f t="shared" si="125"/>
        <v>1</v>
      </c>
      <c r="X797">
        <f t="shared" si="126"/>
        <v>1</v>
      </c>
      <c r="Y797">
        <f t="shared" si="127"/>
        <v>0</v>
      </c>
      <c r="Z797">
        <f t="shared" si="128"/>
        <v>0</v>
      </c>
      <c r="AA797">
        <f t="shared" si="129"/>
        <v>0</v>
      </c>
    </row>
    <row r="798" spans="1:27" x14ac:dyDescent="0.2">
      <c r="A798" t="s">
        <v>17</v>
      </c>
      <c r="B798" s="1">
        <v>44122</v>
      </c>
      <c r="C798" s="2">
        <v>0.80208333333333337</v>
      </c>
      <c r="D798" t="s">
        <v>35</v>
      </c>
      <c r="E798" t="s">
        <v>26</v>
      </c>
      <c r="F798">
        <v>0</v>
      </c>
      <c r="G798">
        <v>1</v>
      </c>
      <c r="H798" t="s">
        <v>20</v>
      </c>
      <c r="I798">
        <f t="shared" si="120"/>
        <v>-1</v>
      </c>
      <c r="J798">
        <v>1.83</v>
      </c>
      <c r="K798">
        <v>3.8</v>
      </c>
      <c r="L798">
        <v>4.0999999999999996</v>
      </c>
      <c r="M798">
        <v>1.83</v>
      </c>
      <c r="N798">
        <v>3.9</v>
      </c>
      <c r="O798">
        <v>4</v>
      </c>
      <c r="P798">
        <v>1.9</v>
      </c>
      <c r="Q798">
        <v>3.6</v>
      </c>
      <c r="R798">
        <v>3.85</v>
      </c>
      <c r="S798">
        <f t="shared" si="121"/>
        <v>1.83</v>
      </c>
      <c r="T798">
        <f t="shared" si="122"/>
        <v>1.83</v>
      </c>
      <c r="U798">
        <f t="shared" si="123"/>
        <v>1.9</v>
      </c>
      <c r="V798">
        <f t="shared" si="124"/>
        <v>1</v>
      </c>
      <c r="W798">
        <f t="shared" si="125"/>
        <v>1</v>
      </c>
      <c r="X798">
        <f t="shared" si="126"/>
        <v>1</v>
      </c>
      <c r="Y798">
        <f t="shared" si="127"/>
        <v>0</v>
      </c>
      <c r="Z798">
        <f t="shared" si="128"/>
        <v>0</v>
      </c>
      <c r="AA798">
        <f t="shared" si="129"/>
        <v>0</v>
      </c>
    </row>
    <row r="799" spans="1:27" x14ac:dyDescent="0.2">
      <c r="A799" t="s">
        <v>17</v>
      </c>
      <c r="B799" s="1">
        <v>44123</v>
      </c>
      <c r="C799" s="2">
        <v>0.72916666666666663</v>
      </c>
      <c r="D799" t="s">
        <v>44</v>
      </c>
      <c r="E799" t="s">
        <v>41</v>
      </c>
      <c r="F799">
        <v>0</v>
      </c>
      <c r="G799">
        <v>0</v>
      </c>
      <c r="H799" t="s">
        <v>23</v>
      </c>
      <c r="I799">
        <f t="shared" si="120"/>
        <v>0</v>
      </c>
      <c r="J799">
        <v>2.4500000000000002</v>
      </c>
      <c r="K799">
        <v>3.3</v>
      </c>
      <c r="L799">
        <v>2.9</v>
      </c>
      <c r="M799">
        <v>2.4500000000000002</v>
      </c>
      <c r="N799">
        <v>3.3</v>
      </c>
      <c r="O799">
        <v>2.95</v>
      </c>
      <c r="P799">
        <v>2.5</v>
      </c>
      <c r="Q799">
        <v>3.05</v>
      </c>
      <c r="R799">
        <v>2.95</v>
      </c>
      <c r="S799">
        <f t="shared" si="121"/>
        <v>2.4500000000000002</v>
      </c>
      <c r="T799">
        <f t="shared" si="122"/>
        <v>2.4500000000000002</v>
      </c>
      <c r="U799">
        <f t="shared" si="123"/>
        <v>2.5</v>
      </c>
      <c r="V799">
        <f t="shared" si="124"/>
        <v>1</v>
      </c>
      <c r="W799">
        <f t="shared" si="125"/>
        <v>1</v>
      </c>
      <c r="X799">
        <f t="shared" si="126"/>
        <v>1</v>
      </c>
      <c r="Y799">
        <f t="shared" si="127"/>
        <v>0</v>
      </c>
      <c r="Z799">
        <f t="shared" si="128"/>
        <v>0</v>
      </c>
      <c r="AA799">
        <f t="shared" si="129"/>
        <v>0</v>
      </c>
    </row>
    <row r="800" spans="1:27" x14ac:dyDescent="0.2">
      <c r="A800" t="s">
        <v>17</v>
      </c>
      <c r="B800" s="1">
        <v>44123</v>
      </c>
      <c r="C800" s="2">
        <v>0.83333333333333337</v>
      </c>
      <c r="D800" t="s">
        <v>27</v>
      </c>
      <c r="E800" t="s">
        <v>28</v>
      </c>
      <c r="F800">
        <v>0</v>
      </c>
      <c r="G800">
        <v>1</v>
      </c>
      <c r="H800" t="s">
        <v>20</v>
      </c>
      <c r="I800">
        <f t="shared" si="120"/>
        <v>-1</v>
      </c>
      <c r="J800">
        <v>2.5</v>
      </c>
      <c r="K800">
        <v>3.3</v>
      </c>
      <c r="L800">
        <v>2.87</v>
      </c>
      <c r="M800">
        <v>2.5</v>
      </c>
      <c r="N800">
        <v>3.2</v>
      </c>
      <c r="O800">
        <v>3</v>
      </c>
      <c r="P800">
        <v>2.5</v>
      </c>
      <c r="Q800">
        <v>3</v>
      </c>
      <c r="R800">
        <v>2.95</v>
      </c>
      <c r="S800">
        <f t="shared" si="121"/>
        <v>2.5</v>
      </c>
      <c r="T800">
        <f t="shared" si="122"/>
        <v>2.5</v>
      </c>
      <c r="U800">
        <f t="shared" si="123"/>
        <v>2.5</v>
      </c>
      <c r="V800">
        <f t="shared" si="124"/>
        <v>1</v>
      </c>
      <c r="W800">
        <f t="shared" si="125"/>
        <v>1</v>
      </c>
      <c r="X800">
        <f t="shared" si="126"/>
        <v>1</v>
      </c>
      <c r="Y800">
        <f t="shared" si="127"/>
        <v>0</v>
      </c>
      <c r="Z800">
        <f t="shared" si="128"/>
        <v>0</v>
      </c>
      <c r="AA800">
        <f t="shared" si="129"/>
        <v>0</v>
      </c>
    </row>
    <row r="801" spans="1:27" x14ac:dyDescent="0.2">
      <c r="A801" t="s">
        <v>17</v>
      </c>
      <c r="B801" s="1">
        <v>44127</v>
      </c>
      <c r="C801" s="2">
        <v>0.83333333333333337</v>
      </c>
      <c r="D801" t="s">
        <v>26</v>
      </c>
      <c r="E801" t="s">
        <v>27</v>
      </c>
      <c r="F801">
        <v>0</v>
      </c>
      <c r="G801">
        <v>3</v>
      </c>
      <c r="H801" t="s">
        <v>20</v>
      </c>
      <c r="I801">
        <f t="shared" si="120"/>
        <v>-1</v>
      </c>
      <c r="J801">
        <v>2.0499999999999998</v>
      </c>
      <c r="K801">
        <v>3.75</v>
      </c>
      <c r="L801">
        <v>3.3</v>
      </c>
      <c r="M801">
        <v>2.15</v>
      </c>
      <c r="N801">
        <v>3.6</v>
      </c>
      <c r="O801">
        <v>3.25</v>
      </c>
      <c r="P801">
        <v>2.1</v>
      </c>
      <c r="Q801">
        <v>3.5</v>
      </c>
      <c r="R801">
        <v>3.3</v>
      </c>
      <c r="S801">
        <f t="shared" si="121"/>
        <v>2.0499999999999998</v>
      </c>
      <c r="T801">
        <f t="shared" si="122"/>
        <v>2.15</v>
      </c>
      <c r="U801">
        <f t="shared" si="123"/>
        <v>2.1</v>
      </c>
      <c r="V801">
        <f t="shared" si="124"/>
        <v>1</v>
      </c>
      <c r="W801">
        <f t="shared" si="125"/>
        <v>1</v>
      </c>
      <c r="X801">
        <f t="shared" si="126"/>
        <v>1</v>
      </c>
      <c r="Y801">
        <f t="shared" si="127"/>
        <v>0</v>
      </c>
      <c r="Z801">
        <f t="shared" si="128"/>
        <v>0</v>
      </c>
      <c r="AA801">
        <f t="shared" si="129"/>
        <v>0</v>
      </c>
    </row>
    <row r="802" spans="1:27" x14ac:dyDescent="0.2">
      <c r="A802" t="s">
        <v>17</v>
      </c>
      <c r="B802" s="1">
        <v>44128</v>
      </c>
      <c r="C802" s="2">
        <v>0.52083333333333337</v>
      </c>
      <c r="D802" t="s">
        <v>39</v>
      </c>
      <c r="E802" t="s">
        <v>40</v>
      </c>
      <c r="F802">
        <v>1</v>
      </c>
      <c r="G802">
        <v>1</v>
      </c>
      <c r="H802" t="s">
        <v>23</v>
      </c>
      <c r="I802">
        <f t="shared" si="120"/>
        <v>0</v>
      </c>
      <c r="J802">
        <v>8</v>
      </c>
      <c r="K802">
        <v>5.25</v>
      </c>
      <c r="L802">
        <v>1.36</v>
      </c>
      <c r="M802">
        <v>7.25</v>
      </c>
      <c r="N802">
        <v>5</v>
      </c>
      <c r="O802">
        <v>1.4</v>
      </c>
      <c r="P802">
        <v>6.5</v>
      </c>
      <c r="Q802">
        <v>4.8</v>
      </c>
      <c r="R802">
        <v>1.43</v>
      </c>
      <c r="S802">
        <f t="shared" si="121"/>
        <v>1.36</v>
      </c>
      <c r="T802">
        <f t="shared" si="122"/>
        <v>1.4</v>
      </c>
      <c r="U802">
        <f t="shared" si="123"/>
        <v>1.43</v>
      </c>
      <c r="V802">
        <f t="shared" si="124"/>
        <v>-1</v>
      </c>
      <c r="W802">
        <f t="shared" si="125"/>
        <v>-1</v>
      </c>
      <c r="X802">
        <f t="shared" si="126"/>
        <v>-1</v>
      </c>
      <c r="Y802">
        <f t="shared" si="127"/>
        <v>0</v>
      </c>
      <c r="Z802">
        <f t="shared" si="128"/>
        <v>0</v>
      </c>
      <c r="AA802">
        <f t="shared" si="129"/>
        <v>0</v>
      </c>
    </row>
    <row r="803" spans="1:27" x14ac:dyDescent="0.2">
      <c r="A803" t="s">
        <v>17</v>
      </c>
      <c r="B803" s="1">
        <v>44128</v>
      </c>
      <c r="C803" s="2">
        <v>0.625</v>
      </c>
      <c r="D803" t="s">
        <v>21</v>
      </c>
      <c r="E803" t="s">
        <v>18</v>
      </c>
      <c r="F803">
        <v>1</v>
      </c>
      <c r="G803">
        <v>2</v>
      </c>
      <c r="H803" t="s">
        <v>20</v>
      </c>
      <c r="I803">
        <f t="shared" si="120"/>
        <v>-1</v>
      </c>
      <c r="J803">
        <v>2.75</v>
      </c>
      <c r="K803">
        <v>3.1</v>
      </c>
      <c r="L803">
        <v>2.7</v>
      </c>
      <c r="M803">
        <v>2.7</v>
      </c>
      <c r="N803">
        <v>3.1</v>
      </c>
      <c r="O803">
        <v>2.8</v>
      </c>
      <c r="P803">
        <v>2.75</v>
      </c>
      <c r="Q803">
        <v>2.95</v>
      </c>
      <c r="R803">
        <v>2.75</v>
      </c>
      <c r="S803">
        <f t="shared" si="121"/>
        <v>2.7</v>
      </c>
      <c r="T803">
        <f t="shared" si="122"/>
        <v>2.7</v>
      </c>
      <c r="U803">
        <f t="shared" si="123"/>
        <v>2.75</v>
      </c>
      <c r="V803">
        <f t="shared" si="124"/>
        <v>-1</v>
      </c>
      <c r="W803">
        <f t="shared" si="125"/>
        <v>1</v>
      </c>
      <c r="X803">
        <f t="shared" si="126"/>
        <v>1</v>
      </c>
      <c r="Y803">
        <f t="shared" si="127"/>
        <v>1</v>
      </c>
      <c r="Z803">
        <f t="shared" si="128"/>
        <v>0</v>
      </c>
      <c r="AA803">
        <f t="shared" si="129"/>
        <v>0</v>
      </c>
    </row>
    <row r="804" spans="1:27" x14ac:dyDescent="0.2">
      <c r="A804" t="s">
        <v>17</v>
      </c>
      <c r="B804" s="1">
        <v>44128</v>
      </c>
      <c r="C804" s="2">
        <v>0.72916666666666663</v>
      </c>
      <c r="D804" t="s">
        <v>37</v>
      </c>
      <c r="E804" t="s">
        <v>34</v>
      </c>
      <c r="F804">
        <v>0</v>
      </c>
      <c r="G804">
        <v>0</v>
      </c>
      <c r="H804" t="s">
        <v>23</v>
      </c>
      <c r="I804">
        <f t="shared" si="120"/>
        <v>0</v>
      </c>
      <c r="J804">
        <v>2.37</v>
      </c>
      <c r="K804">
        <v>3.6</v>
      </c>
      <c r="L804">
        <v>2.8</v>
      </c>
      <c r="M804">
        <v>2.35</v>
      </c>
      <c r="N804">
        <v>3.6</v>
      </c>
      <c r="O804">
        <v>2.9</v>
      </c>
      <c r="P804">
        <v>2.4</v>
      </c>
      <c r="Q804">
        <v>3.35</v>
      </c>
      <c r="R804">
        <v>2.9</v>
      </c>
      <c r="S804">
        <f t="shared" si="121"/>
        <v>2.37</v>
      </c>
      <c r="T804">
        <f t="shared" si="122"/>
        <v>2.35</v>
      </c>
      <c r="U804">
        <f t="shared" si="123"/>
        <v>2.4</v>
      </c>
      <c r="V804">
        <f t="shared" si="124"/>
        <v>1</v>
      </c>
      <c r="W804">
        <f t="shared" si="125"/>
        <v>1</v>
      </c>
      <c r="X804">
        <f t="shared" si="126"/>
        <v>1</v>
      </c>
      <c r="Y804">
        <f t="shared" si="127"/>
        <v>0</v>
      </c>
      <c r="Z804">
        <f t="shared" si="128"/>
        <v>0</v>
      </c>
      <c r="AA804">
        <f t="shared" si="129"/>
        <v>0</v>
      </c>
    </row>
    <row r="805" spans="1:27" x14ac:dyDescent="0.2">
      <c r="A805" t="s">
        <v>17</v>
      </c>
      <c r="B805" s="1">
        <v>44128</v>
      </c>
      <c r="C805" s="2">
        <v>0.83333333333333337</v>
      </c>
      <c r="D805" t="s">
        <v>22</v>
      </c>
      <c r="E805" t="s">
        <v>45</v>
      </c>
      <c r="F805">
        <v>2</v>
      </c>
      <c r="G805">
        <v>1</v>
      </c>
      <c r="H805" t="s">
        <v>24</v>
      </c>
      <c r="I805">
        <f t="shared" si="120"/>
        <v>1</v>
      </c>
      <c r="J805">
        <v>1.22</v>
      </c>
      <c r="K805">
        <v>6.5</v>
      </c>
      <c r="L805">
        <v>12</v>
      </c>
      <c r="M805">
        <v>1.25</v>
      </c>
      <c r="N805">
        <v>6.25</v>
      </c>
      <c r="O805">
        <v>11.5</v>
      </c>
      <c r="P805">
        <v>1.27</v>
      </c>
      <c r="Q805">
        <v>6</v>
      </c>
      <c r="R805">
        <v>11</v>
      </c>
      <c r="S805">
        <f t="shared" si="121"/>
        <v>1.22</v>
      </c>
      <c r="T805">
        <f t="shared" si="122"/>
        <v>1.25</v>
      </c>
      <c r="U805">
        <f t="shared" si="123"/>
        <v>1.27</v>
      </c>
      <c r="V805">
        <f t="shared" si="124"/>
        <v>1</v>
      </c>
      <c r="W805">
        <f t="shared" si="125"/>
        <v>1</v>
      </c>
      <c r="X805">
        <f t="shared" si="126"/>
        <v>1</v>
      </c>
      <c r="Y805">
        <f t="shared" si="127"/>
        <v>1</v>
      </c>
      <c r="Z805">
        <f t="shared" si="128"/>
        <v>1</v>
      </c>
      <c r="AA805">
        <f t="shared" si="129"/>
        <v>1</v>
      </c>
    </row>
    <row r="806" spans="1:27" x14ac:dyDescent="0.2">
      <c r="A806" t="s">
        <v>17</v>
      </c>
      <c r="B806" s="1">
        <v>44129</v>
      </c>
      <c r="C806" s="2">
        <v>0.58333333333333337</v>
      </c>
      <c r="D806" t="s">
        <v>32</v>
      </c>
      <c r="E806" t="s">
        <v>33</v>
      </c>
      <c r="F806">
        <v>2</v>
      </c>
      <c r="G806">
        <v>0</v>
      </c>
      <c r="H806" t="s">
        <v>24</v>
      </c>
      <c r="I806">
        <f t="shared" si="120"/>
        <v>1</v>
      </c>
      <c r="J806">
        <v>2.75</v>
      </c>
      <c r="K806">
        <v>3.4</v>
      </c>
      <c r="L806">
        <v>2.5499999999999998</v>
      </c>
      <c r="M806">
        <v>2.8</v>
      </c>
      <c r="N806">
        <v>3.5</v>
      </c>
      <c r="O806">
        <v>2.4500000000000002</v>
      </c>
      <c r="P806">
        <v>2.75</v>
      </c>
      <c r="Q806">
        <v>3.25</v>
      </c>
      <c r="R806">
        <v>2.5499999999999998</v>
      </c>
      <c r="S806">
        <f t="shared" si="121"/>
        <v>2.5499999999999998</v>
      </c>
      <c r="T806">
        <f t="shared" si="122"/>
        <v>2.4500000000000002</v>
      </c>
      <c r="U806">
        <f t="shared" si="123"/>
        <v>2.5499999999999998</v>
      </c>
      <c r="V806">
        <f t="shared" si="124"/>
        <v>-1</v>
      </c>
      <c r="W806">
        <f t="shared" si="125"/>
        <v>-1</v>
      </c>
      <c r="X806">
        <f t="shared" si="126"/>
        <v>-1</v>
      </c>
      <c r="Y806">
        <f t="shared" si="127"/>
        <v>0</v>
      </c>
      <c r="Z806">
        <f t="shared" si="128"/>
        <v>0</v>
      </c>
      <c r="AA806">
        <f t="shared" si="129"/>
        <v>0</v>
      </c>
    </row>
    <row r="807" spans="1:27" x14ac:dyDescent="0.2">
      <c r="A807" t="s">
        <v>17</v>
      </c>
      <c r="B807" s="1">
        <v>44129</v>
      </c>
      <c r="C807" s="2">
        <v>0.6875</v>
      </c>
      <c r="D807" t="s">
        <v>28</v>
      </c>
      <c r="E807" t="s">
        <v>29</v>
      </c>
      <c r="F807">
        <v>1</v>
      </c>
      <c r="G807">
        <v>1</v>
      </c>
      <c r="H807" t="s">
        <v>23</v>
      </c>
      <c r="I807">
        <f t="shared" si="120"/>
        <v>0</v>
      </c>
      <c r="J807">
        <v>1.75</v>
      </c>
      <c r="K807">
        <v>3.5</v>
      </c>
      <c r="L807">
        <v>5.25</v>
      </c>
      <c r="M807">
        <v>1.75</v>
      </c>
      <c r="N807">
        <v>3.5</v>
      </c>
      <c r="O807">
        <v>5.25</v>
      </c>
      <c r="P807">
        <v>1.8</v>
      </c>
      <c r="Q807">
        <v>3.3</v>
      </c>
      <c r="R807">
        <v>5</v>
      </c>
      <c r="S807">
        <f t="shared" si="121"/>
        <v>1.75</v>
      </c>
      <c r="T807">
        <f t="shared" si="122"/>
        <v>1.75</v>
      </c>
      <c r="U807">
        <f t="shared" si="123"/>
        <v>1.8</v>
      </c>
      <c r="V807">
        <f t="shared" si="124"/>
        <v>1</v>
      </c>
      <c r="W807">
        <f t="shared" si="125"/>
        <v>1</v>
      </c>
      <c r="X807">
        <f t="shared" si="126"/>
        <v>1</v>
      </c>
      <c r="Y807">
        <f t="shared" si="127"/>
        <v>0</v>
      </c>
      <c r="Z807">
        <f t="shared" si="128"/>
        <v>0</v>
      </c>
      <c r="AA807">
        <f t="shared" si="129"/>
        <v>0</v>
      </c>
    </row>
    <row r="808" spans="1:27" x14ac:dyDescent="0.2">
      <c r="A808" t="s">
        <v>17</v>
      </c>
      <c r="B808" s="1">
        <v>44129</v>
      </c>
      <c r="C808" s="2">
        <v>0.80208333333333337</v>
      </c>
      <c r="D808" t="s">
        <v>19</v>
      </c>
      <c r="E808" t="s">
        <v>35</v>
      </c>
      <c r="F808">
        <v>0</v>
      </c>
      <c r="G808">
        <v>1</v>
      </c>
      <c r="H808" t="s">
        <v>20</v>
      </c>
      <c r="I808">
        <f t="shared" si="120"/>
        <v>-1</v>
      </c>
      <c r="J808">
        <v>1.9</v>
      </c>
      <c r="K808">
        <v>3.75</v>
      </c>
      <c r="L808">
        <v>3.8</v>
      </c>
      <c r="M808">
        <v>1.91</v>
      </c>
      <c r="N808">
        <v>3.8</v>
      </c>
      <c r="O808">
        <v>3.8</v>
      </c>
      <c r="P808">
        <v>1.95</v>
      </c>
      <c r="Q808">
        <v>3.5</v>
      </c>
      <c r="R808">
        <v>3.85</v>
      </c>
      <c r="S808">
        <f t="shared" si="121"/>
        <v>1.9</v>
      </c>
      <c r="T808">
        <f t="shared" si="122"/>
        <v>1.91</v>
      </c>
      <c r="U808">
        <f t="shared" si="123"/>
        <v>1.95</v>
      </c>
      <c r="V808">
        <f t="shared" si="124"/>
        <v>1</v>
      </c>
      <c r="W808">
        <f t="shared" si="125"/>
        <v>1</v>
      </c>
      <c r="X808">
        <f t="shared" si="126"/>
        <v>1</v>
      </c>
      <c r="Y808">
        <f t="shared" si="127"/>
        <v>0</v>
      </c>
      <c r="Z808">
        <f t="shared" si="128"/>
        <v>0</v>
      </c>
      <c r="AA808">
        <f t="shared" si="129"/>
        <v>0</v>
      </c>
    </row>
    <row r="809" spans="1:27" x14ac:dyDescent="0.2">
      <c r="A809" t="s">
        <v>17</v>
      </c>
      <c r="B809" s="1">
        <v>44130</v>
      </c>
      <c r="C809" s="2">
        <v>0.72916666666666663</v>
      </c>
      <c r="D809" t="s">
        <v>38</v>
      </c>
      <c r="E809" t="s">
        <v>44</v>
      </c>
      <c r="F809">
        <v>1</v>
      </c>
      <c r="G809">
        <v>1</v>
      </c>
      <c r="H809" t="s">
        <v>23</v>
      </c>
      <c r="I809">
        <f t="shared" si="120"/>
        <v>0</v>
      </c>
      <c r="J809">
        <v>1.7</v>
      </c>
      <c r="K809">
        <v>4</v>
      </c>
      <c r="L809">
        <v>4.75</v>
      </c>
      <c r="M809">
        <v>1.75</v>
      </c>
      <c r="N809">
        <v>3.9</v>
      </c>
      <c r="O809">
        <v>4.5</v>
      </c>
      <c r="P809">
        <v>1.75</v>
      </c>
      <c r="Q809">
        <v>3.6</v>
      </c>
      <c r="R809">
        <v>4.5999999999999996</v>
      </c>
      <c r="S809">
        <f t="shared" si="121"/>
        <v>1.7</v>
      </c>
      <c r="T809">
        <f t="shared" si="122"/>
        <v>1.75</v>
      </c>
      <c r="U809">
        <f t="shared" si="123"/>
        <v>1.75</v>
      </c>
      <c r="V809">
        <f t="shared" si="124"/>
        <v>1</v>
      </c>
      <c r="W809">
        <f t="shared" si="125"/>
        <v>1</v>
      </c>
      <c r="X809">
        <f t="shared" si="126"/>
        <v>1</v>
      </c>
      <c r="Y809">
        <f t="shared" si="127"/>
        <v>0</v>
      </c>
      <c r="Z809">
        <f t="shared" si="128"/>
        <v>0</v>
      </c>
      <c r="AA809">
        <f t="shared" si="129"/>
        <v>0</v>
      </c>
    </row>
    <row r="810" spans="1:27" x14ac:dyDescent="0.2">
      <c r="A810" t="s">
        <v>17</v>
      </c>
      <c r="B810" s="1">
        <v>44130</v>
      </c>
      <c r="C810" s="2">
        <v>0.83333333333333337</v>
      </c>
      <c r="D810" t="s">
        <v>41</v>
      </c>
      <c r="E810" t="s">
        <v>31</v>
      </c>
      <c r="F810">
        <v>0</v>
      </c>
      <c r="G810">
        <v>1</v>
      </c>
      <c r="H810" t="s">
        <v>20</v>
      </c>
      <c r="I810">
        <f t="shared" si="120"/>
        <v>-1</v>
      </c>
      <c r="J810">
        <v>5.75</v>
      </c>
      <c r="K810">
        <v>4</v>
      </c>
      <c r="L810">
        <v>1.6</v>
      </c>
      <c r="M810">
        <v>5.5</v>
      </c>
      <c r="N810">
        <v>4</v>
      </c>
      <c r="O810">
        <v>1.62</v>
      </c>
      <c r="P810">
        <v>5.5</v>
      </c>
      <c r="Q810">
        <v>3.75</v>
      </c>
      <c r="R810">
        <v>1.65</v>
      </c>
      <c r="S810">
        <f t="shared" si="121"/>
        <v>1.6</v>
      </c>
      <c r="T810">
        <f t="shared" si="122"/>
        <v>1.62</v>
      </c>
      <c r="U810">
        <f t="shared" si="123"/>
        <v>1.65</v>
      </c>
      <c r="V810">
        <f t="shared" si="124"/>
        <v>-1</v>
      </c>
      <c r="W810">
        <f t="shared" si="125"/>
        <v>-1</v>
      </c>
      <c r="X810">
        <f t="shared" si="126"/>
        <v>-1</v>
      </c>
      <c r="Y810">
        <f t="shared" si="127"/>
        <v>1</v>
      </c>
      <c r="Z810">
        <f t="shared" si="128"/>
        <v>1</v>
      </c>
      <c r="AA810">
        <f t="shared" si="129"/>
        <v>1</v>
      </c>
    </row>
    <row r="811" spans="1:27" x14ac:dyDescent="0.2">
      <c r="A811" t="s">
        <v>17</v>
      </c>
      <c r="B811" s="1">
        <v>44134</v>
      </c>
      <c r="C811" s="2">
        <v>0.83333333333333337</v>
      </c>
      <c r="D811" t="s">
        <v>28</v>
      </c>
      <c r="E811" t="s">
        <v>18</v>
      </c>
      <c r="F811">
        <v>2</v>
      </c>
      <c r="G811">
        <v>0</v>
      </c>
      <c r="H811" t="s">
        <v>24</v>
      </c>
      <c r="I811">
        <f t="shared" si="120"/>
        <v>1</v>
      </c>
      <c r="J811">
        <v>2</v>
      </c>
      <c r="K811">
        <v>3.2</v>
      </c>
      <c r="L811">
        <v>4.33</v>
      </c>
      <c r="M811">
        <v>2.0499999999999998</v>
      </c>
      <c r="N811">
        <v>3.1</v>
      </c>
      <c r="O811">
        <v>4.2</v>
      </c>
      <c r="P811">
        <v>2.1</v>
      </c>
      <c r="Q811">
        <v>3.2</v>
      </c>
      <c r="R811">
        <v>3.95</v>
      </c>
      <c r="S811">
        <f t="shared" si="121"/>
        <v>2</v>
      </c>
      <c r="T811">
        <f t="shared" si="122"/>
        <v>2.0499999999999998</v>
      </c>
      <c r="U811">
        <f t="shared" si="123"/>
        <v>2.1</v>
      </c>
      <c r="V811">
        <f t="shared" si="124"/>
        <v>1</v>
      </c>
      <c r="W811">
        <f t="shared" si="125"/>
        <v>1</v>
      </c>
      <c r="X811">
        <f t="shared" si="126"/>
        <v>1</v>
      </c>
      <c r="Y811">
        <f t="shared" si="127"/>
        <v>1</v>
      </c>
      <c r="Z811">
        <f t="shared" si="128"/>
        <v>1</v>
      </c>
      <c r="AA811">
        <f t="shared" si="129"/>
        <v>1</v>
      </c>
    </row>
    <row r="812" spans="1:27" x14ac:dyDescent="0.2">
      <c r="A812" t="s">
        <v>17</v>
      </c>
      <c r="B812" s="1">
        <v>44135</v>
      </c>
      <c r="C812" s="2">
        <v>0.52083333333333337</v>
      </c>
      <c r="D812" t="s">
        <v>45</v>
      </c>
      <c r="E812" t="s">
        <v>40</v>
      </c>
      <c r="F812">
        <v>0</v>
      </c>
      <c r="G812">
        <v>1</v>
      </c>
      <c r="H812" t="s">
        <v>20</v>
      </c>
      <c r="I812">
        <f t="shared" si="120"/>
        <v>-1</v>
      </c>
      <c r="J812">
        <v>9.5</v>
      </c>
      <c r="K812">
        <v>6</v>
      </c>
      <c r="L812">
        <v>1.28</v>
      </c>
      <c r="M812">
        <v>9.5</v>
      </c>
      <c r="N812">
        <v>5.75</v>
      </c>
      <c r="O812">
        <v>1.3</v>
      </c>
      <c r="P812">
        <v>8.75</v>
      </c>
      <c r="Q812">
        <v>5.25</v>
      </c>
      <c r="R812">
        <v>1.33</v>
      </c>
      <c r="S812">
        <f t="shared" si="121"/>
        <v>1.28</v>
      </c>
      <c r="T812">
        <f t="shared" si="122"/>
        <v>1.3</v>
      </c>
      <c r="U812">
        <f t="shared" si="123"/>
        <v>1.33</v>
      </c>
      <c r="V812">
        <f t="shared" si="124"/>
        <v>-1</v>
      </c>
      <c r="W812">
        <f t="shared" si="125"/>
        <v>-1</v>
      </c>
      <c r="X812">
        <f t="shared" si="126"/>
        <v>-1</v>
      </c>
      <c r="Y812">
        <f t="shared" si="127"/>
        <v>1</v>
      </c>
      <c r="Z812">
        <f t="shared" si="128"/>
        <v>1</v>
      </c>
      <c r="AA812">
        <f t="shared" si="129"/>
        <v>1</v>
      </c>
    </row>
    <row r="813" spans="1:27" x14ac:dyDescent="0.2">
      <c r="A813" t="s">
        <v>17</v>
      </c>
      <c r="B813" s="1">
        <v>44135</v>
      </c>
      <c r="C813" s="2">
        <v>0.625</v>
      </c>
      <c r="D813" t="s">
        <v>41</v>
      </c>
      <c r="E813" t="s">
        <v>34</v>
      </c>
      <c r="F813">
        <v>0</v>
      </c>
      <c r="G813">
        <v>3</v>
      </c>
      <c r="H813" t="s">
        <v>20</v>
      </c>
      <c r="I813">
        <f t="shared" si="120"/>
        <v>-1</v>
      </c>
      <c r="J813">
        <v>6</v>
      </c>
      <c r="K813">
        <v>4.5</v>
      </c>
      <c r="L813">
        <v>1.5</v>
      </c>
      <c r="M813">
        <v>6.25</v>
      </c>
      <c r="N813">
        <v>4.5</v>
      </c>
      <c r="O813">
        <v>1.5</v>
      </c>
      <c r="P813">
        <v>5.75</v>
      </c>
      <c r="Q813">
        <v>4.0999999999999996</v>
      </c>
      <c r="R813">
        <v>1.57</v>
      </c>
      <c r="S813">
        <f t="shared" si="121"/>
        <v>1.5</v>
      </c>
      <c r="T813">
        <f t="shared" si="122"/>
        <v>1.5</v>
      </c>
      <c r="U813">
        <f t="shared" si="123"/>
        <v>1.57</v>
      </c>
      <c r="V813">
        <f t="shared" si="124"/>
        <v>-1</v>
      </c>
      <c r="W813">
        <f t="shared" si="125"/>
        <v>-1</v>
      </c>
      <c r="X813">
        <f t="shared" si="126"/>
        <v>-1</v>
      </c>
      <c r="Y813">
        <f t="shared" si="127"/>
        <v>1</v>
      </c>
      <c r="Z813">
        <f t="shared" si="128"/>
        <v>1</v>
      </c>
      <c r="AA813">
        <f t="shared" si="129"/>
        <v>1</v>
      </c>
    </row>
    <row r="814" spans="1:27" x14ac:dyDescent="0.2">
      <c r="A814" t="s">
        <v>17</v>
      </c>
      <c r="B814" s="1">
        <v>44135</v>
      </c>
      <c r="C814" s="2">
        <v>0.72916666666666663</v>
      </c>
      <c r="D814" t="s">
        <v>22</v>
      </c>
      <c r="E814" t="s">
        <v>39</v>
      </c>
      <c r="F814">
        <v>2</v>
      </c>
      <c r="G814">
        <v>1</v>
      </c>
      <c r="H814" t="s">
        <v>24</v>
      </c>
      <c r="I814">
        <f t="shared" si="120"/>
        <v>1</v>
      </c>
      <c r="J814">
        <v>1.36</v>
      </c>
      <c r="K814">
        <v>5.25</v>
      </c>
      <c r="L814">
        <v>7.5</v>
      </c>
      <c r="M814">
        <v>1.36</v>
      </c>
      <c r="N814">
        <v>5.25</v>
      </c>
      <c r="O814">
        <v>7.75</v>
      </c>
      <c r="P814">
        <v>1.43</v>
      </c>
      <c r="Q814">
        <v>5</v>
      </c>
      <c r="R814">
        <v>6.5</v>
      </c>
      <c r="S814">
        <f t="shared" si="121"/>
        <v>1.36</v>
      </c>
      <c r="T814">
        <f t="shared" si="122"/>
        <v>1.36</v>
      </c>
      <c r="U814">
        <f t="shared" si="123"/>
        <v>1.43</v>
      </c>
      <c r="V814">
        <f t="shared" si="124"/>
        <v>1</v>
      </c>
      <c r="W814">
        <f t="shared" si="125"/>
        <v>1</v>
      </c>
      <c r="X814">
        <f t="shared" si="126"/>
        <v>1</v>
      </c>
      <c r="Y814">
        <f t="shared" si="127"/>
        <v>1</v>
      </c>
      <c r="Z814">
        <f t="shared" si="128"/>
        <v>1</v>
      </c>
      <c r="AA814">
        <f t="shared" si="129"/>
        <v>1</v>
      </c>
    </row>
    <row r="815" spans="1:27" x14ac:dyDescent="0.2">
      <c r="A815" t="s">
        <v>17</v>
      </c>
      <c r="B815" s="1">
        <v>44136</v>
      </c>
      <c r="C815" s="2">
        <v>0.5</v>
      </c>
      <c r="D815" t="s">
        <v>26</v>
      </c>
      <c r="E815" t="s">
        <v>32</v>
      </c>
      <c r="F815">
        <v>3</v>
      </c>
      <c r="G815">
        <v>4</v>
      </c>
      <c r="H815" t="s">
        <v>20</v>
      </c>
      <c r="I815">
        <f t="shared" si="120"/>
        <v>-1</v>
      </c>
      <c r="J815">
        <v>2.4500000000000002</v>
      </c>
      <c r="K815">
        <v>3.5</v>
      </c>
      <c r="L815">
        <v>2.8</v>
      </c>
      <c r="M815">
        <v>2.35</v>
      </c>
      <c r="N815">
        <v>3.6</v>
      </c>
      <c r="O815">
        <v>2.85</v>
      </c>
      <c r="P815">
        <v>2.5</v>
      </c>
      <c r="Q815">
        <v>3.35</v>
      </c>
      <c r="R815">
        <v>2.75</v>
      </c>
      <c r="S815">
        <f t="shared" si="121"/>
        <v>2.4500000000000002</v>
      </c>
      <c r="T815">
        <f t="shared" si="122"/>
        <v>2.35</v>
      </c>
      <c r="U815">
        <f t="shared" si="123"/>
        <v>2.5</v>
      </c>
      <c r="V815">
        <f t="shared" si="124"/>
        <v>1</v>
      </c>
      <c r="W815">
        <f t="shared" si="125"/>
        <v>1</v>
      </c>
      <c r="X815">
        <f t="shared" si="126"/>
        <v>1</v>
      </c>
      <c r="Y815">
        <f t="shared" si="127"/>
        <v>0</v>
      </c>
      <c r="Z815">
        <f t="shared" si="128"/>
        <v>0</v>
      </c>
      <c r="AA815">
        <f t="shared" si="129"/>
        <v>0</v>
      </c>
    </row>
    <row r="816" spans="1:27" x14ac:dyDescent="0.2">
      <c r="A816" t="s">
        <v>17</v>
      </c>
      <c r="B816" s="1">
        <v>44136</v>
      </c>
      <c r="C816" s="2">
        <v>0.58333333333333337</v>
      </c>
      <c r="D816" t="s">
        <v>29</v>
      </c>
      <c r="E816" t="s">
        <v>33</v>
      </c>
      <c r="F816">
        <v>2</v>
      </c>
      <c r="G816">
        <v>1</v>
      </c>
      <c r="H816" t="s">
        <v>24</v>
      </c>
      <c r="I816">
        <f t="shared" si="120"/>
        <v>1</v>
      </c>
      <c r="J816">
        <v>3.7</v>
      </c>
      <c r="K816">
        <v>3.4</v>
      </c>
      <c r="L816">
        <v>2.0499999999999998</v>
      </c>
      <c r="M816">
        <v>3.75</v>
      </c>
      <c r="N816">
        <v>3.4</v>
      </c>
      <c r="O816">
        <v>2.0499999999999998</v>
      </c>
      <c r="P816">
        <v>3.55</v>
      </c>
      <c r="Q816">
        <v>3.3</v>
      </c>
      <c r="R816">
        <v>2.1</v>
      </c>
      <c r="S816">
        <f t="shared" si="121"/>
        <v>2.0499999999999998</v>
      </c>
      <c r="T816">
        <f t="shared" si="122"/>
        <v>2.0499999999999998</v>
      </c>
      <c r="U816">
        <f t="shared" si="123"/>
        <v>2.1</v>
      </c>
      <c r="V816">
        <f t="shared" si="124"/>
        <v>-1</v>
      </c>
      <c r="W816">
        <f t="shared" si="125"/>
        <v>-1</v>
      </c>
      <c r="X816">
        <f t="shared" si="126"/>
        <v>-1</v>
      </c>
      <c r="Y816">
        <f t="shared" si="127"/>
        <v>0</v>
      </c>
      <c r="Z816">
        <f t="shared" si="128"/>
        <v>0</v>
      </c>
      <c r="AA816">
        <f t="shared" si="129"/>
        <v>0</v>
      </c>
    </row>
    <row r="817" spans="1:27" x14ac:dyDescent="0.2">
      <c r="A817" t="s">
        <v>17</v>
      </c>
      <c r="B817" s="1">
        <v>44136</v>
      </c>
      <c r="C817" s="2">
        <v>0.6875</v>
      </c>
      <c r="D817" t="s">
        <v>37</v>
      </c>
      <c r="E817" t="s">
        <v>19</v>
      </c>
      <c r="F817">
        <v>0</v>
      </c>
      <c r="G817">
        <v>1</v>
      </c>
      <c r="H817" t="s">
        <v>20</v>
      </c>
      <c r="I817">
        <f t="shared" si="120"/>
        <v>-1</v>
      </c>
      <c r="J817">
        <v>2</v>
      </c>
      <c r="K817">
        <v>3.6</v>
      </c>
      <c r="L817">
        <v>3.6</v>
      </c>
      <c r="M817">
        <v>2</v>
      </c>
      <c r="N817">
        <v>3.7</v>
      </c>
      <c r="O817">
        <v>3.6</v>
      </c>
      <c r="P817">
        <v>2.0499999999999998</v>
      </c>
      <c r="Q817">
        <v>3.45</v>
      </c>
      <c r="R817">
        <v>3.55</v>
      </c>
      <c r="S817">
        <f t="shared" si="121"/>
        <v>2</v>
      </c>
      <c r="T817">
        <f t="shared" si="122"/>
        <v>2</v>
      </c>
      <c r="U817">
        <f t="shared" si="123"/>
        <v>2.0499999999999998</v>
      </c>
      <c r="V817">
        <f t="shared" si="124"/>
        <v>1</v>
      </c>
      <c r="W817">
        <f t="shared" si="125"/>
        <v>1</v>
      </c>
      <c r="X817">
        <f t="shared" si="126"/>
        <v>1</v>
      </c>
      <c r="Y817">
        <f t="shared" si="127"/>
        <v>0</v>
      </c>
      <c r="Z817">
        <f t="shared" si="128"/>
        <v>0</v>
      </c>
      <c r="AA817">
        <f t="shared" si="129"/>
        <v>0</v>
      </c>
    </row>
    <row r="818" spans="1:27" x14ac:dyDescent="0.2">
      <c r="A818" t="s">
        <v>17</v>
      </c>
      <c r="B818" s="1">
        <v>44136</v>
      </c>
      <c r="C818" s="2">
        <v>0.80208333333333337</v>
      </c>
      <c r="D818" t="s">
        <v>31</v>
      </c>
      <c r="E818" t="s">
        <v>38</v>
      </c>
      <c r="F818">
        <v>2</v>
      </c>
      <c r="G818">
        <v>1</v>
      </c>
      <c r="H818" t="s">
        <v>24</v>
      </c>
      <c r="I818">
        <f t="shared" si="120"/>
        <v>1</v>
      </c>
      <c r="J818">
        <v>1.61</v>
      </c>
      <c r="K818">
        <v>4</v>
      </c>
      <c r="L818">
        <v>5.5</v>
      </c>
      <c r="M818">
        <v>1.62</v>
      </c>
      <c r="N818">
        <v>4.25</v>
      </c>
      <c r="O818">
        <v>5</v>
      </c>
      <c r="P818">
        <v>1.65</v>
      </c>
      <c r="Q818">
        <v>3.9</v>
      </c>
      <c r="R818">
        <v>5</v>
      </c>
      <c r="S818">
        <f t="shared" si="121"/>
        <v>1.61</v>
      </c>
      <c r="T818">
        <f t="shared" si="122"/>
        <v>1.62</v>
      </c>
      <c r="U818">
        <f t="shared" si="123"/>
        <v>1.65</v>
      </c>
      <c r="V818">
        <f t="shared" si="124"/>
        <v>1</v>
      </c>
      <c r="W818">
        <f t="shared" si="125"/>
        <v>1</v>
      </c>
      <c r="X818">
        <f t="shared" si="126"/>
        <v>1</v>
      </c>
      <c r="Y818">
        <f t="shared" si="127"/>
        <v>1</v>
      </c>
      <c r="Z818">
        <f t="shared" si="128"/>
        <v>1</v>
      </c>
      <c r="AA818">
        <f t="shared" si="129"/>
        <v>1</v>
      </c>
    </row>
    <row r="819" spans="1:27" x14ac:dyDescent="0.2">
      <c r="A819" t="s">
        <v>17</v>
      </c>
      <c r="B819" s="1">
        <v>44137</v>
      </c>
      <c r="C819" s="2">
        <v>0.72916666666666663</v>
      </c>
      <c r="D819" t="s">
        <v>21</v>
      </c>
      <c r="E819" t="s">
        <v>44</v>
      </c>
      <c r="F819">
        <v>2</v>
      </c>
      <c r="G819">
        <v>0</v>
      </c>
      <c r="H819" t="s">
        <v>24</v>
      </c>
      <c r="I819">
        <f t="shared" si="120"/>
        <v>1</v>
      </c>
      <c r="J819">
        <v>2.4</v>
      </c>
      <c r="K819">
        <v>3.3</v>
      </c>
      <c r="L819">
        <v>3</v>
      </c>
      <c r="M819">
        <v>2.4</v>
      </c>
      <c r="N819">
        <v>3.3</v>
      </c>
      <c r="O819">
        <v>3</v>
      </c>
      <c r="P819">
        <v>2.4500000000000002</v>
      </c>
      <c r="Q819">
        <v>3.1</v>
      </c>
      <c r="R819">
        <v>3</v>
      </c>
      <c r="S819">
        <f t="shared" si="121"/>
        <v>2.4</v>
      </c>
      <c r="T819">
        <f t="shared" si="122"/>
        <v>2.4</v>
      </c>
      <c r="U819">
        <f t="shared" si="123"/>
        <v>2.4500000000000002</v>
      </c>
      <c r="V819">
        <f t="shared" si="124"/>
        <v>1</v>
      </c>
      <c r="W819">
        <f t="shared" si="125"/>
        <v>1</v>
      </c>
      <c r="X819">
        <f t="shared" si="126"/>
        <v>1</v>
      </c>
      <c r="Y819">
        <f t="shared" si="127"/>
        <v>1</v>
      </c>
      <c r="Z819">
        <f t="shared" si="128"/>
        <v>1</v>
      </c>
      <c r="AA819">
        <f t="shared" si="129"/>
        <v>1</v>
      </c>
    </row>
    <row r="820" spans="1:27" x14ac:dyDescent="0.2">
      <c r="A820" t="s">
        <v>17</v>
      </c>
      <c r="B820" s="1">
        <v>44137</v>
      </c>
      <c r="C820" s="2">
        <v>0.83333333333333337</v>
      </c>
      <c r="D820" t="s">
        <v>27</v>
      </c>
      <c r="E820" t="s">
        <v>35</v>
      </c>
      <c r="F820">
        <v>1</v>
      </c>
      <c r="G820">
        <v>4</v>
      </c>
      <c r="H820" t="s">
        <v>20</v>
      </c>
      <c r="I820">
        <f t="shared" si="120"/>
        <v>-1</v>
      </c>
      <c r="J820">
        <v>2.5</v>
      </c>
      <c r="K820">
        <v>3.6</v>
      </c>
      <c r="L820">
        <v>2.62</v>
      </c>
      <c r="M820">
        <v>2.6</v>
      </c>
      <c r="N820">
        <v>3.6</v>
      </c>
      <c r="O820">
        <v>2.6</v>
      </c>
      <c r="P820">
        <v>2.5499999999999998</v>
      </c>
      <c r="Q820">
        <v>3.3</v>
      </c>
      <c r="R820">
        <v>2.7</v>
      </c>
      <c r="S820">
        <f t="shared" si="121"/>
        <v>2.5</v>
      </c>
      <c r="T820">
        <f t="shared" si="122"/>
        <v>2.6</v>
      </c>
      <c r="U820">
        <f t="shared" si="123"/>
        <v>2.5499999999999998</v>
      </c>
      <c r="V820">
        <f t="shared" si="124"/>
        <v>1</v>
      </c>
      <c r="W820">
        <f t="shared" si="125"/>
        <v>1</v>
      </c>
      <c r="X820">
        <f t="shared" si="126"/>
        <v>1</v>
      </c>
      <c r="Y820">
        <f t="shared" si="127"/>
        <v>0</v>
      </c>
      <c r="Z820">
        <f t="shared" si="128"/>
        <v>0</v>
      </c>
      <c r="AA820">
        <f t="shared" si="129"/>
        <v>0</v>
      </c>
    </row>
    <row r="821" spans="1:27" x14ac:dyDescent="0.2">
      <c r="A821" t="s">
        <v>17</v>
      </c>
      <c r="B821" s="1">
        <v>44141</v>
      </c>
      <c r="C821" s="2">
        <v>0.72916666666666663</v>
      </c>
      <c r="D821" t="s">
        <v>38</v>
      </c>
      <c r="E821" t="s">
        <v>41</v>
      </c>
      <c r="F821">
        <v>0</v>
      </c>
      <c r="G821">
        <v>0</v>
      </c>
      <c r="H821" t="s">
        <v>23</v>
      </c>
      <c r="I821">
        <f t="shared" si="120"/>
        <v>0</v>
      </c>
      <c r="J821">
        <v>1.85</v>
      </c>
      <c r="K821">
        <v>3.5</v>
      </c>
      <c r="L821">
        <v>4.33</v>
      </c>
      <c r="M821">
        <v>1.9</v>
      </c>
      <c r="N821">
        <v>3.5</v>
      </c>
      <c r="O821">
        <v>4.25</v>
      </c>
      <c r="P821">
        <v>1.9</v>
      </c>
      <c r="Q821">
        <v>3.5</v>
      </c>
      <c r="R821">
        <v>4.3</v>
      </c>
      <c r="S821">
        <f t="shared" si="121"/>
        <v>1.85</v>
      </c>
      <c r="T821">
        <f t="shared" si="122"/>
        <v>1.9</v>
      </c>
      <c r="U821">
        <f t="shared" si="123"/>
        <v>1.9</v>
      </c>
      <c r="V821">
        <f t="shared" si="124"/>
        <v>1</v>
      </c>
      <c r="W821">
        <f t="shared" si="125"/>
        <v>1</v>
      </c>
      <c r="X821">
        <f t="shared" si="126"/>
        <v>1</v>
      </c>
      <c r="Y821">
        <f t="shared" si="127"/>
        <v>0</v>
      </c>
      <c r="Z821">
        <f t="shared" si="128"/>
        <v>0</v>
      </c>
      <c r="AA821">
        <f t="shared" si="129"/>
        <v>0</v>
      </c>
    </row>
    <row r="822" spans="1:27" x14ac:dyDescent="0.2">
      <c r="A822" t="s">
        <v>17</v>
      </c>
      <c r="B822" s="1">
        <v>44141</v>
      </c>
      <c r="C822" s="2">
        <v>0.83333333333333337</v>
      </c>
      <c r="D822" t="s">
        <v>32</v>
      </c>
      <c r="E822" t="s">
        <v>29</v>
      </c>
      <c r="F822">
        <v>2</v>
      </c>
      <c r="G822">
        <v>0</v>
      </c>
      <c r="H822" t="s">
        <v>24</v>
      </c>
      <c r="I822">
        <f t="shared" si="120"/>
        <v>1</v>
      </c>
      <c r="J822">
        <v>2</v>
      </c>
      <c r="K822">
        <v>3.6</v>
      </c>
      <c r="L822">
        <v>3.7</v>
      </c>
      <c r="M822">
        <v>2</v>
      </c>
      <c r="N822">
        <v>3.5</v>
      </c>
      <c r="O822">
        <v>3.75</v>
      </c>
      <c r="P822">
        <v>2.0499999999999998</v>
      </c>
      <c r="Q822">
        <v>3.6</v>
      </c>
      <c r="R822">
        <v>3.5</v>
      </c>
      <c r="S822">
        <f t="shared" si="121"/>
        <v>2</v>
      </c>
      <c r="T822">
        <f t="shared" si="122"/>
        <v>2</v>
      </c>
      <c r="U822">
        <f t="shared" si="123"/>
        <v>2.0499999999999998</v>
      </c>
      <c r="V822">
        <f t="shared" si="124"/>
        <v>1</v>
      </c>
      <c r="W822">
        <f t="shared" si="125"/>
        <v>1</v>
      </c>
      <c r="X822">
        <f t="shared" si="126"/>
        <v>1</v>
      </c>
      <c r="Y822">
        <f t="shared" si="127"/>
        <v>1</v>
      </c>
      <c r="Z822">
        <f t="shared" si="128"/>
        <v>1</v>
      </c>
      <c r="AA822">
        <f t="shared" si="129"/>
        <v>1</v>
      </c>
    </row>
    <row r="823" spans="1:27" x14ac:dyDescent="0.2">
      <c r="A823" t="s">
        <v>17</v>
      </c>
      <c r="B823" s="1">
        <v>44142</v>
      </c>
      <c r="C823" s="2">
        <v>0.52083333333333337</v>
      </c>
      <c r="D823" t="s">
        <v>33</v>
      </c>
      <c r="E823" t="s">
        <v>37</v>
      </c>
      <c r="F823">
        <v>1</v>
      </c>
      <c r="G823">
        <v>3</v>
      </c>
      <c r="H823" t="s">
        <v>20</v>
      </c>
      <c r="I823">
        <f t="shared" si="120"/>
        <v>-1</v>
      </c>
      <c r="J823">
        <v>2.9</v>
      </c>
      <c r="K823">
        <v>3.5</v>
      </c>
      <c r="L823">
        <v>2.37</v>
      </c>
      <c r="M823">
        <v>2.85</v>
      </c>
      <c r="N823">
        <v>3.5</v>
      </c>
      <c r="O823">
        <v>2.4</v>
      </c>
      <c r="P823">
        <v>2.9</v>
      </c>
      <c r="Q823">
        <v>3.3</v>
      </c>
      <c r="R823">
        <v>2.4</v>
      </c>
      <c r="S823">
        <f t="shared" si="121"/>
        <v>2.37</v>
      </c>
      <c r="T823">
        <f t="shared" si="122"/>
        <v>2.4</v>
      </c>
      <c r="U823">
        <f t="shared" si="123"/>
        <v>2.4</v>
      </c>
      <c r="V823">
        <f t="shared" si="124"/>
        <v>-1</v>
      </c>
      <c r="W823">
        <f t="shared" si="125"/>
        <v>-1</v>
      </c>
      <c r="X823">
        <f t="shared" si="126"/>
        <v>-1</v>
      </c>
      <c r="Y823">
        <f t="shared" si="127"/>
        <v>1</v>
      </c>
      <c r="Z823">
        <f t="shared" si="128"/>
        <v>1</v>
      </c>
      <c r="AA823">
        <f t="shared" si="129"/>
        <v>1</v>
      </c>
    </row>
    <row r="824" spans="1:27" x14ac:dyDescent="0.2">
      <c r="A824" t="s">
        <v>17</v>
      </c>
      <c r="B824" s="1">
        <v>44142</v>
      </c>
      <c r="C824" s="2">
        <v>0.625</v>
      </c>
      <c r="D824" t="s">
        <v>18</v>
      </c>
      <c r="E824" t="s">
        <v>27</v>
      </c>
      <c r="F824">
        <v>4</v>
      </c>
      <c r="G824">
        <v>1</v>
      </c>
      <c r="H824" t="s">
        <v>24</v>
      </c>
      <c r="I824">
        <f t="shared" si="120"/>
        <v>1</v>
      </c>
      <c r="J824">
        <v>2.87</v>
      </c>
      <c r="K824">
        <v>3.4</v>
      </c>
      <c r="L824">
        <v>2.4500000000000002</v>
      </c>
      <c r="M824">
        <v>2.9</v>
      </c>
      <c r="N824">
        <v>3.4</v>
      </c>
      <c r="O824">
        <v>2.4500000000000002</v>
      </c>
      <c r="P824">
        <v>2.9</v>
      </c>
      <c r="Q824">
        <v>3.15</v>
      </c>
      <c r="R824">
        <v>2.5</v>
      </c>
      <c r="S824">
        <f t="shared" si="121"/>
        <v>2.4500000000000002</v>
      </c>
      <c r="T824">
        <f t="shared" si="122"/>
        <v>2.4500000000000002</v>
      </c>
      <c r="U824">
        <f t="shared" si="123"/>
        <v>2.5</v>
      </c>
      <c r="V824">
        <f t="shared" si="124"/>
        <v>-1</v>
      </c>
      <c r="W824">
        <f t="shared" si="125"/>
        <v>-1</v>
      </c>
      <c r="X824">
        <f t="shared" si="126"/>
        <v>-1</v>
      </c>
      <c r="Y824">
        <f t="shared" si="127"/>
        <v>0</v>
      </c>
      <c r="Z824">
        <f t="shared" si="128"/>
        <v>0</v>
      </c>
      <c r="AA824">
        <f t="shared" si="129"/>
        <v>0</v>
      </c>
    </row>
    <row r="825" spans="1:27" x14ac:dyDescent="0.2">
      <c r="A825" t="s">
        <v>17</v>
      </c>
      <c r="B825" s="1">
        <v>44142</v>
      </c>
      <c r="C825" s="2">
        <v>0.72916666666666663</v>
      </c>
      <c r="D825" t="s">
        <v>34</v>
      </c>
      <c r="E825" t="s">
        <v>45</v>
      </c>
      <c r="F825">
        <v>4</v>
      </c>
      <c r="G825">
        <v>1</v>
      </c>
      <c r="H825" t="s">
        <v>24</v>
      </c>
      <c r="I825">
        <f t="shared" ref="I825:I888" si="130">IF(H825="H",1,0)+IF(H825="A",-1,0)</f>
        <v>1</v>
      </c>
      <c r="J825">
        <v>1.36</v>
      </c>
      <c r="K825">
        <v>5</v>
      </c>
      <c r="L825">
        <v>8.5</v>
      </c>
      <c r="M825">
        <v>1.4</v>
      </c>
      <c r="N825">
        <v>4.75</v>
      </c>
      <c r="O825">
        <v>7.75</v>
      </c>
      <c r="P825">
        <v>1.4</v>
      </c>
      <c r="Q825">
        <v>4.9000000000000004</v>
      </c>
      <c r="R825">
        <v>8.25</v>
      </c>
      <c r="S825">
        <f t="shared" si="121"/>
        <v>1.36</v>
      </c>
      <c r="T825">
        <f t="shared" si="122"/>
        <v>1.4</v>
      </c>
      <c r="U825">
        <f t="shared" si="123"/>
        <v>1.4</v>
      </c>
      <c r="V825">
        <f t="shared" si="124"/>
        <v>1</v>
      </c>
      <c r="W825">
        <f t="shared" si="125"/>
        <v>1</v>
      </c>
      <c r="X825">
        <f t="shared" si="126"/>
        <v>1</v>
      </c>
      <c r="Y825">
        <f t="shared" si="127"/>
        <v>1</v>
      </c>
      <c r="Z825">
        <f t="shared" si="128"/>
        <v>1</v>
      </c>
      <c r="AA825">
        <f t="shared" si="129"/>
        <v>1</v>
      </c>
    </row>
    <row r="826" spans="1:27" x14ac:dyDescent="0.2">
      <c r="A826" t="s">
        <v>17</v>
      </c>
      <c r="B826" s="1">
        <v>44142</v>
      </c>
      <c r="C826" s="2">
        <v>0.83333333333333337</v>
      </c>
      <c r="D826" t="s">
        <v>39</v>
      </c>
      <c r="E826" t="s">
        <v>21</v>
      </c>
      <c r="F826">
        <v>1</v>
      </c>
      <c r="G826">
        <v>0</v>
      </c>
      <c r="H826" t="s">
        <v>24</v>
      </c>
      <c r="I826">
        <f t="shared" si="130"/>
        <v>1</v>
      </c>
      <c r="J826">
        <v>1.83</v>
      </c>
      <c r="K826">
        <v>3.75</v>
      </c>
      <c r="L826">
        <v>4.2</v>
      </c>
      <c r="M826">
        <v>1.85</v>
      </c>
      <c r="N826">
        <v>3.75</v>
      </c>
      <c r="O826">
        <v>4.0999999999999996</v>
      </c>
      <c r="P826">
        <v>1.83</v>
      </c>
      <c r="Q826">
        <v>3.55</v>
      </c>
      <c r="R826">
        <v>4.3</v>
      </c>
      <c r="S826">
        <f t="shared" ref="S826:S888" si="131">MIN(J826:L826)</f>
        <v>1.83</v>
      </c>
      <c r="T826">
        <f t="shared" ref="T826:T888" si="132">MIN(M826:O826)</f>
        <v>1.85</v>
      </c>
      <c r="U826">
        <f t="shared" ref="U826:U888" si="133">MIN(P826:R826)</f>
        <v>1.83</v>
      </c>
      <c r="V826">
        <f t="shared" si="124"/>
        <v>1</v>
      </c>
      <c r="W826">
        <f t="shared" si="125"/>
        <v>1</v>
      </c>
      <c r="X826">
        <f t="shared" si="126"/>
        <v>1</v>
      </c>
      <c r="Y826">
        <f t="shared" si="127"/>
        <v>1</v>
      </c>
      <c r="Z826">
        <f t="shared" si="128"/>
        <v>1</v>
      </c>
      <c r="AA826">
        <f t="shared" si="129"/>
        <v>1</v>
      </c>
    </row>
    <row r="827" spans="1:27" x14ac:dyDescent="0.2">
      <c r="A827" t="s">
        <v>17</v>
      </c>
      <c r="B827" s="1">
        <v>44143</v>
      </c>
      <c r="C827" s="2">
        <v>0.5</v>
      </c>
      <c r="D827" t="s">
        <v>44</v>
      </c>
      <c r="E827" t="s">
        <v>31</v>
      </c>
      <c r="F827">
        <v>0</v>
      </c>
      <c r="G827">
        <v>1</v>
      </c>
      <c r="H827" t="s">
        <v>20</v>
      </c>
      <c r="I827">
        <f t="shared" si="130"/>
        <v>-1</v>
      </c>
      <c r="J827">
        <v>7</v>
      </c>
      <c r="K827">
        <v>4.33</v>
      </c>
      <c r="L827">
        <v>1.45</v>
      </c>
      <c r="M827">
        <v>6</v>
      </c>
      <c r="N827">
        <v>4.2</v>
      </c>
      <c r="O827">
        <v>1.55</v>
      </c>
      <c r="P827">
        <v>6.25</v>
      </c>
      <c r="Q827">
        <v>4.3</v>
      </c>
      <c r="R827">
        <v>1.53</v>
      </c>
      <c r="S827">
        <f t="shared" si="131"/>
        <v>1.45</v>
      </c>
      <c r="T827">
        <f t="shared" si="132"/>
        <v>1.55</v>
      </c>
      <c r="U827">
        <f t="shared" si="133"/>
        <v>1.53</v>
      </c>
      <c r="V827">
        <f t="shared" si="124"/>
        <v>-1</v>
      </c>
      <c r="W827">
        <f t="shared" si="125"/>
        <v>-1</v>
      </c>
      <c r="X827">
        <f t="shared" si="126"/>
        <v>-1</v>
      </c>
      <c r="Y827">
        <f t="shared" si="127"/>
        <v>1</v>
      </c>
      <c r="Z827">
        <f t="shared" si="128"/>
        <v>1</v>
      </c>
      <c r="AA827">
        <f t="shared" si="129"/>
        <v>1</v>
      </c>
    </row>
    <row r="828" spans="1:27" x14ac:dyDescent="0.2">
      <c r="A828" t="s">
        <v>17</v>
      </c>
      <c r="B828" s="1">
        <v>44143</v>
      </c>
      <c r="C828" s="2">
        <v>0.58333333333333337</v>
      </c>
      <c r="D828" t="s">
        <v>35</v>
      </c>
      <c r="E828" t="s">
        <v>28</v>
      </c>
      <c r="F828">
        <v>1</v>
      </c>
      <c r="G828">
        <v>0</v>
      </c>
      <c r="H828" t="s">
        <v>24</v>
      </c>
      <c r="I828">
        <f t="shared" si="130"/>
        <v>1</v>
      </c>
      <c r="J828">
        <v>2.2999999999999998</v>
      </c>
      <c r="K828">
        <v>3.2</v>
      </c>
      <c r="L828">
        <v>3.25</v>
      </c>
      <c r="M828">
        <v>2.25</v>
      </c>
      <c r="N828">
        <v>3.2</v>
      </c>
      <c r="O828">
        <v>3.4</v>
      </c>
      <c r="P828">
        <v>2.4</v>
      </c>
      <c r="Q828">
        <v>2.9</v>
      </c>
      <c r="R828">
        <v>3.25</v>
      </c>
      <c r="S828">
        <f t="shared" si="131"/>
        <v>2.2999999999999998</v>
      </c>
      <c r="T828">
        <f t="shared" si="132"/>
        <v>2.25</v>
      </c>
      <c r="U828">
        <f t="shared" si="133"/>
        <v>2.4</v>
      </c>
      <c r="V828">
        <f t="shared" si="124"/>
        <v>1</v>
      </c>
      <c r="W828">
        <f t="shared" si="125"/>
        <v>1</v>
      </c>
      <c r="X828">
        <f t="shared" si="126"/>
        <v>1</v>
      </c>
      <c r="Y828">
        <f t="shared" si="127"/>
        <v>1</v>
      </c>
      <c r="Z828">
        <f t="shared" si="128"/>
        <v>1</v>
      </c>
      <c r="AA828">
        <f t="shared" si="129"/>
        <v>1</v>
      </c>
    </row>
    <row r="829" spans="1:27" x14ac:dyDescent="0.2">
      <c r="A829" t="s">
        <v>17</v>
      </c>
      <c r="B829" s="1">
        <v>44143</v>
      </c>
      <c r="C829" s="2">
        <v>0.6875</v>
      </c>
      <c r="D829" t="s">
        <v>40</v>
      </c>
      <c r="E829" t="s">
        <v>22</v>
      </c>
      <c r="F829">
        <v>1</v>
      </c>
      <c r="G829">
        <v>1</v>
      </c>
      <c r="H829" t="s">
        <v>23</v>
      </c>
      <c r="I829">
        <f t="shared" si="130"/>
        <v>0</v>
      </c>
      <c r="J829">
        <v>1.95</v>
      </c>
      <c r="K829">
        <v>4.2</v>
      </c>
      <c r="L829">
        <v>3.4</v>
      </c>
      <c r="M829">
        <v>1.95</v>
      </c>
      <c r="N829">
        <v>4</v>
      </c>
      <c r="O829">
        <v>3.5</v>
      </c>
      <c r="P829">
        <v>2</v>
      </c>
      <c r="Q829">
        <v>3.8</v>
      </c>
      <c r="R829">
        <v>3.4</v>
      </c>
      <c r="S829">
        <f t="shared" si="131"/>
        <v>1.95</v>
      </c>
      <c r="T829">
        <f t="shared" si="132"/>
        <v>1.95</v>
      </c>
      <c r="U829">
        <f t="shared" si="133"/>
        <v>2</v>
      </c>
      <c r="V829">
        <f t="shared" si="124"/>
        <v>1</v>
      </c>
      <c r="W829">
        <f t="shared" si="125"/>
        <v>1</v>
      </c>
      <c r="X829">
        <f t="shared" si="126"/>
        <v>1</v>
      </c>
      <c r="Y829">
        <f t="shared" si="127"/>
        <v>0</v>
      </c>
      <c r="Z829">
        <f t="shared" si="128"/>
        <v>0</v>
      </c>
      <c r="AA829">
        <f t="shared" si="129"/>
        <v>0</v>
      </c>
    </row>
    <row r="830" spans="1:27" x14ac:dyDescent="0.2">
      <c r="A830" t="s">
        <v>17</v>
      </c>
      <c r="B830" s="1">
        <v>44143</v>
      </c>
      <c r="C830" s="2">
        <v>0.80208333333333337</v>
      </c>
      <c r="D830" t="s">
        <v>19</v>
      </c>
      <c r="E830" t="s">
        <v>26</v>
      </c>
      <c r="F830">
        <v>0</v>
      </c>
      <c r="G830">
        <v>3</v>
      </c>
      <c r="H830" t="s">
        <v>20</v>
      </c>
      <c r="I830">
        <f t="shared" si="130"/>
        <v>-1</v>
      </c>
      <c r="J830">
        <v>1.65</v>
      </c>
      <c r="K830">
        <v>4.0999999999999996</v>
      </c>
      <c r="L830">
        <v>5</v>
      </c>
      <c r="M830">
        <v>1.7</v>
      </c>
      <c r="N830">
        <v>4</v>
      </c>
      <c r="O830">
        <v>4.75</v>
      </c>
      <c r="P830">
        <v>1.73</v>
      </c>
      <c r="Q830">
        <v>3.75</v>
      </c>
      <c r="R830">
        <v>4.7</v>
      </c>
      <c r="S830">
        <f t="shared" si="131"/>
        <v>1.65</v>
      </c>
      <c r="T830">
        <f t="shared" si="132"/>
        <v>1.7</v>
      </c>
      <c r="U830">
        <f t="shared" si="133"/>
        <v>1.73</v>
      </c>
      <c r="V830">
        <f t="shared" si="124"/>
        <v>1</v>
      </c>
      <c r="W830">
        <f t="shared" si="125"/>
        <v>1</v>
      </c>
      <c r="X830">
        <f t="shared" si="126"/>
        <v>1</v>
      </c>
      <c r="Y830">
        <f t="shared" si="127"/>
        <v>0</v>
      </c>
      <c r="Z830">
        <f t="shared" si="128"/>
        <v>0</v>
      </c>
      <c r="AA830">
        <f t="shared" si="129"/>
        <v>0</v>
      </c>
    </row>
    <row r="831" spans="1:27" x14ac:dyDescent="0.2">
      <c r="A831" t="s">
        <v>17</v>
      </c>
      <c r="B831" s="1">
        <v>44156</v>
      </c>
      <c r="C831" s="2">
        <v>0.52083333333333337</v>
      </c>
      <c r="D831" t="s">
        <v>29</v>
      </c>
      <c r="E831" t="s">
        <v>34</v>
      </c>
      <c r="F831">
        <v>0</v>
      </c>
      <c r="G831">
        <v>2</v>
      </c>
      <c r="H831" t="s">
        <v>20</v>
      </c>
      <c r="I831">
        <f t="shared" si="130"/>
        <v>-1</v>
      </c>
      <c r="J831">
        <v>6.5</v>
      </c>
      <c r="K831">
        <v>4.75</v>
      </c>
      <c r="L831">
        <v>1.45</v>
      </c>
      <c r="M831">
        <v>6</v>
      </c>
      <c r="N831">
        <v>4.5999999999999996</v>
      </c>
      <c r="O831">
        <v>1.5</v>
      </c>
      <c r="P831">
        <v>5.75</v>
      </c>
      <c r="Q831">
        <v>4.5999999999999996</v>
      </c>
      <c r="R831">
        <v>1.5</v>
      </c>
      <c r="S831">
        <f t="shared" si="131"/>
        <v>1.45</v>
      </c>
      <c r="T831">
        <f t="shared" si="132"/>
        <v>1.5</v>
      </c>
      <c r="U831">
        <f t="shared" si="133"/>
        <v>1.5</v>
      </c>
      <c r="V831">
        <f t="shared" si="124"/>
        <v>-1</v>
      </c>
      <c r="W831">
        <f t="shared" si="125"/>
        <v>-1</v>
      </c>
      <c r="X831">
        <f t="shared" si="126"/>
        <v>-1</v>
      </c>
      <c r="Y831">
        <f t="shared" si="127"/>
        <v>1</v>
      </c>
      <c r="Z831">
        <f t="shared" si="128"/>
        <v>1</v>
      </c>
      <c r="AA831">
        <f t="shared" si="129"/>
        <v>1</v>
      </c>
    </row>
    <row r="832" spans="1:27" x14ac:dyDescent="0.2">
      <c r="A832" t="s">
        <v>17</v>
      </c>
      <c r="B832" s="1">
        <v>44156</v>
      </c>
      <c r="C832" s="2">
        <v>0.625</v>
      </c>
      <c r="D832" t="s">
        <v>26</v>
      </c>
      <c r="E832" t="s">
        <v>38</v>
      </c>
      <c r="F832">
        <v>1</v>
      </c>
      <c r="G832">
        <v>2</v>
      </c>
      <c r="H832" t="s">
        <v>20</v>
      </c>
      <c r="I832">
        <f t="shared" si="130"/>
        <v>-1</v>
      </c>
      <c r="J832">
        <v>2.15</v>
      </c>
      <c r="K832">
        <v>3.6</v>
      </c>
      <c r="L832">
        <v>3.2</v>
      </c>
      <c r="M832">
        <v>2.15</v>
      </c>
      <c r="N832">
        <v>3.6</v>
      </c>
      <c r="O832">
        <v>3.25</v>
      </c>
      <c r="P832">
        <v>2.2000000000000002</v>
      </c>
      <c r="Q832">
        <v>3.6</v>
      </c>
      <c r="R832">
        <v>3.05</v>
      </c>
      <c r="S832">
        <f t="shared" si="131"/>
        <v>2.15</v>
      </c>
      <c r="T832">
        <f t="shared" si="132"/>
        <v>2.15</v>
      </c>
      <c r="U832">
        <f t="shared" si="133"/>
        <v>2.2000000000000002</v>
      </c>
      <c r="V832">
        <f t="shared" si="124"/>
        <v>1</v>
      </c>
      <c r="W832">
        <f t="shared" si="125"/>
        <v>1</v>
      </c>
      <c r="X832">
        <f t="shared" si="126"/>
        <v>1</v>
      </c>
      <c r="Y832">
        <f t="shared" si="127"/>
        <v>0</v>
      </c>
      <c r="Z832">
        <f t="shared" si="128"/>
        <v>0</v>
      </c>
      <c r="AA832">
        <f t="shared" si="129"/>
        <v>0</v>
      </c>
    </row>
    <row r="833" spans="1:27" x14ac:dyDescent="0.2">
      <c r="A833" t="s">
        <v>17</v>
      </c>
      <c r="B833" s="1">
        <v>44156</v>
      </c>
      <c r="C833" s="2">
        <v>0.72916666666666663</v>
      </c>
      <c r="D833" t="s">
        <v>31</v>
      </c>
      <c r="E833" t="s">
        <v>40</v>
      </c>
      <c r="F833">
        <v>2</v>
      </c>
      <c r="G833">
        <v>0</v>
      </c>
      <c r="H833" t="s">
        <v>24</v>
      </c>
      <c r="I833">
        <f t="shared" si="130"/>
        <v>1</v>
      </c>
      <c r="J833">
        <v>4</v>
      </c>
      <c r="K833">
        <v>4</v>
      </c>
      <c r="L833">
        <v>1.8</v>
      </c>
      <c r="M833">
        <v>4.0999999999999996</v>
      </c>
      <c r="N833">
        <v>3.8</v>
      </c>
      <c r="O833">
        <v>1.83</v>
      </c>
      <c r="P833">
        <v>3.95</v>
      </c>
      <c r="Q833">
        <v>4</v>
      </c>
      <c r="R833">
        <v>1.8</v>
      </c>
      <c r="S833">
        <f t="shared" si="131"/>
        <v>1.8</v>
      </c>
      <c r="T833">
        <f t="shared" si="132"/>
        <v>1.83</v>
      </c>
      <c r="U833">
        <f t="shared" si="133"/>
        <v>1.8</v>
      </c>
      <c r="V833">
        <f t="shared" si="124"/>
        <v>-1</v>
      </c>
      <c r="W833">
        <f t="shared" si="125"/>
        <v>-1</v>
      </c>
      <c r="X833">
        <f t="shared" si="126"/>
        <v>-1</v>
      </c>
      <c r="Y833">
        <f t="shared" si="127"/>
        <v>0</v>
      </c>
      <c r="Z833">
        <f t="shared" si="128"/>
        <v>0</v>
      </c>
      <c r="AA833">
        <f t="shared" si="129"/>
        <v>0</v>
      </c>
    </row>
    <row r="834" spans="1:27" x14ac:dyDescent="0.2">
      <c r="A834" t="s">
        <v>17</v>
      </c>
      <c r="B834" s="1">
        <v>44156</v>
      </c>
      <c r="C834" s="2">
        <v>0.83333333333333337</v>
      </c>
      <c r="D834" t="s">
        <v>37</v>
      </c>
      <c r="E834" t="s">
        <v>44</v>
      </c>
      <c r="F834">
        <v>1</v>
      </c>
      <c r="G834">
        <v>0</v>
      </c>
      <c r="H834" t="s">
        <v>24</v>
      </c>
      <c r="I834">
        <f t="shared" si="130"/>
        <v>1</v>
      </c>
      <c r="J834">
        <v>1.3</v>
      </c>
      <c r="K834">
        <v>5.5</v>
      </c>
      <c r="L834">
        <v>9.5</v>
      </c>
      <c r="M834">
        <v>1.3</v>
      </c>
      <c r="N834">
        <v>5.5</v>
      </c>
      <c r="O834">
        <v>9.75</v>
      </c>
      <c r="P834">
        <v>1.35</v>
      </c>
      <c r="Q834">
        <v>5.5</v>
      </c>
      <c r="R834">
        <v>7.5</v>
      </c>
      <c r="S834">
        <f t="shared" si="131"/>
        <v>1.3</v>
      </c>
      <c r="T834">
        <f t="shared" si="132"/>
        <v>1.3</v>
      </c>
      <c r="U834">
        <f t="shared" si="133"/>
        <v>1.35</v>
      </c>
      <c r="V834">
        <f t="shared" si="124"/>
        <v>1</v>
      </c>
      <c r="W834">
        <f t="shared" si="125"/>
        <v>1</v>
      </c>
      <c r="X834">
        <f t="shared" si="126"/>
        <v>1</v>
      </c>
      <c r="Y834">
        <f t="shared" si="127"/>
        <v>1</v>
      </c>
      <c r="Z834">
        <f t="shared" si="128"/>
        <v>1</v>
      </c>
      <c r="AA834">
        <f t="shared" si="129"/>
        <v>1</v>
      </c>
    </row>
    <row r="835" spans="1:27" x14ac:dyDescent="0.2">
      <c r="A835" t="s">
        <v>17</v>
      </c>
      <c r="B835" s="1">
        <v>44157</v>
      </c>
      <c r="C835" s="2">
        <v>0.5</v>
      </c>
      <c r="D835" t="s">
        <v>21</v>
      </c>
      <c r="E835" t="s">
        <v>33</v>
      </c>
      <c r="F835">
        <v>2</v>
      </c>
      <c r="G835">
        <v>3</v>
      </c>
      <c r="H835" t="s">
        <v>20</v>
      </c>
      <c r="I835">
        <f t="shared" si="130"/>
        <v>-1</v>
      </c>
      <c r="J835">
        <v>3.9</v>
      </c>
      <c r="K835">
        <v>3.9</v>
      </c>
      <c r="L835">
        <v>1.85</v>
      </c>
      <c r="M835">
        <v>4</v>
      </c>
      <c r="N835">
        <v>3.8</v>
      </c>
      <c r="O835">
        <v>1.85</v>
      </c>
      <c r="P835">
        <v>3.7</v>
      </c>
      <c r="Q835">
        <v>3.75</v>
      </c>
      <c r="R835">
        <v>1.9</v>
      </c>
      <c r="S835">
        <f t="shared" si="131"/>
        <v>1.85</v>
      </c>
      <c r="T835">
        <f t="shared" si="132"/>
        <v>1.85</v>
      </c>
      <c r="U835">
        <f t="shared" si="133"/>
        <v>1.9</v>
      </c>
      <c r="V835">
        <f t="shared" ref="V835:V898" si="134">-1 + 2*IF(S835=J835,1,0)</f>
        <v>-1</v>
      </c>
      <c r="W835">
        <f t="shared" ref="W835:W898" si="135">-1 + 2*IF(T835=M835,1,0)</f>
        <v>-1</v>
      </c>
      <c r="X835">
        <f t="shared" ref="X835:X898" si="136">-1 + 2*IF(U835=P835,1,0)</f>
        <v>-1</v>
      </c>
      <c r="Y835">
        <f t="shared" ref="Y835:Y898" si="137">IF(V835=I835,1,0)</f>
        <v>1</v>
      </c>
      <c r="Z835">
        <f t="shared" ref="Z835:Z898" si="138">IF(W835=I835,1,0)</f>
        <v>1</v>
      </c>
      <c r="AA835">
        <f t="shared" ref="AA835:AA898" si="139">IF(X835=I835,1,0)</f>
        <v>1</v>
      </c>
    </row>
    <row r="836" spans="1:27" x14ac:dyDescent="0.2">
      <c r="A836" t="s">
        <v>17</v>
      </c>
      <c r="B836" s="1">
        <v>44157</v>
      </c>
      <c r="C836" s="2">
        <v>0.58333333333333337</v>
      </c>
      <c r="D836" t="s">
        <v>45</v>
      </c>
      <c r="E836" t="s">
        <v>39</v>
      </c>
      <c r="F836">
        <v>0</v>
      </c>
      <c r="G836">
        <v>1</v>
      </c>
      <c r="H836" t="s">
        <v>20</v>
      </c>
      <c r="I836">
        <f t="shared" si="130"/>
        <v>-1</v>
      </c>
      <c r="J836">
        <v>3</v>
      </c>
      <c r="K836">
        <v>3.25</v>
      </c>
      <c r="L836">
        <v>2.4</v>
      </c>
      <c r="M836">
        <v>3</v>
      </c>
      <c r="N836">
        <v>3.3</v>
      </c>
      <c r="O836">
        <v>2.4</v>
      </c>
      <c r="P836">
        <v>3.05</v>
      </c>
      <c r="Q836">
        <v>3</v>
      </c>
      <c r="R836">
        <v>2.4500000000000002</v>
      </c>
      <c r="S836">
        <f t="shared" si="131"/>
        <v>2.4</v>
      </c>
      <c r="T836">
        <f t="shared" si="132"/>
        <v>2.4</v>
      </c>
      <c r="U836">
        <f t="shared" si="133"/>
        <v>2.4500000000000002</v>
      </c>
      <c r="V836">
        <f t="shared" si="134"/>
        <v>-1</v>
      </c>
      <c r="W836">
        <f t="shared" si="135"/>
        <v>-1</v>
      </c>
      <c r="X836">
        <f t="shared" si="136"/>
        <v>-1</v>
      </c>
      <c r="Y836">
        <f t="shared" si="137"/>
        <v>1</v>
      </c>
      <c r="Z836">
        <f t="shared" si="138"/>
        <v>1</v>
      </c>
      <c r="AA836">
        <f t="shared" si="139"/>
        <v>1</v>
      </c>
    </row>
    <row r="837" spans="1:27" x14ac:dyDescent="0.2">
      <c r="A837" t="s">
        <v>17</v>
      </c>
      <c r="B837" s="1">
        <v>44157</v>
      </c>
      <c r="C837" s="2">
        <v>0.6875</v>
      </c>
      <c r="D837" t="s">
        <v>27</v>
      </c>
      <c r="E837" t="s">
        <v>19</v>
      </c>
      <c r="F837">
        <v>0</v>
      </c>
      <c r="G837">
        <v>0</v>
      </c>
      <c r="H837" t="s">
        <v>23</v>
      </c>
      <c r="I837">
        <f t="shared" si="130"/>
        <v>0</v>
      </c>
      <c r="J837">
        <v>3</v>
      </c>
      <c r="K837">
        <v>3.75</v>
      </c>
      <c r="L837">
        <v>2.2000000000000002</v>
      </c>
      <c r="M837">
        <v>3.1</v>
      </c>
      <c r="N837">
        <v>3.75</v>
      </c>
      <c r="O837">
        <v>2.15</v>
      </c>
      <c r="P837">
        <v>3.05</v>
      </c>
      <c r="Q837">
        <v>3.65</v>
      </c>
      <c r="R837">
        <v>2.2000000000000002</v>
      </c>
      <c r="S837">
        <f t="shared" si="131"/>
        <v>2.2000000000000002</v>
      </c>
      <c r="T837">
        <f t="shared" si="132"/>
        <v>2.15</v>
      </c>
      <c r="U837">
        <f t="shared" si="133"/>
        <v>2.2000000000000002</v>
      </c>
      <c r="V837">
        <f t="shared" si="134"/>
        <v>-1</v>
      </c>
      <c r="W837">
        <f t="shared" si="135"/>
        <v>-1</v>
      </c>
      <c r="X837">
        <f t="shared" si="136"/>
        <v>-1</v>
      </c>
      <c r="Y837">
        <f t="shared" si="137"/>
        <v>0</v>
      </c>
      <c r="Z837">
        <f t="shared" si="138"/>
        <v>0</v>
      </c>
      <c r="AA837">
        <f t="shared" si="139"/>
        <v>0</v>
      </c>
    </row>
    <row r="838" spans="1:27" x14ac:dyDescent="0.2">
      <c r="A838" t="s">
        <v>17</v>
      </c>
      <c r="B838" s="1">
        <v>44157</v>
      </c>
      <c r="C838" s="2">
        <v>0.80208333333333337</v>
      </c>
      <c r="D838" t="s">
        <v>22</v>
      </c>
      <c r="E838" t="s">
        <v>35</v>
      </c>
      <c r="F838">
        <v>3</v>
      </c>
      <c r="G838">
        <v>0</v>
      </c>
      <c r="H838" t="s">
        <v>24</v>
      </c>
      <c r="I838">
        <f t="shared" si="130"/>
        <v>1</v>
      </c>
      <c r="J838">
        <v>1.85</v>
      </c>
      <c r="K838">
        <v>4</v>
      </c>
      <c r="L838">
        <v>3.8</v>
      </c>
      <c r="M838">
        <v>1.91</v>
      </c>
      <c r="N838">
        <v>3.8</v>
      </c>
      <c r="O838">
        <v>3.75</v>
      </c>
      <c r="P838">
        <v>1.9</v>
      </c>
      <c r="Q838">
        <v>3.8</v>
      </c>
      <c r="R838">
        <v>3.75</v>
      </c>
      <c r="S838">
        <f t="shared" si="131"/>
        <v>1.85</v>
      </c>
      <c r="T838">
        <f t="shared" si="132"/>
        <v>1.91</v>
      </c>
      <c r="U838">
        <f t="shared" si="133"/>
        <v>1.9</v>
      </c>
      <c r="V838">
        <f t="shared" si="134"/>
        <v>1</v>
      </c>
      <c r="W838">
        <f t="shared" si="135"/>
        <v>1</v>
      </c>
      <c r="X838">
        <f t="shared" si="136"/>
        <v>1</v>
      </c>
      <c r="Y838">
        <f t="shared" si="137"/>
        <v>1</v>
      </c>
      <c r="Z838">
        <f t="shared" si="138"/>
        <v>1</v>
      </c>
      <c r="AA838">
        <f t="shared" si="139"/>
        <v>1</v>
      </c>
    </row>
    <row r="839" spans="1:27" x14ac:dyDescent="0.2">
      <c r="A839" t="s">
        <v>17</v>
      </c>
      <c r="B839" s="1">
        <v>44158</v>
      </c>
      <c r="C839" s="2">
        <v>0.83333333333333337</v>
      </c>
      <c r="D839" t="s">
        <v>28</v>
      </c>
      <c r="E839" t="s">
        <v>32</v>
      </c>
      <c r="F839">
        <v>1</v>
      </c>
      <c r="G839">
        <v>1</v>
      </c>
      <c r="H839" t="s">
        <v>23</v>
      </c>
      <c r="I839">
        <f t="shared" si="130"/>
        <v>0</v>
      </c>
      <c r="J839">
        <v>2.2999999999999998</v>
      </c>
      <c r="K839">
        <v>3.25</v>
      </c>
      <c r="L839">
        <v>3.25</v>
      </c>
      <c r="M839">
        <v>2.2999999999999998</v>
      </c>
      <c r="N839">
        <v>3.25</v>
      </c>
      <c r="O839">
        <v>3.2</v>
      </c>
      <c r="P839">
        <v>2.2999999999999998</v>
      </c>
      <c r="Q839">
        <v>3</v>
      </c>
      <c r="R839">
        <v>3.25</v>
      </c>
      <c r="S839">
        <f t="shared" si="131"/>
        <v>2.2999999999999998</v>
      </c>
      <c r="T839">
        <f t="shared" si="132"/>
        <v>2.2999999999999998</v>
      </c>
      <c r="U839">
        <f t="shared" si="133"/>
        <v>2.2999999999999998</v>
      </c>
      <c r="V839">
        <f t="shared" si="134"/>
        <v>1</v>
      </c>
      <c r="W839">
        <f t="shared" si="135"/>
        <v>1</v>
      </c>
      <c r="X839">
        <f t="shared" si="136"/>
        <v>1</v>
      </c>
      <c r="Y839">
        <f t="shared" si="137"/>
        <v>0</v>
      </c>
      <c r="Z839">
        <f t="shared" si="138"/>
        <v>0</v>
      </c>
      <c r="AA839">
        <f t="shared" si="139"/>
        <v>0</v>
      </c>
    </row>
    <row r="840" spans="1:27" x14ac:dyDescent="0.2">
      <c r="A840" t="s">
        <v>17</v>
      </c>
      <c r="B840" s="1">
        <v>44162</v>
      </c>
      <c r="C840" s="2">
        <v>0.83333333333333337</v>
      </c>
      <c r="D840" t="s">
        <v>18</v>
      </c>
      <c r="E840" t="s">
        <v>29</v>
      </c>
      <c r="F840">
        <v>0</v>
      </c>
      <c r="G840">
        <v>2</v>
      </c>
      <c r="H840" t="s">
        <v>20</v>
      </c>
      <c r="I840">
        <f t="shared" si="130"/>
        <v>-1</v>
      </c>
      <c r="J840">
        <v>2.0499999999999998</v>
      </c>
      <c r="K840">
        <v>3.25</v>
      </c>
      <c r="L840">
        <v>3.75</v>
      </c>
      <c r="M840">
        <v>2.15</v>
      </c>
      <c r="N840">
        <v>3.2</v>
      </c>
      <c r="O840">
        <v>3.7</v>
      </c>
      <c r="P840">
        <v>2.15</v>
      </c>
      <c r="Q840">
        <v>3.2</v>
      </c>
      <c r="R840">
        <v>3.55</v>
      </c>
      <c r="S840">
        <f t="shared" si="131"/>
        <v>2.0499999999999998</v>
      </c>
      <c r="T840">
        <f t="shared" si="132"/>
        <v>2.15</v>
      </c>
      <c r="U840">
        <f t="shared" si="133"/>
        <v>2.15</v>
      </c>
      <c r="V840">
        <f t="shared" si="134"/>
        <v>1</v>
      </c>
      <c r="W840">
        <f t="shared" si="135"/>
        <v>1</v>
      </c>
      <c r="X840">
        <f t="shared" si="136"/>
        <v>1</v>
      </c>
      <c r="Y840">
        <f t="shared" si="137"/>
        <v>0</v>
      </c>
      <c r="Z840">
        <f t="shared" si="138"/>
        <v>0</v>
      </c>
      <c r="AA840">
        <f t="shared" si="139"/>
        <v>0</v>
      </c>
    </row>
    <row r="841" spans="1:27" x14ac:dyDescent="0.2">
      <c r="A841" t="s">
        <v>17</v>
      </c>
      <c r="B841" s="1">
        <v>44163</v>
      </c>
      <c r="C841" s="2">
        <v>0.52083333333333337</v>
      </c>
      <c r="D841" t="s">
        <v>38</v>
      </c>
      <c r="E841" t="s">
        <v>22</v>
      </c>
      <c r="F841">
        <v>1</v>
      </c>
      <c r="G841">
        <v>1</v>
      </c>
      <c r="H841" t="s">
        <v>23</v>
      </c>
      <c r="I841">
        <f t="shared" si="130"/>
        <v>0</v>
      </c>
      <c r="J841">
        <v>5.5</v>
      </c>
      <c r="K841">
        <v>4.2</v>
      </c>
      <c r="L841">
        <v>1.57</v>
      </c>
      <c r="M841">
        <v>5.5</v>
      </c>
      <c r="N841">
        <v>4</v>
      </c>
      <c r="O841">
        <v>1.62</v>
      </c>
      <c r="P841">
        <v>4.9000000000000004</v>
      </c>
      <c r="Q841">
        <v>4.0999999999999996</v>
      </c>
      <c r="R841">
        <v>1.63</v>
      </c>
      <c r="S841">
        <f t="shared" si="131"/>
        <v>1.57</v>
      </c>
      <c r="T841">
        <f t="shared" si="132"/>
        <v>1.62</v>
      </c>
      <c r="U841">
        <f t="shared" si="133"/>
        <v>1.63</v>
      </c>
      <c r="V841">
        <f t="shared" si="134"/>
        <v>-1</v>
      </c>
      <c r="W841">
        <f t="shared" si="135"/>
        <v>-1</v>
      </c>
      <c r="X841">
        <f t="shared" si="136"/>
        <v>-1</v>
      </c>
      <c r="Y841">
        <f t="shared" si="137"/>
        <v>0</v>
      </c>
      <c r="Z841">
        <f t="shared" si="138"/>
        <v>0</v>
      </c>
      <c r="AA841">
        <f t="shared" si="139"/>
        <v>0</v>
      </c>
    </row>
    <row r="842" spans="1:27" x14ac:dyDescent="0.2">
      <c r="A842" t="s">
        <v>17</v>
      </c>
      <c r="B842" s="1">
        <v>44163</v>
      </c>
      <c r="C842" s="2">
        <v>0.625</v>
      </c>
      <c r="D842" t="s">
        <v>40</v>
      </c>
      <c r="E842" t="s">
        <v>41</v>
      </c>
      <c r="F842">
        <v>5</v>
      </c>
      <c r="G842">
        <v>0</v>
      </c>
      <c r="H842" t="s">
        <v>24</v>
      </c>
      <c r="I842">
        <f t="shared" si="130"/>
        <v>1</v>
      </c>
      <c r="J842">
        <v>1.1599999999999999</v>
      </c>
      <c r="K842">
        <v>7.5</v>
      </c>
      <c r="L842">
        <v>16</v>
      </c>
      <c r="M842">
        <v>1.18</v>
      </c>
      <c r="N842">
        <v>7.5</v>
      </c>
      <c r="O842">
        <v>15</v>
      </c>
      <c r="P842">
        <v>1.17</v>
      </c>
      <c r="Q842">
        <v>7.5</v>
      </c>
      <c r="R842">
        <v>14</v>
      </c>
      <c r="S842">
        <f t="shared" si="131"/>
        <v>1.1599999999999999</v>
      </c>
      <c r="T842">
        <f t="shared" si="132"/>
        <v>1.18</v>
      </c>
      <c r="U842">
        <f t="shared" si="133"/>
        <v>1.17</v>
      </c>
      <c r="V842">
        <f t="shared" si="134"/>
        <v>1</v>
      </c>
      <c r="W842">
        <f t="shared" si="135"/>
        <v>1</v>
      </c>
      <c r="X842">
        <f t="shared" si="136"/>
        <v>1</v>
      </c>
      <c r="Y842">
        <f t="shared" si="137"/>
        <v>1</v>
      </c>
      <c r="Z842">
        <f t="shared" si="138"/>
        <v>1</v>
      </c>
      <c r="AA842">
        <f t="shared" si="139"/>
        <v>1</v>
      </c>
    </row>
    <row r="843" spans="1:27" x14ac:dyDescent="0.2">
      <c r="A843" t="s">
        <v>17</v>
      </c>
      <c r="B843" s="1">
        <v>44163</v>
      </c>
      <c r="C843" s="2">
        <v>0.72916666666666663</v>
      </c>
      <c r="D843" t="s">
        <v>33</v>
      </c>
      <c r="E843" t="s">
        <v>27</v>
      </c>
      <c r="F843">
        <v>0</v>
      </c>
      <c r="G843">
        <v>1</v>
      </c>
      <c r="H843" t="s">
        <v>20</v>
      </c>
      <c r="I843">
        <f t="shared" si="130"/>
        <v>-1</v>
      </c>
      <c r="J843">
        <v>1.95</v>
      </c>
      <c r="K843">
        <v>3.8</v>
      </c>
      <c r="L843">
        <v>3.6</v>
      </c>
      <c r="M843">
        <v>1.95</v>
      </c>
      <c r="N843">
        <v>3.7</v>
      </c>
      <c r="O843">
        <v>3.7</v>
      </c>
      <c r="P843">
        <v>2</v>
      </c>
      <c r="Q843">
        <v>3.75</v>
      </c>
      <c r="R843">
        <v>3.4</v>
      </c>
      <c r="S843">
        <f t="shared" si="131"/>
        <v>1.95</v>
      </c>
      <c r="T843">
        <f t="shared" si="132"/>
        <v>1.95</v>
      </c>
      <c r="U843">
        <f t="shared" si="133"/>
        <v>2</v>
      </c>
      <c r="V843">
        <f t="shared" si="134"/>
        <v>1</v>
      </c>
      <c r="W843">
        <f t="shared" si="135"/>
        <v>1</v>
      </c>
      <c r="X843">
        <f t="shared" si="136"/>
        <v>1</v>
      </c>
      <c r="Y843">
        <f t="shared" si="137"/>
        <v>0</v>
      </c>
      <c r="Z843">
        <f t="shared" si="138"/>
        <v>0</v>
      </c>
      <c r="AA843">
        <f t="shared" si="139"/>
        <v>0</v>
      </c>
    </row>
    <row r="844" spans="1:27" x14ac:dyDescent="0.2">
      <c r="A844" t="s">
        <v>17</v>
      </c>
      <c r="B844" s="1">
        <v>44163</v>
      </c>
      <c r="C844" s="2">
        <v>0.83333333333333337</v>
      </c>
      <c r="D844" t="s">
        <v>44</v>
      </c>
      <c r="E844" t="s">
        <v>45</v>
      </c>
      <c r="F844">
        <v>1</v>
      </c>
      <c r="G844">
        <v>0</v>
      </c>
      <c r="H844" t="s">
        <v>24</v>
      </c>
      <c r="I844">
        <f t="shared" si="130"/>
        <v>1</v>
      </c>
      <c r="J844">
        <v>2.6</v>
      </c>
      <c r="K844">
        <v>3.2</v>
      </c>
      <c r="L844">
        <v>2.8</v>
      </c>
      <c r="M844">
        <v>2.5499999999999998</v>
      </c>
      <c r="N844">
        <v>3.1</v>
      </c>
      <c r="O844">
        <v>2.95</v>
      </c>
      <c r="P844">
        <v>2.5499999999999998</v>
      </c>
      <c r="Q844">
        <v>3.2</v>
      </c>
      <c r="R844">
        <v>2.8</v>
      </c>
      <c r="S844">
        <f t="shared" si="131"/>
        <v>2.6</v>
      </c>
      <c r="T844">
        <f t="shared" si="132"/>
        <v>2.5499999999999998</v>
      </c>
      <c r="U844">
        <f t="shared" si="133"/>
        <v>2.5499999999999998</v>
      </c>
      <c r="V844">
        <f t="shared" si="134"/>
        <v>1</v>
      </c>
      <c r="W844">
        <f t="shared" si="135"/>
        <v>1</v>
      </c>
      <c r="X844">
        <f t="shared" si="136"/>
        <v>1</v>
      </c>
      <c r="Y844">
        <f t="shared" si="137"/>
        <v>1</v>
      </c>
      <c r="Z844">
        <f t="shared" si="138"/>
        <v>1</v>
      </c>
      <c r="AA844">
        <f t="shared" si="139"/>
        <v>1</v>
      </c>
    </row>
    <row r="845" spans="1:27" x14ac:dyDescent="0.2">
      <c r="A845" t="s">
        <v>17</v>
      </c>
      <c r="B845" s="1">
        <v>44164</v>
      </c>
      <c r="C845" s="2">
        <v>0.58333333333333337</v>
      </c>
      <c r="D845" t="s">
        <v>32</v>
      </c>
      <c r="E845" t="s">
        <v>37</v>
      </c>
      <c r="F845">
        <v>2</v>
      </c>
      <c r="G845">
        <v>3</v>
      </c>
      <c r="H845" t="s">
        <v>20</v>
      </c>
      <c r="I845">
        <f t="shared" si="130"/>
        <v>-1</v>
      </c>
      <c r="J845">
        <v>4</v>
      </c>
      <c r="K845">
        <v>3.5</v>
      </c>
      <c r="L845">
        <v>1.95</v>
      </c>
      <c r="M845">
        <v>3.8</v>
      </c>
      <c r="N845">
        <v>3.6</v>
      </c>
      <c r="O845">
        <v>1.95</v>
      </c>
      <c r="P845">
        <v>3.65</v>
      </c>
      <c r="Q845">
        <v>3.5</v>
      </c>
      <c r="R845">
        <v>2</v>
      </c>
      <c r="S845">
        <f t="shared" si="131"/>
        <v>1.95</v>
      </c>
      <c r="T845">
        <f t="shared" si="132"/>
        <v>1.95</v>
      </c>
      <c r="U845">
        <f t="shared" si="133"/>
        <v>2</v>
      </c>
      <c r="V845">
        <f t="shared" si="134"/>
        <v>-1</v>
      </c>
      <c r="W845">
        <f t="shared" si="135"/>
        <v>-1</v>
      </c>
      <c r="X845">
        <f t="shared" si="136"/>
        <v>-1</v>
      </c>
      <c r="Y845">
        <f t="shared" si="137"/>
        <v>1</v>
      </c>
      <c r="Z845">
        <f t="shared" si="138"/>
        <v>1</v>
      </c>
      <c r="AA845">
        <f t="shared" si="139"/>
        <v>1</v>
      </c>
    </row>
    <row r="846" spans="1:27" x14ac:dyDescent="0.2">
      <c r="A846" t="s">
        <v>17</v>
      </c>
      <c r="B846" s="1">
        <v>44164</v>
      </c>
      <c r="C846" s="2">
        <v>0.6875</v>
      </c>
      <c r="D846" t="s">
        <v>34</v>
      </c>
      <c r="E846" t="s">
        <v>31</v>
      </c>
      <c r="F846">
        <v>0</v>
      </c>
      <c r="G846">
        <v>0</v>
      </c>
      <c r="H846" t="s">
        <v>23</v>
      </c>
      <c r="I846">
        <f t="shared" si="130"/>
        <v>0</v>
      </c>
      <c r="J846">
        <v>2.0499999999999998</v>
      </c>
      <c r="K846">
        <v>3.5</v>
      </c>
      <c r="L846">
        <v>3.6</v>
      </c>
      <c r="M846">
        <v>2.1</v>
      </c>
      <c r="N846">
        <v>3.5</v>
      </c>
      <c r="O846">
        <v>3.5</v>
      </c>
      <c r="P846">
        <v>2.1</v>
      </c>
      <c r="Q846">
        <v>3.5</v>
      </c>
      <c r="R846">
        <v>3.35</v>
      </c>
      <c r="S846">
        <f t="shared" si="131"/>
        <v>2.0499999999999998</v>
      </c>
      <c r="T846">
        <f t="shared" si="132"/>
        <v>2.1</v>
      </c>
      <c r="U846">
        <f t="shared" si="133"/>
        <v>2.1</v>
      </c>
      <c r="V846">
        <f t="shared" si="134"/>
        <v>1</v>
      </c>
      <c r="W846">
        <f t="shared" si="135"/>
        <v>1</v>
      </c>
      <c r="X846">
        <f t="shared" si="136"/>
        <v>1</v>
      </c>
      <c r="Y846">
        <f t="shared" si="137"/>
        <v>0</v>
      </c>
      <c r="Z846">
        <f t="shared" si="138"/>
        <v>0</v>
      </c>
      <c r="AA846">
        <f t="shared" si="139"/>
        <v>0</v>
      </c>
    </row>
    <row r="847" spans="1:27" x14ac:dyDescent="0.2">
      <c r="A847" t="s">
        <v>17</v>
      </c>
      <c r="B847" s="1">
        <v>44164</v>
      </c>
      <c r="C847" s="2">
        <v>0.80208333333333337</v>
      </c>
      <c r="D847" t="s">
        <v>19</v>
      </c>
      <c r="E847" t="s">
        <v>28</v>
      </c>
      <c r="F847">
        <v>1</v>
      </c>
      <c r="G847">
        <v>2</v>
      </c>
      <c r="H847" t="s">
        <v>20</v>
      </c>
      <c r="I847">
        <f t="shared" si="130"/>
        <v>-1</v>
      </c>
      <c r="J847">
        <v>2.0499999999999998</v>
      </c>
      <c r="K847">
        <v>3.4</v>
      </c>
      <c r="L847">
        <v>3.75</v>
      </c>
      <c r="M847">
        <v>2.0499999999999998</v>
      </c>
      <c r="N847">
        <v>3.4</v>
      </c>
      <c r="O847">
        <v>3.8</v>
      </c>
      <c r="P847">
        <v>2.1</v>
      </c>
      <c r="Q847">
        <v>3.25</v>
      </c>
      <c r="R847">
        <v>3.6</v>
      </c>
      <c r="S847">
        <f t="shared" si="131"/>
        <v>2.0499999999999998</v>
      </c>
      <c r="T847">
        <f t="shared" si="132"/>
        <v>2.0499999999999998</v>
      </c>
      <c r="U847">
        <f t="shared" si="133"/>
        <v>2.1</v>
      </c>
      <c r="V847">
        <f t="shared" si="134"/>
        <v>1</v>
      </c>
      <c r="W847">
        <f t="shared" si="135"/>
        <v>1</v>
      </c>
      <c r="X847">
        <f t="shared" si="136"/>
        <v>1</v>
      </c>
      <c r="Y847">
        <f t="shared" si="137"/>
        <v>0</v>
      </c>
      <c r="Z847">
        <f t="shared" si="138"/>
        <v>0</v>
      </c>
      <c r="AA847">
        <f t="shared" si="139"/>
        <v>0</v>
      </c>
    </row>
    <row r="848" spans="1:27" x14ac:dyDescent="0.2">
      <c r="A848" t="s">
        <v>17</v>
      </c>
      <c r="B848" s="1">
        <v>44165</v>
      </c>
      <c r="C848" s="2">
        <v>0.72916666666666663</v>
      </c>
      <c r="D848" t="s">
        <v>35</v>
      </c>
      <c r="E848" t="s">
        <v>21</v>
      </c>
      <c r="F848">
        <v>1</v>
      </c>
      <c r="G848">
        <v>2</v>
      </c>
      <c r="H848" t="s">
        <v>20</v>
      </c>
      <c r="I848">
        <f t="shared" si="130"/>
        <v>-1</v>
      </c>
      <c r="J848">
        <v>1.5</v>
      </c>
      <c r="K848">
        <v>4.33</v>
      </c>
      <c r="L848">
        <v>6.5</v>
      </c>
      <c r="M848">
        <v>1.53</v>
      </c>
      <c r="N848">
        <v>4.0999999999999996</v>
      </c>
      <c r="O848">
        <v>6.5</v>
      </c>
      <c r="P848">
        <v>1.53</v>
      </c>
      <c r="Q848">
        <v>4.3</v>
      </c>
      <c r="R848">
        <v>6</v>
      </c>
      <c r="S848">
        <f t="shared" si="131"/>
        <v>1.5</v>
      </c>
      <c r="T848">
        <f t="shared" si="132"/>
        <v>1.53</v>
      </c>
      <c r="U848">
        <f t="shared" si="133"/>
        <v>1.53</v>
      </c>
      <c r="V848">
        <f t="shared" si="134"/>
        <v>1</v>
      </c>
      <c r="W848">
        <f t="shared" si="135"/>
        <v>1</v>
      </c>
      <c r="X848">
        <f t="shared" si="136"/>
        <v>1</v>
      </c>
      <c r="Y848">
        <f t="shared" si="137"/>
        <v>0</v>
      </c>
      <c r="Z848">
        <f t="shared" si="138"/>
        <v>0</v>
      </c>
      <c r="AA848">
        <f t="shared" si="139"/>
        <v>0</v>
      </c>
    </row>
    <row r="849" spans="1:27" x14ac:dyDescent="0.2">
      <c r="A849" t="s">
        <v>17</v>
      </c>
      <c r="B849" s="1">
        <v>44165</v>
      </c>
      <c r="C849" s="2">
        <v>0.83333333333333337</v>
      </c>
      <c r="D849" t="s">
        <v>39</v>
      </c>
      <c r="E849" t="s">
        <v>26</v>
      </c>
      <c r="F849">
        <v>2</v>
      </c>
      <c r="G849">
        <v>1</v>
      </c>
      <c r="H849" t="s">
        <v>24</v>
      </c>
      <c r="I849">
        <f t="shared" si="130"/>
        <v>1</v>
      </c>
      <c r="J849">
        <v>2.25</v>
      </c>
      <c r="K849">
        <v>3.6</v>
      </c>
      <c r="L849">
        <v>3</v>
      </c>
      <c r="M849">
        <v>2.25</v>
      </c>
      <c r="N849">
        <v>3.5</v>
      </c>
      <c r="O849">
        <v>3.1</v>
      </c>
      <c r="P849">
        <v>2.2999999999999998</v>
      </c>
      <c r="Q849">
        <v>3.5</v>
      </c>
      <c r="R849">
        <v>2.95</v>
      </c>
      <c r="S849">
        <f t="shared" si="131"/>
        <v>2.25</v>
      </c>
      <c r="T849">
        <f t="shared" si="132"/>
        <v>2.25</v>
      </c>
      <c r="U849">
        <f t="shared" si="133"/>
        <v>2.2999999999999998</v>
      </c>
      <c r="V849">
        <f t="shared" si="134"/>
        <v>1</v>
      </c>
      <c r="W849">
        <f t="shared" si="135"/>
        <v>1</v>
      </c>
      <c r="X849">
        <f t="shared" si="136"/>
        <v>1</v>
      </c>
      <c r="Y849">
        <f t="shared" si="137"/>
        <v>1</v>
      </c>
      <c r="Z849">
        <f t="shared" si="138"/>
        <v>1</v>
      </c>
      <c r="AA849">
        <f t="shared" si="139"/>
        <v>1</v>
      </c>
    </row>
    <row r="850" spans="1:27" x14ac:dyDescent="0.2">
      <c r="A850" t="s">
        <v>17</v>
      </c>
      <c r="B850" s="1">
        <v>44170</v>
      </c>
      <c r="C850" s="2">
        <v>0.52083333333333337</v>
      </c>
      <c r="D850" t="s">
        <v>41</v>
      </c>
      <c r="E850" t="s">
        <v>33</v>
      </c>
      <c r="F850">
        <v>1</v>
      </c>
      <c r="G850">
        <v>1</v>
      </c>
      <c r="H850" t="s">
        <v>23</v>
      </c>
      <c r="I850">
        <f t="shared" si="130"/>
        <v>0</v>
      </c>
      <c r="J850">
        <v>4</v>
      </c>
      <c r="K850">
        <v>3.5</v>
      </c>
      <c r="L850">
        <v>1.9</v>
      </c>
      <c r="M850">
        <v>4.0999999999999996</v>
      </c>
      <c r="N850">
        <v>3.5</v>
      </c>
      <c r="O850">
        <v>1.91</v>
      </c>
      <c r="P850">
        <v>4.0999999999999996</v>
      </c>
      <c r="Q850">
        <v>3.4</v>
      </c>
      <c r="R850">
        <v>1.95</v>
      </c>
      <c r="S850">
        <f t="shared" si="131"/>
        <v>1.9</v>
      </c>
      <c r="T850">
        <f t="shared" si="132"/>
        <v>1.91</v>
      </c>
      <c r="U850">
        <f t="shared" si="133"/>
        <v>1.95</v>
      </c>
      <c r="V850">
        <f t="shared" si="134"/>
        <v>-1</v>
      </c>
      <c r="W850">
        <f t="shared" si="135"/>
        <v>-1</v>
      </c>
      <c r="X850">
        <f t="shared" si="136"/>
        <v>-1</v>
      </c>
      <c r="Y850">
        <f t="shared" si="137"/>
        <v>0</v>
      </c>
      <c r="Z850">
        <f t="shared" si="138"/>
        <v>0</v>
      </c>
      <c r="AA850">
        <f t="shared" si="139"/>
        <v>0</v>
      </c>
    </row>
    <row r="851" spans="1:27" x14ac:dyDescent="0.2">
      <c r="A851" t="s">
        <v>17</v>
      </c>
      <c r="B851" s="1">
        <v>44170</v>
      </c>
      <c r="C851" s="2">
        <v>0.625</v>
      </c>
      <c r="D851" t="s">
        <v>40</v>
      </c>
      <c r="E851" t="s">
        <v>21</v>
      </c>
      <c r="F851">
        <v>2</v>
      </c>
      <c r="G851">
        <v>0</v>
      </c>
      <c r="H851" t="s">
        <v>24</v>
      </c>
      <c r="I851">
        <f t="shared" si="130"/>
        <v>1</v>
      </c>
      <c r="J851">
        <v>1.1000000000000001</v>
      </c>
      <c r="K851">
        <v>11</v>
      </c>
      <c r="L851">
        <v>19</v>
      </c>
      <c r="M851">
        <v>1.1100000000000001</v>
      </c>
      <c r="N851">
        <v>10</v>
      </c>
      <c r="O851">
        <v>21</v>
      </c>
      <c r="P851">
        <v>1.1200000000000001</v>
      </c>
      <c r="Q851">
        <v>9</v>
      </c>
      <c r="R851">
        <v>18</v>
      </c>
      <c r="S851">
        <f t="shared" si="131"/>
        <v>1.1000000000000001</v>
      </c>
      <c r="T851">
        <f t="shared" si="132"/>
        <v>1.1100000000000001</v>
      </c>
      <c r="U851">
        <f t="shared" si="133"/>
        <v>1.1200000000000001</v>
      </c>
      <c r="V851">
        <f t="shared" si="134"/>
        <v>1</v>
      </c>
      <c r="W851">
        <f t="shared" si="135"/>
        <v>1</v>
      </c>
      <c r="X851">
        <f t="shared" si="136"/>
        <v>1</v>
      </c>
      <c r="Y851">
        <f t="shared" si="137"/>
        <v>1</v>
      </c>
      <c r="Z851">
        <f t="shared" si="138"/>
        <v>1</v>
      </c>
      <c r="AA851">
        <f t="shared" si="139"/>
        <v>1</v>
      </c>
    </row>
    <row r="852" spans="1:27" x14ac:dyDescent="0.2">
      <c r="A852" t="s">
        <v>17</v>
      </c>
      <c r="B852" s="1">
        <v>44170</v>
      </c>
      <c r="C852" s="2">
        <v>0.72916666666666663</v>
      </c>
      <c r="D852" t="s">
        <v>39</v>
      </c>
      <c r="E852" t="s">
        <v>37</v>
      </c>
      <c r="F852">
        <v>1</v>
      </c>
      <c r="G852">
        <v>3</v>
      </c>
      <c r="H852" t="s">
        <v>20</v>
      </c>
      <c r="I852">
        <f t="shared" si="130"/>
        <v>-1</v>
      </c>
      <c r="J852">
        <v>3.6</v>
      </c>
      <c r="K852">
        <v>3.6</v>
      </c>
      <c r="L852">
        <v>2</v>
      </c>
      <c r="M852">
        <v>3.6</v>
      </c>
      <c r="N852">
        <v>3.5</v>
      </c>
      <c r="O852">
        <v>2.0499999999999998</v>
      </c>
      <c r="P852">
        <v>3.7</v>
      </c>
      <c r="Q852">
        <v>3.45</v>
      </c>
      <c r="R852">
        <v>2</v>
      </c>
      <c r="S852">
        <f t="shared" si="131"/>
        <v>2</v>
      </c>
      <c r="T852">
        <f t="shared" si="132"/>
        <v>2.0499999999999998</v>
      </c>
      <c r="U852">
        <f t="shared" si="133"/>
        <v>2</v>
      </c>
      <c r="V852">
        <f t="shared" si="134"/>
        <v>-1</v>
      </c>
      <c r="W852">
        <f t="shared" si="135"/>
        <v>-1</v>
      </c>
      <c r="X852">
        <f t="shared" si="136"/>
        <v>-1</v>
      </c>
      <c r="Y852">
        <f t="shared" si="137"/>
        <v>1</v>
      </c>
      <c r="Z852">
        <f t="shared" si="138"/>
        <v>1</v>
      </c>
      <c r="AA852">
        <f t="shared" si="139"/>
        <v>1</v>
      </c>
    </row>
    <row r="853" spans="1:27" x14ac:dyDescent="0.2">
      <c r="A853" t="s">
        <v>17</v>
      </c>
      <c r="B853" s="1">
        <v>44170</v>
      </c>
      <c r="C853" s="2">
        <v>0.83333333333333337</v>
      </c>
      <c r="D853" t="s">
        <v>34</v>
      </c>
      <c r="E853" t="s">
        <v>27</v>
      </c>
      <c r="F853">
        <v>3</v>
      </c>
      <c r="G853">
        <v>1</v>
      </c>
      <c r="H853" t="s">
        <v>24</v>
      </c>
      <c r="I853">
        <f t="shared" si="130"/>
        <v>1</v>
      </c>
      <c r="J853">
        <v>1.5</v>
      </c>
      <c r="K853">
        <v>4.5</v>
      </c>
      <c r="L853">
        <v>6</v>
      </c>
      <c r="M853">
        <v>1.53</v>
      </c>
      <c r="N853">
        <v>4.4000000000000004</v>
      </c>
      <c r="O853">
        <v>5.75</v>
      </c>
      <c r="P853">
        <v>1.55</v>
      </c>
      <c r="Q853">
        <v>4.4000000000000004</v>
      </c>
      <c r="R853">
        <v>5.5</v>
      </c>
      <c r="S853">
        <f t="shared" si="131"/>
        <v>1.5</v>
      </c>
      <c r="T853">
        <f t="shared" si="132"/>
        <v>1.53</v>
      </c>
      <c r="U853">
        <f t="shared" si="133"/>
        <v>1.55</v>
      </c>
      <c r="V853">
        <f t="shared" si="134"/>
        <v>1</v>
      </c>
      <c r="W853">
        <f t="shared" si="135"/>
        <v>1</v>
      </c>
      <c r="X853">
        <f t="shared" si="136"/>
        <v>1</v>
      </c>
      <c r="Y853">
        <f t="shared" si="137"/>
        <v>1</v>
      </c>
      <c r="Z853">
        <f t="shared" si="138"/>
        <v>1</v>
      </c>
      <c r="AA853">
        <f t="shared" si="139"/>
        <v>1</v>
      </c>
    </row>
    <row r="854" spans="1:27" x14ac:dyDescent="0.2">
      <c r="A854" t="s">
        <v>17</v>
      </c>
      <c r="B854" s="1">
        <v>44171</v>
      </c>
      <c r="C854" s="2">
        <v>0.5</v>
      </c>
      <c r="D854" t="s">
        <v>44</v>
      </c>
      <c r="E854" t="s">
        <v>18</v>
      </c>
      <c r="F854">
        <v>1</v>
      </c>
      <c r="G854">
        <v>5</v>
      </c>
      <c r="H854" t="s">
        <v>20</v>
      </c>
      <c r="I854">
        <f t="shared" si="130"/>
        <v>-1</v>
      </c>
      <c r="J854">
        <v>2.87</v>
      </c>
      <c r="K854">
        <v>3.2</v>
      </c>
      <c r="L854">
        <v>2.5499999999999998</v>
      </c>
      <c r="M854">
        <v>2.8</v>
      </c>
      <c r="N854">
        <v>3.2</v>
      </c>
      <c r="O854">
        <v>2.6</v>
      </c>
      <c r="P854">
        <v>2.85</v>
      </c>
      <c r="Q854">
        <v>3.1</v>
      </c>
      <c r="R854">
        <v>2.5499999999999998</v>
      </c>
      <c r="S854">
        <f t="shared" si="131"/>
        <v>2.5499999999999998</v>
      </c>
      <c r="T854">
        <f t="shared" si="132"/>
        <v>2.6</v>
      </c>
      <c r="U854">
        <f t="shared" si="133"/>
        <v>2.5499999999999998</v>
      </c>
      <c r="V854">
        <f t="shared" si="134"/>
        <v>-1</v>
      </c>
      <c r="W854">
        <f t="shared" si="135"/>
        <v>-1</v>
      </c>
      <c r="X854">
        <f t="shared" si="136"/>
        <v>-1</v>
      </c>
      <c r="Y854">
        <f t="shared" si="137"/>
        <v>1</v>
      </c>
      <c r="Z854">
        <f t="shared" si="138"/>
        <v>1</v>
      </c>
      <c r="AA854">
        <f t="shared" si="139"/>
        <v>1</v>
      </c>
    </row>
    <row r="855" spans="1:27" x14ac:dyDescent="0.2">
      <c r="A855" t="s">
        <v>17</v>
      </c>
      <c r="B855" s="1">
        <v>44171</v>
      </c>
      <c r="C855" s="2">
        <v>0.59375</v>
      </c>
      <c r="D855" t="s">
        <v>45</v>
      </c>
      <c r="E855" t="s">
        <v>35</v>
      </c>
      <c r="F855">
        <v>1</v>
      </c>
      <c r="G855">
        <v>2</v>
      </c>
      <c r="H855" t="s">
        <v>20</v>
      </c>
      <c r="I855">
        <f t="shared" si="130"/>
        <v>-1</v>
      </c>
      <c r="J855">
        <v>3.8</v>
      </c>
      <c r="K855">
        <v>3.5</v>
      </c>
      <c r="L855">
        <v>1.95</v>
      </c>
      <c r="M855">
        <v>3.8</v>
      </c>
      <c r="N855">
        <v>3.5</v>
      </c>
      <c r="O855">
        <v>2</v>
      </c>
      <c r="P855">
        <v>4</v>
      </c>
      <c r="Q855">
        <v>3.5</v>
      </c>
      <c r="R855">
        <v>1.9</v>
      </c>
      <c r="S855">
        <f t="shared" si="131"/>
        <v>1.95</v>
      </c>
      <c r="T855">
        <f t="shared" si="132"/>
        <v>2</v>
      </c>
      <c r="U855">
        <f t="shared" si="133"/>
        <v>1.9</v>
      </c>
      <c r="V855">
        <f t="shared" si="134"/>
        <v>-1</v>
      </c>
      <c r="W855">
        <f t="shared" si="135"/>
        <v>-1</v>
      </c>
      <c r="X855">
        <f t="shared" si="136"/>
        <v>-1</v>
      </c>
      <c r="Y855">
        <f t="shared" si="137"/>
        <v>1</v>
      </c>
      <c r="Z855">
        <f t="shared" si="138"/>
        <v>1</v>
      </c>
      <c r="AA855">
        <f t="shared" si="139"/>
        <v>1</v>
      </c>
    </row>
    <row r="856" spans="1:27" x14ac:dyDescent="0.2">
      <c r="A856" t="s">
        <v>17</v>
      </c>
      <c r="B856" s="1">
        <v>44171</v>
      </c>
      <c r="C856" s="2">
        <v>0.6875</v>
      </c>
      <c r="D856" t="s">
        <v>31</v>
      </c>
      <c r="E856" t="s">
        <v>19</v>
      </c>
      <c r="F856">
        <v>2</v>
      </c>
      <c r="G856">
        <v>0</v>
      </c>
      <c r="H856" t="s">
        <v>24</v>
      </c>
      <c r="I856">
        <f t="shared" si="130"/>
        <v>1</v>
      </c>
      <c r="J856">
        <v>1.95</v>
      </c>
      <c r="K856">
        <v>3.6</v>
      </c>
      <c r="L856">
        <v>3.8</v>
      </c>
      <c r="M856">
        <v>1.95</v>
      </c>
      <c r="N856">
        <v>3.6</v>
      </c>
      <c r="O856">
        <v>3.8</v>
      </c>
      <c r="P856">
        <v>2</v>
      </c>
      <c r="Q856">
        <v>3.5</v>
      </c>
      <c r="R856">
        <v>3.7</v>
      </c>
      <c r="S856">
        <f t="shared" si="131"/>
        <v>1.95</v>
      </c>
      <c r="T856">
        <f t="shared" si="132"/>
        <v>1.95</v>
      </c>
      <c r="U856">
        <f t="shared" si="133"/>
        <v>2</v>
      </c>
      <c r="V856">
        <f t="shared" si="134"/>
        <v>1</v>
      </c>
      <c r="W856">
        <f t="shared" si="135"/>
        <v>1</v>
      </c>
      <c r="X856">
        <f t="shared" si="136"/>
        <v>1</v>
      </c>
      <c r="Y856">
        <f t="shared" si="137"/>
        <v>1</v>
      </c>
      <c r="Z856">
        <f t="shared" si="138"/>
        <v>1</v>
      </c>
      <c r="AA856">
        <f t="shared" si="139"/>
        <v>1</v>
      </c>
    </row>
    <row r="857" spans="1:27" x14ac:dyDescent="0.2">
      <c r="A857" t="s">
        <v>17</v>
      </c>
      <c r="B857" s="1">
        <v>44171</v>
      </c>
      <c r="C857" s="2">
        <v>0.80208333333333337</v>
      </c>
      <c r="D857" t="s">
        <v>22</v>
      </c>
      <c r="E857" t="s">
        <v>28</v>
      </c>
      <c r="F857">
        <v>4</v>
      </c>
      <c r="G857">
        <v>0</v>
      </c>
      <c r="H857" t="s">
        <v>24</v>
      </c>
      <c r="I857">
        <f t="shared" si="130"/>
        <v>1</v>
      </c>
      <c r="J857">
        <v>1.5</v>
      </c>
      <c r="K857">
        <v>4.33</v>
      </c>
      <c r="L857">
        <v>6.5</v>
      </c>
      <c r="M857">
        <v>1.5</v>
      </c>
      <c r="N857">
        <v>4.2</v>
      </c>
      <c r="O857">
        <v>7</v>
      </c>
      <c r="P857">
        <v>1.55</v>
      </c>
      <c r="Q857">
        <v>4</v>
      </c>
      <c r="R857">
        <v>6.25</v>
      </c>
      <c r="S857">
        <f t="shared" si="131"/>
        <v>1.5</v>
      </c>
      <c r="T857">
        <f t="shared" si="132"/>
        <v>1.5</v>
      </c>
      <c r="U857">
        <f t="shared" si="133"/>
        <v>1.55</v>
      </c>
      <c r="V857">
        <f t="shared" si="134"/>
        <v>1</v>
      </c>
      <c r="W857">
        <f t="shared" si="135"/>
        <v>1</v>
      </c>
      <c r="X857">
        <f t="shared" si="136"/>
        <v>1</v>
      </c>
      <c r="Y857">
        <f t="shared" si="137"/>
        <v>1</v>
      </c>
      <c r="Z857">
        <f t="shared" si="138"/>
        <v>1</v>
      </c>
      <c r="AA857">
        <f t="shared" si="139"/>
        <v>1</v>
      </c>
    </row>
    <row r="858" spans="1:27" x14ac:dyDescent="0.2">
      <c r="A858" t="s">
        <v>17</v>
      </c>
      <c r="B858" s="1">
        <v>44172</v>
      </c>
      <c r="C858" s="2">
        <v>0.83333333333333337</v>
      </c>
      <c r="D858" t="s">
        <v>38</v>
      </c>
      <c r="E858" t="s">
        <v>32</v>
      </c>
      <c r="F858">
        <v>1</v>
      </c>
      <c r="G858">
        <v>2</v>
      </c>
      <c r="H858" t="s">
        <v>20</v>
      </c>
      <c r="I858">
        <f t="shared" si="130"/>
        <v>-1</v>
      </c>
      <c r="J858">
        <v>2.4500000000000002</v>
      </c>
      <c r="K858">
        <v>3.4</v>
      </c>
      <c r="L858">
        <v>2.9</v>
      </c>
      <c r="M858">
        <v>2.5499999999999998</v>
      </c>
      <c r="N858">
        <v>3.4</v>
      </c>
      <c r="O858">
        <v>2.75</v>
      </c>
      <c r="P858">
        <v>2.65</v>
      </c>
      <c r="Q858">
        <v>3.25</v>
      </c>
      <c r="R858">
        <v>2.7</v>
      </c>
      <c r="S858">
        <f t="shared" si="131"/>
        <v>2.4500000000000002</v>
      </c>
      <c r="T858">
        <f t="shared" si="132"/>
        <v>2.5499999999999998</v>
      </c>
      <c r="U858">
        <f t="shared" si="133"/>
        <v>2.65</v>
      </c>
      <c r="V858">
        <f t="shared" si="134"/>
        <v>1</v>
      </c>
      <c r="W858">
        <f t="shared" si="135"/>
        <v>1</v>
      </c>
      <c r="X858">
        <f t="shared" si="136"/>
        <v>1</v>
      </c>
      <c r="Y858">
        <f t="shared" si="137"/>
        <v>0</v>
      </c>
      <c r="Z858">
        <f t="shared" si="138"/>
        <v>0</v>
      </c>
      <c r="AA858">
        <f t="shared" si="139"/>
        <v>0</v>
      </c>
    </row>
    <row r="859" spans="1:27" x14ac:dyDescent="0.2">
      <c r="A859" t="s">
        <v>17</v>
      </c>
      <c r="B859" s="1">
        <v>44176</v>
      </c>
      <c r="C859" s="2">
        <v>0.83333333333333337</v>
      </c>
      <c r="D859" t="s">
        <v>27</v>
      </c>
      <c r="E859" t="s">
        <v>39</v>
      </c>
      <c r="F859">
        <v>1</v>
      </c>
      <c r="G859">
        <v>2</v>
      </c>
      <c r="H859" t="s">
        <v>20</v>
      </c>
      <c r="I859">
        <f t="shared" si="130"/>
        <v>-1</v>
      </c>
      <c r="J859">
        <v>2.15</v>
      </c>
      <c r="K859">
        <v>3.7</v>
      </c>
      <c r="L859">
        <v>3.1</v>
      </c>
      <c r="M859">
        <v>2.2000000000000002</v>
      </c>
      <c r="N859">
        <v>3.6</v>
      </c>
      <c r="O859">
        <v>3.1</v>
      </c>
      <c r="P859">
        <v>2.15</v>
      </c>
      <c r="Q859">
        <v>3.6</v>
      </c>
      <c r="R859">
        <v>3.15</v>
      </c>
      <c r="S859">
        <f t="shared" si="131"/>
        <v>2.15</v>
      </c>
      <c r="T859">
        <f t="shared" si="132"/>
        <v>2.2000000000000002</v>
      </c>
      <c r="U859">
        <f t="shared" si="133"/>
        <v>2.15</v>
      </c>
      <c r="V859">
        <f t="shared" si="134"/>
        <v>1</v>
      </c>
      <c r="W859">
        <f t="shared" si="135"/>
        <v>1</v>
      </c>
      <c r="X859">
        <f t="shared" si="136"/>
        <v>1</v>
      </c>
      <c r="Y859">
        <f t="shared" si="137"/>
        <v>0</v>
      </c>
      <c r="Z859">
        <f t="shared" si="138"/>
        <v>0</v>
      </c>
      <c r="AA859">
        <f t="shared" si="139"/>
        <v>0</v>
      </c>
    </row>
    <row r="860" spans="1:27" x14ac:dyDescent="0.2">
      <c r="A860" t="s">
        <v>17</v>
      </c>
      <c r="B860" s="1">
        <v>44177</v>
      </c>
      <c r="C860" s="2">
        <v>0.52083333333333337</v>
      </c>
      <c r="D860" t="s">
        <v>28</v>
      </c>
      <c r="E860" t="s">
        <v>26</v>
      </c>
      <c r="F860">
        <v>0</v>
      </c>
      <c r="G860">
        <v>1</v>
      </c>
      <c r="H860" t="s">
        <v>20</v>
      </c>
      <c r="I860">
        <f t="shared" si="130"/>
        <v>-1</v>
      </c>
      <c r="J860">
        <v>2.25</v>
      </c>
      <c r="K860">
        <v>3.25</v>
      </c>
      <c r="L860">
        <v>3.25</v>
      </c>
      <c r="M860">
        <v>2.35</v>
      </c>
      <c r="N860">
        <v>3.3</v>
      </c>
      <c r="O860">
        <v>3.1</v>
      </c>
      <c r="P860">
        <v>2.35</v>
      </c>
      <c r="Q860">
        <v>3.05</v>
      </c>
      <c r="R860">
        <v>3.15</v>
      </c>
      <c r="S860">
        <f t="shared" si="131"/>
        <v>2.25</v>
      </c>
      <c r="T860">
        <f t="shared" si="132"/>
        <v>2.35</v>
      </c>
      <c r="U860">
        <f t="shared" si="133"/>
        <v>2.35</v>
      </c>
      <c r="V860">
        <f t="shared" si="134"/>
        <v>1</v>
      </c>
      <c r="W860">
        <f t="shared" si="135"/>
        <v>1</v>
      </c>
      <c r="X860">
        <f t="shared" si="136"/>
        <v>1</v>
      </c>
      <c r="Y860">
        <f t="shared" si="137"/>
        <v>0</v>
      </c>
      <c r="Z860">
        <f t="shared" si="138"/>
        <v>0</v>
      </c>
      <c r="AA860">
        <f t="shared" si="139"/>
        <v>0</v>
      </c>
    </row>
    <row r="861" spans="1:27" x14ac:dyDescent="0.2">
      <c r="A861" t="s">
        <v>17</v>
      </c>
      <c r="B861" s="1">
        <v>44177</v>
      </c>
      <c r="C861" s="2">
        <v>0.625</v>
      </c>
      <c r="D861" t="s">
        <v>29</v>
      </c>
      <c r="E861" t="s">
        <v>44</v>
      </c>
      <c r="F861">
        <v>2</v>
      </c>
      <c r="G861">
        <v>1</v>
      </c>
      <c r="H861" t="s">
        <v>24</v>
      </c>
      <c r="I861">
        <f t="shared" si="130"/>
        <v>1</v>
      </c>
      <c r="J861">
        <v>2.4500000000000002</v>
      </c>
      <c r="K861">
        <v>3.2</v>
      </c>
      <c r="L861">
        <v>3</v>
      </c>
      <c r="M861">
        <v>2.4500000000000002</v>
      </c>
      <c r="N861">
        <v>3.2</v>
      </c>
      <c r="O861">
        <v>3</v>
      </c>
      <c r="P861">
        <v>2.4</v>
      </c>
      <c r="Q861">
        <v>3.05</v>
      </c>
      <c r="R861">
        <v>2.95</v>
      </c>
      <c r="S861">
        <f t="shared" si="131"/>
        <v>2.4500000000000002</v>
      </c>
      <c r="T861">
        <f t="shared" si="132"/>
        <v>2.4500000000000002</v>
      </c>
      <c r="U861">
        <f t="shared" si="133"/>
        <v>2.4</v>
      </c>
      <c r="V861">
        <f t="shared" si="134"/>
        <v>1</v>
      </c>
      <c r="W861">
        <f t="shared" si="135"/>
        <v>1</v>
      </c>
      <c r="X861">
        <f t="shared" si="136"/>
        <v>1</v>
      </c>
      <c r="Y861">
        <f t="shared" si="137"/>
        <v>1</v>
      </c>
      <c r="Z861">
        <f t="shared" si="138"/>
        <v>1</v>
      </c>
      <c r="AA861">
        <f t="shared" si="139"/>
        <v>1</v>
      </c>
    </row>
    <row r="862" spans="1:27" x14ac:dyDescent="0.2">
      <c r="A862" t="s">
        <v>17</v>
      </c>
      <c r="B862" s="1">
        <v>44177</v>
      </c>
      <c r="C862" s="2">
        <v>0.72916666666666663</v>
      </c>
      <c r="D862" t="s">
        <v>37</v>
      </c>
      <c r="E862" t="s">
        <v>40</v>
      </c>
      <c r="F862">
        <v>0</v>
      </c>
      <c r="G862">
        <v>0</v>
      </c>
      <c r="H862" t="s">
        <v>23</v>
      </c>
      <c r="I862">
        <f t="shared" si="130"/>
        <v>0</v>
      </c>
      <c r="J862">
        <v>4.33</v>
      </c>
      <c r="K862">
        <v>4.2</v>
      </c>
      <c r="L862">
        <v>1.72</v>
      </c>
      <c r="M862">
        <v>4.2</v>
      </c>
      <c r="N862">
        <v>4.2</v>
      </c>
      <c r="O862">
        <v>1.75</v>
      </c>
      <c r="P862">
        <v>4.4000000000000004</v>
      </c>
      <c r="Q862">
        <v>3.85</v>
      </c>
      <c r="R862">
        <v>1.73</v>
      </c>
      <c r="S862">
        <f t="shared" si="131"/>
        <v>1.72</v>
      </c>
      <c r="T862">
        <f t="shared" si="132"/>
        <v>1.75</v>
      </c>
      <c r="U862">
        <f t="shared" si="133"/>
        <v>1.73</v>
      </c>
      <c r="V862">
        <f t="shared" si="134"/>
        <v>-1</v>
      </c>
      <c r="W862">
        <f t="shared" si="135"/>
        <v>-1</v>
      </c>
      <c r="X862">
        <f t="shared" si="136"/>
        <v>-1</v>
      </c>
      <c r="Y862">
        <f t="shared" si="137"/>
        <v>0</v>
      </c>
      <c r="Z862">
        <f t="shared" si="138"/>
        <v>0</v>
      </c>
      <c r="AA862">
        <f t="shared" si="139"/>
        <v>0</v>
      </c>
    </row>
    <row r="863" spans="1:27" x14ac:dyDescent="0.2">
      <c r="A863" t="s">
        <v>17</v>
      </c>
      <c r="B863" s="1">
        <v>44177</v>
      </c>
      <c r="C863" s="2">
        <v>0.83333333333333337</v>
      </c>
      <c r="D863" t="s">
        <v>33</v>
      </c>
      <c r="E863" t="s">
        <v>34</v>
      </c>
      <c r="F863">
        <v>1</v>
      </c>
      <c r="G863">
        <v>0</v>
      </c>
      <c r="H863" t="s">
        <v>24</v>
      </c>
      <c r="I863">
        <f t="shared" si="130"/>
        <v>1</v>
      </c>
      <c r="J863">
        <v>4.33</v>
      </c>
      <c r="K863">
        <v>4.2</v>
      </c>
      <c r="L863">
        <v>1.7</v>
      </c>
      <c r="M863">
        <v>4.25</v>
      </c>
      <c r="N863">
        <v>4.0999999999999996</v>
      </c>
      <c r="O863">
        <v>1.75</v>
      </c>
      <c r="P863">
        <v>4.4000000000000004</v>
      </c>
      <c r="Q863">
        <v>3.8</v>
      </c>
      <c r="R863">
        <v>1.73</v>
      </c>
      <c r="S863">
        <f t="shared" si="131"/>
        <v>1.7</v>
      </c>
      <c r="T863">
        <f t="shared" si="132"/>
        <v>1.75</v>
      </c>
      <c r="U863">
        <f t="shared" si="133"/>
        <v>1.73</v>
      </c>
      <c r="V863">
        <f t="shared" si="134"/>
        <v>-1</v>
      </c>
      <c r="W863">
        <f t="shared" si="135"/>
        <v>-1</v>
      </c>
      <c r="X863">
        <f t="shared" si="136"/>
        <v>-1</v>
      </c>
      <c r="Y863">
        <f t="shared" si="137"/>
        <v>0</v>
      </c>
      <c r="Z863">
        <f t="shared" si="138"/>
        <v>0</v>
      </c>
      <c r="AA863">
        <f t="shared" si="139"/>
        <v>0</v>
      </c>
    </row>
    <row r="864" spans="1:27" x14ac:dyDescent="0.2">
      <c r="A864" t="s">
        <v>17</v>
      </c>
      <c r="B864" s="1">
        <v>44178</v>
      </c>
      <c r="C864" s="2">
        <v>0.5</v>
      </c>
      <c r="D864" t="s">
        <v>32</v>
      </c>
      <c r="E864" t="s">
        <v>45</v>
      </c>
      <c r="F864">
        <v>3</v>
      </c>
      <c r="G864">
        <v>0</v>
      </c>
      <c r="H864" t="s">
        <v>24</v>
      </c>
      <c r="I864">
        <f t="shared" si="130"/>
        <v>1</v>
      </c>
      <c r="J864">
        <v>1.7</v>
      </c>
      <c r="K864">
        <v>3.75</v>
      </c>
      <c r="L864">
        <v>5</v>
      </c>
      <c r="M864">
        <v>1.7</v>
      </c>
      <c r="N864">
        <v>3.8</v>
      </c>
      <c r="O864">
        <v>5</v>
      </c>
      <c r="P864">
        <v>1.73</v>
      </c>
      <c r="Q864">
        <v>3.5</v>
      </c>
      <c r="R864">
        <v>4.9000000000000004</v>
      </c>
      <c r="S864">
        <f t="shared" si="131"/>
        <v>1.7</v>
      </c>
      <c r="T864">
        <f t="shared" si="132"/>
        <v>1.7</v>
      </c>
      <c r="U864">
        <f t="shared" si="133"/>
        <v>1.73</v>
      </c>
      <c r="V864">
        <f t="shared" si="134"/>
        <v>1</v>
      </c>
      <c r="W864">
        <f t="shared" si="135"/>
        <v>1</v>
      </c>
      <c r="X864">
        <f t="shared" si="136"/>
        <v>1</v>
      </c>
      <c r="Y864">
        <f t="shared" si="137"/>
        <v>1</v>
      </c>
      <c r="Z864">
        <f t="shared" si="138"/>
        <v>1</v>
      </c>
      <c r="AA864">
        <f t="shared" si="139"/>
        <v>1</v>
      </c>
    </row>
    <row r="865" spans="1:27" x14ac:dyDescent="0.2">
      <c r="A865" t="s">
        <v>17</v>
      </c>
      <c r="B865" s="1">
        <v>44178</v>
      </c>
      <c r="C865" s="2">
        <v>0.59375</v>
      </c>
      <c r="D865" t="s">
        <v>18</v>
      </c>
      <c r="E865" t="s">
        <v>31</v>
      </c>
      <c r="F865">
        <v>1</v>
      </c>
      <c r="G865">
        <v>1</v>
      </c>
      <c r="H865" t="s">
        <v>23</v>
      </c>
      <c r="I865">
        <f t="shared" si="130"/>
        <v>0</v>
      </c>
      <c r="J865">
        <v>4.5</v>
      </c>
      <c r="K865">
        <v>3.9</v>
      </c>
      <c r="L865">
        <v>1.72</v>
      </c>
      <c r="M865">
        <v>4.75</v>
      </c>
      <c r="N865">
        <v>3.7</v>
      </c>
      <c r="O865">
        <v>1.75</v>
      </c>
      <c r="P865">
        <v>4.5999999999999996</v>
      </c>
      <c r="Q865">
        <v>3.5</v>
      </c>
      <c r="R865">
        <v>1.77</v>
      </c>
      <c r="S865">
        <f t="shared" si="131"/>
        <v>1.72</v>
      </c>
      <c r="T865">
        <f t="shared" si="132"/>
        <v>1.75</v>
      </c>
      <c r="U865">
        <f t="shared" si="133"/>
        <v>1.77</v>
      </c>
      <c r="V865">
        <f t="shared" si="134"/>
        <v>-1</v>
      </c>
      <c r="W865">
        <f t="shared" si="135"/>
        <v>-1</v>
      </c>
      <c r="X865">
        <f t="shared" si="136"/>
        <v>-1</v>
      </c>
      <c r="Y865">
        <f t="shared" si="137"/>
        <v>0</v>
      </c>
      <c r="Z865">
        <f t="shared" si="138"/>
        <v>0</v>
      </c>
      <c r="AA865">
        <f t="shared" si="139"/>
        <v>0</v>
      </c>
    </row>
    <row r="866" spans="1:27" x14ac:dyDescent="0.2">
      <c r="A866" t="s">
        <v>17</v>
      </c>
      <c r="B866" s="1">
        <v>44178</v>
      </c>
      <c r="C866" s="2">
        <v>0.6875</v>
      </c>
      <c r="D866" t="s">
        <v>21</v>
      </c>
      <c r="E866" t="s">
        <v>22</v>
      </c>
      <c r="F866">
        <v>1</v>
      </c>
      <c r="G866">
        <v>1</v>
      </c>
      <c r="H866" t="s">
        <v>23</v>
      </c>
      <c r="I866">
        <f t="shared" si="130"/>
        <v>0</v>
      </c>
      <c r="J866">
        <v>9</v>
      </c>
      <c r="K866">
        <v>5.5</v>
      </c>
      <c r="L866">
        <v>1.3</v>
      </c>
      <c r="M866">
        <v>8.5</v>
      </c>
      <c r="N866">
        <v>5.5</v>
      </c>
      <c r="O866">
        <v>1.33</v>
      </c>
      <c r="P866">
        <v>8</v>
      </c>
      <c r="Q866">
        <v>5.25</v>
      </c>
      <c r="R866">
        <v>1.33</v>
      </c>
      <c r="S866">
        <f t="shared" si="131"/>
        <v>1.3</v>
      </c>
      <c r="T866">
        <f t="shared" si="132"/>
        <v>1.33</v>
      </c>
      <c r="U866">
        <f t="shared" si="133"/>
        <v>1.33</v>
      </c>
      <c r="V866">
        <f t="shared" si="134"/>
        <v>-1</v>
      </c>
      <c r="W866">
        <f t="shared" si="135"/>
        <v>-1</v>
      </c>
      <c r="X866">
        <f t="shared" si="136"/>
        <v>-1</v>
      </c>
      <c r="Y866">
        <f t="shared" si="137"/>
        <v>0</v>
      </c>
      <c r="Z866">
        <f t="shared" si="138"/>
        <v>0</v>
      </c>
      <c r="AA866">
        <f t="shared" si="139"/>
        <v>0</v>
      </c>
    </row>
    <row r="867" spans="1:27" x14ac:dyDescent="0.2">
      <c r="A867" t="s">
        <v>17</v>
      </c>
      <c r="B867" s="1">
        <v>44178</v>
      </c>
      <c r="C867" s="2">
        <v>0.80208333333333337</v>
      </c>
      <c r="D867" t="s">
        <v>19</v>
      </c>
      <c r="E867" t="s">
        <v>41</v>
      </c>
      <c r="F867">
        <v>0</v>
      </c>
      <c r="G867">
        <v>1</v>
      </c>
      <c r="H867" t="s">
        <v>20</v>
      </c>
      <c r="I867">
        <f t="shared" si="130"/>
        <v>-1</v>
      </c>
      <c r="J867">
        <v>1.53</v>
      </c>
      <c r="K867">
        <v>4.2</v>
      </c>
      <c r="L867">
        <v>6.25</v>
      </c>
      <c r="M867">
        <v>1.55</v>
      </c>
      <c r="N867">
        <v>4.0999999999999996</v>
      </c>
      <c r="O867">
        <v>6.25</v>
      </c>
      <c r="P867">
        <v>1.55</v>
      </c>
      <c r="Q867">
        <v>3.95</v>
      </c>
      <c r="R867">
        <v>6.5</v>
      </c>
      <c r="S867">
        <f t="shared" si="131"/>
        <v>1.53</v>
      </c>
      <c r="T867">
        <f t="shared" si="132"/>
        <v>1.55</v>
      </c>
      <c r="U867">
        <f t="shared" si="133"/>
        <v>1.55</v>
      </c>
      <c r="V867">
        <f t="shared" si="134"/>
        <v>1</v>
      </c>
      <c r="W867">
        <f t="shared" si="135"/>
        <v>1</v>
      </c>
      <c r="X867">
        <f t="shared" si="136"/>
        <v>1</v>
      </c>
      <c r="Y867">
        <f t="shared" si="137"/>
        <v>0</v>
      </c>
      <c r="Z867">
        <f t="shared" si="138"/>
        <v>0</v>
      </c>
      <c r="AA867">
        <f t="shared" si="139"/>
        <v>0</v>
      </c>
    </row>
    <row r="868" spans="1:27" x14ac:dyDescent="0.2">
      <c r="A868" t="s">
        <v>17</v>
      </c>
      <c r="B868" s="1">
        <v>44178</v>
      </c>
      <c r="C868" s="2">
        <v>0.80208333333333337</v>
      </c>
      <c r="D868" t="s">
        <v>35</v>
      </c>
      <c r="E868" t="s">
        <v>38</v>
      </c>
      <c r="F868">
        <v>3</v>
      </c>
      <c r="G868">
        <v>0</v>
      </c>
      <c r="H868" t="s">
        <v>24</v>
      </c>
      <c r="I868">
        <f t="shared" si="130"/>
        <v>1</v>
      </c>
      <c r="J868">
        <v>2</v>
      </c>
      <c r="K868">
        <v>3.5</v>
      </c>
      <c r="L868">
        <v>3.8</v>
      </c>
      <c r="M868">
        <v>2</v>
      </c>
      <c r="N868">
        <v>3.4</v>
      </c>
      <c r="O868">
        <v>3.9</v>
      </c>
      <c r="P868">
        <v>2</v>
      </c>
      <c r="Q868">
        <v>3.45</v>
      </c>
      <c r="R868">
        <v>3.75</v>
      </c>
      <c r="S868">
        <f t="shared" si="131"/>
        <v>2</v>
      </c>
      <c r="T868">
        <f t="shared" si="132"/>
        <v>2</v>
      </c>
      <c r="U868">
        <f t="shared" si="133"/>
        <v>2</v>
      </c>
      <c r="V868">
        <f t="shared" si="134"/>
        <v>1</v>
      </c>
      <c r="W868">
        <f t="shared" si="135"/>
        <v>1</v>
      </c>
      <c r="X868">
        <f t="shared" si="136"/>
        <v>1</v>
      </c>
      <c r="Y868">
        <f t="shared" si="137"/>
        <v>1</v>
      </c>
      <c r="Z868">
        <f t="shared" si="138"/>
        <v>1</v>
      </c>
      <c r="AA868">
        <f t="shared" si="139"/>
        <v>1</v>
      </c>
    </row>
    <row r="869" spans="1:27" x14ac:dyDescent="0.2">
      <c r="A869" t="s">
        <v>17</v>
      </c>
      <c r="B869" s="1">
        <v>44180</v>
      </c>
      <c r="C869" s="2">
        <v>0.75</v>
      </c>
      <c r="D869" t="s">
        <v>28</v>
      </c>
      <c r="E869" t="s">
        <v>34</v>
      </c>
      <c r="F869">
        <v>2</v>
      </c>
      <c r="G869">
        <v>1</v>
      </c>
      <c r="H869" t="s">
        <v>24</v>
      </c>
      <c r="I869">
        <f t="shared" si="130"/>
        <v>1</v>
      </c>
      <c r="J869">
        <v>5.25</v>
      </c>
      <c r="K869">
        <v>3.8</v>
      </c>
      <c r="L869">
        <v>1.66</v>
      </c>
      <c r="M869">
        <v>5</v>
      </c>
      <c r="N869">
        <v>3.8</v>
      </c>
      <c r="O869">
        <v>1.7</v>
      </c>
      <c r="P869">
        <v>5.5</v>
      </c>
      <c r="Q869">
        <v>3.5</v>
      </c>
      <c r="R869">
        <v>1.7</v>
      </c>
      <c r="S869">
        <f t="shared" si="131"/>
        <v>1.66</v>
      </c>
      <c r="T869">
        <f t="shared" si="132"/>
        <v>1.7</v>
      </c>
      <c r="U869">
        <f t="shared" si="133"/>
        <v>1.7</v>
      </c>
      <c r="V869">
        <f t="shared" si="134"/>
        <v>-1</v>
      </c>
      <c r="W869">
        <f t="shared" si="135"/>
        <v>-1</v>
      </c>
      <c r="X869">
        <f t="shared" si="136"/>
        <v>-1</v>
      </c>
      <c r="Y869">
        <f t="shared" si="137"/>
        <v>0</v>
      </c>
      <c r="Z869">
        <f t="shared" si="138"/>
        <v>0</v>
      </c>
      <c r="AA869">
        <f t="shared" si="139"/>
        <v>0</v>
      </c>
    </row>
    <row r="870" spans="1:27" x14ac:dyDescent="0.2">
      <c r="A870" t="s">
        <v>17</v>
      </c>
      <c r="B870" s="1">
        <v>44180</v>
      </c>
      <c r="C870" s="2">
        <v>0.83333333333333337</v>
      </c>
      <c r="D870" t="s">
        <v>40</v>
      </c>
      <c r="E870" t="s">
        <v>44</v>
      </c>
      <c r="F870">
        <v>1</v>
      </c>
      <c r="G870">
        <v>1</v>
      </c>
      <c r="H870" t="s">
        <v>23</v>
      </c>
      <c r="I870">
        <f t="shared" si="130"/>
        <v>0</v>
      </c>
      <c r="J870">
        <v>1.0900000000000001</v>
      </c>
      <c r="K870">
        <v>11</v>
      </c>
      <c r="L870">
        <v>21</v>
      </c>
      <c r="M870">
        <v>1.1000000000000001</v>
      </c>
      <c r="N870">
        <v>10.5</v>
      </c>
      <c r="O870">
        <v>23</v>
      </c>
      <c r="P870">
        <v>1.1000000000000001</v>
      </c>
      <c r="Q870">
        <v>9.5</v>
      </c>
      <c r="R870">
        <v>24</v>
      </c>
      <c r="S870">
        <f t="shared" si="131"/>
        <v>1.0900000000000001</v>
      </c>
      <c r="T870">
        <f t="shared" si="132"/>
        <v>1.1000000000000001</v>
      </c>
      <c r="U870">
        <f t="shared" si="133"/>
        <v>1.1000000000000001</v>
      </c>
      <c r="V870">
        <f t="shared" si="134"/>
        <v>1</v>
      </c>
      <c r="W870">
        <f t="shared" si="135"/>
        <v>1</v>
      </c>
      <c r="X870">
        <f t="shared" si="136"/>
        <v>1</v>
      </c>
      <c r="Y870">
        <f t="shared" si="137"/>
        <v>0</v>
      </c>
      <c r="Z870">
        <f t="shared" si="138"/>
        <v>0</v>
      </c>
      <c r="AA870">
        <f t="shared" si="139"/>
        <v>0</v>
      </c>
    </row>
    <row r="871" spans="1:27" x14ac:dyDescent="0.2">
      <c r="A871" t="s">
        <v>17</v>
      </c>
      <c r="B871" s="1">
        <v>44181</v>
      </c>
      <c r="C871" s="2">
        <v>0.75</v>
      </c>
      <c r="D871" t="s">
        <v>19</v>
      </c>
      <c r="E871" t="s">
        <v>32</v>
      </c>
      <c r="F871">
        <v>1</v>
      </c>
      <c r="G871">
        <v>1</v>
      </c>
      <c r="H871" t="s">
        <v>23</v>
      </c>
      <c r="I871">
        <f t="shared" si="130"/>
        <v>0</v>
      </c>
      <c r="J871">
        <v>2.25</v>
      </c>
      <c r="K871">
        <v>3.5</v>
      </c>
      <c r="L871">
        <v>3.1</v>
      </c>
      <c r="M871">
        <v>2.2000000000000002</v>
      </c>
      <c r="N871">
        <v>3.5</v>
      </c>
      <c r="O871">
        <v>3.2</v>
      </c>
      <c r="P871">
        <v>2.25</v>
      </c>
      <c r="Q871">
        <v>3.25</v>
      </c>
      <c r="R871">
        <v>3.15</v>
      </c>
      <c r="S871">
        <f t="shared" si="131"/>
        <v>2.25</v>
      </c>
      <c r="T871">
        <f t="shared" si="132"/>
        <v>2.2000000000000002</v>
      </c>
      <c r="U871">
        <f t="shared" si="133"/>
        <v>2.25</v>
      </c>
      <c r="V871">
        <f t="shared" si="134"/>
        <v>1</v>
      </c>
      <c r="W871">
        <f t="shared" si="135"/>
        <v>1</v>
      </c>
      <c r="X871">
        <f t="shared" si="136"/>
        <v>1</v>
      </c>
      <c r="Y871">
        <f t="shared" si="137"/>
        <v>0</v>
      </c>
      <c r="Z871">
        <f t="shared" si="138"/>
        <v>0</v>
      </c>
      <c r="AA871">
        <f t="shared" si="139"/>
        <v>0</v>
      </c>
    </row>
    <row r="872" spans="1:27" x14ac:dyDescent="0.2">
      <c r="A872" t="s">
        <v>17</v>
      </c>
      <c r="B872" s="1">
        <v>44181</v>
      </c>
      <c r="C872" s="2">
        <v>0.75</v>
      </c>
      <c r="D872" t="s">
        <v>27</v>
      </c>
      <c r="E872" t="s">
        <v>29</v>
      </c>
      <c r="F872">
        <v>5</v>
      </c>
      <c r="G872">
        <v>2</v>
      </c>
      <c r="H872" t="s">
        <v>24</v>
      </c>
      <c r="I872">
        <f t="shared" si="130"/>
        <v>1</v>
      </c>
      <c r="J872">
        <v>1.75</v>
      </c>
      <c r="K872">
        <v>4</v>
      </c>
      <c r="L872">
        <v>4.33</v>
      </c>
      <c r="M872">
        <v>1.75</v>
      </c>
      <c r="N872">
        <v>3.8</v>
      </c>
      <c r="O872">
        <v>4.5999999999999996</v>
      </c>
      <c r="P872">
        <v>1.77</v>
      </c>
      <c r="Q872">
        <v>3.6</v>
      </c>
      <c r="R872">
        <v>4.4000000000000004</v>
      </c>
      <c r="S872">
        <f t="shared" si="131"/>
        <v>1.75</v>
      </c>
      <c r="T872">
        <f t="shared" si="132"/>
        <v>1.75</v>
      </c>
      <c r="U872">
        <f t="shared" si="133"/>
        <v>1.77</v>
      </c>
      <c r="V872">
        <f t="shared" si="134"/>
        <v>1</v>
      </c>
      <c r="W872">
        <f t="shared" si="135"/>
        <v>1</v>
      </c>
      <c r="X872">
        <f t="shared" si="136"/>
        <v>1</v>
      </c>
      <c r="Y872">
        <f t="shared" si="137"/>
        <v>1</v>
      </c>
      <c r="Z872">
        <f t="shared" si="138"/>
        <v>1</v>
      </c>
      <c r="AA872">
        <f t="shared" si="139"/>
        <v>1</v>
      </c>
    </row>
    <row r="873" spans="1:27" x14ac:dyDescent="0.2">
      <c r="A873" t="s">
        <v>17</v>
      </c>
      <c r="B873" s="1">
        <v>44181</v>
      </c>
      <c r="C873" s="2">
        <v>0.75</v>
      </c>
      <c r="D873" t="s">
        <v>35</v>
      </c>
      <c r="E873" t="s">
        <v>33</v>
      </c>
      <c r="F873">
        <v>0</v>
      </c>
      <c r="G873">
        <v>2</v>
      </c>
      <c r="H873" t="s">
        <v>20</v>
      </c>
      <c r="I873">
        <f t="shared" si="130"/>
        <v>-1</v>
      </c>
      <c r="J873">
        <v>2.15</v>
      </c>
      <c r="K873">
        <v>3.6</v>
      </c>
      <c r="L873">
        <v>3.25</v>
      </c>
      <c r="M873">
        <v>2.2000000000000002</v>
      </c>
      <c r="N873">
        <v>3.6</v>
      </c>
      <c r="O873">
        <v>3.1</v>
      </c>
      <c r="P873">
        <v>2.2000000000000002</v>
      </c>
      <c r="Q873">
        <v>3.3</v>
      </c>
      <c r="R873">
        <v>3.2</v>
      </c>
      <c r="S873">
        <f t="shared" si="131"/>
        <v>2.15</v>
      </c>
      <c r="T873">
        <f t="shared" si="132"/>
        <v>2.2000000000000002</v>
      </c>
      <c r="U873">
        <f t="shared" si="133"/>
        <v>2.2000000000000002</v>
      </c>
      <c r="V873">
        <f t="shared" si="134"/>
        <v>1</v>
      </c>
      <c r="W873">
        <f t="shared" si="135"/>
        <v>1</v>
      </c>
      <c r="X873">
        <f t="shared" si="136"/>
        <v>1</v>
      </c>
      <c r="Y873">
        <f t="shared" si="137"/>
        <v>0</v>
      </c>
      <c r="Z873">
        <f t="shared" si="138"/>
        <v>0</v>
      </c>
      <c r="AA873">
        <f t="shared" si="139"/>
        <v>0</v>
      </c>
    </row>
    <row r="874" spans="1:27" x14ac:dyDescent="0.2">
      <c r="A874" t="s">
        <v>17</v>
      </c>
      <c r="B874" s="1">
        <v>44181</v>
      </c>
      <c r="C874" s="2">
        <v>0.83333333333333337</v>
      </c>
      <c r="D874" t="s">
        <v>21</v>
      </c>
      <c r="E874" t="s">
        <v>38</v>
      </c>
      <c r="F874">
        <v>0</v>
      </c>
      <c r="G874">
        <v>0</v>
      </c>
      <c r="H874" t="s">
        <v>23</v>
      </c>
      <c r="I874">
        <f t="shared" si="130"/>
        <v>0</v>
      </c>
      <c r="J874">
        <v>2.87</v>
      </c>
      <c r="K874">
        <v>3.3</v>
      </c>
      <c r="L874">
        <v>2.5</v>
      </c>
      <c r="M874">
        <v>2.9</v>
      </c>
      <c r="N874">
        <v>3.3</v>
      </c>
      <c r="O874">
        <v>2.5</v>
      </c>
      <c r="P874">
        <v>2.9</v>
      </c>
      <c r="Q874">
        <v>3.05</v>
      </c>
      <c r="R874">
        <v>2.5</v>
      </c>
      <c r="S874">
        <f t="shared" si="131"/>
        <v>2.5</v>
      </c>
      <c r="T874">
        <f t="shared" si="132"/>
        <v>2.5</v>
      </c>
      <c r="U874">
        <f t="shared" si="133"/>
        <v>2.5</v>
      </c>
      <c r="V874">
        <f t="shared" si="134"/>
        <v>-1</v>
      </c>
      <c r="W874">
        <f t="shared" si="135"/>
        <v>-1</v>
      </c>
      <c r="X874">
        <f t="shared" si="136"/>
        <v>-1</v>
      </c>
      <c r="Y874">
        <f t="shared" si="137"/>
        <v>0</v>
      </c>
      <c r="Z874">
        <f t="shared" si="138"/>
        <v>0</v>
      </c>
      <c r="AA874">
        <f t="shared" si="139"/>
        <v>0</v>
      </c>
    </row>
    <row r="875" spans="1:27" x14ac:dyDescent="0.2">
      <c r="A875" t="s">
        <v>17</v>
      </c>
      <c r="B875" s="1">
        <v>44181</v>
      </c>
      <c r="C875" s="2">
        <v>0.83333333333333337</v>
      </c>
      <c r="D875" t="s">
        <v>22</v>
      </c>
      <c r="E875" t="s">
        <v>31</v>
      </c>
      <c r="F875">
        <v>2</v>
      </c>
      <c r="G875">
        <v>1</v>
      </c>
      <c r="H875" t="s">
        <v>24</v>
      </c>
      <c r="I875">
        <f t="shared" si="130"/>
        <v>1</v>
      </c>
      <c r="J875">
        <v>1.75</v>
      </c>
      <c r="K875">
        <v>3.8</v>
      </c>
      <c r="L875">
        <v>4.5</v>
      </c>
      <c r="M875">
        <v>1.78</v>
      </c>
      <c r="N875">
        <v>3.75</v>
      </c>
      <c r="O875">
        <v>4.5</v>
      </c>
      <c r="P875">
        <v>1.8</v>
      </c>
      <c r="Q875">
        <v>3.65</v>
      </c>
      <c r="R875">
        <v>4.3</v>
      </c>
      <c r="S875">
        <f t="shared" si="131"/>
        <v>1.75</v>
      </c>
      <c r="T875">
        <f t="shared" si="132"/>
        <v>1.78</v>
      </c>
      <c r="U875">
        <f t="shared" si="133"/>
        <v>1.8</v>
      </c>
      <c r="V875">
        <f t="shared" si="134"/>
        <v>1</v>
      </c>
      <c r="W875">
        <f t="shared" si="135"/>
        <v>1</v>
      </c>
      <c r="X875">
        <f t="shared" si="136"/>
        <v>1</v>
      </c>
      <c r="Y875">
        <f t="shared" si="137"/>
        <v>1</v>
      </c>
      <c r="Z875">
        <f t="shared" si="138"/>
        <v>1</v>
      </c>
      <c r="AA875">
        <f t="shared" si="139"/>
        <v>1</v>
      </c>
    </row>
    <row r="876" spans="1:27" x14ac:dyDescent="0.2">
      <c r="A876" t="s">
        <v>17</v>
      </c>
      <c r="B876" s="1">
        <v>44181</v>
      </c>
      <c r="C876" s="2">
        <v>0.83333333333333337</v>
      </c>
      <c r="D876" t="s">
        <v>39</v>
      </c>
      <c r="E876" t="s">
        <v>18</v>
      </c>
      <c r="F876">
        <v>1</v>
      </c>
      <c r="G876">
        <v>1</v>
      </c>
      <c r="H876" t="s">
        <v>23</v>
      </c>
      <c r="I876">
        <f t="shared" si="130"/>
        <v>0</v>
      </c>
      <c r="J876">
        <v>2.0499999999999998</v>
      </c>
      <c r="K876">
        <v>3.4</v>
      </c>
      <c r="L876">
        <v>3.6</v>
      </c>
      <c r="M876">
        <v>2.0499999999999998</v>
      </c>
      <c r="N876">
        <v>3.3</v>
      </c>
      <c r="O876">
        <v>3.8</v>
      </c>
      <c r="P876">
        <v>2.1</v>
      </c>
      <c r="Q876">
        <v>3.2</v>
      </c>
      <c r="R876">
        <v>3.6</v>
      </c>
      <c r="S876">
        <f t="shared" si="131"/>
        <v>2.0499999999999998</v>
      </c>
      <c r="T876">
        <f t="shared" si="132"/>
        <v>2.0499999999999998</v>
      </c>
      <c r="U876">
        <f t="shared" si="133"/>
        <v>2.1</v>
      </c>
      <c r="V876">
        <f t="shared" si="134"/>
        <v>1</v>
      </c>
      <c r="W876">
        <f t="shared" si="135"/>
        <v>1</v>
      </c>
      <c r="X876">
        <f t="shared" si="136"/>
        <v>1</v>
      </c>
      <c r="Y876">
        <f t="shared" si="137"/>
        <v>0</v>
      </c>
      <c r="Z876">
        <f t="shared" si="138"/>
        <v>0</v>
      </c>
      <c r="AA876">
        <f t="shared" si="139"/>
        <v>0</v>
      </c>
    </row>
    <row r="877" spans="1:27" x14ac:dyDescent="0.2">
      <c r="A877" t="s">
        <v>17</v>
      </c>
      <c r="B877" s="1">
        <v>44182</v>
      </c>
      <c r="C877" s="2">
        <v>0.75</v>
      </c>
      <c r="D877" t="s">
        <v>26</v>
      </c>
      <c r="E877" t="s">
        <v>41</v>
      </c>
      <c r="F877">
        <v>0</v>
      </c>
      <c r="G877">
        <v>0</v>
      </c>
      <c r="H877" t="s">
        <v>23</v>
      </c>
      <c r="I877">
        <f t="shared" si="130"/>
        <v>0</v>
      </c>
      <c r="J877">
        <v>1.75</v>
      </c>
      <c r="K877">
        <v>3.8</v>
      </c>
      <c r="L877">
        <v>4.5</v>
      </c>
      <c r="M877">
        <v>1.7</v>
      </c>
      <c r="N877">
        <v>4</v>
      </c>
      <c r="O877">
        <v>4.75</v>
      </c>
      <c r="P877">
        <v>1.73</v>
      </c>
      <c r="Q877">
        <v>3.6</v>
      </c>
      <c r="R877">
        <v>4.7</v>
      </c>
      <c r="S877">
        <f t="shared" si="131"/>
        <v>1.75</v>
      </c>
      <c r="T877">
        <f t="shared" si="132"/>
        <v>1.7</v>
      </c>
      <c r="U877">
        <f t="shared" si="133"/>
        <v>1.73</v>
      </c>
      <c r="V877">
        <f t="shared" si="134"/>
        <v>1</v>
      </c>
      <c r="W877">
        <f t="shared" si="135"/>
        <v>1</v>
      </c>
      <c r="X877">
        <f t="shared" si="136"/>
        <v>1</v>
      </c>
      <c r="Y877">
        <f t="shared" si="137"/>
        <v>0</v>
      </c>
      <c r="Z877">
        <f t="shared" si="138"/>
        <v>0</v>
      </c>
      <c r="AA877">
        <f t="shared" si="139"/>
        <v>0</v>
      </c>
    </row>
    <row r="878" spans="1:27" x14ac:dyDescent="0.2">
      <c r="A878" t="s">
        <v>17</v>
      </c>
      <c r="B878" s="1">
        <v>44182</v>
      </c>
      <c r="C878" s="2">
        <v>0.83333333333333337</v>
      </c>
      <c r="D878" t="s">
        <v>45</v>
      </c>
      <c r="E878" t="s">
        <v>37</v>
      </c>
      <c r="F878">
        <v>2</v>
      </c>
      <c r="G878">
        <v>3</v>
      </c>
      <c r="H878" t="s">
        <v>20</v>
      </c>
      <c r="I878">
        <f t="shared" si="130"/>
        <v>-1</v>
      </c>
      <c r="J878">
        <v>7</v>
      </c>
      <c r="K878">
        <v>4.5999999999999996</v>
      </c>
      <c r="L878">
        <v>1.44</v>
      </c>
      <c r="M878">
        <v>6.5</v>
      </c>
      <c r="N878">
        <v>4.5</v>
      </c>
      <c r="O878">
        <v>1.48</v>
      </c>
      <c r="P878">
        <v>7.75</v>
      </c>
      <c r="Q878">
        <v>4.8</v>
      </c>
      <c r="R878">
        <v>1.4</v>
      </c>
      <c r="S878">
        <f t="shared" si="131"/>
        <v>1.44</v>
      </c>
      <c r="T878">
        <f t="shared" si="132"/>
        <v>1.48</v>
      </c>
      <c r="U878">
        <f t="shared" si="133"/>
        <v>1.4</v>
      </c>
      <c r="V878">
        <f t="shared" si="134"/>
        <v>-1</v>
      </c>
      <c r="W878">
        <f t="shared" si="135"/>
        <v>-1</v>
      </c>
      <c r="X878">
        <f t="shared" si="136"/>
        <v>-1</v>
      </c>
      <c r="Y878">
        <f t="shared" si="137"/>
        <v>1</v>
      </c>
      <c r="Z878">
        <f t="shared" si="138"/>
        <v>1</v>
      </c>
      <c r="AA878">
        <f t="shared" si="139"/>
        <v>1</v>
      </c>
    </row>
    <row r="879" spans="1:27" x14ac:dyDescent="0.2">
      <c r="A879" t="s">
        <v>17</v>
      </c>
      <c r="B879" s="1">
        <v>44184</v>
      </c>
      <c r="C879" s="2">
        <v>0.52083333333333337</v>
      </c>
      <c r="D879" t="s">
        <v>18</v>
      </c>
      <c r="E879" t="s">
        <v>22</v>
      </c>
      <c r="F879">
        <v>0</v>
      </c>
      <c r="G879">
        <v>7</v>
      </c>
      <c r="H879" t="s">
        <v>20</v>
      </c>
      <c r="I879">
        <f t="shared" si="130"/>
        <v>-1</v>
      </c>
      <c r="J879">
        <v>6.5</v>
      </c>
      <c r="K879">
        <v>4.33</v>
      </c>
      <c r="L879">
        <v>1.5</v>
      </c>
      <c r="M879">
        <v>6</v>
      </c>
      <c r="N879">
        <v>4.5999999999999996</v>
      </c>
      <c r="O879">
        <v>1.5</v>
      </c>
      <c r="P879">
        <v>6</v>
      </c>
      <c r="Q879">
        <v>4.2</v>
      </c>
      <c r="R879">
        <v>1.53</v>
      </c>
      <c r="S879">
        <f t="shared" si="131"/>
        <v>1.5</v>
      </c>
      <c r="T879">
        <f t="shared" si="132"/>
        <v>1.5</v>
      </c>
      <c r="U879">
        <f t="shared" si="133"/>
        <v>1.53</v>
      </c>
      <c r="V879">
        <f t="shared" si="134"/>
        <v>-1</v>
      </c>
      <c r="W879">
        <f t="shared" si="135"/>
        <v>-1</v>
      </c>
      <c r="X879">
        <f t="shared" si="136"/>
        <v>-1</v>
      </c>
      <c r="Y879">
        <f t="shared" si="137"/>
        <v>1</v>
      </c>
      <c r="Z879">
        <f t="shared" si="138"/>
        <v>1</v>
      </c>
      <c r="AA879">
        <f t="shared" si="139"/>
        <v>1</v>
      </c>
    </row>
    <row r="880" spans="1:27" x14ac:dyDescent="0.2">
      <c r="A880" t="s">
        <v>17</v>
      </c>
      <c r="B880" s="1">
        <v>44184</v>
      </c>
      <c r="C880" s="2">
        <v>0.625</v>
      </c>
      <c r="D880" t="s">
        <v>32</v>
      </c>
      <c r="E880" t="s">
        <v>40</v>
      </c>
      <c r="F880">
        <v>0</v>
      </c>
      <c r="G880">
        <v>1</v>
      </c>
      <c r="H880" t="s">
        <v>20</v>
      </c>
      <c r="I880">
        <f t="shared" si="130"/>
        <v>-1</v>
      </c>
      <c r="J880">
        <v>7</v>
      </c>
      <c r="K880">
        <v>4.5</v>
      </c>
      <c r="L880">
        <v>1.44</v>
      </c>
      <c r="M880">
        <v>6.25</v>
      </c>
      <c r="N880">
        <v>4.5999999999999996</v>
      </c>
      <c r="O880">
        <v>1.48</v>
      </c>
      <c r="P880">
        <v>6.25</v>
      </c>
      <c r="Q880">
        <v>4.4000000000000004</v>
      </c>
      <c r="R880">
        <v>1.5</v>
      </c>
      <c r="S880">
        <f t="shared" si="131"/>
        <v>1.44</v>
      </c>
      <c r="T880">
        <f t="shared" si="132"/>
        <v>1.48</v>
      </c>
      <c r="U880">
        <f t="shared" si="133"/>
        <v>1.5</v>
      </c>
      <c r="V880">
        <f t="shared" si="134"/>
        <v>-1</v>
      </c>
      <c r="W880">
        <f t="shared" si="135"/>
        <v>-1</v>
      </c>
      <c r="X880">
        <f t="shared" si="136"/>
        <v>-1</v>
      </c>
      <c r="Y880">
        <f t="shared" si="137"/>
        <v>1</v>
      </c>
      <c r="Z880">
        <f t="shared" si="138"/>
        <v>1</v>
      </c>
      <c r="AA880">
        <f t="shared" si="139"/>
        <v>1</v>
      </c>
    </row>
    <row r="881" spans="1:27" x14ac:dyDescent="0.2">
      <c r="A881" t="s">
        <v>17</v>
      </c>
      <c r="B881" s="1">
        <v>44184</v>
      </c>
      <c r="C881" s="2">
        <v>0.72916666666666663</v>
      </c>
      <c r="D881" t="s">
        <v>33</v>
      </c>
      <c r="E881" t="s">
        <v>19</v>
      </c>
      <c r="F881">
        <v>2</v>
      </c>
      <c r="G881">
        <v>1</v>
      </c>
      <c r="H881" t="s">
        <v>24</v>
      </c>
      <c r="I881">
        <f t="shared" si="130"/>
        <v>1</v>
      </c>
      <c r="J881">
        <v>2.4500000000000002</v>
      </c>
      <c r="K881">
        <v>3.5</v>
      </c>
      <c r="L881">
        <v>2.8</v>
      </c>
      <c r="M881">
        <v>2.25</v>
      </c>
      <c r="N881">
        <v>3.5</v>
      </c>
      <c r="O881">
        <v>3.1</v>
      </c>
      <c r="P881">
        <v>2.4</v>
      </c>
      <c r="Q881">
        <v>3.4</v>
      </c>
      <c r="R881">
        <v>2.9</v>
      </c>
      <c r="S881">
        <f t="shared" si="131"/>
        <v>2.4500000000000002</v>
      </c>
      <c r="T881">
        <f t="shared" si="132"/>
        <v>2.25</v>
      </c>
      <c r="U881">
        <f t="shared" si="133"/>
        <v>2.4</v>
      </c>
      <c r="V881">
        <f t="shared" si="134"/>
        <v>1</v>
      </c>
      <c r="W881">
        <f t="shared" si="135"/>
        <v>1</v>
      </c>
      <c r="X881">
        <f t="shared" si="136"/>
        <v>1</v>
      </c>
      <c r="Y881">
        <f t="shared" si="137"/>
        <v>1</v>
      </c>
      <c r="Z881">
        <f t="shared" si="138"/>
        <v>1</v>
      </c>
      <c r="AA881">
        <f t="shared" si="139"/>
        <v>1</v>
      </c>
    </row>
    <row r="882" spans="1:27" x14ac:dyDescent="0.2">
      <c r="A882" t="s">
        <v>17</v>
      </c>
      <c r="B882" s="1">
        <v>44184</v>
      </c>
      <c r="C882" s="2">
        <v>0.83333333333333337</v>
      </c>
      <c r="D882" t="s">
        <v>29</v>
      </c>
      <c r="E882" t="s">
        <v>21</v>
      </c>
      <c r="F882">
        <v>1</v>
      </c>
      <c r="G882">
        <v>1</v>
      </c>
      <c r="H882" t="s">
        <v>23</v>
      </c>
      <c r="I882">
        <f t="shared" si="130"/>
        <v>0</v>
      </c>
      <c r="J882">
        <v>2.5</v>
      </c>
      <c r="K882">
        <v>3.25</v>
      </c>
      <c r="L882">
        <v>2.9</v>
      </c>
      <c r="M882">
        <v>2.5499999999999998</v>
      </c>
      <c r="N882">
        <v>3.25</v>
      </c>
      <c r="O882">
        <v>2.85</v>
      </c>
      <c r="P882">
        <v>2.6</v>
      </c>
      <c r="Q882">
        <v>3.1</v>
      </c>
      <c r="R882">
        <v>2.85</v>
      </c>
      <c r="S882">
        <f t="shared" si="131"/>
        <v>2.5</v>
      </c>
      <c r="T882">
        <f t="shared" si="132"/>
        <v>2.5499999999999998</v>
      </c>
      <c r="U882">
        <f t="shared" si="133"/>
        <v>2.6</v>
      </c>
      <c r="V882">
        <f t="shared" si="134"/>
        <v>1</v>
      </c>
      <c r="W882">
        <f t="shared" si="135"/>
        <v>1</v>
      </c>
      <c r="X882">
        <f t="shared" si="136"/>
        <v>1</v>
      </c>
      <c r="Y882">
        <f t="shared" si="137"/>
        <v>0</v>
      </c>
      <c r="Z882">
        <f t="shared" si="138"/>
        <v>0</v>
      </c>
      <c r="AA882">
        <f t="shared" si="139"/>
        <v>0</v>
      </c>
    </row>
    <row r="883" spans="1:27" x14ac:dyDescent="0.2">
      <c r="A883" t="s">
        <v>17</v>
      </c>
      <c r="B883" s="1">
        <v>44185</v>
      </c>
      <c r="C883" s="2">
        <v>0.5</v>
      </c>
      <c r="D883" t="s">
        <v>38</v>
      </c>
      <c r="E883" t="s">
        <v>45</v>
      </c>
      <c r="F883">
        <v>1</v>
      </c>
      <c r="G883">
        <v>1</v>
      </c>
      <c r="H883" t="s">
        <v>23</v>
      </c>
      <c r="I883">
        <f t="shared" si="130"/>
        <v>0</v>
      </c>
      <c r="J883">
        <v>1.65</v>
      </c>
      <c r="K883">
        <v>3.75</v>
      </c>
      <c r="L883">
        <v>5.5</v>
      </c>
      <c r="M883">
        <v>1.72</v>
      </c>
      <c r="N883">
        <v>3.7</v>
      </c>
      <c r="O883">
        <v>5</v>
      </c>
      <c r="P883">
        <v>1.7</v>
      </c>
      <c r="Q883">
        <v>3.45</v>
      </c>
      <c r="R883">
        <v>5.5</v>
      </c>
      <c r="S883">
        <f t="shared" si="131"/>
        <v>1.65</v>
      </c>
      <c r="T883">
        <f t="shared" si="132"/>
        <v>1.72</v>
      </c>
      <c r="U883">
        <f t="shared" si="133"/>
        <v>1.7</v>
      </c>
      <c r="V883">
        <f t="shared" si="134"/>
        <v>1</v>
      </c>
      <c r="W883">
        <f t="shared" si="135"/>
        <v>1</v>
      </c>
      <c r="X883">
        <f t="shared" si="136"/>
        <v>1</v>
      </c>
      <c r="Y883">
        <f t="shared" si="137"/>
        <v>0</v>
      </c>
      <c r="Z883">
        <f t="shared" si="138"/>
        <v>0</v>
      </c>
      <c r="AA883">
        <f t="shared" si="139"/>
        <v>0</v>
      </c>
    </row>
    <row r="884" spans="1:27" x14ac:dyDescent="0.2">
      <c r="A884" t="s">
        <v>17</v>
      </c>
      <c r="B884" s="1">
        <v>44185</v>
      </c>
      <c r="C884" s="2">
        <v>0.59375</v>
      </c>
      <c r="D884" t="s">
        <v>31</v>
      </c>
      <c r="E884" t="s">
        <v>35</v>
      </c>
      <c r="F884">
        <v>0</v>
      </c>
      <c r="G884">
        <v>2</v>
      </c>
      <c r="H884" t="s">
        <v>20</v>
      </c>
      <c r="I884">
        <f t="shared" si="130"/>
        <v>-1</v>
      </c>
      <c r="J884">
        <v>2.0499999999999998</v>
      </c>
      <c r="K884">
        <v>3.5</v>
      </c>
      <c r="L884">
        <v>3.6</v>
      </c>
      <c r="M884">
        <v>2.0499999999999998</v>
      </c>
      <c r="N884">
        <v>3.5</v>
      </c>
      <c r="O884">
        <v>3.6</v>
      </c>
      <c r="P884">
        <v>2.1</v>
      </c>
      <c r="Q884">
        <v>3.25</v>
      </c>
      <c r="R884">
        <v>3.6</v>
      </c>
      <c r="S884">
        <f t="shared" si="131"/>
        <v>2.0499999999999998</v>
      </c>
      <c r="T884">
        <f t="shared" si="132"/>
        <v>2.0499999999999998</v>
      </c>
      <c r="U884">
        <f t="shared" si="133"/>
        <v>2.1</v>
      </c>
      <c r="V884">
        <f t="shared" si="134"/>
        <v>1</v>
      </c>
      <c r="W884">
        <f t="shared" si="135"/>
        <v>1</v>
      </c>
      <c r="X884">
        <f t="shared" si="136"/>
        <v>1</v>
      </c>
      <c r="Y884">
        <f t="shared" si="137"/>
        <v>0</v>
      </c>
      <c r="Z884">
        <f t="shared" si="138"/>
        <v>0</v>
      </c>
      <c r="AA884">
        <f t="shared" si="139"/>
        <v>0</v>
      </c>
    </row>
    <row r="885" spans="1:27" x14ac:dyDescent="0.2">
      <c r="A885" t="s">
        <v>17</v>
      </c>
      <c r="B885" s="1">
        <v>44185</v>
      </c>
      <c r="C885" s="2">
        <v>0.6875</v>
      </c>
      <c r="D885" t="s">
        <v>37</v>
      </c>
      <c r="E885" t="s">
        <v>27</v>
      </c>
      <c r="F885">
        <v>6</v>
      </c>
      <c r="G885">
        <v>2</v>
      </c>
      <c r="H885" t="s">
        <v>24</v>
      </c>
      <c r="I885">
        <f t="shared" si="130"/>
        <v>1</v>
      </c>
      <c r="J885">
        <v>1.66</v>
      </c>
      <c r="K885">
        <v>4.33</v>
      </c>
      <c r="L885">
        <v>4.5</v>
      </c>
      <c r="M885">
        <v>1.7</v>
      </c>
      <c r="N885">
        <v>4.25</v>
      </c>
      <c r="O885">
        <v>4.4000000000000004</v>
      </c>
      <c r="P885">
        <v>1.73</v>
      </c>
      <c r="Q885">
        <v>3.95</v>
      </c>
      <c r="R885">
        <v>4.3</v>
      </c>
      <c r="S885">
        <f t="shared" si="131"/>
        <v>1.66</v>
      </c>
      <c r="T885">
        <f t="shared" si="132"/>
        <v>1.7</v>
      </c>
      <c r="U885">
        <f t="shared" si="133"/>
        <v>1.73</v>
      </c>
      <c r="V885">
        <f t="shared" si="134"/>
        <v>1</v>
      </c>
      <c r="W885">
        <f t="shared" si="135"/>
        <v>1</v>
      </c>
      <c r="X885">
        <f t="shared" si="136"/>
        <v>1</v>
      </c>
      <c r="Y885">
        <f t="shared" si="137"/>
        <v>1</v>
      </c>
      <c r="Z885">
        <f t="shared" si="138"/>
        <v>1</v>
      </c>
      <c r="AA885">
        <f t="shared" si="139"/>
        <v>1</v>
      </c>
    </row>
    <row r="886" spans="1:27" x14ac:dyDescent="0.2">
      <c r="A886" t="s">
        <v>17</v>
      </c>
      <c r="B886" s="1">
        <v>44185</v>
      </c>
      <c r="C886" s="2">
        <v>0.80208333333333337</v>
      </c>
      <c r="D886" t="s">
        <v>44</v>
      </c>
      <c r="E886" t="s">
        <v>26</v>
      </c>
      <c r="F886">
        <v>0</v>
      </c>
      <c r="G886">
        <v>3</v>
      </c>
      <c r="H886" t="s">
        <v>20</v>
      </c>
      <c r="I886">
        <f t="shared" si="130"/>
        <v>-1</v>
      </c>
      <c r="J886">
        <v>3.6</v>
      </c>
      <c r="K886">
        <v>3.8</v>
      </c>
      <c r="L886">
        <v>1.95</v>
      </c>
      <c r="M886">
        <v>3.7</v>
      </c>
      <c r="N886">
        <v>3.8</v>
      </c>
      <c r="O886">
        <v>1.95</v>
      </c>
      <c r="P886">
        <v>3.65</v>
      </c>
      <c r="Q886">
        <v>3.45</v>
      </c>
      <c r="R886">
        <v>1.97</v>
      </c>
      <c r="S886">
        <f t="shared" si="131"/>
        <v>1.95</v>
      </c>
      <c r="T886">
        <f t="shared" si="132"/>
        <v>1.95</v>
      </c>
      <c r="U886">
        <f t="shared" si="133"/>
        <v>1.97</v>
      </c>
      <c r="V886">
        <f t="shared" si="134"/>
        <v>-1</v>
      </c>
      <c r="W886">
        <f t="shared" si="135"/>
        <v>-1</v>
      </c>
      <c r="X886">
        <f t="shared" si="136"/>
        <v>-1</v>
      </c>
      <c r="Y886">
        <f t="shared" si="137"/>
        <v>1</v>
      </c>
      <c r="Z886">
        <f t="shared" si="138"/>
        <v>1</v>
      </c>
      <c r="AA886">
        <f t="shared" si="139"/>
        <v>1</v>
      </c>
    </row>
    <row r="887" spans="1:27" x14ac:dyDescent="0.2">
      <c r="A887" t="s">
        <v>17</v>
      </c>
      <c r="B887" s="1">
        <v>44186</v>
      </c>
      <c r="C887" s="2">
        <v>0.72916666666666663</v>
      </c>
      <c r="D887" t="s">
        <v>41</v>
      </c>
      <c r="E887" t="s">
        <v>28</v>
      </c>
      <c r="F887">
        <v>2</v>
      </c>
      <c r="G887">
        <v>1</v>
      </c>
      <c r="H887" t="s">
        <v>24</v>
      </c>
      <c r="I887">
        <f t="shared" si="130"/>
        <v>1</v>
      </c>
      <c r="J887">
        <v>3.5</v>
      </c>
      <c r="K887">
        <v>3.25</v>
      </c>
      <c r="L887">
        <v>2.2000000000000002</v>
      </c>
      <c r="M887">
        <v>3.6</v>
      </c>
      <c r="N887">
        <v>3.1</v>
      </c>
      <c r="O887">
        <v>2.2000000000000002</v>
      </c>
      <c r="P887">
        <v>3.55</v>
      </c>
      <c r="Q887">
        <v>2.9</v>
      </c>
      <c r="R887">
        <v>2.25</v>
      </c>
      <c r="S887">
        <f t="shared" si="131"/>
        <v>2.2000000000000002</v>
      </c>
      <c r="T887">
        <f t="shared" si="132"/>
        <v>2.2000000000000002</v>
      </c>
      <c r="U887">
        <f t="shared" si="133"/>
        <v>2.25</v>
      </c>
      <c r="V887">
        <f t="shared" si="134"/>
        <v>-1</v>
      </c>
      <c r="W887">
        <f t="shared" si="135"/>
        <v>-1</v>
      </c>
      <c r="X887">
        <f t="shared" si="136"/>
        <v>-1</v>
      </c>
      <c r="Y887">
        <f t="shared" si="137"/>
        <v>0</v>
      </c>
      <c r="Z887">
        <f t="shared" si="138"/>
        <v>0</v>
      </c>
      <c r="AA887">
        <f t="shared" si="139"/>
        <v>0</v>
      </c>
    </row>
    <row r="888" spans="1:27" x14ac:dyDescent="0.2">
      <c r="A888" t="s">
        <v>17</v>
      </c>
      <c r="B888" s="1">
        <v>44186</v>
      </c>
      <c r="C888" s="2">
        <v>0.83333333333333337</v>
      </c>
      <c r="D888" t="s">
        <v>34</v>
      </c>
      <c r="E888" t="s">
        <v>39</v>
      </c>
      <c r="F888">
        <v>3</v>
      </c>
      <c r="G888">
        <v>0</v>
      </c>
      <c r="H888" t="s">
        <v>24</v>
      </c>
      <c r="I888">
        <f t="shared" si="130"/>
        <v>1</v>
      </c>
      <c r="J888">
        <v>1.44</v>
      </c>
      <c r="K888">
        <v>5</v>
      </c>
      <c r="L888">
        <v>6.25</v>
      </c>
      <c r="M888">
        <v>1.45</v>
      </c>
      <c r="N888">
        <v>4.75</v>
      </c>
      <c r="O888">
        <v>6.5</v>
      </c>
      <c r="P888">
        <v>1.53</v>
      </c>
      <c r="Q888">
        <v>4.3</v>
      </c>
      <c r="R888">
        <v>6</v>
      </c>
      <c r="S888">
        <f t="shared" si="131"/>
        <v>1.44</v>
      </c>
      <c r="T888">
        <f t="shared" si="132"/>
        <v>1.45</v>
      </c>
      <c r="U888">
        <f t="shared" si="133"/>
        <v>1.53</v>
      </c>
      <c r="V888">
        <f t="shared" si="134"/>
        <v>1</v>
      </c>
      <c r="W888">
        <f t="shared" si="135"/>
        <v>1</v>
      </c>
      <c r="X888">
        <f t="shared" si="136"/>
        <v>1</v>
      </c>
      <c r="Y888">
        <f t="shared" si="137"/>
        <v>1</v>
      </c>
      <c r="Z888">
        <f t="shared" si="138"/>
        <v>1</v>
      </c>
      <c r="AA888">
        <f t="shared" si="139"/>
        <v>1</v>
      </c>
    </row>
    <row r="889" spans="1:27" x14ac:dyDescent="0.2">
      <c r="A889" t="s">
        <v>17</v>
      </c>
      <c r="B889" s="1">
        <v>44191</v>
      </c>
      <c r="C889" s="2">
        <v>0.52083333333333337</v>
      </c>
      <c r="D889" t="s">
        <v>35</v>
      </c>
      <c r="E889" t="s">
        <v>37</v>
      </c>
      <c r="F889">
        <v>2</v>
      </c>
      <c r="G889">
        <v>2</v>
      </c>
      <c r="H889" t="s">
        <v>23</v>
      </c>
      <c r="I889">
        <f t="shared" ref="I889:I952" si="140">IF(H889="H",1,0)+IF(H889="A",-1,0)</f>
        <v>0</v>
      </c>
      <c r="J889">
        <v>2.9</v>
      </c>
      <c r="K889">
        <v>3.6</v>
      </c>
      <c r="L889">
        <v>2.2999999999999998</v>
      </c>
      <c r="M889">
        <v>2.9</v>
      </c>
      <c r="N889">
        <v>3.6</v>
      </c>
      <c r="O889">
        <v>2.35</v>
      </c>
      <c r="P889">
        <v>3</v>
      </c>
      <c r="Q889">
        <v>3.3</v>
      </c>
      <c r="R889">
        <v>2.2999999999999998</v>
      </c>
      <c r="S889">
        <f t="shared" ref="S889:S952" si="141">MIN(J889:L889)</f>
        <v>2.2999999999999998</v>
      </c>
      <c r="T889">
        <f t="shared" ref="T889:T952" si="142">MIN(M889:O889)</f>
        <v>2.35</v>
      </c>
      <c r="U889">
        <f t="shared" ref="U889:U952" si="143">MIN(P889:R889)</f>
        <v>2.2999999999999998</v>
      </c>
      <c r="V889">
        <f t="shared" si="134"/>
        <v>-1</v>
      </c>
      <c r="W889">
        <f t="shared" si="135"/>
        <v>-1</v>
      </c>
      <c r="X889">
        <f t="shared" si="136"/>
        <v>-1</v>
      </c>
      <c r="Y889">
        <f t="shared" si="137"/>
        <v>0</v>
      </c>
      <c r="Z889">
        <f t="shared" si="138"/>
        <v>0</v>
      </c>
      <c r="AA889">
        <f t="shared" si="139"/>
        <v>0</v>
      </c>
    </row>
    <row r="890" spans="1:27" x14ac:dyDescent="0.2">
      <c r="A890" t="s">
        <v>17</v>
      </c>
      <c r="B890" s="1">
        <v>44191</v>
      </c>
      <c r="C890" s="2">
        <v>0.625</v>
      </c>
      <c r="D890" t="s">
        <v>26</v>
      </c>
      <c r="E890" t="s">
        <v>18</v>
      </c>
      <c r="F890">
        <v>3</v>
      </c>
      <c r="G890">
        <v>0</v>
      </c>
      <c r="H890" t="s">
        <v>24</v>
      </c>
      <c r="I890">
        <f t="shared" si="140"/>
        <v>1</v>
      </c>
      <c r="J890">
        <v>1.9</v>
      </c>
      <c r="K890">
        <v>3.75</v>
      </c>
      <c r="L890">
        <v>3.8</v>
      </c>
      <c r="M890">
        <v>1.95</v>
      </c>
      <c r="N890">
        <v>3.7</v>
      </c>
      <c r="O890">
        <v>3.75</v>
      </c>
      <c r="P890">
        <v>1.95</v>
      </c>
      <c r="Q890">
        <v>3.45</v>
      </c>
      <c r="R890">
        <v>3.8</v>
      </c>
      <c r="S890">
        <f t="shared" si="141"/>
        <v>1.9</v>
      </c>
      <c r="T890">
        <f t="shared" si="142"/>
        <v>1.95</v>
      </c>
      <c r="U890">
        <f t="shared" si="143"/>
        <v>1.95</v>
      </c>
      <c r="V890">
        <f t="shared" si="134"/>
        <v>1</v>
      </c>
      <c r="W890">
        <f t="shared" si="135"/>
        <v>1</v>
      </c>
      <c r="X890">
        <f t="shared" si="136"/>
        <v>1</v>
      </c>
      <c r="Y890">
        <f t="shared" si="137"/>
        <v>1</v>
      </c>
      <c r="Z890">
        <f t="shared" si="138"/>
        <v>1</v>
      </c>
      <c r="AA890">
        <f t="shared" si="139"/>
        <v>1</v>
      </c>
    </row>
    <row r="891" spans="1:27" x14ac:dyDescent="0.2">
      <c r="A891" t="s">
        <v>17</v>
      </c>
      <c r="B891" s="1">
        <v>44191</v>
      </c>
      <c r="C891" s="2">
        <v>0.625</v>
      </c>
      <c r="D891" t="s">
        <v>21</v>
      </c>
      <c r="E891" t="s">
        <v>32</v>
      </c>
      <c r="F891">
        <v>0</v>
      </c>
      <c r="G891">
        <v>0</v>
      </c>
      <c r="H891" t="s">
        <v>23</v>
      </c>
      <c r="I891">
        <f t="shared" si="140"/>
        <v>0</v>
      </c>
      <c r="J891">
        <v>3.2</v>
      </c>
      <c r="K891">
        <v>3.3</v>
      </c>
      <c r="L891">
        <v>2.2999999999999998</v>
      </c>
      <c r="M891">
        <v>3.1</v>
      </c>
      <c r="N891">
        <v>3.3</v>
      </c>
      <c r="O891">
        <v>2.35</v>
      </c>
      <c r="P891">
        <v>3.15</v>
      </c>
      <c r="Q891">
        <v>3.1</v>
      </c>
      <c r="R891">
        <v>2.35</v>
      </c>
      <c r="S891">
        <f t="shared" si="141"/>
        <v>2.2999999999999998</v>
      </c>
      <c r="T891">
        <f t="shared" si="142"/>
        <v>2.35</v>
      </c>
      <c r="U891">
        <f t="shared" si="143"/>
        <v>2.35</v>
      </c>
      <c r="V891">
        <f t="shared" si="134"/>
        <v>-1</v>
      </c>
      <c r="W891">
        <f t="shared" si="135"/>
        <v>-1</v>
      </c>
      <c r="X891">
        <f t="shared" si="136"/>
        <v>-1</v>
      </c>
      <c r="Y891">
        <f t="shared" si="137"/>
        <v>0</v>
      </c>
      <c r="Z891">
        <f t="shared" si="138"/>
        <v>0</v>
      </c>
      <c r="AA891">
        <f t="shared" si="139"/>
        <v>0</v>
      </c>
    </row>
    <row r="892" spans="1:27" x14ac:dyDescent="0.2">
      <c r="A892" t="s">
        <v>17</v>
      </c>
      <c r="B892" s="1">
        <v>44191</v>
      </c>
      <c r="C892" s="2">
        <v>0.72916666666666663</v>
      </c>
      <c r="D892" t="s">
        <v>19</v>
      </c>
      <c r="E892" t="s">
        <v>34</v>
      </c>
      <c r="F892">
        <v>3</v>
      </c>
      <c r="G892">
        <v>1</v>
      </c>
      <c r="H892" t="s">
        <v>24</v>
      </c>
      <c r="I892">
        <f t="shared" si="140"/>
        <v>1</v>
      </c>
      <c r="J892">
        <v>4</v>
      </c>
      <c r="K892">
        <v>3.6</v>
      </c>
      <c r="L892">
        <v>1.9</v>
      </c>
      <c r="M892">
        <v>4.0999999999999996</v>
      </c>
      <c r="N892">
        <v>3.5</v>
      </c>
      <c r="O892">
        <v>1.91</v>
      </c>
      <c r="P892">
        <v>3.95</v>
      </c>
      <c r="Q892">
        <v>3.35</v>
      </c>
      <c r="R892">
        <v>1.95</v>
      </c>
      <c r="S892">
        <f t="shared" si="141"/>
        <v>1.9</v>
      </c>
      <c r="T892">
        <f t="shared" si="142"/>
        <v>1.91</v>
      </c>
      <c r="U892">
        <f t="shared" si="143"/>
        <v>1.95</v>
      </c>
      <c r="V892">
        <f t="shared" si="134"/>
        <v>-1</v>
      </c>
      <c r="W892">
        <f t="shared" si="135"/>
        <v>-1</v>
      </c>
      <c r="X892">
        <f t="shared" si="136"/>
        <v>-1</v>
      </c>
      <c r="Y892">
        <f t="shared" si="137"/>
        <v>0</v>
      </c>
      <c r="Z892">
        <f t="shared" si="138"/>
        <v>0</v>
      </c>
      <c r="AA892">
        <f t="shared" si="139"/>
        <v>0</v>
      </c>
    </row>
    <row r="893" spans="1:27" x14ac:dyDescent="0.2">
      <c r="A893" t="s">
        <v>17</v>
      </c>
      <c r="B893" s="1">
        <v>44191</v>
      </c>
      <c r="C893" s="2">
        <v>0.83333333333333337</v>
      </c>
      <c r="D893" t="s">
        <v>40</v>
      </c>
      <c r="E893" t="s">
        <v>29</v>
      </c>
      <c r="F893">
        <v>2</v>
      </c>
      <c r="G893">
        <v>0</v>
      </c>
      <c r="H893" t="s">
        <v>24</v>
      </c>
      <c r="I893">
        <f t="shared" si="140"/>
        <v>1</v>
      </c>
      <c r="J893">
        <v>1.1100000000000001</v>
      </c>
      <c r="K893">
        <v>10</v>
      </c>
      <c r="L893">
        <v>19</v>
      </c>
      <c r="M893">
        <v>1.1200000000000001</v>
      </c>
      <c r="N893">
        <v>9</v>
      </c>
      <c r="O893">
        <v>23</v>
      </c>
      <c r="P893">
        <v>1.1200000000000001</v>
      </c>
      <c r="Q893">
        <v>8.75</v>
      </c>
      <c r="R893">
        <v>20</v>
      </c>
      <c r="S893">
        <f t="shared" si="141"/>
        <v>1.1100000000000001</v>
      </c>
      <c r="T893">
        <f t="shared" si="142"/>
        <v>1.1200000000000001</v>
      </c>
      <c r="U893">
        <f t="shared" si="143"/>
        <v>1.1200000000000001</v>
      </c>
      <c r="V893">
        <f t="shared" si="134"/>
        <v>1</v>
      </c>
      <c r="W893">
        <f t="shared" si="135"/>
        <v>1</v>
      </c>
      <c r="X893">
        <f t="shared" si="136"/>
        <v>1</v>
      </c>
      <c r="Y893">
        <f t="shared" si="137"/>
        <v>1</v>
      </c>
      <c r="Z893">
        <f t="shared" si="138"/>
        <v>1</v>
      </c>
      <c r="AA893">
        <f t="shared" si="139"/>
        <v>1</v>
      </c>
    </row>
    <row r="894" spans="1:27" x14ac:dyDescent="0.2">
      <c r="A894" t="s">
        <v>17</v>
      </c>
      <c r="B894" s="1">
        <v>44191</v>
      </c>
      <c r="C894" s="2">
        <v>0.83333333333333337</v>
      </c>
      <c r="D894" t="s">
        <v>45</v>
      </c>
      <c r="E894" t="s">
        <v>33</v>
      </c>
      <c r="F894">
        <v>0</v>
      </c>
      <c r="G894">
        <v>1</v>
      </c>
      <c r="H894" t="s">
        <v>20</v>
      </c>
      <c r="I894">
        <f t="shared" si="140"/>
        <v>-1</v>
      </c>
      <c r="J894">
        <v>4.2</v>
      </c>
      <c r="K894">
        <v>3.6</v>
      </c>
      <c r="L894">
        <v>1.85</v>
      </c>
      <c r="M894">
        <v>4.33</v>
      </c>
      <c r="N894">
        <v>3.6</v>
      </c>
      <c r="O894">
        <v>1.85</v>
      </c>
      <c r="P894">
        <v>4.0999999999999996</v>
      </c>
      <c r="Q894">
        <v>3.6</v>
      </c>
      <c r="R894">
        <v>1.85</v>
      </c>
      <c r="S894">
        <f t="shared" si="141"/>
        <v>1.85</v>
      </c>
      <c r="T894">
        <f t="shared" si="142"/>
        <v>1.85</v>
      </c>
      <c r="U894">
        <f t="shared" si="143"/>
        <v>1.85</v>
      </c>
      <c r="V894">
        <f t="shared" si="134"/>
        <v>-1</v>
      </c>
      <c r="W894">
        <f t="shared" si="135"/>
        <v>-1</v>
      </c>
      <c r="X894">
        <f t="shared" si="136"/>
        <v>-1</v>
      </c>
      <c r="Y894">
        <f t="shared" si="137"/>
        <v>1</v>
      </c>
      <c r="Z894">
        <f t="shared" si="138"/>
        <v>1</v>
      </c>
      <c r="AA894">
        <f t="shared" si="139"/>
        <v>1</v>
      </c>
    </row>
    <row r="895" spans="1:27" x14ac:dyDescent="0.2">
      <c r="A895" t="s">
        <v>17</v>
      </c>
      <c r="B895" s="1">
        <v>44192</v>
      </c>
      <c r="C895" s="2">
        <v>0.5</v>
      </c>
      <c r="D895" t="s">
        <v>27</v>
      </c>
      <c r="E895" t="s">
        <v>41</v>
      </c>
      <c r="F895">
        <v>1</v>
      </c>
      <c r="G895">
        <v>0</v>
      </c>
      <c r="H895" t="s">
        <v>24</v>
      </c>
      <c r="I895">
        <f t="shared" si="140"/>
        <v>1</v>
      </c>
      <c r="J895">
        <v>1.72</v>
      </c>
      <c r="K895">
        <v>4</v>
      </c>
      <c r="L895">
        <v>4.33</v>
      </c>
      <c r="M895">
        <v>1.72</v>
      </c>
      <c r="N895">
        <v>4</v>
      </c>
      <c r="O895">
        <v>4.5</v>
      </c>
      <c r="P895">
        <v>1.75</v>
      </c>
      <c r="Q895">
        <v>3.75</v>
      </c>
      <c r="R895">
        <v>4.4000000000000004</v>
      </c>
      <c r="S895">
        <f t="shared" si="141"/>
        <v>1.72</v>
      </c>
      <c r="T895">
        <f t="shared" si="142"/>
        <v>1.72</v>
      </c>
      <c r="U895">
        <f t="shared" si="143"/>
        <v>1.75</v>
      </c>
      <c r="V895">
        <f t="shared" si="134"/>
        <v>1</v>
      </c>
      <c r="W895">
        <f t="shared" si="135"/>
        <v>1</v>
      </c>
      <c r="X895">
        <f t="shared" si="136"/>
        <v>1</v>
      </c>
      <c r="Y895">
        <f t="shared" si="137"/>
        <v>1</v>
      </c>
      <c r="Z895">
        <f t="shared" si="138"/>
        <v>1</v>
      </c>
      <c r="AA895">
        <f t="shared" si="139"/>
        <v>1</v>
      </c>
    </row>
    <row r="896" spans="1:27" x14ac:dyDescent="0.2">
      <c r="A896" t="s">
        <v>17</v>
      </c>
      <c r="B896" s="1">
        <v>44192</v>
      </c>
      <c r="C896" s="2">
        <v>0.59375</v>
      </c>
      <c r="D896" t="s">
        <v>39</v>
      </c>
      <c r="E896" t="s">
        <v>38</v>
      </c>
      <c r="F896">
        <v>2</v>
      </c>
      <c r="G896">
        <v>2</v>
      </c>
      <c r="H896" t="s">
        <v>23</v>
      </c>
      <c r="I896">
        <f t="shared" si="140"/>
        <v>0</v>
      </c>
      <c r="J896">
        <v>2.2999999999999998</v>
      </c>
      <c r="K896">
        <v>3.4</v>
      </c>
      <c r="L896">
        <v>3.1</v>
      </c>
      <c r="M896">
        <v>2.35</v>
      </c>
      <c r="N896">
        <v>3.3</v>
      </c>
      <c r="O896">
        <v>3.1</v>
      </c>
      <c r="P896">
        <v>2.4</v>
      </c>
      <c r="Q896">
        <v>3.1</v>
      </c>
      <c r="R896">
        <v>3.05</v>
      </c>
      <c r="S896">
        <f t="shared" si="141"/>
        <v>2.2999999999999998</v>
      </c>
      <c r="T896">
        <f t="shared" si="142"/>
        <v>2.35</v>
      </c>
      <c r="U896">
        <f t="shared" si="143"/>
        <v>2.4</v>
      </c>
      <c r="V896">
        <f t="shared" si="134"/>
        <v>1</v>
      </c>
      <c r="W896">
        <f t="shared" si="135"/>
        <v>1</v>
      </c>
      <c r="X896">
        <f t="shared" si="136"/>
        <v>1</v>
      </c>
      <c r="Y896">
        <f t="shared" si="137"/>
        <v>0</v>
      </c>
      <c r="Z896">
        <f t="shared" si="138"/>
        <v>0</v>
      </c>
      <c r="AA896">
        <f t="shared" si="139"/>
        <v>0</v>
      </c>
    </row>
    <row r="897" spans="1:27" x14ac:dyDescent="0.2">
      <c r="A897" t="s">
        <v>17</v>
      </c>
      <c r="B897" s="1">
        <v>44192</v>
      </c>
      <c r="C897" s="2">
        <v>0.6875</v>
      </c>
      <c r="D897" t="s">
        <v>22</v>
      </c>
      <c r="E897" t="s">
        <v>44</v>
      </c>
      <c r="F897">
        <v>1</v>
      </c>
      <c r="G897">
        <v>1</v>
      </c>
      <c r="H897" t="s">
        <v>23</v>
      </c>
      <c r="I897">
        <f t="shared" si="140"/>
        <v>0</v>
      </c>
      <c r="J897">
        <v>1.1100000000000001</v>
      </c>
      <c r="K897">
        <v>10</v>
      </c>
      <c r="L897">
        <v>19</v>
      </c>
      <c r="M897">
        <v>1.1299999999999999</v>
      </c>
      <c r="N897">
        <v>8.75</v>
      </c>
      <c r="O897">
        <v>19.5</v>
      </c>
      <c r="P897">
        <v>1.1499999999999999</v>
      </c>
      <c r="Q897">
        <v>8.5</v>
      </c>
      <c r="R897">
        <v>18</v>
      </c>
      <c r="S897">
        <f t="shared" si="141"/>
        <v>1.1100000000000001</v>
      </c>
      <c r="T897">
        <f t="shared" si="142"/>
        <v>1.1299999999999999</v>
      </c>
      <c r="U897">
        <f t="shared" si="143"/>
        <v>1.1499999999999999</v>
      </c>
      <c r="V897">
        <f t="shared" si="134"/>
        <v>1</v>
      </c>
      <c r="W897">
        <f t="shared" si="135"/>
        <v>1</v>
      </c>
      <c r="X897">
        <f t="shared" si="136"/>
        <v>1</v>
      </c>
      <c r="Y897">
        <f t="shared" si="137"/>
        <v>0</v>
      </c>
      <c r="Z897">
        <f t="shared" si="138"/>
        <v>0</v>
      </c>
      <c r="AA897">
        <f t="shared" si="139"/>
        <v>0</v>
      </c>
    </row>
    <row r="898" spans="1:27" x14ac:dyDescent="0.2">
      <c r="A898" t="s">
        <v>17</v>
      </c>
      <c r="B898" s="1">
        <v>44192</v>
      </c>
      <c r="C898" s="2">
        <v>0.80208333333333337</v>
      </c>
      <c r="D898" t="s">
        <v>28</v>
      </c>
      <c r="E898" t="s">
        <v>31</v>
      </c>
      <c r="F898">
        <v>1</v>
      </c>
      <c r="G898">
        <v>1</v>
      </c>
      <c r="H898" t="s">
        <v>23</v>
      </c>
      <c r="I898">
        <f t="shared" si="140"/>
        <v>0</v>
      </c>
      <c r="J898">
        <v>3.6</v>
      </c>
      <c r="K898">
        <v>3.25</v>
      </c>
      <c r="L898">
        <v>2.15</v>
      </c>
      <c r="M898">
        <v>3.75</v>
      </c>
      <c r="N898">
        <v>3.25</v>
      </c>
      <c r="O898">
        <v>2.1</v>
      </c>
      <c r="P898">
        <v>3.55</v>
      </c>
      <c r="Q898">
        <v>3.05</v>
      </c>
      <c r="R898">
        <v>2.15</v>
      </c>
      <c r="S898">
        <f t="shared" si="141"/>
        <v>2.15</v>
      </c>
      <c r="T898">
        <f t="shared" si="142"/>
        <v>2.1</v>
      </c>
      <c r="U898">
        <f t="shared" si="143"/>
        <v>2.15</v>
      </c>
      <c r="V898">
        <f t="shared" si="134"/>
        <v>-1</v>
      </c>
      <c r="W898">
        <f t="shared" si="135"/>
        <v>-1</v>
      </c>
      <c r="X898">
        <f t="shared" si="136"/>
        <v>-1</v>
      </c>
      <c r="Y898">
        <f t="shared" si="137"/>
        <v>0</v>
      </c>
      <c r="Z898">
        <f t="shared" si="138"/>
        <v>0</v>
      </c>
      <c r="AA898">
        <f t="shared" si="139"/>
        <v>0</v>
      </c>
    </row>
    <row r="899" spans="1:27" x14ac:dyDescent="0.2">
      <c r="A899" t="s">
        <v>17</v>
      </c>
      <c r="B899" s="1">
        <v>44193</v>
      </c>
      <c r="C899" s="2">
        <v>0.625</v>
      </c>
      <c r="D899" t="s">
        <v>18</v>
      </c>
      <c r="E899" t="s">
        <v>35</v>
      </c>
      <c r="F899">
        <v>1</v>
      </c>
      <c r="G899">
        <v>1</v>
      </c>
      <c r="H899" t="s">
        <v>23</v>
      </c>
      <c r="I899">
        <f t="shared" si="140"/>
        <v>0</v>
      </c>
      <c r="J899">
        <v>3.75</v>
      </c>
      <c r="K899">
        <v>3.5</v>
      </c>
      <c r="L899">
        <v>2</v>
      </c>
      <c r="M899">
        <v>3.8</v>
      </c>
      <c r="N899">
        <v>3.6</v>
      </c>
      <c r="O899">
        <v>1.95</v>
      </c>
      <c r="P899">
        <v>3.7</v>
      </c>
      <c r="Q899">
        <v>3.5</v>
      </c>
      <c r="R899">
        <v>2</v>
      </c>
      <c r="S899">
        <f t="shared" si="141"/>
        <v>2</v>
      </c>
      <c r="T899">
        <f t="shared" si="142"/>
        <v>1.95</v>
      </c>
      <c r="U899">
        <f t="shared" si="143"/>
        <v>2</v>
      </c>
      <c r="V899">
        <f t="shared" ref="V899:V962" si="144">-1 + 2*IF(S899=J899,1,0)</f>
        <v>-1</v>
      </c>
      <c r="W899">
        <f t="shared" ref="W899:W962" si="145">-1 + 2*IF(T899=M899,1,0)</f>
        <v>-1</v>
      </c>
      <c r="X899">
        <f t="shared" ref="X899:X962" si="146">-1 + 2*IF(U899=P899,1,0)</f>
        <v>-1</v>
      </c>
      <c r="Y899">
        <f t="shared" ref="Y899:Y962" si="147">IF(V899=I899,1,0)</f>
        <v>0</v>
      </c>
      <c r="Z899">
        <f t="shared" ref="Z899:Z962" si="148">IF(W899=I899,1,0)</f>
        <v>0</v>
      </c>
      <c r="AA899">
        <f t="shared" ref="AA899:AA962" si="149">IF(X899=I899,1,0)</f>
        <v>0</v>
      </c>
    </row>
    <row r="900" spans="1:27" x14ac:dyDescent="0.2">
      <c r="A900" t="s">
        <v>17</v>
      </c>
      <c r="B900" s="1">
        <v>44193</v>
      </c>
      <c r="C900" s="2">
        <v>0.72916666666666663</v>
      </c>
      <c r="D900" t="s">
        <v>34</v>
      </c>
      <c r="E900" t="s">
        <v>26</v>
      </c>
      <c r="F900">
        <v>1</v>
      </c>
      <c r="G900">
        <v>1</v>
      </c>
      <c r="H900" t="s">
        <v>23</v>
      </c>
      <c r="I900">
        <f t="shared" si="140"/>
        <v>0</v>
      </c>
      <c r="J900">
        <v>1.61</v>
      </c>
      <c r="K900">
        <v>4.2</v>
      </c>
      <c r="L900">
        <v>5</v>
      </c>
      <c r="M900">
        <v>1.67</v>
      </c>
      <c r="N900">
        <v>4.0999999999999996</v>
      </c>
      <c r="O900">
        <v>4.75</v>
      </c>
      <c r="P900">
        <v>1.7</v>
      </c>
      <c r="Q900">
        <v>4.0999999999999996</v>
      </c>
      <c r="R900">
        <v>4.5</v>
      </c>
      <c r="S900">
        <f t="shared" si="141"/>
        <v>1.61</v>
      </c>
      <c r="T900">
        <f t="shared" si="142"/>
        <v>1.67</v>
      </c>
      <c r="U900">
        <f t="shared" si="143"/>
        <v>1.7</v>
      </c>
      <c r="V900">
        <f t="shared" si="144"/>
        <v>1</v>
      </c>
      <c r="W900">
        <f t="shared" si="145"/>
        <v>1</v>
      </c>
      <c r="X900">
        <f t="shared" si="146"/>
        <v>1</v>
      </c>
      <c r="Y900">
        <f t="shared" si="147"/>
        <v>0</v>
      </c>
      <c r="Z900">
        <f t="shared" si="148"/>
        <v>0</v>
      </c>
      <c r="AA900">
        <f t="shared" si="149"/>
        <v>0</v>
      </c>
    </row>
    <row r="901" spans="1:27" x14ac:dyDescent="0.2">
      <c r="A901" t="s">
        <v>17</v>
      </c>
      <c r="B901" s="1">
        <v>44194</v>
      </c>
      <c r="C901" s="2">
        <v>0.75</v>
      </c>
      <c r="D901" t="s">
        <v>38</v>
      </c>
      <c r="E901" t="s">
        <v>19</v>
      </c>
      <c r="F901">
        <v>0</v>
      </c>
      <c r="G901">
        <v>1</v>
      </c>
      <c r="H901" t="s">
        <v>20</v>
      </c>
      <c r="I901">
        <f t="shared" si="140"/>
        <v>-1</v>
      </c>
      <c r="J901">
        <v>3.25</v>
      </c>
      <c r="K901">
        <v>3.5</v>
      </c>
      <c r="L901">
        <v>2.2000000000000002</v>
      </c>
      <c r="M901">
        <v>3.2</v>
      </c>
      <c r="N901">
        <v>3.4</v>
      </c>
      <c r="O901">
        <v>2.25</v>
      </c>
      <c r="P901">
        <v>3.3</v>
      </c>
      <c r="Q901">
        <v>3.3</v>
      </c>
      <c r="R901">
        <v>2.25</v>
      </c>
      <c r="S901">
        <f t="shared" si="141"/>
        <v>2.2000000000000002</v>
      </c>
      <c r="T901">
        <f t="shared" si="142"/>
        <v>2.25</v>
      </c>
      <c r="U901">
        <f t="shared" si="143"/>
        <v>2.25</v>
      </c>
      <c r="V901">
        <f t="shared" si="144"/>
        <v>-1</v>
      </c>
      <c r="W901">
        <f t="shared" si="145"/>
        <v>-1</v>
      </c>
      <c r="X901">
        <f t="shared" si="146"/>
        <v>-1</v>
      </c>
      <c r="Y901">
        <f t="shared" si="147"/>
        <v>1</v>
      </c>
      <c r="Z901">
        <f t="shared" si="148"/>
        <v>1</v>
      </c>
      <c r="AA901">
        <f t="shared" si="149"/>
        <v>1</v>
      </c>
    </row>
    <row r="902" spans="1:27" x14ac:dyDescent="0.2">
      <c r="A902" t="s">
        <v>17</v>
      </c>
      <c r="B902" s="1">
        <v>44194</v>
      </c>
      <c r="C902" s="2">
        <v>0.75</v>
      </c>
      <c r="D902" t="s">
        <v>41</v>
      </c>
      <c r="E902" t="s">
        <v>45</v>
      </c>
      <c r="F902">
        <v>1</v>
      </c>
      <c r="G902">
        <v>0</v>
      </c>
      <c r="H902" t="s">
        <v>24</v>
      </c>
      <c r="I902">
        <f t="shared" si="140"/>
        <v>1</v>
      </c>
      <c r="J902">
        <v>2.37</v>
      </c>
      <c r="K902">
        <v>3.1</v>
      </c>
      <c r="L902">
        <v>3.25</v>
      </c>
      <c r="M902">
        <v>2.2999999999999998</v>
      </c>
      <c r="N902">
        <v>3.2</v>
      </c>
      <c r="O902">
        <v>3.25</v>
      </c>
      <c r="P902">
        <v>2.4</v>
      </c>
      <c r="Q902">
        <v>3.05</v>
      </c>
      <c r="R902">
        <v>3.15</v>
      </c>
      <c r="S902">
        <f t="shared" si="141"/>
        <v>2.37</v>
      </c>
      <c r="T902">
        <f t="shared" si="142"/>
        <v>2.2999999999999998</v>
      </c>
      <c r="U902">
        <f t="shared" si="143"/>
        <v>2.4</v>
      </c>
      <c r="V902">
        <f t="shared" si="144"/>
        <v>1</v>
      </c>
      <c r="W902">
        <f t="shared" si="145"/>
        <v>1</v>
      </c>
      <c r="X902">
        <f t="shared" si="146"/>
        <v>1</v>
      </c>
      <c r="Y902">
        <f t="shared" si="147"/>
        <v>1</v>
      </c>
      <c r="Z902">
        <f t="shared" si="148"/>
        <v>1</v>
      </c>
      <c r="AA902">
        <f t="shared" si="149"/>
        <v>1</v>
      </c>
    </row>
    <row r="903" spans="1:27" x14ac:dyDescent="0.2">
      <c r="A903" t="s">
        <v>17</v>
      </c>
      <c r="B903" s="1">
        <v>44194</v>
      </c>
      <c r="C903" s="2">
        <v>0.75</v>
      </c>
      <c r="D903" t="s">
        <v>32</v>
      </c>
      <c r="E903" t="s">
        <v>39</v>
      </c>
      <c r="F903">
        <v>0</v>
      </c>
      <c r="G903">
        <v>0</v>
      </c>
      <c r="H903" t="s">
        <v>23</v>
      </c>
      <c r="I903">
        <f t="shared" si="140"/>
        <v>0</v>
      </c>
      <c r="J903">
        <v>2.1</v>
      </c>
      <c r="K903">
        <v>3.6</v>
      </c>
      <c r="L903">
        <v>3.4</v>
      </c>
      <c r="M903">
        <v>2.15</v>
      </c>
      <c r="N903">
        <v>3.6</v>
      </c>
      <c r="O903">
        <v>3.25</v>
      </c>
      <c r="P903">
        <v>2.2000000000000002</v>
      </c>
      <c r="Q903">
        <v>3.4</v>
      </c>
      <c r="R903">
        <v>3.25</v>
      </c>
      <c r="S903">
        <f t="shared" si="141"/>
        <v>2.1</v>
      </c>
      <c r="T903">
        <f t="shared" si="142"/>
        <v>2.15</v>
      </c>
      <c r="U903">
        <f t="shared" si="143"/>
        <v>2.2000000000000002</v>
      </c>
      <c r="V903">
        <f t="shared" si="144"/>
        <v>1</v>
      </c>
      <c r="W903">
        <f t="shared" si="145"/>
        <v>1</v>
      </c>
      <c r="X903">
        <f t="shared" si="146"/>
        <v>1</v>
      </c>
      <c r="Y903">
        <f t="shared" si="147"/>
        <v>0</v>
      </c>
      <c r="Z903">
        <f t="shared" si="148"/>
        <v>0</v>
      </c>
      <c r="AA903">
        <f t="shared" si="149"/>
        <v>0</v>
      </c>
    </row>
    <row r="904" spans="1:27" x14ac:dyDescent="0.2">
      <c r="A904" t="s">
        <v>17</v>
      </c>
      <c r="B904" s="1">
        <v>44194</v>
      </c>
      <c r="C904" s="2">
        <v>0.75</v>
      </c>
      <c r="D904" t="s">
        <v>44</v>
      </c>
      <c r="E904" t="s">
        <v>27</v>
      </c>
      <c r="F904">
        <v>0</v>
      </c>
      <c r="G904">
        <v>5</v>
      </c>
      <c r="H904" t="s">
        <v>20</v>
      </c>
      <c r="I904">
        <f t="shared" si="140"/>
        <v>-1</v>
      </c>
      <c r="J904">
        <v>3.6</v>
      </c>
      <c r="K904">
        <v>3.6</v>
      </c>
      <c r="L904">
        <v>2</v>
      </c>
      <c r="M904">
        <v>3.6</v>
      </c>
      <c r="N904">
        <v>3.7</v>
      </c>
      <c r="O904">
        <v>2</v>
      </c>
      <c r="P904">
        <v>3.5</v>
      </c>
      <c r="Q904">
        <v>3.65</v>
      </c>
      <c r="R904">
        <v>2</v>
      </c>
      <c r="S904">
        <f t="shared" si="141"/>
        <v>2</v>
      </c>
      <c r="T904">
        <f t="shared" si="142"/>
        <v>2</v>
      </c>
      <c r="U904">
        <f t="shared" si="143"/>
        <v>2</v>
      </c>
      <c r="V904">
        <f t="shared" si="144"/>
        <v>-1</v>
      </c>
      <c r="W904">
        <f t="shared" si="145"/>
        <v>-1</v>
      </c>
      <c r="X904">
        <f t="shared" si="146"/>
        <v>-1</v>
      </c>
      <c r="Y904">
        <f t="shared" si="147"/>
        <v>1</v>
      </c>
      <c r="Z904">
        <f t="shared" si="148"/>
        <v>1</v>
      </c>
      <c r="AA904">
        <f t="shared" si="149"/>
        <v>1</v>
      </c>
    </row>
    <row r="905" spans="1:27" x14ac:dyDescent="0.2">
      <c r="A905" t="s">
        <v>17</v>
      </c>
      <c r="B905" s="1">
        <v>44194</v>
      </c>
      <c r="C905" s="2">
        <v>0.83333333333333337</v>
      </c>
      <c r="D905" t="s">
        <v>37</v>
      </c>
      <c r="E905" t="s">
        <v>28</v>
      </c>
      <c r="F905">
        <v>1</v>
      </c>
      <c r="G905">
        <v>0</v>
      </c>
      <c r="H905" t="s">
        <v>24</v>
      </c>
      <c r="I905">
        <f t="shared" si="140"/>
        <v>1</v>
      </c>
      <c r="J905">
        <v>1.53</v>
      </c>
      <c r="K905">
        <v>4.2</v>
      </c>
      <c r="L905">
        <v>6.25</v>
      </c>
      <c r="M905">
        <v>1.57</v>
      </c>
      <c r="N905">
        <v>4.2</v>
      </c>
      <c r="O905">
        <v>5.75</v>
      </c>
      <c r="P905">
        <v>1.55</v>
      </c>
      <c r="Q905">
        <v>4.2</v>
      </c>
      <c r="R905">
        <v>6</v>
      </c>
      <c r="S905">
        <f t="shared" si="141"/>
        <v>1.53</v>
      </c>
      <c r="T905">
        <f t="shared" si="142"/>
        <v>1.57</v>
      </c>
      <c r="U905">
        <f t="shared" si="143"/>
        <v>1.55</v>
      </c>
      <c r="V905">
        <f t="shared" si="144"/>
        <v>1</v>
      </c>
      <c r="W905">
        <f t="shared" si="145"/>
        <v>1</v>
      </c>
      <c r="X905">
        <f t="shared" si="146"/>
        <v>1</v>
      </c>
      <c r="Y905">
        <f t="shared" si="147"/>
        <v>1</v>
      </c>
      <c r="Z905">
        <f t="shared" si="148"/>
        <v>1</v>
      </c>
      <c r="AA905">
        <f t="shared" si="149"/>
        <v>1</v>
      </c>
    </row>
    <row r="906" spans="1:27" x14ac:dyDescent="0.2">
      <c r="A906" t="s">
        <v>17</v>
      </c>
      <c r="B906" s="1">
        <v>44195</v>
      </c>
      <c r="C906" s="2">
        <v>0.83333333333333337</v>
      </c>
      <c r="D906" t="s">
        <v>29</v>
      </c>
      <c r="E906" t="s">
        <v>22</v>
      </c>
      <c r="F906">
        <v>0</v>
      </c>
      <c r="G906">
        <v>0</v>
      </c>
      <c r="H906" t="s">
        <v>23</v>
      </c>
      <c r="I906">
        <f t="shared" si="140"/>
        <v>0</v>
      </c>
      <c r="J906">
        <v>12</v>
      </c>
      <c r="K906">
        <v>6</v>
      </c>
      <c r="L906">
        <v>1.25</v>
      </c>
      <c r="M906">
        <v>9.25</v>
      </c>
      <c r="N906">
        <v>5.75</v>
      </c>
      <c r="O906">
        <v>1.3</v>
      </c>
      <c r="P906">
        <v>10</v>
      </c>
      <c r="Q906">
        <v>6</v>
      </c>
      <c r="R906">
        <v>1.27</v>
      </c>
      <c r="S906">
        <f t="shared" si="141"/>
        <v>1.25</v>
      </c>
      <c r="T906">
        <f t="shared" si="142"/>
        <v>1.3</v>
      </c>
      <c r="U906">
        <f t="shared" si="143"/>
        <v>1.27</v>
      </c>
      <c r="V906">
        <f t="shared" si="144"/>
        <v>-1</v>
      </c>
      <c r="W906">
        <f t="shared" si="145"/>
        <v>-1</v>
      </c>
      <c r="X906">
        <f t="shared" si="146"/>
        <v>-1</v>
      </c>
      <c r="Y906">
        <f t="shared" si="147"/>
        <v>0</v>
      </c>
      <c r="Z906">
        <f t="shared" si="148"/>
        <v>0</v>
      </c>
      <c r="AA906">
        <f t="shared" si="149"/>
        <v>0</v>
      </c>
    </row>
    <row r="907" spans="1:27" x14ac:dyDescent="0.2">
      <c r="A907" t="s">
        <v>17</v>
      </c>
      <c r="B907" s="1">
        <v>44197</v>
      </c>
      <c r="C907" s="2">
        <v>0.72916666666666663</v>
      </c>
      <c r="D907" t="s">
        <v>33</v>
      </c>
      <c r="E907" t="s">
        <v>39</v>
      </c>
      <c r="F907">
        <v>0</v>
      </c>
      <c r="G907">
        <v>1</v>
      </c>
      <c r="H907" t="s">
        <v>20</v>
      </c>
      <c r="I907">
        <f t="shared" si="140"/>
        <v>-1</v>
      </c>
      <c r="J907">
        <v>2.1</v>
      </c>
      <c r="K907">
        <v>3.5</v>
      </c>
      <c r="L907">
        <v>3.5</v>
      </c>
      <c r="M907">
        <v>2.15</v>
      </c>
      <c r="N907">
        <v>3.5</v>
      </c>
      <c r="O907">
        <v>3.3</v>
      </c>
      <c r="P907">
        <v>2.15</v>
      </c>
      <c r="Q907">
        <v>3.35</v>
      </c>
      <c r="R907">
        <v>3.45</v>
      </c>
      <c r="S907">
        <f t="shared" si="141"/>
        <v>2.1</v>
      </c>
      <c r="T907">
        <f t="shared" si="142"/>
        <v>2.15</v>
      </c>
      <c r="U907">
        <f t="shared" si="143"/>
        <v>2.15</v>
      </c>
      <c r="V907">
        <f t="shared" si="144"/>
        <v>1</v>
      </c>
      <c r="W907">
        <f t="shared" si="145"/>
        <v>1</v>
      </c>
      <c r="X907">
        <f t="shared" si="146"/>
        <v>1</v>
      </c>
      <c r="Y907">
        <f t="shared" si="147"/>
        <v>0</v>
      </c>
      <c r="Z907">
        <f t="shared" si="148"/>
        <v>0</v>
      </c>
      <c r="AA907">
        <f t="shared" si="149"/>
        <v>0</v>
      </c>
    </row>
    <row r="908" spans="1:27" x14ac:dyDescent="0.2">
      <c r="A908" t="s">
        <v>17</v>
      </c>
      <c r="B908" s="1">
        <v>44197</v>
      </c>
      <c r="C908" s="2">
        <v>0.83333333333333337</v>
      </c>
      <c r="D908" t="s">
        <v>37</v>
      </c>
      <c r="E908" t="s">
        <v>26</v>
      </c>
      <c r="F908">
        <v>2</v>
      </c>
      <c r="G908">
        <v>1</v>
      </c>
      <c r="H908" t="s">
        <v>24</v>
      </c>
      <c r="I908">
        <f t="shared" si="140"/>
        <v>1</v>
      </c>
      <c r="J908">
        <v>1.72</v>
      </c>
      <c r="K908">
        <v>4.2</v>
      </c>
      <c r="L908">
        <v>4.2</v>
      </c>
      <c r="M908">
        <v>1.7</v>
      </c>
      <c r="N908">
        <v>4.2</v>
      </c>
      <c r="O908">
        <v>4.5</v>
      </c>
      <c r="P908">
        <v>1.75</v>
      </c>
      <c r="Q908">
        <v>3.9</v>
      </c>
      <c r="R908">
        <v>4.4000000000000004</v>
      </c>
      <c r="S908">
        <f t="shared" si="141"/>
        <v>1.72</v>
      </c>
      <c r="T908">
        <f t="shared" si="142"/>
        <v>1.7</v>
      </c>
      <c r="U908">
        <f t="shared" si="143"/>
        <v>1.75</v>
      </c>
      <c r="V908">
        <f t="shared" si="144"/>
        <v>1</v>
      </c>
      <c r="W908">
        <f t="shared" si="145"/>
        <v>1</v>
      </c>
      <c r="X908">
        <f t="shared" si="146"/>
        <v>1</v>
      </c>
      <c r="Y908">
        <f t="shared" si="147"/>
        <v>1</v>
      </c>
      <c r="Z908">
        <f t="shared" si="148"/>
        <v>1</v>
      </c>
      <c r="AA908">
        <f t="shared" si="149"/>
        <v>1</v>
      </c>
    </row>
    <row r="909" spans="1:27" x14ac:dyDescent="0.2">
      <c r="A909" t="s">
        <v>17</v>
      </c>
      <c r="B909" s="1">
        <v>44198</v>
      </c>
      <c r="C909" s="2">
        <v>0.52083333333333337</v>
      </c>
      <c r="D909" t="s">
        <v>31</v>
      </c>
      <c r="E909" t="s">
        <v>27</v>
      </c>
      <c r="F909">
        <v>3</v>
      </c>
      <c r="G909">
        <v>0</v>
      </c>
      <c r="H909" t="s">
        <v>24</v>
      </c>
      <c r="I909">
        <f t="shared" si="140"/>
        <v>1</v>
      </c>
      <c r="J909">
        <v>1.75</v>
      </c>
      <c r="K909">
        <v>4.0999999999999996</v>
      </c>
      <c r="L909">
        <v>4.2</v>
      </c>
      <c r="M909">
        <v>1.78</v>
      </c>
      <c r="N909">
        <v>3.9</v>
      </c>
      <c r="O909">
        <v>4.25</v>
      </c>
      <c r="P909">
        <v>1.8</v>
      </c>
      <c r="Q909">
        <v>3.9</v>
      </c>
      <c r="R909">
        <v>3.9</v>
      </c>
      <c r="S909">
        <f t="shared" si="141"/>
        <v>1.75</v>
      </c>
      <c r="T909">
        <f t="shared" si="142"/>
        <v>1.78</v>
      </c>
      <c r="U909">
        <f t="shared" si="143"/>
        <v>1.8</v>
      </c>
      <c r="V909">
        <f t="shared" si="144"/>
        <v>1</v>
      </c>
      <c r="W909">
        <f t="shared" si="145"/>
        <v>1</v>
      </c>
      <c r="X909">
        <f t="shared" si="146"/>
        <v>1</v>
      </c>
      <c r="Y909">
        <f t="shared" si="147"/>
        <v>1</v>
      </c>
      <c r="Z909">
        <f t="shared" si="148"/>
        <v>1</v>
      </c>
      <c r="AA909">
        <f t="shared" si="149"/>
        <v>1</v>
      </c>
    </row>
    <row r="910" spans="1:27" x14ac:dyDescent="0.2">
      <c r="A910" t="s">
        <v>17</v>
      </c>
      <c r="B910" s="1">
        <v>44198</v>
      </c>
      <c r="C910" s="2">
        <v>0.625</v>
      </c>
      <c r="D910" t="s">
        <v>18</v>
      </c>
      <c r="E910" t="s">
        <v>45</v>
      </c>
      <c r="F910">
        <v>2</v>
      </c>
      <c r="G910">
        <v>0</v>
      </c>
      <c r="H910" t="s">
        <v>24</v>
      </c>
      <c r="I910">
        <f t="shared" si="140"/>
        <v>1</v>
      </c>
      <c r="J910">
        <v>1.95</v>
      </c>
      <c r="K910">
        <v>3.5</v>
      </c>
      <c r="L910">
        <v>3.9</v>
      </c>
      <c r="M910">
        <v>1.95</v>
      </c>
      <c r="N910">
        <v>3.5</v>
      </c>
      <c r="O910">
        <v>3.9</v>
      </c>
      <c r="P910">
        <v>1.95</v>
      </c>
      <c r="Q910">
        <v>3.3</v>
      </c>
      <c r="R910">
        <v>4.0999999999999996</v>
      </c>
      <c r="S910">
        <f t="shared" si="141"/>
        <v>1.95</v>
      </c>
      <c r="T910">
        <f t="shared" si="142"/>
        <v>1.95</v>
      </c>
      <c r="U910">
        <f t="shared" si="143"/>
        <v>1.95</v>
      </c>
      <c r="V910">
        <f t="shared" si="144"/>
        <v>1</v>
      </c>
      <c r="W910">
        <f t="shared" si="145"/>
        <v>1</v>
      </c>
      <c r="X910">
        <f t="shared" si="146"/>
        <v>1</v>
      </c>
      <c r="Y910">
        <f t="shared" si="147"/>
        <v>1</v>
      </c>
      <c r="Z910">
        <f t="shared" si="148"/>
        <v>1</v>
      </c>
      <c r="AA910">
        <f t="shared" si="149"/>
        <v>1</v>
      </c>
    </row>
    <row r="911" spans="1:27" x14ac:dyDescent="0.2">
      <c r="A911" t="s">
        <v>17</v>
      </c>
      <c r="B911" s="1">
        <v>44198</v>
      </c>
      <c r="C911" s="2">
        <v>0.72916666666666663</v>
      </c>
      <c r="D911" t="s">
        <v>38</v>
      </c>
      <c r="E911" t="s">
        <v>28</v>
      </c>
      <c r="F911">
        <v>3</v>
      </c>
      <c r="G911">
        <v>3</v>
      </c>
      <c r="H911" t="s">
        <v>23</v>
      </c>
      <c r="I911">
        <f t="shared" si="140"/>
        <v>0</v>
      </c>
      <c r="J911">
        <v>2.62</v>
      </c>
      <c r="K911">
        <v>3.25</v>
      </c>
      <c r="L911">
        <v>2.75</v>
      </c>
      <c r="M911">
        <v>2.6</v>
      </c>
      <c r="N911">
        <v>3.2</v>
      </c>
      <c r="O911">
        <v>2.8</v>
      </c>
      <c r="P911">
        <v>2.6</v>
      </c>
      <c r="Q911">
        <v>2.9</v>
      </c>
      <c r="R911">
        <v>2.85</v>
      </c>
      <c r="S911">
        <f t="shared" si="141"/>
        <v>2.62</v>
      </c>
      <c r="T911">
        <f t="shared" si="142"/>
        <v>2.6</v>
      </c>
      <c r="U911">
        <f t="shared" si="143"/>
        <v>2.6</v>
      </c>
      <c r="V911">
        <f t="shared" si="144"/>
        <v>1</v>
      </c>
      <c r="W911">
        <f t="shared" si="145"/>
        <v>1</v>
      </c>
      <c r="X911">
        <f t="shared" si="146"/>
        <v>1</v>
      </c>
      <c r="Y911">
        <f t="shared" si="147"/>
        <v>0</v>
      </c>
      <c r="Z911">
        <f t="shared" si="148"/>
        <v>0</v>
      </c>
      <c r="AA911">
        <f t="shared" si="149"/>
        <v>0</v>
      </c>
    </row>
    <row r="912" spans="1:27" x14ac:dyDescent="0.2">
      <c r="A912" t="s">
        <v>17</v>
      </c>
      <c r="B912" s="1">
        <v>44198</v>
      </c>
      <c r="C912" s="2">
        <v>0.83333333333333337</v>
      </c>
      <c r="D912" t="s">
        <v>44</v>
      </c>
      <c r="E912" t="s">
        <v>19</v>
      </c>
      <c r="F912">
        <v>0</v>
      </c>
      <c r="G912">
        <v>4</v>
      </c>
      <c r="H912" t="s">
        <v>20</v>
      </c>
      <c r="I912">
        <f t="shared" si="140"/>
        <v>-1</v>
      </c>
      <c r="J912">
        <v>5.75</v>
      </c>
      <c r="K912">
        <v>4</v>
      </c>
      <c r="L912">
        <v>1.57</v>
      </c>
      <c r="M912">
        <v>5.75</v>
      </c>
      <c r="N912">
        <v>4.0999999999999996</v>
      </c>
      <c r="O912">
        <v>1.57</v>
      </c>
      <c r="P912">
        <v>5.5</v>
      </c>
      <c r="Q912">
        <v>3.75</v>
      </c>
      <c r="R912">
        <v>1.63</v>
      </c>
      <c r="S912">
        <f t="shared" si="141"/>
        <v>1.57</v>
      </c>
      <c r="T912">
        <f t="shared" si="142"/>
        <v>1.57</v>
      </c>
      <c r="U912">
        <f t="shared" si="143"/>
        <v>1.63</v>
      </c>
      <c r="V912">
        <f t="shared" si="144"/>
        <v>-1</v>
      </c>
      <c r="W912">
        <f t="shared" si="145"/>
        <v>-1</v>
      </c>
      <c r="X912">
        <f t="shared" si="146"/>
        <v>-1</v>
      </c>
      <c r="Y912">
        <f t="shared" si="147"/>
        <v>1</v>
      </c>
      <c r="Z912">
        <f t="shared" si="148"/>
        <v>1</v>
      </c>
      <c r="AA912">
        <f t="shared" si="149"/>
        <v>1</v>
      </c>
    </row>
    <row r="913" spans="1:27" x14ac:dyDescent="0.2">
      <c r="A913" t="s">
        <v>17</v>
      </c>
      <c r="B913" s="1">
        <v>44199</v>
      </c>
      <c r="C913" s="2">
        <v>0.59375</v>
      </c>
      <c r="D913" t="s">
        <v>29</v>
      </c>
      <c r="E913" t="s">
        <v>35</v>
      </c>
      <c r="F913">
        <v>1</v>
      </c>
      <c r="G913">
        <v>2</v>
      </c>
      <c r="H913" t="s">
        <v>20</v>
      </c>
      <c r="I913">
        <f t="shared" si="140"/>
        <v>-1</v>
      </c>
      <c r="J913">
        <v>5.25</v>
      </c>
      <c r="K913">
        <v>4.2</v>
      </c>
      <c r="L913">
        <v>1.61</v>
      </c>
      <c r="M913">
        <v>5.25</v>
      </c>
      <c r="N913">
        <v>4.0999999999999996</v>
      </c>
      <c r="O913">
        <v>1.62</v>
      </c>
      <c r="P913">
        <v>5</v>
      </c>
      <c r="Q913">
        <v>3.65</v>
      </c>
      <c r="R913">
        <v>1.7</v>
      </c>
      <c r="S913">
        <f t="shared" si="141"/>
        <v>1.61</v>
      </c>
      <c r="T913">
        <f t="shared" si="142"/>
        <v>1.62</v>
      </c>
      <c r="U913">
        <f t="shared" si="143"/>
        <v>1.7</v>
      </c>
      <c r="V913">
        <f t="shared" si="144"/>
        <v>-1</v>
      </c>
      <c r="W913">
        <f t="shared" si="145"/>
        <v>-1</v>
      </c>
      <c r="X913">
        <f t="shared" si="146"/>
        <v>-1</v>
      </c>
      <c r="Y913">
        <f t="shared" si="147"/>
        <v>1</v>
      </c>
      <c r="Z913">
        <f t="shared" si="148"/>
        <v>1</v>
      </c>
      <c r="AA913">
        <f t="shared" si="149"/>
        <v>1</v>
      </c>
    </row>
    <row r="914" spans="1:27" x14ac:dyDescent="0.2">
      <c r="A914" t="s">
        <v>17</v>
      </c>
      <c r="B914" s="1">
        <v>44199</v>
      </c>
      <c r="C914" s="2">
        <v>0.6875</v>
      </c>
      <c r="D914" t="s">
        <v>34</v>
      </c>
      <c r="E914" t="s">
        <v>40</v>
      </c>
      <c r="F914">
        <v>1</v>
      </c>
      <c r="G914">
        <v>3</v>
      </c>
      <c r="H914" t="s">
        <v>20</v>
      </c>
      <c r="I914">
        <f t="shared" si="140"/>
        <v>-1</v>
      </c>
      <c r="J914">
        <v>3</v>
      </c>
      <c r="K914">
        <v>3.7</v>
      </c>
      <c r="L914">
        <v>2.2000000000000002</v>
      </c>
      <c r="M914">
        <v>3</v>
      </c>
      <c r="N914">
        <v>3.7</v>
      </c>
      <c r="O914">
        <v>2.25</v>
      </c>
      <c r="P914">
        <v>2.95</v>
      </c>
      <c r="Q914">
        <v>3.4</v>
      </c>
      <c r="R914">
        <v>2.2999999999999998</v>
      </c>
      <c r="S914">
        <f t="shared" si="141"/>
        <v>2.2000000000000002</v>
      </c>
      <c r="T914">
        <f t="shared" si="142"/>
        <v>2.25</v>
      </c>
      <c r="U914">
        <f t="shared" si="143"/>
        <v>2.2999999999999998</v>
      </c>
      <c r="V914">
        <f t="shared" si="144"/>
        <v>-1</v>
      </c>
      <c r="W914">
        <f t="shared" si="145"/>
        <v>-1</v>
      </c>
      <c r="X914">
        <f t="shared" si="146"/>
        <v>-1</v>
      </c>
      <c r="Y914">
        <f t="shared" si="147"/>
        <v>1</v>
      </c>
      <c r="Z914">
        <f t="shared" si="148"/>
        <v>1</v>
      </c>
      <c r="AA914">
        <f t="shared" si="149"/>
        <v>1</v>
      </c>
    </row>
    <row r="915" spans="1:27" x14ac:dyDescent="0.2">
      <c r="A915" t="s">
        <v>17</v>
      </c>
      <c r="B915" s="1">
        <v>44200</v>
      </c>
      <c r="C915" s="2">
        <v>0.83333333333333337</v>
      </c>
      <c r="D915" t="s">
        <v>32</v>
      </c>
      <c r="E915" t="s">
        <v>22</v>
      </c>
      <c r="F915">
        <v>1</v>
      </c>
      <c r="G915">
        <v>0</v>
      </c>
      <c r="H915" t="s">
        <v>24</v>
      </c>
      <c r="I915">
        <f t="shared" si="140"/>
        <v>1</v>
      </c>
      <c r="J915">
        <v>5</v>
      </c>
      <c r="K915">
        <v>4.33</v>
      </c>
      <c r="L915">
        <v>1.61</v>
      </c>
      <c r="M915">
        <v>4.75</v>
      </c>
      <c r="N915">
        <v>4.25</v>
      </c>
      <c r="O915">
        <v>1.65</v>
      </c>
      <c r="P915">
        <v>4.8</v>
      </c>
      <c r="Q915">
        <v>3.9</v>
      </c>
      <c r="R915">
        <v>1.65</v>
      </c>
      <c r="S915">
        <f t="shared" si="141"/>
        <v>1.61</v>
      </c>
      <c r="T915">
        <f t="shared" si="142"/>
        <v>1.65</v>
      </c>
      <c r="U915">
        <f t="shared" si="143"/>
        <v>1.65</v>
      </c>
      <c r="V915">
        <f t="shared" si="144"/>
        <v>-1</v>
      </c>
      <c r="W915">
        <f t="shared" si="145"/>
        <v>-1</v>
      </c>
      <c r="X915">
        <f t="shared" si="146"/>
        <v>-1</v>
      </c>
      <c r="Y915">
        <f t="shared" si="147"/>
        <v>0</v>
      </c>
      <c r="Z915">
        <f t="shared" si="148"/>
        <v>0</v>
      </c>
      <c r="AA915">
        <f t="shared" si="149"/>
        <v>0</v>
      </c>
    </row>
    <row r="916" spans="1:27" x14ac:dyDescent="0.2">
      <c r="A916" t="s">
        <v>17</v>
      </c>
      <c r="B916" s="1">
        <v>44208</v>
      </c>
      <c r="C916" s="2">
        <v>0.75</v>
      </c>
      <c r="D916" t="s">
        <v>45</v>
      </c>
      <c r="E916" t="s">
        <v>29</v>
      </c>
      <c r="F916">
        <v>1</v>
      </c>
      <c r="G916">
        <v>0</v>
      </c>
      <c r="H916" t="s">
        <v>24</v>
      </c>
      <c r="I916">
        <f t="shared" si="140"/>
        <v>1</v>
      </c>
      <c r="J916">
        <v>2.4500000000000002</v>
      </c>
      <c r="K916">
        <v>3.1</v>
      </c>
      <c r="L916">
        <v>3.1</v>
      </c>
      <c r="M916">
        <v>2.4500000000000002</v>
      </c>
      <c r="N916">
        <v>3.1</v>
      </c>
      <c r="O916">
        <v>3.1</v>
      </c>
      <c r="P916">
        <v>2.5</v>
      </c>
      <c r="Q916">
        <v>3.05</v>
      </c>
      <c r="R916">
        <v>3.1</v>
      </c>
      <c r="S916">
        <f t="shared" si="141"/>
        <v>2.4500000000000002</v>
      </c>
      <c r="T916">
        <f t="shared" si="142"/>
        <v>2.4500000000000002</v>
      </c>
      <c r="U916">
        <f t="shared" si="143"/>
        <v>2.5</v>
      </c>
      <c r="V916">
        <f t="shared" si="144"/>
        <v>1</v>
      </c>
      <c r="W916">
        <f t="shared" si="145"/>
        <v>1</v>
      </c>
      <c r="X916">
        <f t="shared" si="146"/>
        <v>1</v>
      </c>
      <c r="Y916">
        <f t="shared" si="147"/>
        <v>1</v>
      </c>
      <c r="Z916">
        <f t="shared" si="148"/>
        <v>1</v>
      </c>
      <c r="AA916">
        <f t="shared" si="149"/>
        <v>1</v>
      </c>
    </row>
    <row r="917" spans="1:27" x14ac:dyDescent="0.2">
      <c r="A917" t="s">
        <v>17</v>
      </c>
      <c r="B917" s="1">
        <v>44208</v>
      </c>
      <c r="C917" s="2">
        <v>0.84375</v>
      </c>
      <c r="D917" t="s">
        <v>41</v>
      </c>
      <c r="E917" t="s">
        <v>37</v>
      </c>
      <c r="F917">
        <v>0</v>
      </c>
      <c r="G917">
        <v>1</v>
      </c>
      <c r="H917" t="s">
        <v>20</v>
      </c>
      <c r="I917">
        <f t="shared" si="140"/>
        <v>-1</v>
      </c>
      <c r="J917">
        <v>7</v>
      </c>
      <c r="K917">
        <v>4.5</v>
      </c>
      <c r="L917">
        <v>1.45</v>
      </c>
      <c r="M917">
        <v>7.25</v>
      </c>
      <c r="N917">
        <v>4.5</v>
      </c>
      <c r="O917">
        <v>1.45</v>
      </c>
      <c r="P917">
        <v>6.6</v>
      </c>
      <c r="Q917">
        <v>4.5</v>
      </c>
      <c r="R917">
        <v>1.48</v>
      </c>
      <c r="S917">
        <f t="shared" si="141"/>
        <v>1.45</v>
      </c>
      <c r="T917">
        <f t="shared" si="142"/>
        <v>1.45</v>
      </c>
      <c r="U917">
        <f t="shared" si="143"/>
        <v>1.48</v>
      </c>
      <c r="V917">
        <f t="shared" si="144"/>
        <v>-1</v>
      </c>
      <c r="W917">
        <f t="shared" si="145"/>
        <v>-1</v>
      </c>
      <c r="X917">
        <f t="shared" si="146"/>
        <v>-1</v>
      </c>
      <c r="Y917">
        <f t="shared" si="147"/>
        <v>1</v>
      </c>
      <c r="Z917">
        <f t="shared" si="148"/>
        <v>1</v>
      </c>
      <c r="AA917">
        <f t="shared" si="149"/>
        <v>1</v>
      </c>
    </row>
    <row r="918" spans="1:27" x14ac:dyDescent="0.2">
      <c r="A918" t="s">
        <v>17</v>
      </c>
      <c r="B918" s="1">
        <v>44208</v>
      </c>
      <c r="C918" s="2">
        <v>0.84375</v>
      </c>
      <c r="D918" t="s">
        <v>28</v>
      </c>
      <c r="E918" t="s">
        <v>33</v>
      </c>
      <c r="F918">
        <v>1</v>
      </c>
      <c r="G918">
        <v>2</v>
      </c>
      <c r="H918" t="s">
        <v>20</v>
      </c>
      <c r="I918">
        <f t="shared" si="140"/>
        <v>-1</v>
      </c>
      <c r="J918">
        <v>2.4500000000000002</v>
      </c>
      <c r="K918">
        <v>3.1</v>
      </c>
      <c r="L918">
        <v>3.1</v>
      </c>
      <c r="M918">
        <v>2.4500000000000002</v>
      </c>
      <c r="N918">
        <v>3.1</v>
      </c>
      <c r="O918">
        <v>3.1</v>
      </c>
      <c r="P918">
        <v>2.5</v>
      </c>
      <c r="Q918">
        <v>3.05</v>
      </c>
      <c r="R918">
        <v>3.05</v>
      </c>
      <c r="S918">
        <f t="shared" si="141"/>
        <v>2.4500000000000002</v>
      </c>
      <c r="T918">
        <f t="shared" si="142"/>
        <v>2.4500000000000002</v>
      </c>
      <c r="U918">
        <f t="shared" si="143"/>
        <v>2.5</v>
      </c>
      <c r="V918">
        <f t="shared" si="144"/>
        <v>1</v>
      </c>
      <c r="W918">
        <f t="shared" si="145"/>
        <v>1</v>
      </c>
      <c r="X918">
        <f t="shared" si="146"/>
        <v>1</v>
      </c>
      <c r="Y918">
        <f t="shared" si="147"/>
        <v>0</v>
      </c>
      <c r="Z918">
        <f t="shared" si="148"/>
        <v>0</v>
      </c>
      <c r="AA918">
        <f t="shared" si="149"/>
        <v>0</v>
      </c>
    </row>
    <row r="919" spans="1:27" x14ac:dyDescent="0.2">
      <c r="A919" t="s">
        <v>17</v>
      </c>
      <c r="B919" s="1">
        <v>44209</v>
      </c>
      <c r="C919" s="2">
        <v>0.75</v>
      </c>
      <c r="D919" t="s">
        <v>40</v>
      </c>
      <c r="E919" t="s">
        <v>38</v>
      </c>
      <c r="F919">
        <v>1</v>
      </c>
      <c r="G919">
        <v>0</v>
      </c>
      <c r="H919" t="s">
        <v>24</v>
      </c>
      <c r="I919">
        <f t="shared" si="140"/>
        <v>1</v>
      </c>
      <c r="J919">
        <v>1.1399999999999999</v>
      </c>
      <c r="K919">
        <v>8.5</v>
      </c>
      <c r="L919">
        <v>16</v>
      </c>
      <c r="M919">
        <v>1.2</v>
      </c>
      <c r="N919">
        <v>6.75</v>
      </c>
      <c r="O919">
        <v>14.5</v>
      </c>
      <c r="P919">
        <v>1.18</v>
      </c>
      <c r="Q919">
        <v>7.4</v>
      </c>
      <c r="R919">
        <v>14</v>
      </c>
      <c r="S919">
        <f t="shared" si="141"/>
        <v>1.1399999999999999</v>
      </c>
      <c r="T919">
        <f t="shared" si="142"/>
        <v>1.2</v>
      </c>
      <c r="U919">
        <f t="shared" si="143"/>
        <v>1.18</v>
      </c>
      <c r="V919">
        <f t="shared" si="144"/>
        <v>1</v>
      </c>
      <c r="W919">
        <f t="shared" si="145"/>
        <v>1</v>
      </c>
      <c r="X919">
        <f t="shared" si="146"/>
        <v>1</v>
      </c>
      <c r="Y919">
        <f t="shared" si="147"/>
        <v>1</v>
      </c>
      <c r="Z919">
        <f t="shared" si="148"/>
        <v>1</v>
      </c>
      <c r="AA919">
        <f t="shared" si="149"/>
        <v>1</v>
      </c>
    </row>
    <row r="920" spans="1:27" x14ac:dyDescent="0.2">
      <c r="A920" t="s">
        <v>17</v>
      </c>
      <c r="B920" s="1">
        <v>44209</v>
      </c>
      <c r="C920" s="2">
        <v>0.84375</v>
      </c>
      <c r="D920" t="s">
        <v>31</v>
      </c>
      <c r="E920" t="s">
        <v>21</v>
      </c>
      <c r="F920">
        <v>1</v>
      </c>
      <c r="G920">
        <v>1</v>
      </c>
      <c r="H920" t="s">
        <v>23</v>
      </c>
      <c r="I920">
        <f t="shared" si="140"/>
        <v>0</v>
      </c>
      <c r="J920">
        <v>1.36</v>
      </c>
      <c r="K920">
        <v>5</v>
      </c>
      <c r="L920">
        <v>8.5</v>
      </c>
      <c r="M920">
        <v>1.4</v>
      </c>
      <c r="N920">
        <v>4.75</v>
      </c>
      <c r="O920">
        <v>8</v>
      </c>
      <c r="P920">
        <v>1.42</v>
      </c>
      <c r="Q920">
        <v>4.8</v>
      </c>
      <c r="R920">
        <v>7.2</v>
      </c>
      <c r="S920">
        <f t="shared" si="141"/>
        <v>1.36</v>
      </c>
      <c r="T920">
        <f t="shared" si="142"/>
        <v>1.4</v>
      </c>
      <c r="U920">
        <f t="shared" si="143"/>
        <v>1.42</v>
      </c>
      <c r="V920">
        <f t="shared" si="144"/>
        <v>1</v>
      </c>
      <c r="W920">
        <f t="shared" si="145"/>
        <v>1</v>
      </c>
      <c r="X920">
        <f t="shared" si="146"/>
        <v>1</v>
      </c>
      <c r="Y920">
        <f t="shared" si="147"/>
        <v>0</v>
      </c>
      <c r="Z920">
        <f t="shared" si="148"/>
        <v>0</v>
      </c>
      <c r="AA920">
        <f t="shared" si="149"/>
        <v>0</v>
      </c>
    </row>
    <row r="921" spans="1:27" x14ac:dyDescent="0.2">
      <c r="A921" t="s">
        <v>17</v>
      </c>
      <c r="B921" s="1">
        <v>44210</v>
      </c>
      <c r="C921" s="2">
        <v>0.83333333333333337</v>
      </c>
      <c r="D921" t="s">
        <v>19</v>
      </c>
      <c r="E921" t="s">
        <v>18</v>
      </c>
      <c r="F921">
        <v>0</v>
      </c>
      <c r="G921">
        <v>0</v>
      </c>
      <c r="H921" t="s">
        <v>23</v>
      </c>
      <c r="I921">
        <f t="shared" si="140"/>
        <v>0</v>
      </c>
      <c r="J921">
        <v>1.53</v>
      </c>
      <c r="K921">
        <v>4</v>
      </c>
      <c r="L921">
        <v>6.5</v>
      </c>
      <c r="M921">
        <v>1.55</v>
      </c>
      <c r="N921">
        <v>4</v>
      </c>
      <c r="O921">
        <v>6.5</v>
      </c>
      <c r="P921">
        <v>1.55</v>
      </c>
      <c r="Q921">
        <v>4.0999999999999996</v>
      </c>
      <c r="R921">
        <v>6</v>
      </c>
      <c r="S921">
        <f t="shared" si="141"/>
        <v>1.53</v>
      </c>
      <c r="T921">
        <f t="shared" si="142"/>
        <v>1.55</v>
      </c>
      <c r="U921">
        <f t="shared" si="143"/>
        <v>1.55</v>
      </c>
      <c r="V921">
        <f t="shared" si="144"/>
        <v>1</v>
      </c>
      <c r="W921">
        <f t="shared" si="145"/>
        <v>1</v>
      </c>
      <c r="X921">
        <f t="shared" si="146"/>
        <v>1</v>
      </c>
      <c r="Y921">
        <f t="shared" si="147"/>
        <v>0</v>
      </c>
      <c r="Z921">
        <f t="shared" si="148"/>
        <v>0</v>
      </c>
      <c r="AA921">
        <f t="shared" si="149"/>
        <v>0</v>
      </c>
    </row>
    <row r="922" spans="1:27" x14ac:dyDescent="0.2">
      <c r="A922" t="s">
        <v>17</v>
      </c>
      <c r="B922" s="1">
        <v>44212</v>
      </c>
      <c r="C922" s="2">
        <v>0.52083333333333337</v>
      </c>
      <c r="D922" t="s">
        <v>28</v>
      </c>
      <c r="E922" t="s">
        <v>44</v>
      </c>
      <c r="F922">
        <v>2</v>
      </c>
      <c r="G922">
        <v>3</v>
      </c>
      <c r="H922" t="s">
        <v>20</v>
      </c>
      <c r="I922">
        <f t="shared" si="140"/>
        <v>-1</v>
      </c>
      <c r="J922">
        <v>1.6</v>
      </c>
      <c r="K922">
        <v>3.5</v>
      </c>
      <c r="L922">
        <v>7</v>
      </c>
      <c r="M922">
        <v>1.6</v>
      </c>
      <c r="N922">
        <v>3.6</v>
      </c>
      <c r="O922">
        <v>6.75</v>
      </c>
      <c r="P922">
        <v>1.6</v>
      </c>
      <c r="Q922">
        <v>3.7</v>
      </c>
      <c r="R922">
        <v>6.2</v>
      </c>
      <c r="S922">
        <f t="shared" si="141"/>
        <v>1.6</v>
      </c>
      <c r="T922">
        <f t="shared" si="142"/>
        <v>1.6</v>
      </c>
      <c r="U922">
        <f t="shared" si="143"/>
        <v>1.6</v>
      </c>
      <c r="V922">
        <f t="shared" si="144"/>
        <v>1</v>
      </c>
      <c r="W922">
        <f t="shared" si="145"/>
        <v>1</v>
      </c>
      <c r="X922">
        <f t="shared" si="146"/>
        <v>1</v>
      </c>
      <c r="Y922">
        <f t="shared" si="147"/>
        <v>0</v>
      </c>
      <c r="Z922">
        <f t="shared" si="148"/>
        <v>0</v>
      </c>
      <c r="AA922">
        <f t="shared" si="149"/>
        <v>0</v>
      </c>
    </row>
    <row r="923" spans="1:27" x14ac:dyDescent="0.2">
      <c r="A923" t="s">
        <v>17</v>
      </c>
      <c r="B923" s="1">
        <v>44212</v>
      </c>
      <c r="C923" s="2">
        <v>0.625</v>
      </c>
      <c r="D923" t="s">
        <v>27</v>
      </c>
      <c r="E923" t="s">
        <v>38</v>
      </c>
      <c r="F923">
        <v>0</v>
      </c>
      <c r="G923">
        <v>1</v>
      </c>
      <c r="H923" t="s">
        <v>20</v>
      </c>
      <c r="I923">
        <f t="shared" si="140"/>
        <v>-1</v>
      </c>
      <c r="J923">
        <v>2.1</v>
      </c>
      <c r="K923">
        <v>3.5</v>
      </c>
      <c r="L923">
        <v>3.4</v>
      </c>
      <c r="M923">
        <v>2.15</v>
      </c>
      <c r="N923">
        <v>3.5</v>
      </c>
      <c r="O923">
        <v>3.3</v>
      </c>
      <c r="P923">
        <v>2.15</v>
      </c>
      <c r="Q923">
        <v>3.55</v>
      </c>
      <c r="R923">
        <v>3.3</v>
      </c>
      <c r="S923">
        <f t="shared" si="141"/>
        <v>2.1</v>
      </c>
      <c r="T923">
        <f t="shared" si="142"/>
        <v>2.15</v>
      </c>
      <c r="U923">
        <f t="shared" si="143"/>
        <v>2.15</v>
      </c>
      <c r="V923">
        <f t="shared" si="144"/>
        <v>1</v>
      </c>
      <c r="W923">
        <f t="shared" si="145"/>
        <v>1</v>
      </c>
      <c r="X923">
        <f t="shared" si="146"/>
        <v>1</v>
      </c>
      <c r="Y923">
        <f t="shared" si="147"/>
        <v>0</v>
      </c>
      <c r="Z923">
        <f t="shared" si="148"/>
        <v>0</v>
      </c>
      <c r="AA923">
        <f t="shared" si="149"/>
        <v>0</v>
      </c>
    </row>
    <row r="924" spans="1:27" x14ac:dyDescent="0.2">
      <c r="A924" t="s">
        <v>17</v>
      </c>
      <c r="B924" s="1">
        <v>44212</v>
      </c>
      <c r="C924" s="2">
        <v>0.625</v>
      </c>
      <c r="D924" t="s">
        <v>39</v>
      </c>
      <c r="E924" t="s">
        <v>41</v>
      </c>
      <c r="F924">
        <v>1</v>
      </c>
      <c r="G924">
        <v>0</v>
      </c>
      <c r="H924" t="s">
        <v>24</v>
      </c>
      <c r="I924">
        <f t="shared" si="140"/>
        <v>1</v>
      </c>
      <c r="J924">
        <v>1.8</v>
      </c>
      <c r="K924">
        <v>3.5</v>
      </c>
      <c r="L924">
        <v>4.75</v>
      </c>
      <c r="M924">
        <v>1.8</v>
      </c>
      <c r="N924">
        <v>3.6</v>
      </c>
      <c r="O924">
        <v>4.5999999999999996</v>
      </c>
      <c r="P924">
        <v>1.83</v>
      </c>
      <c r="Q924">
        <v>3.5</v>
      </c>
      <c r="R924">
        <v>4.5999999999999996</v>
      </c>
      <c r="S924">
        <f t="shared" si="141"/>
        <v>1.8</v>
      </c>
      <c r="T924">
        <f t="shared" si="142"/>
        <v>1.8</v>
      </c>
      <c r="U924">
        <f t="shared" si="143"/>
        <v>1.83</v>
      </c>
      <c r="V924">
        <f t="shared" si="144"/>
        <v>1</v>
      </c>
      <c r="W924">
        <f t="shared" si="145"/>
        <v>1</v>
      </c>
      <c r="X924">
        <f t="shared" si="146"/>
        <v>1</v>
      </c>
      <c r="Y924">
        <f t="shared" si="147"/>
        <v>1</v>
      </c>
      <c r="Z924">
        <f t="shared" si="148"/>
        <v>1</v>
      </c>
      <c r="AA924">
        <f t="shared" si="149"/>
        <v>1</v>
      </c>
    </row>
    <row r="925" spans="1:27" x14ac:dyDescent="0.2">
      <c r="A925" t="s">
        <v>17</v>
      </c>
      <c r="B925" s="1">
        <v>44212</v>
      </c>
      <c r="C925" s="2">
        <v>0.72916666666666663</v>
      </c>
      <c r="D925" t="s">
        <v>21</v>
      </c>
      <c r="E925" t="s">
        <v>34</v>
      </c>
      <c r="F925">
        <v>0</v>
      </c>
      <c r="G925">
        <v>1</v>
      </c>
      <c r="H925" t="s">
        <v>20</v>
      </c>
      <c r="I925">
        <f t="shared" si="140"/>
        <v>-1</v>
      </c>
      <c r="J925">
        <v>6.5</v>
      </c>
      <c r="K925">
        <v>4.33</v>
      </c>
      <c r="L925">
        <v>1.5</v>
      </c>
      <c r="M925">
        <v>6.75</v>
      </c>
      <c r="N925">
        <v>4.0999999999999996</v>
      </c>
      <c r="O925">
        <v>1.53</v>
      </c>
      <c r="P925">
        <v>5.8</v>
      </c>
      <c r="Q925">
        <v>4.25</v>
      </c>
      <c r="R925">
        <v>1.55</v>
      </c>
      <c r="S925">
        <f t="shared" si="141"/>
        <v>1.5</v>
      </c>
      <c r="T925">
        <f t="shared" si="142"/>
        <v>1.53</v>
      </c>
      <c r="U925">
        <f t="shared" si="143"/>
        <v>1.55</v>
      </c>
      <c r="V925">
        <f t="shared" si="144"/>
        <v>-1</v>
      </c>
      <c r="W925">
        <f t="shared" si="145"/>
        <v>-1</v>
      </c>
      <c r="X925">
        <f t="shared" si="146"/>
        <v>-1</v>
      </c>
      <c r="Y925">
        <f t="shared" si="147"/>
        <v>1</v>
      </c>
      <c r="Z925">
        <f t="shared" si="148"/>
        <v>1</v>
      </c>
      <c r="AA925">
        <f t="shared" si="149"/>
        <v>1</v>
      </c>
    </row>
    <row r="926" spans="1:27" x14ac:dyDescent="0.2">
      <c r="A926" t="s">
        <v>17</v>
      </c>
      <c r="B926" s="1">
        <v>44212</v>
      </c>
      <c r="C926" s="2">
        <v>0.83333333333333337</v>
      </c>
      <c r="D926" t="s">
        <v>35</v>
      </c>
      <c r="E926" t="s">
        <v>32</v>
      </c>
      <c r="F926">
        <v>2</v>
      </c>
      <c r="G926">
        <v>0</v>
      </c>
      <c r="H926" t="s">
        <v>24</v>
      </c>
      <c r="I926">
        <f t="shared" si="140"/>
        <v>1</v>
      </c>
      <c r="J926">
        <v>1.8</v>
      </c>
      <c r="K926">
        <v>3.75</v>
      </c>
      <c r="L926">
        <v>4.5</v>
      </c>
      <c r="M926">
        <v>1.78</v>
      </c>
      <c r="N926">
        <v>3.75</v>
      </c>
      <c r="O926">
        <v>4.5</v>
      </c>
      <c r="P926">
        <v>1.8</v>
      </c>
      <c r="Q926">
        <v>3.7</v>
      </c>
      <c r="R926">
        <v>4.5</v>
      </c>
      <c r="S926">
        <f t="shared" si="141"/>
        <v>1.8</v>
      </c>
      <c r="T926">
        <f t="shared" si="142"/>
        <v>1.78</v>
      </c>
      <c r="U926">
        <f t="shared" si="143"/>
        <v>1.8</v>
      </c>
      <c r="V926">
        <f t="shared" si="144"/>
        <v>1</v>
      </c>
      <c r="W926">
        <f t="shared" si="145"/>
        <v>1</v>
      </c>
      <c r="X926">
        <f t="shared" si="146"/>
        <v>1</v>
      </c>
      <c r="Y926">
        <f t="shared" si="147"/>
        <v>1</v>
      </c>
      <c r="Z926">
        <f t="shared" si="148"/>
        <v>1</v>
      </c>
      <c r="AA926">
        <f t="shared" si="149"/>
        <v>1</v>
      </c>
    </row>
    <row r="927" spans="1:27" x14ac:dyDescent="0.2">
      <c r="A927" t="s">
        <v>17</v>
      </c>
      <c r="B927" s="1">
        <v>44213</v>
      </c>
      <c r="C927" s="2">
        <v>0.58333333333333337</v>
      </c>
      <c r="D927" t="s">
        <v>45</v>
      </c>
      <c r="E927" t="s">
        <v>31</v>
      </c>
      <c r="F927">
        <v>1</v>
      </c>
      <c r="G927">
        <v>3</v>
      </c>
      <c r="H927" t="s">
        <v>20</v>
      </c>
      <c r="I927">
        <f t="shared" si="140"/>
        <v>-1</v>
      </c>
      <c r="J927">
        <v>6.25</v>
      </c>
      <c r="K927">
        <v>3.75</v>
      </c>
      <c r="L927">
        <v>1.6</v>
      </c>
      <c r="M927">
        <v>6.5</v>
      </c>
      <c r="N927">
        <v>3.8</v>
      </c>
      <c r="O927">
        <v>1.57</v>
      </c>
      <c r="P927">
        <v>5.6</v>
      </c>
      <c r="Q927">
        <v>3.75</v>
      </c>
      <c r="R927">
        <v>1.65</v>
      </c>
      <c r="S927">
        <f t="shared" si="141"/>
        <v>1.6</v>
      </c>
      <c r="T927">
        <f t="shared" si="142"/>
        <v>1.57</v>
      </c>
      <c r="U927">
        <f t="shared" si="143"/>
        <v>1.65</v>
      </c>
      <c r="V927">
        <f t="shared" si="144"/>
        <v>-1</v>
      </c>
      <c r="W927">
        <f t="shared" si="145"/>
        <v>-1</v>
      </c>
      <c r="X927">
        <f t="shared" si="146"/>
        <v>-1</v>
      </c>
      <c r="Y927">
        <f t="shared" si="147"/>
        <v>1</v>
      </c>
      <c r="Z927">
        <f t="shared" si="148"/>
        <v>1</v>
      </c>
      <c r="AA927">
        <f t="shared" si="149"/>
        <v>1</v>
      </c>
    </row>
    <row r="928" spans="1:27" x14ac:dyDescent="0.2">
      <c r="A928" t="s">
        <v>17</v>
      </c>
      <c r="B928" s="1">
        <v>44213</v>
      </c>
      <c r="C928" s="2">
        <v>0.6875</v>
      </c>
      <c r="D928" t="s">
        <v>22</v>
      </c>
      <c r="E928" t="s">
        <v>37</v>
      </c>
      <c r="F928">
        <v>0</v>
      </c>
      <c r="G928">
        <v>0</v>
      </c>
      <c r="H928" t="s">
        <v>23</v>
      </c>
      <c r="I928">
        <f t="shared" si="140"/>
        <v>0</v>
      </c>
      <c r="J928">
        <v>1.95</v>
      </c>
      <c r="K928">
        <v>3.8</v>
      </c>
      <c r="L928">
        <v>3.6</v>
      </c>
      <c r="M928">
        <v>2</v>
      </c>
      <c r="N928">
        <v>3.8</v>
      </c>
      <c r="O928">
        <v>3.5</v>
      </c>
      <c r="P928">
        <v>1.95</v>
      </c>
      <c r="Q928">
        <v>3.8</v>
      </c>
      <c r="R928">
        <v>3.65</v>
      </c>
      <c r="S928">
        <f t="shared" si="141"/>
        <v>1.95</v>
      </c>
      <c r="T928">
        <f t="shared" si="142"/>
        <v>2</v>
      </c>
      <c r="U928">
        <f t="shared" si="143"/>
        <v>1.95</v>
      </c>
      <c r="V928">
        <f t="shared" si="144"/>
        <v>1</v>
      </c>
      <c r="W928">
        <f t="shared" si="145"/>
        <v>1</v>
      </c>
      <c r="X928">
        <f t="shared" si="146"/>
        <v>1</v>
      </c>
      <c r="Y928">
        <f t="shared" si="147"/>
        <v>0</v>
      </c>
      <c r="Z928">
        <f t="shared" si="148"/>
        <v>0</v>
      </c>
      <c r="AA928">
        <f t="shared" si="149"/>
        <v>0</v>
      </c>
    </row>
    <row r="929" spans="1:27" x14ac:dyDescent="0.2">
      <c r="A929" t="s">
        <v>17</v>
      </c>
      <c r="B929" s="1">
        <v>44213</v>
      </c>
      <c r="C929" s="2">
        <v>0.80208333333333337</v>
      </c>
      <c r="D929" t="s">
        <v>40</v>
      </c>
      <c r="E929" t="s">
        <v>18</v>
      </c>
      <c r="F929">
        <v>4</v>
      </c>
      <c r="G929">
        <v>0</v>
      </c>
      <c r="H929" t="s">
        <v>24</v>
      </c>
      <c r="I929">
        <f t="shared" si="140"/>
        <v>1</v>
      </c>
      <c r="J929">
        <v>1.1399999999999999</v>
      </c>
      <c r="K929">
        <v>8.5</v>
      </c>
      <c r="L929">
        <v>17</v>
      </c>
      <c r="M929">
        <v>1.17</v>
      </c>
      <c r="N929">
        <v>7.75</v>
      </c>
      <c r="O929">
        <v>14.5</v>
      </c>
      <c r="P929">
        <v>1.18</v>
      </c>
      <c r="Q929">
        <v>7.2</v>
      </c>
      <c r="R929">
        <v>15.5</v>
      </c>
      <c r="S929">
        <f t="shared" si="141"/>
        <v>1.1399999999999999</v>
      </c>
      <c r="T929">
        <f t="shared" si="142"/>
        <v>1.17</v>
      </c>
      <c r="U929">
        <f t="shared" si="143"/>
        <v>1.18</v>
      </c>
      <c r="V929">
        <f t="shared" si="144"/>
        <v>1</v>
      </c>
      <c r="W929">
        <f t="shared" si="145"/>
        <v>1</v>
      </c>
      <c r="X929">
        <f t="shared" si="146"/>
        <v>1</v>
      </c>
      <c r="Y929">
        <f t="shared" si="147"/>
        <v>1</v>
      </c>
      <c r="Z929">
        <f t="shared" si="148"/>
        <v>1</v>
      </c>
      <c r="AA929">
        <f t="shared" si="149"/>
        <v>1</v>
      </c>
    </row>
    <row r="930" spans="1:27" x14ac:dyDescent="0.2">
      <c r="A930" t="s">
        <v>17</v>
      </c>
      <c r="B930" s="1">
        <v>44214</v>
      </c>
      <c r="C930" s="2">
        <v>0.83333333333333337</v>
      </c>
      <c r="D930" t="s">
        <v>19</v>
      </c>
      <c r="E930" t="s">
        <v>29</v>
      </c>
      <c r="F930">
        <v>3</v>
      </c>
      <c r="G930">
        <v>0</v>
      </c>
      <c r="H930" t="s">
        <v>24</v>
      </c>
      <c r="I930">
        <f t="shared" si="140"/>
        <v>1</v>
      </c>
      <c r="J930">
        <v>1.4</v>
      </c>
      <c r="K930">
        <v>4.5</v>
      </c>
      <c r="L930">
        <v>8</v>
      </c>
      <c r="M930">
        <v>1.45</v>
      </c>
      <c r="N930">
        <v>4.5999999999999996</v>
      </c>
      <c r="O930">
        <v>7</v>
      </c>
      <c r="P930">
        <v>1.45</v>
      </c>
      <c r="Q930">
        <v>4.55</v>
      </c>
      <c r="R930">
        <v>7</v>
      </c>
      <c r="S930">
        <f t="shared" si="141"/>
        <v>1.4</v>
      </c>
      <c r="T930">
        <f t="shared" si="142"/>
        <v>1.45</v>
      </c>
      <c r="U930">
        <f t="shared" si="143"/>
        <v>1.45</v>
      </c>
      <c r="V930">
        <f t="shared" si="144"/>
        <v>1</v>
      </c>
      <c r="W930">
        <f t="shared" si="145"/>
        <v>1</v>
      </c>
      <c r="X930">
        <f t="shared" si="146"/>
        <v>1</v>
      </c>
      <c r="Y930">
        <f t="shared" si="147"/>
        <v>1</v>
      </c>
      <c r="Z930">
        <f t="shared" si="148"/>
        <v>1</v>
      </c>
      <c r="AA930">
        <f t="shared" si="149"/>
        <v>1</v>
      </c>
    </row>
    <row r="931" spans="1:27" x14ac:dyDescent="0.2">
      <c r="A931" t="s">
        <v>17</v>
      </c>
      <c r="B931" s="1">
        <v>44215</v>
      </c>
      <c r="C931" s="2">
        <v>0.75</v>
      </c>
      <c r="D931" t="s">
        <v>39</v>
      </c>
      <c r="E931" t="s">
        <v>44</v>
      </c>
      <c r="F931">
        <v>2</v>
      </c>
      <c r="G931">
        <v>1</v>
      </c>
      <c r="H931" t="s">
        <v>24</v>
      </c>
      <c r="I931">
        <f t="shared" si="140"/>
        <v>1</v>
      </c>
      <c r="J931">
        <v>1.57</v>
      </c>
      <c r="K931">
        <v>4.2</v>
      </c>
      <c r="L931">
        <v>5.5</v>
      </c>
      <c r="M931">
        <v>1.57</v>
      </c>
      <c r="N931">
        <v>4</v>
      </c>
      <c r="O931">
        <v>6</v>
      </c>
      <c r="P931">
        <v>1.6</v>
      </c>
      <c r="Q931">
        <v>3.9</v>
      </c>
      <c r="R931">
        <v>5.7</v>
      </c>
      <c r="S931">
        <f t="shared" si="141"/>
        <v>1.57</v>
      </c>
      <c r="T931">
        <f t="shared" si="142"/>
        <v>1.57</v>
      </c>
      <c r="U931">
        <f t="shared" si="143"/>
        <v>1.6</v>
      </c>
      <c r="V931">
        <f t="shared" si="144"/>
        <v>1</v>
      </c>
      <c r="W931">
        <f t="shared" si="145"/>
        <v>1</v>
      </c>
      <c r="X931">
        <f t="shared" si="146"/>
        <v>1</v>
      </c>
      <c r="Y931">
        <f t="shared" si="147"/>
        <v>1</v>
      </c>
      <c r="Z931">
        <f t="shared" si="148"/>
        <v>1</v>
      </c>
      <c r="AA931">
        <f t="shared" si="149"/>
        <v>1</v>
      </c>
    </row>
    <row r="932" spans="1:27" x14ac:dyDescent="0.2">
      <c r="A932" t="s">
        <v>17</v>
      </c>
      <c r="B932" s="1">
        <v>44215</v>
      </c>
      <c r="C932" s="2">
        <v>0.84375</v>
      </c>
      <c r="D932" t="s">
        <v>35</v>
      </c>
      <c r="E932" t="s">
        <v>34</v>
      </c>
      <c r="F932">
        <v>2</v>
      </c>
      <c r="G932">
        <v>0</v>
      </c>
      <c r="H932" t="s">
        <v>24</v>
      </c>
      <c r="I932">
        <f t="shared" si="140"/>
        <v>1</v>
      </c>
      <c r="J932">
        <v>2.87</v>
      </c>
      <c r="K932">
        <v>3.4</v>
      </c>
      <c r="L932">
        <v>2.4500000000000002</v>
      </c>
      <c r="M932">
        <v>2.85</v>
      </c>
      <c r="N932">
        <v>3.4</v>
      </c>
      <c r="O932">
        <v>2.4500000000000002</v>
      </c>
      <c r="P932">
        <v>2.85</v>
      </c>
      <c r="Q932">
        <v>3.35</v>
      </c>
      <c r="R932">
        <v>2.4500000000000002</v>
      </c>
      <c r="S932">
        <f t="shared" si="141"/>
        <v>2.4500000000000002</v>
      </c>
      <c r="T932">
        <f t="shared" si="142"/>
        <v>2.4500000000000002</v>
      </c>
      <c r="U932">
        <f t="shared" si="143"/>
        <v>2.4500000000000002</v>
      </c>
      <c r="V932">
        <f t="shared" si="144"/>
        <v>-1</v>
      </c>
      <c r="W932">
        <f t="shared" si="145"/>
        <v>-1</v>
      </c>
      <c r="X932">
        <f t="shared" si="146"/>
        <v>-1</v>
      </c>
      <c r="Y932">
        <f t="shared" si="147"/>
        <v>0</v>
      </c>
      <c r="Z932">
        <f t="shared" si="148"/>
        <v>0</v>
      </c>
      <c r="AA932">
        <f t="shared" si="149"/>
        <v>0</v>
      </c>
    </row>
    <row r="933" spans="1:27" x14ac:dyDescent="0.2">
      <c r="A933" t="s">
        <v>17</v>
      </c>
      <c r="B933" s="1">
        <v>44216</v>
      </c>
      <c r="C933" s="2">
        <v>0.75</v>
      </c>
      <c r="D933" t="s">
        <v>40</v>
      </c>
      <c r="E933" t="s">
        <v>26</v>
      </c>
      <c r="F933">
        <v>2</v>
      </c>
      <c r="G933">
        <v>0</v>
      </c>
      <c r="H933" t="s">
        <v>24</v>
      </c>
      <c r="I933">
        <f t="shared" si="140"/>
        <v>1</v>
      </c>
      <c r="J933">
        <v>1.22</v>
      </c>
      <c r="K933">
        <v>6.5</v>
      </c>
      <c r="L933">
        <v>12</v>
      </c>
      <c r="M933">
        <v>1.25</v>
      </c>
      <c r="N933">
        <v>6.25</v>
      </c>
      <c r="O933">
        <v>11.5</v>
      </c>
      <c r="P933">
        <v>1.27</v>
      </c>
      <c r="Q933">
        <v>6</v>
      </c>
      <c r="R933">
        <v>10</v>
      </c>
      <c r="S933">
        <f t="shared" si="141"/>
        <v>1.22</v>
      </c>
      <c r="T933">
        <f t="shared" si="142"/>
        <v>1.25</v>
      </c>
      <c r="U933">
        <f t="shared" si="143"/>
        <v>1.27</v>
      </c>
      <c r="V933">
        <f t="shared" si="144"/>
        <v>1</v>
      </c>
      <c r="W933">
        <f t="shared" si="145"/>
        <v>1</v>
      </c>
      <c r="X933">
        <f t="shared" si="146"/>
        <v>1</v>
      </c>
      <c r="Y933">
        <f t="shared" si="147"/>
        <v>1</v>
      </c>
      <c r="Z933">
        <f t="shared" si="148"/>
        <v>1</v>
      </c>
      <c r="AA933">
        <f t="shared" si="149"/>
        <v>1</v>
      </c>
    </row>
    <row r="934" spans="1:27" x14ac:dyDescent="0.2">
      <c r="A934" t="s">
        <v>17</v>
      </c>
      <c r="B934" s="1">
        <v>44216</v>
      </c>
      <c r="C934" s="2">
        <v>0.84375</v>
      </c>
      <c r="D934" t="s">
        <v>21</v>
      </c>
      <c r="E934" t="s">
        <v>37</v>
      </c>
      <c r="F934">
        <v>1</v>
      </c>
      <c r="G934">
        <v>2</v>
      </c>
      <c r="H934" t="s">
        <v>20</v>
      </c>
      <c r="I934">
        <f t="shared" si="140"/>
        <v>-1</v>
      </c>
      <c r="J934">
        <v>6</v>
      </c>
      <c r="K934">
        <v>4.33</v>
      </c>
      <c r="L934">
        <v>1.53</v>
      </c>
      <c r="M934">
        <v>5.75</v>
      </c>
      <c r="N934">
        <v>4.33</v>
      </c>
      <c r="O934">
        <v>1.55</v>
      </c>
      <c r="P934">
        <v>5.8</v>
      </c>
      <c r="Q934">
        <v>4.25</v>
      </c>
      <c r="R934">
        <v>1.55</v>
      </c>
      <c r="S934">
        <f t="shared" si="141"/>
        <v>1.53</v>
      </c>
      <c r="T934">
        <f t="shared" si="142"/>
        <v>1.55</v>
      </c>
      <c r="U934">
        <f t="shared" si="143"/>
        <v>1.55</v>
      </c>
      <c r="V934">
        <f t="shared" si="144"/>
        <v>-1</v>
      </c>
      <c r="W934">
        <f t="shared" si="145"/>
        <v>-1</v>
      </c>
      <c r="X934">
        <f t="shared" si="146"/>
        <v>-1</v>
      </c>
      <c r="Y934">
        <f t="shared" si="147"/>
        <v>1</v>
      </c>
      <c r="Z934">
        <f t="shared" si="148"/>
        <v>1</v>
      </c>
      <c r="AA934">
        <f t="shared" si="149"/>
        <v>1</v>
      </c>
    </row>
    <row r="935" spans="1:27" x14ac:dyDescent="0.2">
      <c r="A935" t="s">
        <v>17</v>
      </c>
      <c r="B935" s="1">
        <v>44217</v>
      </c>
      <c r="C935" s="2">
        <v>0.83333333333333337</v>
      </c>
      <c r="D935" t="s">
        <v>22</v>
      </c>
      <c r="E935" t="s">
        <v>41</v>
      </c>
      <c r="F935">
        <v>0</v>
      </c>
      <c r="G935">
        <v>1</v>
      </c>
      <c r="H935" t="s">
        <v>20</v>
      </c>
      <c r="I935">
        <f t="shared" si="140"/>
        <v>-1</v>
      </c>
      <c r="J935">
        <v>1.18</v>
      </c>
      <c r="K935">
        <v>7.5</v>
      </c>
      <c r="L935">
        <v>15</v>
      </c>
      <c r="M935">
        <v>1.17</v>
      </c>
      <c r="N935">
        <v>7.5</v>
      </c>
      <c r="O935">
        <v>15.5</v>
      </c>
      <c r="P935">
        <v>1.21</v>
      </c>
      <c r="Q935">
        <v>6.6</v>
      </c>
      <c r="R935">
        <v>13.5</v>
      </c>
      <c r="S935">
        <f t="shared" si="141"/>
        <v>1.18</v>
      </c>
      <c r="T935">
        <f t="shared" si="142"/>
        <v>1.17</v>
      </c>
      <c r="U935">
        <f t="shared" si="143"/>
        <v>1.21</v>
      </c>
      <c r="V935">
        <f t="shared" si="144"/>
        <v>1</v>
      </c>
      <c r="W935">
        <f t="shared" si="145"/>
        <v>1</v>
      </c>
      <c r="X935">
        <f t="shared" si="146"/>
        <v>1</v>
      </c>
      <c r="Y935">
        <f t="shared" si="147"/>
        <v>0</v>
      </c>
      <c r="Z935">
        <f t="shared" si="148"/>
        <v>0</v>
      </c>
      <c r="AA935">
        <f t="shared" si="149"/>
        <v>0</v>
      </c>
    </row>
    <row r="936" spans="1:27" x14ac:dyDescent="0.2">
      <c r="A936" t="s">
        <v>17</v>
      </c>
      <c r="B936" s="1">
        <v>44219</v>
      </c>
      <c r="C936" s="2">
        <v>0.83333333333333337</v>
      </c>
      <c r="D936" t="s">
        <v>26</v>
      </c>
      <c r="E936" t="s">
        <v>29</v>
      </c>
      <c r="F936">
        <v>2</v>
      </c>
      <c r="G936">
        <v>0</v>
      </c>
      <c r="H936" t="s">
        <v>24</v>
      </c>
      <c r="I936">
        <f t="shared" si="140"/>
        <v>1</v>
      </c>
      <c r="J936">
        <v>1.45</v>
      </c>
      <c r="K936">
        <v>4.75</v>
      </c>
      <c r="L936">
        <v>6.5</v>
      </c>
      <c r="M936">
        <v>1.48</v>
      </c>
      <c r="N936">
        <v>4.75</v>
      </c>
      <c r="O936">
        <v>6</v>
      </c>
      <c r="P936">
        <v>1.5</v>
      </c>
      <c r="Q936">
        <v>4.5</v>
      </c>
      <c r="R936">
        <v>6.25</v>
      </c>
      <c r="S936">
        <f t="shared" si="141"/>
        <v>1.45</v>
      </c>
      <c r="T936">
        <f t="shared" si="142"/>
        <v>1.48</v>
      </c>
      <c r="U936">
        <f t="shared" si="143"/>
        <v>1.5</v>
      </c>
      <c r="V936">
        <f t="shared" si="144"/>
        <v>1</v>
      </c>
      <c r="W936">
        <f t="shared" si="145"/>
        <v>1</v>
      </c>
      <c r="X936">
        <f t="shared" si="146"/>
        <v>1</v>
      </c>
      <c r="Y936">
        <f t="shared" si="147"/>
        <v>1</v>
      </c>
      <c r="Z936">
        <f t="shared" si="148"/>
        <v>1</v>
      </c>
      <c r="AA936">
        <f t="shared" si="149"/>
        <v>1</v>
      </c>
    </row>
    <row r="937" spans="1:27" x14ac:dyDescent="0.2">
      <c r="A937" t="s">
        <v>17</v>
      </c>
      <c r="B937" s="1">
        <v>44222</v>
      </c>
      <c r="C937" s="2">
        <v>0.75</v>
      </c>
      <c r="D937" t="s">
        <v>18</v>
      </c>
      <c r="E937" t="s">
        <v>39</v>
      </c>
      <c r="F937">
        <v>2</v>
      </c>
      <c r="G937">
        <v>3</v>
      </c>
      <c r="H937" t="s">
        <v>20</v>
      </c>
      <c r="I937">
        <f t="shared" si="140"/>
        <v>-1</v>
      </c>
      <c r="J937">
        <v>3.1</v>
      </c>
      <c r="K937">
        <v>3.25</v>
      </c>
      <c r="L937">
        <v>2.37</v>
      </c>
      <c r="M937">
        <v>3.1</v>
      </c>
      <c r="N937">
        <v>3.25</v>
      </c>
      <c r="O937">
        <v>2.4</v>
      </c>
      <c r="P937">
        <v>3.15</v>
      </c>
      <c r="Q937">
        <v>3.2</v>
      </c>
      <c r="R937">
        <v>2.35</v>
      </c>
      <c r="S937">
        <f t="shared" si="141"/>
        <v>2.37</v>
      </c>
      <c r="T937">
        <f t="shared" si="142"/>
        <v>2.4</v>
      </c>
      <c r="U937">
        <f t="shared" si="143"/>
        <v>2.35</v>
      </c>
      <c r="V937">
        <f t="shared" si="144"/>
        <v>-1</v>
      </c>
      <c r="W937">
        <f t="shared" si="145"/>
        <v>-1</v>
      </c>
      <c r="X937">
        <f t="shared" si="146"/>
        <v>-1</v>
      </c>
      <c r="Y937">
        <f t="shared" si="147"/>
        <v>1</v>
      </c>
      <c r="Z937">
        <f t="shared" si="148"/>
        <v>1</v>
      </c>
      <c r="AA937">
        <f t="shared" si="149"/>
        <v>1</v>
      </c>
    </row>
    <row r="938" spans="1:27" x14ac:dyDescent="0.2">
      <c r="A938" t="s">
        <v>17</v>
      </c>
      <c r="B938" s="1">
        <v>44222</v>
      </c>
      <c r="C938" s="2">
        <v>0.75</v>
      </c>
      <c r="D938" t="s">
        <v>29</v>
      </c>
      <c r="E938" t="s">
        <v>27</v>
      </c>
      <c r="F938">
        <v>1</v>
      </c>
      <c r="G938">
        <v>2</v>
      </c>
      <c r="H938" t="s">
        <v>20</v>
      </c>
      <c r="I938">
        <f t="shared" si="140"/>
        <v>-1</v>
      </c>
      <c r="J938">
        <v>3.9</v>
      </c>
      <c r="K938">
        <v>3.8</v>
      </c>
      <c r="L938">
        <v>1.85</v>
      </c>
      <c r="M938">
        <v>3.75</v>
      </c>
      <c r="N938">
        <v>3.8</v>
      </c>
      <c r="O938">
        <v>1.91</v>
      </c>
      <c r="P938">
        <v>3.8</v>
      </c>
      <c r="Q938">
        <v>3.8</v>
      </c>
      <c r="R938">
        <v>1.9</v>
      </c>
      <c r="S938">
        <f t="shared" si="141"/>
        <v>1.85</v>
      </c>
      <c r="T938">
        <f t="shared" si="142"/>
        <v>1.91</v>
      </c>
      <c r="U938">
        <f t="shared" si="143"/>
        <v>1.9</v>
      </c>
      <c r="V938">
        <f t="shared" si="144"/>
        <v>-1</v>
      </c>
      <c r="W938">
        <f t="shared" si="145"/>
        <v>-1</v>
      </c>
      <c r="X938">
        <f t="shared" si="146"/>
        <v>-1</v>
      </c>
      <c r="Y938">
        <f t="shared" si="147"/>
        <v>1</v>
      </c>
      <c r="Z938">
        <f t="shared" si="148"/>
        <v>1</v>
      </c>
      <c r="AA938">
        <f t="shared" si="149"/>
        <v>1</v>
      </c>
    </row>
    <row r="939" spans="1:27" x14ac:dyDescent="0.2">
      <c r="A939" t="s">
        <v>17</v>
      </c>
      <c r="B939" s="1">
        <v>44222</v>
      </c>
      <c r="C939" s="2">
        <v>0.84375</v>
      </c>
      <c r="D939" t="s">
        <v>32</v>
      </c>
      <c r="E939" t="s">
        <v>19</v>
      </c>
      <c r="F939">
        <v>1</v>
      </c>
      <c r="G939">
        <v>3</v>
      </c>
      <c r="H939" t="s">
        <v>20</v>
      </c>
      <c r="I939">
        <f t="shared" si="140"/>
        <v>-1</v>
      </c>
      <c r="J939">
        <v>3.5</v>
      </c>
      <c r="K939">
        <v>3.6</v>
      </c>
      <c r="L939">
        <v>2.0499999999999998</v>
      </c>
      <c r="M939">
        <v>3.5</v>
      </c>
      <c r="N939">
        <v>3.6</v>
      </c>
      <c r="O939">
        <v>2.0499999999999998</v>
      </c>
      <c r="P939">
        <v>3.45</v>
      </c>
      <c r="Q939">
        <v>3.6</v>
      </c>
      <c r="R939">
        <v>2.0499999999999998</v>
      </c>
      <c r="S939">
        <f t="shared" si="141"/>
        <v>2.0499999999999998</v>
      </c>
      <c r="T939">
        <f t="shared" si="142"/>
        <v>2.0499999999999998</v>
      </c>
      <c r="U939">
        <f t="shared" si="143"/>
        <v>2.0499999999999998</v>
      </c>
      <c r="V939">
        <f t="shared" si="144"/>
        <v>-1</v>
      </c>
      <c r="W939">
        <f t="shared" si="145"/>
        <v>-1</v>
      </c>
      <c r="X939">
        <f t="shared" si="146"/>
        <v>-1</v>
      </c>
      <c r="Y939">
        <f t="shared" si="147"/>
        <v>1</v>
      </c>
      <c r="Z939">
        <f t="shared" si="148"/>
        <v>1</v>
      </c>
      <c r="AA939">
        <f t="shared" si="149"/>
        <v>1</v>
      </c>
    </row>
    <row r="940" spans="1:27" x14ac:dyDescent="0.2">
      <c r="A940" t="s">
        <v>17</v>
      </c>
      <c r="B940" s="1">
        <v>44222</v>
      </c>
      <c r="C940" s="2">
        <v>0.84375</v>
      </c>
      <c r="D940" t="s">
        <v>44</v>
      </c>
      <c r="E940" t="s">
        <v>40</v>
      </c>
      <c r="F940">
        <v>0</v>
      </c>
      <c r="G940">
        <v>5</v>
      </c>
      <c r="H940" t="s">
        <v>20</v>
      </c>
      <c r="I940">
        <f t="shared" si="140"/>
        <v>-1</v>
      </c>
      <c r="J940">
        <v>15</v>
      </c>
      <c r="K940">
        <v>7.5</v>
      </c>
      <c r="L940">
        <v>1.18</v>
      </c>
      <c r="M940">
        <v>16</v>
      </c>
      <c r="N940">
        <v>7.25</v>
      </c>
      <c r="O940">
        <v>1.18</v>
      </c>
      <c r="P940">
        <v>15</v>
      </c>
      <c r="Q940">
        <v>6.75</v>
      </c>
      <c r="R940">
        <v>1.2</v>
      </c>
      <c r="S940">
        <f t="shared" si="141"/>
        <v>1.18</v>
      </c>
      <c r="T940">
        <f t="shared" si="142"/>
        <v>1.18</v>
      </c>
      <c r="U940">
        <f t="shared" si="143"/>
        <v>1.2</v>
      </c>
      <c r="V940">
        <f t="shared" si="144"/>
        <v>-1</v>
      </c>
      <c r="W940">
        <f t="shared" si="145"/>
        <v>-1</v>
      </c>
      <c r="X940">
        <f t="shared" si="146"/>
        <v>-1</v>
      </c>
      <c r="Y940">
        <f t="shared" si="147"/>
        <v>1</v>
      </c>
      <c r="Z940">
        <f t="shared" si="148"/>
        <v>1</v>
      </c>
      <c r="AA940">
        <f t="shared" si="149"/>
        <v>1</v>
      </c>
    </row>
    <row r="941" spans="1:27" x14ac:dyDescent="0.2">
      <c r="A941" t="s">
        <v>17</v>
      </c>
      <c r="B941" s="1">
        <v>44223</v>
      </c>
      <c r="C941" s="2">
        <v>0.75</v>
      </c>
      <c r="D941" t="s">
        <v>41</v>
      </c>
      <c r="E941" t="s">
        <v>26</v>
      </c>
      <c r="F941">
        <v>3</v>
      </c>
      <c r="G941">
        <v>2</v>
      </c>
      <c r="H941" t="s">
        <v>24</v>
      </c>
      <c r="I941">
        <f t="shared" si="140"/>
        <v>1</v>
      </c>
      <c r="J941">
        <v>3.8</v>
      </c>
      <c r="K941">
        <v>3.5</v>
      </c>
      <c r="L941">
        <v>1.95</v>
      </c>
      <c r="M941">
        <v>3.8</v>
      </c>
      <c r="N941">
        <v>3.5</v>
      </c>
      <c r="O941">
        <v>2</v>
      </c>
      <c r="P941">
        <v>3.85</v>
      </c>
      <c r="Q941">
        <v>3.55</v>
      </c>
      <c r="R941">
        <v>1.95</v>
      </c>
      <c r="S941">
        <f t="shared" si="141"/>
        <v>1.95</v>
      </c>
      <c r="T941">
        <f t="shared" si="142"/>
        <v>2</v>
      </c>
      <c r="U941">
        <f t="shared" si="143"/>
        <v>1.95</v>
      </c>
      <c r="V941">
        <f t="shared" si="144"/>
        <v>-1</v>
      </c>
      <c r="W941">
        <f t="shared" si="145"/>
        <v>-1</v>
      </c>
      <c r="X941">
        <f t="shared" si="146"/>
        <v>-1</v>
      </c>
      <c r="Y941">
        <f t="shared" si="147"/>
        <v>0</v>
      </c>
      <c r="Z941">
        <f t="shared" si="148"/>
        <v>0</v>
      </c>
      <c r="AA941">
        <f t="shared" si="149"/>
        <v>0</v>
      </c>
    </row>
    <row r="942" spans="1:27" x14ac:dyDescent="0.2">
      <c r="A942" t="s">
        <v>17</v>
      </c>
      <c r="B942" s="1">
        <v>44223</v>
      </c>
      <c r="C942" s="2">
        <v>0.75</v>
      </c>
      <c r="D942" t="s">
        <v>34</v>
      </c>
      <c r="E942" t="s">
        <v>28</v>
      </c>
      <c r="F942">
        <v>0</v>
      </c>
      <c r="G942">
        <v>0</v>
      </c>
      <c r="H942" t="s">
        <v>23</v>
      </c>
      <c r="I942">
        <f t="shared" si="140"/>
        <v>0</v>
      </c>
      <c r="J942">
        <v>1.6</v>
      </c>
      <c r="K942">
        <v>4.2</v>
      </c>
      <c r="L942">
        <v>5.25</v>
      </c>
      <c r="M942">
        <v>1.6</v>
      </c>
      <c r="N942">
        <v>4.0999999999999996</v>
      </c>
      <c r="O942">
        <v>5.5</v>
      </c>
      <c r="P942">
        <v>1.63</v>
      </c>
      <c r="Q942">
        <v>3.95</v>
      </c>
      <c r="R942">
        <v>5.5</v>
      </c>
      <c r="S942">
        <f t="shared" si="141"/>
        <v>1.6</v>
      </c>
      <c r="T942">
        <f t="shared" si="142"/>
        <v>1.6</v>
      </c>
      <c r="U942">
        <f t="shared" si="143"/>
        <v>1.63</v>
      </c>
      <c r="V942">
        <f t="shared" si="144"/>
        <v>1</v>
      </c>
      <c r="W942">
        <f t="shared" si="145"/>
        <v>1</v>
      </c>
      <c r="X942">
        <f t="shared" si="146"/>
        <v>1</v>
      </c>
      <c r="Y942">
        <f t="shared" si="147"/>
        <v>0</v>
      </c>
      <c r="Z942">
        <f t="shared" si="148"/>
        <v>0</v>
      </c>
      <c r="AA942">
        <f t="shared" si="149"/>
        <v>0</v>
      </c>
    </row>
    <row r="943" spans="1:27" x14ac:dyDescent="0.2">
      <c r="A943" t="s">
        <v>17</v>
      </c>
      <c r="B943" s="1">
        <v>44223</v>
      </c>
      <c r="C943" s="2">
        <v>0.8125</v>
      </c>
      <c r="D943" t="s">
        <v>38</v>
      </c>
      <c r="E943" t="s">
        <v>21</v>
      </c>
      <c r="F943">
        <v>0</v>
      </c>
      <c r="G943">
        <v>0</v>
      </c>
      <c r="H943" t="s">
        <v>23</v>
      </c>
      <c r="I943">
        <f t="shared" si="140"/>
        <v>0</v>
      </c>
      <c r="J943">
        <v>2.0499999999999998</v>
      </c>
      <c r="K943">
        <v>3.4</v>
      </c>
      <c r="L943">
        <v>3.75</v>
      </c>
      <c r="M943">
        <v>2.1</v>
      </c>
      <c r="N943">
        <v>3.4</v>
      </c>
      <c r="O943">
        <v>3.6</v>
      </c>
      <c r="P943">
        <v>2.0499999999999998</v>
      </c>
      <c r="Q943">
        <v>3.3</v>
      </c>
      <c r="R943">
        <v>3.85</v>
      </c>
      <c r="S943">
        <f t="shared" si="141"/>
        <v>2.0499999999999998</v>
      </c>
      <c r="T943">
        <f t="shared" si="142"/>
        <v>2.1</v>
      </c>
      <c r="U943">
        <f t="shared" si="143"/>
        <v>2.0499999999999998</v>
      </c>
      <c r="V943">
        <f t="shared" si="144"/>
        <v>1</v>
      </c>
      <c r="W943">
        <f t="shared" si="145"/>
        <v>1</v>
      </c>
      <c r="X943">
        <f t="shared" si="146"/>
        <v>1</v>
      </c>
      <c r="Y943">
        <f t="shared" si="147"/>
        <v>0</v>
      </c>
      <c r="Z943">
        <f t="shared" si="148"/>
        <v>0</v>
      </c>
      <c r="AA943">
        <f t="shared" si="149"/>
        <v>0</v>
      </c>
    </row>
    <row r="944" spans="1:27" x14ac:dyDescent="0.2">
      <c r="A944" t="s">
        <v>17</v>
      </c>
      <c r="B944" s="1">
        <v>44223</v>
      </c>
      <c r="C944" s="2">
        <v>0.84375</v>
      </c>
      <c r="D944" t="s">
        <v>33</v>
      </c>
      <c r="E944" t="s">
        <v>35</v>
      </c>
      <c r="F944">
        <v>1</v>
      </c>
      <c r="G944">
        <v>1</v>
      </c>
      <c r="H944" t="s">
        <v>23</v>
      </c>
      <c r="I944">
        <f t="shared" si="140"/>
        <v>0</v>
      </c>
      <c r="J944">
        <v>2.8</v>
      </c>
      <c r="K944">
        <v>3.3</v>
      </c>
      <c r="L944">
        <v>2.5499999999999998</v>
      </c>
      <c r="M944">
        <v>2.85</v>
      </c>
      <c r="N944">
        <v>3.3</v>
      </c>
      <c r="O944">
        <v>2.5499999999999998</v>
      </c>
      <c r="P944">
        <v>2.8</v>
      </c>
      <c r="Q944">
        <v>3.2</v>
      </c>
      <c r="R944">
        <v>2.6</v>
      </c>
      <c r="S944">
        <f t="shared" si="141"/>
        <v>2.5499999999999998</v>
      </c>
      <c r="T944">
        <f t="shared" si="142"/>
        <v>2.5499999999999998</v>
      </c>
      <c r="U944">
        <f t="shared" si="143"/>
        <v>2.6</v>
      </c>
      <c r="V944">
        <f t="shared" si="144"/>
        <v>-1</v>
      </c>
      <c r="W944">
        <f t="shared" si="145"/>
        <v>-1</v>
      </c>
      <c r="X944">
        <f t="shared" si="146"/>
        <v>-1</v>
      </c>
      <c r="Y944">
        <f t="shared" si="147"/>
        <v>0</v>
      </c>
      <c r="Z944">
        <f t="shared" si="148"/>
        <v>0</v>
      </c>
      <c r="AA944">
        <f t="shared" si="149"/>
        <v>0</v>
      </c>
    </row>
    <row r="945" spans="1:27" x14ac:dyDescent="0.2">
      <c r="A945" t="s">
        <v>17</v>
      </c>
      <c r="B945" s="1">
        <v>44223</v>
      </c>
      <c r="C945" s="2">
        <v>0.84375</v>
      </c>
      <c r="D945" t="s">
        <v>37</v>
      </c>
      <c r="E945" t="s">
        <v>45</v>
      </c>
      <c r="F945">
        <v>1</v>
      </c>
      <c r="G945">
        <v>2</v>
      </c>
      <c r="H945" t="s">
        <v>20</v>
      </c>
      <c r="I945">
        <f t="shared" si="140"/>
        <v>-1</v>
      </c>
      <c r="J945">
        <v>1.25</v>
      </c>
      <c r="K945">
        <v>6</v>
      </c>
      <c r="L945">
        <v>11</v>
      </c>
      <c r="M945">
        <v>1.26</v>
      </c>
      <c r="N945">
        <v>6</v>
      </c>
      <c r="O945">
        <v>11</v>
      </c>
      <c r="P945">
        <v>1.3</v>
      </c>
      <c r="Q945">
        <v>6</v>
      </c>
      <c r="R945">
        <v>9</v>
      </c>
      <c r="S945">
        <f t="shared" si="141"/>
        <v>1.25</v>
      </c>
      <c r="T945">
        <f t="shared" si="142"/>
        <v>1.26</v>
      </c>
      <c r="U945">
        <f t="shared" si="143"/>
        <v>1.3</v>
      </c>
      <c r="V945">
        <f t="shared" si="144"/>
        <v>1</v>
      </c>
      <c r="W945">
        <f t="shared" si="145"/>
        <v>1</v>
      </c>
      <c r="X945">
        <f t="shared" si="146"/>
        <v>1</v>
      </c>
      <c r="Y945">
        <f t="shared" si="147"/>
        <v>0</v>
      </c>
      <c r="Z945">
        <f t="shared" si="148"/>
        <v>0</v>
      </c>
      <c r="AA945">
        <f t="shared" si="149"/>
        <v>0</v>
      </c>
    </row>
    <row r="946" spans="1:27" x14ac:dyDescent="0.2">
      <c r="A946" t="s">
        <v>17</v>
      </c>
      <c r="B946" s="1">
        <v>44224</v>
      </c>
      <c r="C946" s="2">
        <v>0.83333333333333337</v>
      </c>
      <c r="D946" t="s">
        <v>31</v>
      </c>
      <c r="E946" t="s">
        <v>22</v>
      </c>
      <c r="F946">
        <v>1</v>
      </c>
      <c r="G946">
        <v>3</v>
      </c>
      <c r="H946" t="s">
        <v>20</v>
      </c>
      <c r="I946">
        <f t="shared" si="140"/>
        <v>-1</v>
      </c>
      <c r="J946">
        <v>3.2</v>
      </c>
      <c r="K946">
        <v>3.6</v>
      </c>
      <c r="L946">
        <v>2.2000000000000002</v>
      </c>
      <c r="M946">
        <v>3.1</v>
      </c>
      <c r="N946">
        <v>3.7</v>
      </c>
      <c r="O946">
        <v>2.2000000000000002</v>
      </c>
      <c r="P946">
        <v>3.2</v>
      </c>
      <c r="Q946">
        <v>3.5</v>
      </c>
      <c r="R946">
        <v>2.2000000000000002</v>
      </c>
      <c r="S946">
        <f t="shared" si="141"/>
        <v>2.2000000000000002</v>
      </c>
      <c r="T946">
        <f t="shared" si="142"/>
        <v>2.2000000000000002</v>
      </c>
      <c r="U946">
        <f t="shared" si="143"/>
        <v>2.2000000000000002</v>
      </c>
      <c r="V946">
        <f t="shared" si="144"/>
        <v>-1</v>
      </c>
      <c r="W946">
        <f t="shared" si="145"/>
        <v>-1</v>
      </c>
      <c r="X946">
        <f t="shared" si="146"/>
        <v>-1</v>
      </c>
      <c r="Y946">
        <f t="shared" si="147"/>
        <v>1</v>
      </c>
      <c r="Z946">
        <f t="shared" si="148"/>
        <v>1</v>
      </c>
      <c r="AA946">
        <f t="shared" si="149"/>
        <v>1</v>
      </c>
    </row>
    <row r="947" spans="1:27" x14ac:dyDescent="0.2">
      <c r="A947" t="s">
        <v>17</v>
      </c>
      <c r="B947" s="1">
        <v>44226</v>
      </c>
      <c r="C947" s="2">
        <v>0.52083333333333337</v>
      </c>
      <c r="D947" t="s">
        <v>33</v>
      </c>
      <c r="E947" t="s">
        <v>29</v>
      </c>
      <c r="F947">
        <v>0</v>
      </c>
      <c r="G947">
        <v>2</v>
      </c>
      <c r="H947" t="s">
        <v>20</v>
      </c>
      <c r="I947">
        <f t="shared" si="140"/>
        <v>-1</v>
      </c>
      <c r="J947">
        <v>1.55</v>
      </c>
      <c r="K947">
        <v>4</v>
      </c>
      <c r="L947">
        <v>6.5</v>
      </c>
      <c r="M947">
        <v>1.55</v>
      </c>
      <c r="N947">
        <v>4</v>
      </c>
      <c r="O947">
        <v>6.5</v>
      </c>
      <c r="P947">
        <v>1.6</v>
      </c>
      <c r="Q947">
        <v>3.9</v>
      </c>
      <c r="R947">
        <v>6</v>
      </c>
      <c r="S947">
        <f t="shared" si="141"/>
        <v>1.55</v>
      </c>
      <c r="T947">
        <f t="shared" si="142"/>
        <v>1.55</v>
      </c>
      <c r="U947">
        <f t="shared" si="143"/>
        <v>1.6</v>
      </c>
      <c r="V947">
        <f t="shared" si="144"/>
        <v>1</v>
      </c>
      <c r="W947">
        <f t="shared" si="145"/>
        <v>1</v>
      </c>
      <c r="X947">
        <f t="shared" si="146"/>
        <v>1</v>
      </c>
      <c r="Y947">
        <f t="shared" si="147"/>
        <v>0</v>
      </c>
      <c r="Z947">
        <f t="shared" si="148"/>
        <v>0</v>
      </c>
      <c r="AA947">
        <f t="shared" si="149"/>
        <v>0</v>
      </c>
    </row>
    <row r="948" spans="1:27" x14ac:dyDescent="0.2">
      <c r="A948" t="s">
        <v>17</v>
      </c>
      <c r="B948" s="1">
        <v>44226</v>
      </c>
      <c r="C948" s="2">
        <v>0.625</v>
      </c>
      <c r="D948" t="s">
        <v>18</v>
      </c>
      <c r="E948" t="s">
        <v>28</v>
      </c>
      <c r="F948">
        <v>1</v>
      </c>
      <c r="G948">
        <v>0</v>
      </c>
      <c r="H948" t="s">
        <v>24</v>
      </c>
      <c r="I948">
        <f t="shared" si="140"/>
        <v>1</v>
      </c>
      <c r="J948">
        <v>2.87</v>
      </c>
      <c r="K948">
        <v>3.2</v>
      </c>
      <c r="L948">
        <v>2.5499999999999998</v>
      </c>
      <c r="M948">
        <v>2.9</v>
      </c>
      <c r="N948">
        <v>3.1</v>
      </c>
      <c r="O948">
        <v>2.6</v>
      </c>
      <c r="P948">
        <v>2.95</v>
      </c>
      <c r="Q948">
        <v>3.05</v>
      </c>
      <c r="R948">
        <v>2.6</v>
      </c>
      <c r="S948">
        <f t="shared" si="141"/>
        <v>2.5499999999999998</v>
      </c>
      <c r="T948">
        <f t="shared" si="142"/>
        <v>2.6</v>
      </c>
      <c r="U948">
        <f t="shared" si="143"/>
        <v>2.6</v>
      </c>
      <c r="V948">
        <f t="shared" si="144"/>
        <v>-1</v>
      </c>
      <c r="W948">
        <f t="shared" si="145"/>
        <v>-1</v>
      </c>
      <c r="X948">
        <f t="shared" si="146"/>
        <v>-1</v>
      </c>
      <c r="Y948">
        <f t="shared" si="147"/>
        <v>0</v>
      </c>
      <c r="Z948">
        <f t="shared" si="148"/>
        <v>0</v>
      </c>
      <c r="AA948">
        <f t="shared" si="149"/>
        <v>0</v>
      </c>
    </row>
    <row r="949" spans="1:27" x14ac:dyDescent="0.2">
      <c r="A949" t="s">
        <v>17</v>
      </c>
      <c r="B949" s="1">
        <v>44226</v>
      </c>
      <c r="C949" s="2">
        <v>0.625</v>
      </c>
      <c r="D949" t="s">
        <v>40</v>
      </c>
      <c r="E949" t="s">
        <v>45</v>
      </c>
      <c r="F949">
        <v>1</v>
      </c>
      <c r="G949">
        <v>0</v>
      </c>
      <c r="H949" t="s">
        <v>24</v>
      </c>
      <c r="I949">
        <f t="shared" si="140"/>
        <v>1</v>
      </c>
      <c r="J949">
        <v>1.1200000000000001</v>
      </c>
      <c r="K949">
        <v>9</v>
      </c>
      <c r="L949">
        <v>18</v>
      </c>
      <c r="M949">
        <v>1.1399999999999999</v>
      </c>
      <c r="N949">
        <v>8</v>
      </c>
      <c r="O949">
        <v>19.5</v>
      </c>
      <c r="P949">
        <v>1.1200000000000001</v>
      </c>
      <c r="Q949">
        <v>8.5</v>
      </c>
      <c r="R949">
        <v>23</v>
      </c>
      <c r="S949">
        <f t="shared" si="141"/>
        <v>1.1200000000000001</v>
      </c>
      <c r="T949">
        <f t="shared" si="142"/>
        <v>1.1399999999999999</v>
      </c>
      <c r="U949">
        <f t="shared" si="143"/>
        <v>1.1200000000000001</v>
      </c>
      <c r="V949">
        <f t="shared" si="144"/>
        <v>1</v>
      </c>
      <c r="W949">
        <f t="shared" si="145"/>
        <v>1</v>
      </c>
      <c r="X949">
        <f t="shared" si="146"/>
        <v>1</v>
      </c>
      <c r="Y949">
        <f t="shared" si="147"/>
        <v>1</v>
      </c>
      <c r="Z949">
        <f t="shared" si="148"/>
        <v>1</v>
      </c>
      <c r="AA949">
        <f t="shared" si="149"/>
        <v>1</v>
      </c>
    </row>
    <row r="950" spans="1:27" x14ac:dyDescent="0.2">
      <c r="A950" t="s">
        <v>17</v>
      </c>
      <c r="B950" s="1">
        <v>44226</v>
      </c>
      <c r="C950" s="2">
        <v>0.625</v>
      </c>
      <c r="D950" t="s">
        <v>44</v>
      </c>
      <c r="E950" t="s">
        <v>21</v>
      </c>
      <c r="F950">
        <v>2</v>
      </c>
      <c r="G950">
        <v>2</v>
      </c>
      <c r="H950" t="s">
        <v>23</v>
      </c>
      <c r="I950">
        <f t="shared" si="140"/>
        <v>0</v>
      </c>
      <c r="J950">
        <v>3.3</v>
      </c>
      <c r="K950">
        <v>3.2</v>
      </c>
      <c r="L950">
        <v>2.2999999999999998</v>
      </c>
      <c r="M950">
        <v>3.3</v>
      </c>
      <c r="N950">
        <v>3.2</v>
      </c>
      <c r="O950">
        <v>2.2999999999999998</v>
      </c>
      <c r="P950">
        <v>3.3</v>
      </c>
      <c r="Q950">
        <v>3.2</v>
      </c>
      <c r="R950">
        <v>2.2999999999999998</v>
      </c>
      <c r="S950">
        <f t="shared" si="141"/>
        <v>2.2999999999999998</v>
      </c>
      <c r="T950">
        <f t="shared" si="142"/>
        <v>2.2999999999999998</v>
      </c>
      <c r="U950">
        <f t="shared" si="143"/>
        <v>2.2999999999999998</v>
      </c>
      <c r="V950">
        <f t="shared" si="144"/>
        <v>-1</v>
      </c>
      <c r="W950">
        <f t="shared" si="145"/>
        <v>-1</v>
      </c>
      <c r="X950">
        <f t="shared" si="146"/>
        <v>-1</v>
      </c>
      <c r="Y950">
        <f t="shared" si="147"/>
        <v>0</v>
      </c>
      <c r="Z950">
        <f t="shared" si="148"/>
        <v>0</v>
      </c>
      <c r="AA950">
        <f t="shared" si="149"/>
        <v>0</v>
      </c>
    </row>
    <row r="951" spans="1:27" x14ac:dyDescent="0.2">
      <c r="A951" t="s">
        <v>17</v>
      </c>
      <c r="B951" s="1">
        <v>44226</v>
      </c>
      <c r="C951" s="2">
        <v>0.72916666666666663</v>
      </c>
      <c r="D951" t="s">
        <v>19</v>
      </c>
      <c r="E951" t="s">
        <v>37</v>
      </c>
      <c r="F951">
        <v>0</v>
      </c>
      <c r="G951">
        <v>0</v>
      </c>
      <c r="H951" t="s">
        <v>23</v>
      </c>
      <c r="I951">
        <f t="shared" si="140"/>
        <v>0</v>
      </c>
      <c r="J951">
        <v>2.8</v>
      </c>
      <c r="K951">
        <v>3.5</v>
      </c>
      <c r="L951">
        <v>2.4500000000000002</v>
      </c>
      <c r="M951">
        <v>2.9</v>
      </c>
      <c r="N951">
        <v>3.25</v>
      </c>
      <c r="O951">
        <v>2.5</v>
      </c>
      <c r="P951">
        <v>2.85</v>
      </c>
      <c r="Q951">
        <v>3.4</v>
      </c>
      <c r="R951">
        <v>2.5</v>
      </c>
      <c r="S951">
        <f t="shared" si="141"/>
        <v>2.4500000000000002</v>
      </c>
      <c r="T951">
        <f t="shared" si="142"/>
        <v>2.5</v>
      </c>
      <c r="U951">
        <f t="shared" si="143"/>
        <v>2.5</v>
      </c>
      <c r="V951">
        <f t="shared" si="144"/>
        <v>-1</v>
      </c>
      <c r="W951">
        <f t="shared" si="145"/>
        <v>-1</v>
      </c>
      <c r="X951">
        <f t="shared" si="146"/>
        <v>-1</v>
      </c>
      <c r="Y951">
        <f t="shared" si="147"/>
        <v>0</v>
      </c>
      <c r="Z951">
        <f t="shared" si="148"/>
        <v>0</v>
      </c>
      <c r="AA951">
        <f t="shared" si="149"/>
        <v>0</v>
      </c>
    </row>
    <row r="952" spans="1:27" x14ac:dyDescent="0.2">
      <c r="A952" t="s">
        <v>17</v>
      </c>
      <c r="B952" s="1">
        <v>44226</v>
      </c>
      <c r="C952" s="2">
        <v>0.83333333333333337</v>
      </c>
      <c r="D952" t="s">
        <v>32</v>
      </c>
      <c r="E952" t="s">
        <v>26</v>
      </c>
      <c r="F952">
        <v>0</v>
      </c>
      <c r="G952">
        <v>1</v>
      </c>
      <c r="H952" t="s">
        <v>20</v>
      </c>
      <c r="I952">
        <f t="shared" si="140"/>
        <v>-1</v>
      </c>
      <c r="J952">
        <v>2.8</v>
      </c>
      <c r="K952">
        <v>3.6</v>
      </c>
      <c r="L952">
        <v>2.37</v>
      </c>
      <c r="M952">
        <v>2.8</v>
      </c>
      <c r="N952">
        <v>3.6</v>
      </c>
      <c r="O952">
        <v>2.4</v>
      </c>
      <c r="P952">
        <v>2.85</v>
      </c>
      <c r="Q952">
        <v>3.55</v>
      </c>
      <c r="R952">
        <v>2.4</v>
      </c>
      <c r="S952">
        <f t="shared" si="141"/>
        <v>2.37</v>
      </c>
      <c r="T952">
        <f t="shared" si="142"/>
        <v>2.4</v>
      </c>
      <c r="U952">
        <f t="shared" si="143"/>
        <v>2.4</v>
      </c>
      <c r="V952">
        <f t="shared" si="144"/>
        <v>-1</v>
      </c>
      <c r="W952">
        <f t="shared" si="145"/>
        <v>-1</v>
      </c>
      <c r="X952">
        <f t="shared" si="146"/>
        <v>-1</v>
      </c>
      <c r="Y952">
        <f t="shared" si="147"/>
        <v>1</v>
      </c>
      <c r="Z952">
        <f t="shared" si="148"/>
        <v>1</v>
      </c>
      <c r="AA952">
        <f t="shared" si="149"/>
        <v>1</v>
      </c>
    </row>
    <row r="953" spans="1:27" x14ac:dyDescent="0.2">
      <c r="A953" t="s">
        <v>17</v>
      </c>
      <c r="B953" s="1">
        <v>44227</v>
      </c>
      <c r="C953" s="2">
        <v>0.5</v>
      </c>
      <c r="D953" t="s">
        <v>34</v>
      </c>
      <c r="E953" t="s">
        <v>41</v>
      </c>
      <c r="F953">
        <v>2</v>
      </c>
      <c r="G953">
        <v>0</v>
      </c>
      <c r="H953" t="s">
        <v>24</v>
      </c>
      <c r="I953">
        <f t="shared" ref="I953:I1016" si="150">IF(H953="H",1,0)+IF(H953="A",-1,0)</f>
        <v>1</v>
      </c>
      <c r="J953">
        <v>1.33</v>
      </c>
      <c r="K953">
        <v>5</v>
      </c>
      <c r="L953">
        <v>9.5</v>
      </c>
      <c r="M953">
        <v>1.33</v>
      </c>
      <c r="N953">
        <v>5.25</v>
      </c>
      <c r="O953">
        <v>9</v>
      </c>
      <c r="P953">
        <v>1.33</v>
      </c>
      <c r="Q953">
        <v>5.25</v>
      </c>
      <c r="R953">
        <v>9.5</v>
      </c>
      <c r="S953">
        <f t="shared" ref="S953:S1016" si="151">MIN(J953:L953)</f>
        <v>1.33</v>
      </c>
      <c r="T953">
        <f t="shared" ref="T953:T1016" si="152">MIN(M953:O953)</f>
        <v>1.33</v>
      </c>
      <c r="U953">
        <f t="shared" ref="U953:U1016" si="153">MIN(P953:R953)</f>
        <v>1.33</v>
      </c>
      <c r="V953">
        <f t="shared" si="144"/>
        <v>1</v>
      </c>
      <c r="W953">
        <f t="shared" si="145"/>
        <v>1</v>
      </c>
      <c r="X953">
        <f t="shared" si="146"/>
        <v>1</v>
      </c>
      <c r="Y953">
        <f t="shared" si="147"/>
        <v>1</v>
      </c>
      <c r="Z953">
        <f t="shared" si="148"/>
        <v>1</v>
      </c>
      <c r="AA953">
        <f t="shared" si="149"/>
        <v>1</v>
      </c>
    </row>
    <row r="954" spans="1:27" x14ac:dyDescent="0.2">
      <c r="A954" t="s">
        <v>17</v>
      </c>
      <c r="B954" s="1">
        <v>44227</v>
      </c>
      <c r="C954" s="2">
        <v>0.58333333333333337</v>
      </c>
      <c r="D954" t="s">
        <v>35</v>
      </c>
      <c r="E954" t="s">
        <v>27</v>
      </c>
      <c r="F954">
        <v>1</v>
      </c>
      <c r="G954">
        <v>3</v>
      </c>
      <c r="H954" t="s">
        <v>20</v>
      </c>
      <c r="I954">
        <f t="shared" si="150"/>
        <v>-1</v>
      </c>
      <c r="J954">
        <v>1.8</v>
      </c>
      <c r="K954">
        <v>4</v>
      </c>
      <c r="L954">
        <v>4.2</v>
      </c>
      <c r="M954">
        <v>1.83</v>
      </c>
      <c r="N954">
        <v>4</v>
      </c>
      <c r="O954">
        <v>3.9</v>
      </c>
      <c r="P954">
        <v>1.8</v>
      </c>
      <c r="Q954">
        <v>3.95</v>
      </c>
      <c r="R954">
        <v>4.0999999999999996</v>
      </c>
      <c r="S954">
        <f t="shared" si="151"/>
        <v>1.8</v>
      </c>
      <c r="T954">
        <f t="shared" si="152"/>
        <v>1.83</v>
      </c>
      <c r="U954">
        <f t="shared" si="153"/>
        <v>1.8</v>
      </c>
      <c r="V954">
        <f t="shared" si="144"/>
        <v>1</v>
      </c>
      <c r="W954">
        <f t="shared" si="145"/>
        <v>1</v>
      </c>
      <c r="X954">
        <f t="shared" si="146"/>
        <v>1</v>
      </c>
      <c r="Y954">
        <f t="shared" si="147"/>
        <v>0</v>
      </c>
      <c r="Z954">
        <f t="shared" si="148"/>
        <v>0</v>
      </c>
      <c r="AA954">
        <f t="shared" si="149"/>
        <v>0</v>
      </c>
    </row>
    <row r="955" spans="1:27" x14ac:dyDescent="0.2">
      <c r="A955" t="s">
        <v>17</v>
      </c>
      <c r="B955" s="1">
        <v>44227</v>
      </c>
      <c r="C955" s="2">
        <v>0.6875</v>
      </c>
      <c r="D955" t="s">
        <v>39</v>
      </c>
      <c r="E955" t="s">
        <v>22</v>
      </c>
      <c r="F955">
        <v>1</v>
      </c>
      <c r="G955">
        <v>3</v>
      </c>
      <c r="H955" t="s">
        <v>20</v>
      </c>
      <c r="I955">
        <f t="shared" si="150"/>
        <v>-1</v>
      </c>
      <c r="J955">
        <v>4.33</v>
      </c>
      <c r="K955">
        <v>4</v>
      </c>
      <c r="L955">
        <v>1.75</v>
      </c>
      <c r="M955">
        <v>4.25</v>
      </c>
      <c r="N955">
        <v>3.9</v>
      </c>
      <c r="O955">
        <v>1.78</v>
      </c>
      <c r="P955">
        <v>4.5</v>
      </c>
      <c r="Q955">
        <v>3.8</v>
      </c>
      <c r="R955">
        <v>1.77</v>
      </c>
      <c r="S955">
        <f t="shared" si="151"/>
        <v>1.75</v>
      </c>
      <c r="T955">
        <f t="shared" si="152"/>
        <v>1.78</v>
      </c>
      <c r="U955">
        <f t="shared" si="153"/>
        <v>1.77</v>
      </c>
      <c r="V955">
        <f t="shared" si="144"/>
        <v>-1</v>
      </c>
      <c r="W955">
        <f t="shared" si="145"/>
        <v>-1</v>
      </c>
      <c r="X955">
        <f t="shared" si="146"/>
        <v>-1</v>
      </c>
      <c r="Y955">
        <f t="shared" si="147"/>
        <v>1</v>
      </c>
      <c r="Z955">
        <f t="shared" si="148"/>
        <v>1</v>
      </c>
      <c r="AA955">
        <f t="shared" si="149"/>
        <v>1</v>
      </c>
    </row>
    <row r="956" spans="1:27" x14ac:dyDescent="0.2">
      <c r="A956" t="s">
        <v>17</v>
      </c>
      <c r="B956" s="1">
        <v>44227</v>
      </c>
      <c r="C956" s="2">
        <v>0.80208333333333337</v>
      </c>
      <c r="D956" t="s">
        <v>38</v>
      </c>
      <c r="E956" t="s">
        <v>31</v>
      </c>
      <c r="F956">
        <v>1</v>
      </c>
      <c r="G956">
        <v>0</v>
      </c>
      <c r="H956" t="s">
        <v>24</v>
      </c>
      <c r="I956">
        <f t="shared" si="150"/>
        <v>1</v>
      </c>
      <c r="J956">
        <v>3.2</v>
      </c>
      <c r="K956">
        <v>3.4</v>
      </c>
      <c r="L956">
        <v>2.25</v>
      </c>
      <c r="M956">
        <v>3.1</v>
      </c>
      <c r="N956">
        <v>3.3</v>
      </c>
      <c r="O956">
        <v>2.35</v>
      </c>
      <c r="P956">
        <v>3.2</v>
      </c>
      <c r="Q956">
        <v>3.3</v>
      </c>
      <c r="R956">
        <v>2.2999999999999998</v>
      </c>
      <c r="S956">
        <f t="shared" si="151"/>
        <v>2.25</v>
      </c>
      <c r="T956">
        <f t="shared" si="152"/>
        <v>2.35</v>
      </c>
      <c r="U956">
        <f t="shared" si="153"/>
        <v>2.2999999999999998</v>
      </c>
      <c r="V956">
        <f t="shared" si="144"/>
        <v>-1</v>
      </c>
      <c r="W956">
        <f t="shared" si="145"/>
        <v>-1</v>
      </c>
      <c r="X956">
        <f t="shared" si="146"/>
        <v>-1</v>
      </c>
      <c r="Y956">
        <f t="shared" si="147"/>
        <v>0</v>
      </c>
      <c r="Z956">
        <f t="shared" si="148"/>
        <v>0</v>
      </c>
      <c r="AA956">
        <f t="shared" si="149"/>
        <v>0</v>
      </c>
    </row>
    <row r="957" spans="1:27" x14ac:dyDescent="0.2">
      <c r="A957" t="s">
        <v>17</v>
      </c>
      <c r="B957" s="1">
        <v>44229</v>
      </c>
      <c r="C957" s="2">
        <v>0.75</v>
      </c>
      <c r="D957" t="s">
        <v>45</v>
      </c>
      <c r="E957" t="s">
        <v>44</v>
      </c>
      <c r="F957">
        <v>2</v>
      </c>
      <c r="G957">
        <v>1</v>
      </c>
      <c r="H957" t="s">
        <v>24</v>
      </c>
      <c r="I957">
        <f t="shared" si="150"/>
        <v>1</v>
      </c>
      <c r="J957">
        <v>2</v>
      </c>
      <c r="K957">
        <v>3.3</v>
      </c>
      <c r="L957">
        <v>4</v>
      </c>
      <c r="M957">
        <v>1.95</v>
      </c>
      <c r="N957">
        <v>3.3</v>
      </c>
      <c r="O957">
        <v>4.2</v>
      </c>
      <c r="P957">
        <v>2.1</v>
      </c>
      <c r="Q957">
        <v>3.2</v>
      </c>
      <c r="R957">
        <v>3.85</v>
      </c>
      <c r="S957">
        <f t="shared" si="151"/>
        <v>2</v>
      </c>
      <c r="T957">
        <f t="shared" si="152"/>
        <v>1.95</v>
      </c>
      <c r="U957">
        <f t="shared" si="153"/>
        <v>2.1</v>
      </c>
      <c r="V957">
        <f t="shared" si="144"/>
        <v>1</v>
      </c>
      <c r="W957">
        <f t="shared" si="145"/>
        <v>1</v>
      </c>
      <c r="X957">
        <f t="shared" si="146"/>
        <v>1</v>
      </c>
      <c r="Y957">
        <f t="shared" si="147"/>
        <v>1</v>
      </c>
      <c r="Z957">
        <f t="shared" si="148"/>
        <v>1</v>
      </c>
      <c r="AA957">
        <f t="shared" si="149"/>
        <v>1</v>
      </c>
    </row>
    <row r="958" spans="1:27" x14ac:dyDescent="0.2">
      <c r="A958" t="s">
        <v>17</v>
      </c>
      <c r="B958" s="1">
        <v>44229</v>
      </c>
      <c r="C958" s="2">
        <v>0.75</v>
      </c>
      <c r="D958" t="s">
        <v>28</v>
      </c>
      <c r="E958" t="s">
        <v>19</v>
      </c>
      <c r="F958">
        <v>2</v>
      </c>
      <c r="G958">
        <v>1</v>
      </c>
      <c r="H958" t="s">
        <v>24</v>
      </c>
      <c r="I958">
        <f t="shared" si="150"/>
        <v>1</v>
      </c>
      <c r="J958">
        <v>3.6</v>
      </c>
      <c r="K958">
        <v>3.3</v>
      </c>
      <c r="L958">
        <v>2.1</v>
      </c>
      <c r="M958">
        <v>3.6</v>
      </c>
      <c r="N958">
        <v>3.25</v>
      </c>
      <c r="O958">
        <v>2.15</v>
      </c>
      <c r="P958">
        <v>3.6</v>
      </c>
      <c r="Q958">
        <v>3.2</v>
      </c>
      <c r="R958">
        <v>2.15</v>
      </c>
      <c r="S958">
        <f t="shared" si="151"/>
        <v>2.1</v>
      </c>
      <c r="T958">
        <f t="shared" si="152"/>
        <v>2.15</v>
      </c>
      <c r="U958">
        <f t="shared" si="153"/>
        <v>2.15</v>
      </c>
      <c r="V958">
        <f t="shared" si="144"/>
        <v>-1</v>
      </c>
      <c r="W958">
        <f t="shared" si="145"/>
        <v>-1</v>
      </c>
      <c r="X958">
        <f t="shared" si="146"/>
        <v>-1</v>
      </c>
      <c r="Y958">
        <f t="shared" si="147"/>
        <v>0</v>
      </c>
      <c r="Z958">
        <f t="shared" si="148"/>
        <v>0</v>
      </c>
      <c r="AA958">
        <f t="shared" si="149"/>
        <v>0</v>
      </c>
    </row>
    <row r="959" spans="1:27" x14ac:dyDescent="0.2">
      <c r="A959" t="s">
        <v>17</v>
      </c>
      <c r="B959" s="1">
        <v>44229</v>
      </c>
      <c r="C959" s="2">
        <v>0.84375</v>
      </c>
      <c r="D959" t="s">
        <v>37</v>
      </c>
      <c r="E959" t="s">
        <v>32</v>
      </c>
      <c r="F959">
        <v>9</v>
      </c>
      <c r="G959">
        <v>0</v>
      </c>
      <c r="H959" t="s">
        <v>24</v>
      </c>
      <c r="I959">
        <f t="shared" si="150"/>
        <v>1</v>
      </c>
      <c r="J959">
        <v>1.4</v>
      </c>
      <c r="K959">
        <v>4.75</v>
      </c>
      <c r="L959">
        <v>7</v>
      </c>
      <c r="M959">
        <v>1.45</v>
      </c>
      <c r="N959">
        <v>4.5999999999999996</v>
      </c>
      <c r="O959">
        <v>7</v>
      </c>
      <c r="P959">
        <v>1.45</v>
      </c>
      <c r="Q959">
        <v>4.8</v>
      </c>
      <c r="R959">
        <v>6.5</v>
      </c>
      <c r="S959">
        <f t="shared" si="151"/>
        <v>1.4</v>
      </c>
      <c r="T959">
        <f t="shared" si="152"/>
        <v>1.45</v>
      </c>
      <c r="U959">
        <f t="shared" si="153"/>
        <v>1.45</v>
      </c>
      <c r="V959">
        <f t="shared" si="144"/>
        <v>1</v>
      </c>
      <c r="W959">
        <f t="shared" si="145"/>
        <v>1</v>
      </c>
      <c r="X959">
        <f t="shared" si="146"/>
        <v>1</v>
      </c>
      <c r="Y959">
        <f t="shared" si="147"/>
        <v>1</v>
      </c>
      <c r="Z959">
        <f t="shared" si="148"/>
        <v>1</v>
      </c>
      <c r="AA959">
        <f t="shared" si="149"/>
        <v>1</v>
      </c>
    </row>
    <row r="960" spans="1:27" x14ac:dyDescent="0.2">
      <c r="A960" t="s">
        <v>17</v>
      </c>
      <c r="B960" s="1">
        <v>44229</v>
      </c>
      <c r="C960" s="2">
        <v>0.84375</v>
      </c>
      <c r="D960" t="s">
        <v>29</v>
      </c>
      <c r="E960" t="s">
        <v>18</v>
      </c>
      <c r="F960">
        <v>1</v>
      </c>
      <c r="G960">
        <v>2</v>
      </c>
      <c r="H960" t="s">
        <v>20</v>
      </c>
      <c r="I960">
        <f t="shared" si="150"/>
        <v>-1</v>
      </c>
      <c r="J960">
        <v>2.8</v>
      </c>
      <c r="K960">
        <v>3.2</v>
      </c>
      <c r="L960">
        <v>2.6</v>
      </c>
      <c r="M960">
        <v>2.8</v>
      </c>
      <c r="N960">
        <v>3.2</v>
      </c>
      <c r="O960">
        <v>2.6</v>
      </c>
      <c r="P960">
        <v>2.9</v>
      </c>
      <c r="Q960">
        <v>3.1</v>
      </c>
      <c r="R960">
        <v>2.6</v>
      </c>
      <c r="S960">
        <f t="shared" si="151"/>
        <v>2.6</v>
      </c>
      <c r="T960">
        <f t="shared" si="152"/>
        <v>2.6</v>
      </c>
      <c r="U960">
        <f t="shared" si="153"/>
        <v>2.6</v>
      </c>
      <c r="V960">
        <f t="shared" si="144"/>
        <v>-1</v>
      </c>
      <c r="W960">
        <f t="shared" si="145"/>
        <v>-1</v>
      </c>
      <c r="X960">
        <f t="shared" si="146"/>
        <v>-1</v>
      </c>
      <c r="Y960">
        <f t="shared" si="147"/>
        <v>1</v>
      </c>
      <c r="Z960">
        <f t="shared" si="148"/>
        <v>1</v>
      </c>
      <c r="AA960">
        <f t="shared" si="149"/>
        <v>1</v>
      </c>
    </row>
    <row r="961" spans="1:27" x14ac:dyDescent="0.2">
      <c r="A961" t="s">
        <v>17</v>
      </c>
      <c r="B961" s="1">
        <v>44230</v>
      </c>
      <c r="C961" s="2">
        <v>0.75</v>
      </c>
      <c r="D961" t="s">
        <v>41</v>
      </c>
      <c r="E961" t="s">
        <v>40</v>
      </c>
      <c r="F961">
        <v>0</v>
      </c>
      <c r="G961">
        <v>2</v>
      </c>
      <c r="H961" t="s">
        <v>20</v>
      </c>
      <c r="I961">
        <f t="shared" si="150"/>
        <v>-1</v>
      </c>
      <c r="J961">
        <v>13</v>
      </c>
      <c r="K961">
        <v>7</v>
      </c>
      <c r="L961">
        <v>1.2</v>
      </c>
      <c r="M961">
        <v>13.5</v>
      </c>
      <c r="N961">
        <v>6.5</v>
      </c>
      <c r="O961">
        <v>1.22</v>
      </c>
      <c r="P961">
        <v>14</v>
      </c>
      <c r="Q961">
        <v>6.25</v>
      </c>
      <c r="R961">
        <v>1.22</v>
      </c>
      <c r="S961">
        <f t="shared" si="151"/>
        <v>1.2</v>
      </c>
      <c r="T961">
        <f t="shared" si="152"/>
        <v>1.22</v>
      </c>
      <c r="U961">
        <f t="shared" si="153"/>
        <v>1.22</v>
      </c>
      <c r="V961">
        <f t="shared" si="144"/>
        <v>-1</v>
      </c>
      <c r="W961">
        <f t="shared" si="145"/>
        <v>-1</v>
      </c>
      <c r="X961">
        <f t="shared" si="146"/>
        <v>-1</v>
      </c>
      <c r="Y961">
        <f t="shared" si="147"/>
        <v>1</v>
      </c>
      <c r="Z961">
        <f t="shared" si="148"/>
        <v>1</v>
      </c>
      <c r="AA961">
        <f t="shared" si="149"/>
        <v>1</v>
      </c>
    </row>
    <row r="962" spans="1:27" x14ac:dyDescent="0.2">
      <c r="A962" t="s">
        <v>17</v>
      </c>
      <c r="B962" s="1">
        <v>44230</v>
      </c>
      <c r="C962" s="2">
        <v>0.75</v>
      </c>
      <c r="D962" t="s">
        <v>21</v>
      </c>
      <c r="E962" t="s">
        <v>35</v>
      </c>
      <c r="F962">
        <v>0</v>
      </c>
      <c r="G962">
        <v>2</v>
      </c>
      <c r="H962" t="s">
        <v>20</v>
      </c>
      <c r="I962">
        <f t="shared" si="150"/>
        <v>-1</v>
      </c>
      <c r="J962">
        <v>4</v>
      </c>
      <c r="K962">
        <v>3.5</v>
      </c>
      <c r="L962">
        <v>1.9</v>
      </c>
      <c r="M962">
        <v>4.0999999999999996</v>
      </c>
      <c r="N962">
        <v>3.5</v>
      </c>
      <c r="O962">
        <v>1.91</v>
      </c>
      <c r="P962">
        <v>3.95</v>
      </c>
      <c r="Q962">
        <v>3.45</v>
      </c>
      <c r="R962">
        <v>1.97</v>
      </c>
      <c r="S962">
        <f t="shared" si="151"/>
        <v>1.9</v>
      </c>
      <c r="T962">
        <f t="shared" si="152"/>
        <v>1.91</v>
      </c>
      <c r="U962">
        <f t="shared" si="153"/>
        <v>1.97</v>
      </c>
      <c r="V962">
        <f t="shared" si="144"/>
        <v>-1</v>
      </c>
      <c r="W962">
        <f t="shared" si="145"/>
        <v>-1</v>
      </c>
      <c r="X962">
        <f t="shared" si="146"/>
        <v>-1</v>
      </c>
      <c r="Y962">
        <f t="shared" si="147"/>
        <v>1</v>
      </c>
      <c r="Z962">
        <f t="shared" si="148"/>
        <v>1</v>
      </c>
      <c r="AA962">
        <f t="shared" si="149"/>
        <v>1</v>
      </c>
    </row>
    <row r="963" spans="1:27" x14ac:dyDescent="0.2">
      <c r="A963" t="s">
        <v>17</v>
      </c>
      <c r="B963" s="1">
        <v>44230</v>
      </c>
      <c r="C963" s="2">
        <v>0.8125</v>
      </c>
      <c r="D963" t="s">
        <v>27</v>
      </c>
      <c r="E963" t="s">
        <v>33</v>
      </c>
      <c r="F963">
        <v>1</v>
      </c>
      <c r="G963">
        <v>2</v>
      </c>
      <c r="H963" t="s">
        <v>20</v>
      </c>
      <c r="I963">
        <f t="shared" si="150"/>
        <v>-1</v>
      </c>
      <c r="J963">
        <v>2.5</v>
      </c>
      <c r="K963">
        <v>3.5</v>
      </c>
      <c r="L963">
        <v>2.7</v>
      </c>
      <c r="M963">
        <v>2.35</v>
      </c>
      <c r="N963">
        <v>3.75</v>
      </c>
      <c r="O963">
        <v>2.8</v>
      </c>
      <c r="P963">
        <v>2.4500000000000002</v>
      </c>
      <c r="Q963">
        <v>3.55</v>
      </c>
      <c r="R963">
        <v>2.75</v>
      </c>
      <c r="S963">
        <f t="shared" si="151"/>
        <v>2.5</v>
      </c>
      <c r="T963">
        <f t="shared" si="152"/>
        <v>2.35</v>
      </c>
      <c r="U963">
        <f t="shared" si="153"/>
        <v>2.4500000000000002</v>
      </c>
      <c r="V963">
        <f t="shared" ref="V963:V1026" si="154">-1 + 2*IF(S963=J963,1,0)</f>
        <v>1</v>
      </c>
      <c r="W963">
        <f t="shared" ref="W963:W1026" si="155">-1 + 2*IF(T963=M963,1,0)</f>
        <v>1</v>
      </c>
      <c r="X963">
        <f t="shared" ref="X963:X1026" si="156">-1 + 2*IF(U963=P963,1,0)</f>
        <v>1</v>
      </c>
      <c r="Y963">
        <f t="shared" ref="Y963:Y1026" si="157">IF(V963=I963,1,0)</f>
        <v>0</v>
      </c>
      <c r="Z963">
        <f t="shared" ref="Z963:Z1026" si="158">IF(W963=I963,1,0)</f>
        <v>0</v>
      </c>
      <c r="AA963">
        <f t="shared" ref="AA963:AA1026" si="159">IF(X963=I963,1,0)</f>
        <v>0</v>
      </c>
    </row>
    <row r="964" spans="1:27" x14ac:dyDescent="0.2">
      <c r="A964" t="s">
        <v>17</v>
      </c>
      <c r="B964" s="1">
        <v>44230</v>
      </c>
      <c r="C964" s="2">
        <v>0.84375</v>
      </c>
      <c r="D964" t="s">
        <v>26</v>
      </c>
      <c r="E964" t="s">
        <v>39</v>
      </c>
      <c r="F964">
        <v>1</v>
      </c>
      <c r="G964">
        <v>3</v>
      </c>
      <c r="H964" t="s">
        <v>20</v>
      </c>
      <c r="I964">
        <f t="shared" si="150"/>
        <v>-1</v>
      </c>
      <c r="J964">
        <v>2.2000000000000002</v>
      </c>
      <c r="K964">
        <v>3.4</v>
      </c>
      <c r="L964">
        <v>3.25</v>
      </c>
      <c r="M964">
        <v>2.15</v>
      </c>
      <c r="N964">
        <v>3.4</v>
      </c>
      <c r="O964">
        <v>3.4</v>
      </c>
      <c r="P964">
        <v>2.2000000000000002</v>
      </c>
      <c r="Q964">
        <v>3.45</v>
      </c>
      <c r="R964">
        <v>3.3</v>
      </c>
      <c r="S964">
        <f t="shared" si="151"/>
        <v>2.2000000000000002</v>
      </c>
      <c r="T964">
        <f t="shared" si="152"/>
        <v>2.15</v>
      </c>
      <c r="U964">
        <f t="shared" si="153"/>
        <v>2.2000000000000002</v>
      </c>
      <c r="V964">
        <f t="shared" si="154"/>
        <v>1</v>
      </c>
      <c r="W964">
        <f t="shared" si="155"/>
        <v>1</v>
      </c>
      <c r="X964">
        <f t="shared" si="156"/>
        <v>1</v>
      </c>
      <c r="Y964">
        <f t="shared" si="157"/>
        <v>0</v>
      </c>
      <c r="Z964">
        <f t="shared" si="158"/>
        <v>0</v>
      </c>
      <c r="AA964">
        <f t="shared" si="159"/>
        <v>0</v>
      </c>
    </row>
    <row r="965" spans="1:27" x14ac:dyDescent="0.2">
      <c r="A965" t="s">
        <v>17</v>
      </c>
      <c r="B965" s="1">
        <v>44230</v>
      </c>
      <c r="C965" s="2">
        <v>0.84375</v>
      </c>
      <c r="D965" t="s">
        <v>22</v>
      </c>
      <c r="E965" t="s">
        <v>38</v>
      </c>
      <c r="F965">
        <v>0</v>
      </c>
      <c r="G965">
        <v>1</v>
      </c>
      <c r="H965" t="s">
        <v>20</v>
      </c>
      <c r="I965">
        <f t="shared" si="150"/>
        <v>-1</v>
      </c>
      <c r="J965">
        <v>1.33</v>
      </c>
      <c r="K965">
        <v>5.25</v>
      </c>
      <c r="L965">
        <v>9</v>
      </c>
      <c r="M965">
        <v>1.34</v>
      </c>
      <c r="N965">
        <v>5.5</v>
      </c>
      <c r="O965">
        <v>8</v>
      </c>
      <c r="P965">
        <v>1.33</v>
      </c>
      <c r="Q965">
        <v>5.25</v>
      </c>
      <c r="R965">
        <v>9</v>
      </c>
      <c r="S965">
        <f t="shared" si="151"/>
        <v>1.33</v>
      </c>
      <c r="T965">
        <f t="shared" si="152"/>
        <v>1.34</v>
      </c>
      <c r="U965">
        <f t="shared" si="153"/>
        <v>1.33</v>
      </c>
      <c r="V965">
        <f t="shared" si="154"/>
        <v>1</v>
      </c>
      <c r="W965">
        <f t="shared" si="155"/>
        <v>1</v>
      </c>
      <c r="X965">
        <f t="shared" si="156"/>
        <v>1</v>
      </c>
      <c r="Y965">
        <f t="shared" si="157"/>
        <v>0</v>
      </c>
      <c r="Z965">
        <f t="shared" si="158"/>
        <v>0</v>
      </c>
      <c r="AA965">
        <f t="shared" si="159"/>
        <v>0</v>
      </c>
    </row>
    <row r="966" spans="1:27" x14ac:dyDescent="0.2">
      <c r="A966" t="s">
        <v>17</v>
      </c>
      <c r="B966" s="1">
        <v>44231</v>
      </c>
      <c r="C966" s="2">
        <v>0.83333333333333337</v>
      </c>
      <c r="D966" t="s">
        <v>31</v>
      </c>
      <c r="E966" t="s">
        <v>34</v>
      </c>
      <c r="F966">
        <v>0</v>
      </c>
      <c r="G966">
        <v>1</v>
      </c>
      <c r="H966" t="s">
        <v>20</v>
      </c>
      <c r="I966">
        <f t="shared" si="150"/>
        <v>-1</v>
      </c>
      <c r="J966">
        <v>3.5</v>
      </c>
      <c r="K966">
        <v>3.4</v>
      </c>
      <c r="L966">
        <v>2.1</v>
      </c>
      <c r="M966">
        <v>3.6</v>
      </c>
      <c r="N966">
        <v>3.4</v>
      </c>
      <c r="O966">
        <v>2.1</v>
      </c>
      <c r="P966">
        <v>3.45</v>
      </c>
      <c r="Q966">
        <v>3.4</v>
      </c>
      <c r="R966">
        <v>2.15</v>
      </c>
      <c r="S966">
        <f t="shared" si="151"/>
        <v>2.1</v>
      </c>
      <c r="T966">
        <f t="shared" si="152"/>
        <v>2.1</v>
      </c>
      <c r="U966">
        <f t="shared" si="153"/>
        <v>2.15</v>
      </c>
      <c r="V966">
        <f t="shared" si="154"/>
        <v>-1</v>
      </c>
      <c r="W966">
        <f t="shared" si="155"/>
        <v>-1</v>
      </c>
      <c r="X966">
        <f t="shared" si="156"/>
        <v>-1</v>
      </c>
      <c r="Y966">
        <f t="shared" si="157"/>
        <v>1</v>
      </c>
      <c r="Z966">
        <f t="shared" si="158"/>
        <v>1</v>
      </c>
      <c r="AA966">
        <f t="shared" si="159"/>
        <v>1</v>
      </c>
    </row>
    <row r="967" spans="1:27" x14ac:dyDescent="0.2">
      <c r="A967" t="s">
        <v>17</v>
      </c>
      <c r="B967" s="1">
        <v>44233</v>
      </c>
      <c r="C967" s="2">
        <v>0.52083333333333337</v>
      </c>
      <c r="D967" t="s">
        <v>26</v>
      </c>
      <c r="E967" t="s">
        <v>19</v>
      </c>
      <c r="F967">
        <v>1</v>
      </c>
      <c r="G967">
        <v>0</v>
      </c>
      <c r="H967" t="s">
        <v>24</v>
      </c>
      <c r="I967">
        <f t="shared" si="150"/>
        <v>1</v>
      </c>
      <c r="J967">
        <v>2.62</v>
      </c>
      <c r="K967">
        <v>3.5</v>
      </c>
      <c r="L967">
        <v>2.6</v>
      </c>
      <c r="M967">
        <v>2.6</v>
      </c>
      <c r="N967">
        <v>3.6</v>
      </c>
      <c r="O967">
        <v>2.6</v>
      </c>
      <c r="P967">
        <v>2.75</v>
      </c>
      <c r="Q967">
        <v>3.45</v>
      </c>
      <c r="R967">
        <v>2.5499999999999998</v>
      </c>
      <c r="S967">
        <f t="shared" si="151"/>
        <v>2.6</v>
      </c>
      <c r="T967">
        <f t="shared" si="152"/>
        <v>2.6</v>
      </c>
      <c r="U967">
        <f t="shared" si="153"/>
        <v>2.5499999999999998</v>
      </c>
      <c r="V967">
        <f t="shared" si="154"/>
        <v>-1</v>
      </c>
      <c r="W967">
        <f t="shared" si="155"/>
        <v>1</v>
      </c>
      <c r="X967">
        <f t="shared" si="156"/>
        <v>-1</v>
      </c>
      <c r="Y967">
        <f t="shared" si="157"/>
        <v>0</v>
      </c>
      <c r="Z967">
        <f t="shared" si="158"/>
        <v>1</v>
      </c>
      <c r="AA967">
        <f t="shared" si="159"/>
        <v>0</v>
      </c>
    </row>
    <row r="968" spans="1:27" x14ac:dyDescent="0.2">
      <c r="A968" t="s">
        <v>17</v>
      </c>
      <c r="B968" s="1">
        <v>44233</v>
      </c>
      <c r="C968" s="2">
        <v>0.625</v>
      </c>
      <c r="D968" t="s">
        <v>41</v>
      </c>
      <c r="E968" t="s">
        <v>38</v>
      </c>
      <c r="F968">
        <v>1</v>
      </c>
      <c r="G968">
        <v>1</v>
      </c>
      <c r="H968" t="s">
        <v>23</v>
      </c>
      <c r="I968">
        <f t="shared" si="150"/>
        <v>0</v>
      </c>
      <c r="J968">
        <v>3.6</v>
      </c>
      <c r="K968">
        <v>3.1</v>
      </c>
      <c r="L968">
        <v>2.2000000000000002</v>
      </c>
      <c r="M968">
        <v>3.5</v>
      </c>
      <c r="N968">
        <v>3.2</v>
      </c>
      <c r="O968">
        <v>2.2000000000000002</v>
      </c>
      <c r="P968">
        <v>3.6</v>
      </c>
      <c r="Q968">
        <v>3.1</v>
      </c>
      <c r="R968">
        <v>2.2000000000000002</v>
      </c>
      <c r="S968">
        <f t="shared" si="151"/>
        <v>2.2000000000000002</v>
      </c>
      <c r="T968">
        <f t="shared" si="152"/>
        <v>2.2000000000000002</v>
      </c>
      <c r="U968">
        <f t="shared" si="153"/>
        <v>2.2000000000000002</v>
      </c>
      <c r="V968">
        <f t="shared" si="154"/>
        <v>-1</v>
      </c>
      <c r="W968">
        <f t="shared" si="155"/>
        <v>-1</v>
      </c>
      <c r="X968">
        <f t="shared" si="156"/>
        <v>-1</v>
      </c>
      <c r="Y968">
        <f t="shared" si="157"/>
        <v>0</v>
      </c>
      <c r="Z968">
        <f t="shared" si="158"/>
        <v>0</v>
      </c>
      <c r="AA968">
        <f t="shared" si="159"/>
        <v>0</v>
      </c>
    </row>
    <row r="969" spans="1:27" x14ac:dyDescent="0.2">
      <c r="A969" t="s">
        <v>17</v>
      </c>
      <c r="B969" s="1">
        <v>44233</v>
      </c>
      <c r="C969" s="2">
        <v>0.625</v>
      </c>
      <c r="D969" t="s">
        <v>29</v>
      </c>
      <c r="E969" t="s">
        <v>32</v>
      </c>
      <c r="F969">
        <v>3</v>
      </c>
      <c r="G969">
        <v>2</v>
      </c>
      <c r="H969" t="s">
        <v>24</v>
      </c>
      <c r="I969">
        <f t="shared" si="150"/>
        <v>1</v>
      </c>
      <c r="J969">
        <v>3</v>
      </c>
      <c r="K969">
        <v>3.3</v>
      </c>
      <c r="L969">
        <v>2.4</v>
      </c>
      <c r="M969">
        <v>3</v>
      </c>
      <c r="N969">
        <v>3.2</v>
      </c>
      <c r="O969">
        <v>2.4500000000000002</v>
      </c>
      <c r="P969">
        <v>2.95</v>
      </c>
      <c r="Q969">
        <v>3.25</v>
      </c>
      <c r="R969">
        <v>2.4500000000000002</v>
      </c>
      <c r="S969">
        <f t="shared" si="151"/>
        <v>2.4</v>
      </c>
      <c r="T969">
        <f t="shared" si="152"/>
        <v>2.4500000000000002</v>
      </c>
      <c r="U969">
        <f t="shared" si="153"/>
        <v>2.4500000000000002</v>
      </c>
      <c r="V969">
        <f t="shared" si="154"/>
        <v>-1</v>
      </c>
      <c r="W969">
        <f t="shared" si="155"/>
        <v>-1</v>
      </c>
      <c r="X969">
        <f t="shared" si="156"/>
        <v>-1</v>
      </c>
      <c r="Y969">
        <f t="shared" si="157"/>
        <v>0</v>
      </c>
      <c r="Z969">
        <f t="shared" si="158"/>
        <v>0</v>
      </c>
      <c r="AA969">
        <f t="shared" si="159"/>
        <v>0</v>
      </c>
    </row>
    <row r="970" spans="1:27" x14ac:dyDescent="0.2">
      <c r="A970" t="s">
        <v>17</v>
      </c>
      <c r="B970" s="1">
        <v>44233</v>
      </c>
      <c r="C970" s="2">
        <v>0.72916666666666663</v>
      </c>
      <c r="D970" t="s">
        <v>21</v>
      </c>
      <c r="E970" t="s">
        <v>39</v>
      </c>
      <c r="F970">
        <v>0</v>
      </c>
      <c r="G970">
        <v>0</v>
      </c>
      <c r="H970" t="s">
        <v>23</v>
      </c>
      <c r="I970">
        <f t="shared" si="150"/>
        <v>0</v>
      </c>
      <c r="J970">
        <v>3.6</v>
      </c>
      <c r="K970">
        <v>3.5</v>
      </c>
      <c r="L970">
        <v>2.0499999999999998</v>
      </c>
      <c r="M970">
        <v>3.6</v>
      </c>
      <c r="N970">
        <v>3.4</v>
      </c>
      <c r="O970">
        <v>2.1</v>
      </c>
      <c r="P970">
        <v>3.55</v>
      </c>
      <c r="Q970">
        <v>3.45</v>
      </c>
      <c r="R970">
        <v>2.1</v>
      </c>
      <c r="S970">
        <f t="shared" si="151"/>
        <v>2.0499999999999998</v>
      </c>
      <c r="T970">
        <f t="shared" si="152"/>
        <v>2.1</v>
      </c>
      <c r="U970">
        <f t="shared" si="153"/>
        <v>2.1</v>
      </c>
      <c r="V970">
        <f t="shared" si="154"/>
        <v>-1</v>
      </c>
      <c r="W970">
        <f t="shared" si="155"/>
        <v>-1</v>
      </c>
      <c r="X970">
        <f t="shared" si="156"/>
        <v>-1</v>
      </c>
      <c r="Y970">
        <f t="shared" si="157"/>
        <v>0</v>
      </c>
      <c r="Z970">
        <f t="shared" si="158"/>
        <v>0</v>
      </c>
      <c r="AA970">
        <f t="shared" si="159"/>
        <v>0</v>
      </c>
    </row>
    <row r="971" spans="1:27" x14ac:dyDescent="0.2">
      <c r="A971" t="s">
        <v>17</v>
      </c>
      <c r="B971" s="1">
        <v>44233</v>
      </c>
      <c r="C971" s="2">
        <v>0.83333333333333337</v>
      </c>
      <c r="D971" t="s">
        <v>37</v>
      </c>
      <c r="E971" t="s">
        <v>33</v>
      </c>
      <c r="F971">
        <v>3</v>
      </c>
      <c r="G971">
        <v>3</v>
      </c>
      <c r="H971" t="s">
        <v>23</v>
      </c>
      <c r="I971">
        <f t="shared" si="150"/>
        <v>0</v>
      </c>
      <c r="J971">
        <v>1.53</v>
      </c>
      <c r="K971">
        <v>4.2</v>
      </c>
      <c r="L971">
        <v>6</v>
      </c>
      <c r="M971">
        <v>1.53</v>
      </c>
      <c r="N971">
        <v>4.2</v>
      </c>
      <c r="O971">
        <v>6.25</v>
      </c>
      <c r="P971">
        <v>1.57</v>
      </c>
      <c r="Q971">
        <v>4.3</v>
      </c>
      <c r="R971">
        <v>5.75</v>
      </c>
      <c r="S971">
        <f t="shared" si="151"/>
        <v>1.53</v>
      </c>
      <c r="T971">
        <f t="shared" si="152"/>
        <v>1.53</v>
      </c>
      <c r="U971">
        <f t="shared" si="153"/>
        <v>1.57</v>
      </c>
      <c r="V971">
        <f t="shared" si="154"/>
        <v>1</v>
      </c>
      <c r="W971">
        <f t="shared" si="155"/>
        <v>1</v>
      </c>
      <c r="X971">
        <f t="shared" si="156"/>
        <v>1</v>
      </c>
      <c r="Y971">
        <f t="shared" si="157"/>
        <v>0</v>
      </c>
      <c r="Z971">
        <f t="shared" si="158"/>
        <v>0</v>
      </c>
      <c r="AA971">
        <f t="shared" si="159"/>
        <v>0</v>
      </c>
    </row>
    <row r="972" spans="1:27" x14ac:dyDescent="0.2">
      <c r="A972" t="s">
        <v>17</v>
      </c>
      <c r="B972" s="1">
        <v>44234</v>
      </c>
      <c r="C972" s="2">
        <v>0.5</v>
      </c>
      <c r="D972" t="s">
        <v>31</v>
      </c>
      <c r="E972" t="s">
        <v>44</v>
      </c>
      <c r="F972">
        <v>2</v>
      </c>
      <c r="G972">
        <v>0</v>
      </c>
      <c r="H972" t="s">
        <v>24</v>
      </c>
      <c r="I972">
        <f t="shared" si="150"/>
        <v>1</v>
      </c>
      <c r="J972">
        <v>1.45</v>
      </c>
      <c r="K972">
        <v>4.5</v>
      </c>
      <c r="L972">
        <v>7</v>
      </c>
      <c r="M972">
        <v>1.48</v>
      </c>
      <c r="N972">
        <v>4.33</v>
      </c>
      <c r="O972">
        <v>7</v>
      </c>
      <c r="P972">
        <v>1.45</v>
      </c>
      <c r="Q972">
        <v>4.5999999999999996</v>
      </c>
      <c r="R972">
        <v>7</v>
      </c>
      <c r="S972">
        <f t="shared" si="151"/>
        <v>1.45</v>
      </c>
      <c r="T972">
        <f t="shared" si="152"/>
        <v>1.48</v>
      </c>
      <c r="U972">
        <f t="shared" si="153"/>
        <v>1.45</v>
      </c>
      <c r="V972">
        <f t="shared" si="154"/>
        <v>1</v>
      </c>
      <c r="W972">
        <f t="shared" si="155"/>
        <v>1</v>
      </c>
      <c r="X972">
        <f t="shared" si="156"/>
        <v>1</v>
      </c>
      <c r="Y972">
        <f t="shared" si="157"/>
        <v>1</v>
      </c>
      <c r="Z972">
        <f t="shared" si="158"/>
        <v>1</v>
      </c>
      <c r="AA972">
        <f t="shared" si="159"/>
        <v>1</v>
      </c>
    </row>
    <row r="973" spans="1:27" x14ac:dyDescent="0.2">
      <c r="A973" t="s">
        <v>17</v>
      </c>
      <c r="B973" s="1">
        <v>44234</v>
      </c>
      <c r="C973" s="2">
        <v>0.58333333333333337</v>
      </c>
      <c r="D973" t="s">
        <v>28</v>
      </c>
      <c r="E973" t="s">
        <v>35</v>
      </c>
      <c r="F973">
        <v>0</v>
      </c>
      <c r="G973">
        <v>0</v>
      </c>
      <c r="H973" t="s">
        <v>23</v>
      </c>
      <c r="I973">
        <f t="shared" si="150"/>
        <v>0</v>
      </c>
      <c r="J973">
        <v>3.5</v>
      </c>
      <c r="K973">
        <v>3.4</v>
      </c>
      <c r="L973">
        <v>2.1</v>
      </c>
      <c r="M973">
        <v>3.4</v>
      </c>
      <c r="N973">
        <v>3.4</v>
      </c>
      <c r="O973">
        <v>2.15</v>
      </c>
      <c r="P973">
        <v>3.5</v>
      </c>
      <c r="Q973">
        <v>3.3</v>
      </c>
      <c r="R973">
        <v>2.15</v>
      </c>
      <c r="S973">
        <f t="shared" si="151"/>
        <v>2.1</v>
      </c>
      <c r="T973">
        <f t="shared" si="152"/>
        <v>2.15</v>
      </c>
      <c r="U973">
        <f t="shared" si="153"/>
        <v>2.15</v>
      </c>
      <c r="V973">
        <f t="shared" si="154"/>
        <v>-1</v>
      </c>
      <c r="W973">
        <f t="shared" si="155"/>
        <v>-1</v>
      </c>
      <c r="X973">
        <f t="shared" si="156"/>
        <v>-1</v>
      </c>
      <c r="Y973">
        <f t="shared" si="157"/>
        <v>0</v>
      </c>
      <c r="Z973">
        <f t="shared" si="158"/>
        <v>0</v>
      </c>
      <c r="AA973">
        <f t="shared" si="159"/>
        <v>0</v>
      </c>
    </row>
    <row r="974" spans="1:27" x14ac:dyDescent="0.2">
      <c r="A974" t="s">
        <v>17</v>
      </c>
      <c r="B974" s="1">
        <v>44234</v>
      </c>
      <c r="C974" s="2">
        <v>0.6875</v>
      </c>
      <c r="D974" t="s">
        <v>22</v>
      </c>
      <c r="E974" t="s">
        <v>40</v>
      </c>
      <c r="F974">
        <v>1</v>
      </c>
      <c r="G974">
        <v>4</v>
      </c>
      <c r="H974" t="s">
        <v>20</v>
      </c>
      <c r="I974">
        <f t="shared" si="150"/>
        <v>-1</v>
      </c>
      <c r="J974">
        <v>3.4</v>
      </c>
      <c r="K974">
        <v>3.6</v>
      </c>
      <c r="L974">
        <v>2.0499999999999998</v>
      </c>
      <c r="M974">
        <v>3.4</v>
      </c>
      <c r="N974">
        <v>3.7</v>
      </c>
      <c r="O974">
        <v>2.0499999999999998</v>
      </c>
      <c r="P974">
        <v>3.4</v>
      </c>
      <c r="Q974">
        <v>3.4</v>
      </c>
      <c r="R974">
        <v>2.2000000000000002</v>
      </c>
      <c r="S974">
        <f t="shared" si="151"/>
        <v>2.0499999999999998</v>
      </c>
      <c r="T974">
        <f t="shared" si="152"/>
        <v>2.0499999999999998</v>
      </c>
      <c r="U974">
        <f t="shared" si="153"/>
        <v>2.2000000000000002</v>
      </c>
      <c r="V974">
        <f t="shared" si="154"/>
        <v>-1</v>
      </c>
      <c r="W974">
        <f t="shared" si="155"/>
        <v>-1</v>
      </c>
      <c r="X974">
        <f t="shared" si="156"/>
        <v>-1</v>
      </c>
      <c r="Y974">
        <f t="shared" si="157"/>
        <v>1</v>
      </c>
      <c r="Z974">
        <f t="shared" si="158"/>
        <v>1</v>
      </c>
      <c r="AA974">
        <f t="shared" si="159"/>
        <v>1</v>
      </c>
    </row>
    <row r="975" spans="1:27" x14ac:dyDescent="0.2">
      <c r="A975" t="s">
        <v>17</v>
      </c>
      <c r="B975" s="1">
        <v>44234</v>
      </c>
      <c r="C975" s="2">
        <v>0.80208333333333337</v>
      </c>
      <c r="D975" t="s">
        <v>45</v>
      </c>
      <c r="E975" t="s">
        <v>34</v>
      </c>
      <c r="F975">
        <v>1</v>
      </c>
      <c r="G975">
        <v>2</v>
      </c>
      <c r="H975" t="s">
        <v>20</v>
      </c>
      <c r="I975">
        <f t="shared" si="150"/>
        <v>-1</v>
      </c>
      <c r="J975">
        <v>7</v>
      </c>
      <c r="K975">
        <v>4.5</v>
      </c>
      <c r="L975">
        <v>1.45</v>
      </c>
      <c r="M975">
        <v>7.25</v>
      </c>
      <c r="N975">
        <v>4.0999999999999996</v>
      </c>
      <c r="O975">
        <v>1.5</v>
      </c>
      <c r="P975">
        <v>7</v>
      </c>
      <c r="Q975">
        <v>4.4000000000000004</v>
      </c>
      <c r="R975">
        <v>1.47</v>
      </c>
      <c r="S975">
        <f t="shared" si="151"/>
        <v>1.45</v>
      </c>
      <c r="T975">
        <f t="shared" si="152"/>
        <v>1.5</v>
      </c>
      <c r="U975">
        <f t="shared" si="153"/>
        <v>1.47</v>
      </c>
      <c r="V975">
        <f t="shared" si="154"/>
        <v>-1</v>
      </c>
      <c r="W975">
        <f t="shared" si="155"/>
        <v>-1</v>
      </c>
      <c r="X975">
        <f t="shared" si="156"/>
        <v>-1</v>
      </c>
      <c r="Y975">
        <f t="shared" si="157"/>
        <v>1</v>
      </c>
      <c r="Z975">
        <f t="shared" si="158"/>
        <v>1</v>
      </c>
      <c r="AA975">
        <f t="shared" si="159"/>
        <v>1</v>
      </c>
    </row>
    <row r="976" spans="1:27" x14ac:dyDescent="0.2">
      <c r="A976" t="s">
        <v>17</v>
      </c>
      <c r="B976" s="1">
        <v>44235</v>
      </c>
      <c r="C976" s="2">
        <v>0.83333333333333337</v>
      </c>
      <c r="D976" t="s">
        <v>27</v>
      </c>
      <c r="E976" t="s">
        <v>18</v>
      </c>
      <c r="F976">
        <v>2</v>
      </c>
      <c r="G976">
        <v>0</v>
      </c>
      <c r="H976" t="s">
        <v>24</v>
      </c>
      <c r="I976">
        <f t="shared" si="150"/>
        <v>1</v>
      </c>
      <c r="J976">
        <v>1.8</v>
      </c>
      <c r="K976">
        <v>3.8</v>
      </c>
      <c r="L976">
        <v>4.2</v>
      </c>
      <c r="M976">
        <v>1.85</v>
      </c>
      <c r="N976">
        <v>3.8</v>
      </c>
      <c r="O976">
        <v>4.0999999999999996</v>
      </c>
      <c r="P976">
        <v>1.85</v>
      </c>
      <c r="Q976">
        <v>3.8</v>
      </c>
      <c r="R976">
        <v>3.95</v>
      </c>
      <c r="S976">
        <f t="shared" si="151"/>
        <v>1.8</v>
      </c>
      <c r="T976">
        <f t="shared" si="152"/>
        <v>1.85</v>
      </c>
      <c r="U976">
        <f t="shared" si="153"/>
        <v>1.85</v>
      </c>
      <c r="V976">
        <f t="shared" si="154"/>
        <v>1</v>
      </c>
      <c r="W976">
        <f t="shared" si="155"/>
        <v>1</v>
      </c>
      <c r="X976">
        <f t="shared" si="156"/>
        <v>1</v>
      </c>
      <c r="Y976">
        <f t="shared" si="157"/>
        <v>1</v>
      </c>
      <c r="Z976">
        <f t="shared" si="158"/>
        <v>1</v>
      </c>
      <c r="AA976">
        <f t="shared" si="159"/>
        <v>1</v>
      </c>
    </row>
    <row r="977" spans="1:27" x14ac:dyDescent="0.2">
      <c r="A977" t="s">
        <v>17</v>
      </c>
      <c r="B977" s="1">
        <v>44240</v>
      </c>
      <c r="C977" s="2">
        <v>0.52083333333333337</v>
      </c>
      <c r="D977" t="s">
        <v>35</v>
      </c>
      <c r="E977" t="s">
        <v>22</v>
      </c>
      <c r="F977">
        <v>3</v>
      </c>
      <c r="G977">
        <v>1</v>
      </c>
      <c r="H977" t="s">
        <v>24</v>
      </c>
      <c r="I977">
        <f t="shared" si="150"/>
        <v>1</v>
      </c>
      <c r="J977">
        <v>3.5</v>
      </c>
      <c r="K977">
        <v>3.4</v>
      </c>
      <c r="L977">
        <v>2.1</v>
      </c>
      <c r="M977">
        <v>3.6</v>
      </c>
      <c r="N977">
        <v>3.5</v>
      </c>
      <c r="O977">
        <v>2.0499999999999998</v>
      </c>
      <c r="P977">
        <v>3.4</v>
      </c>
      <c r="Q977">
        <v>3.45</v>
      </c>
      <c r="R977">
        <v>2.15</v>
      </c>
      <c r="S977">
        <f t="shared" si="151"/>
        <v>2.1</v>
      </c>
      <c r="T977">
        <f t="shared" si="152"/>
        <v>2.0499999999999998</v>
      </c>
      <c r="U977">
        <f t="shared" si="153"/>
        <v>2.15</v>
      </c>
      <c r="V977">
        <f t="shared" si="154"/>
        <v>-1</v>
      </c>
      <c r="W977">
        <f t="shared" si="155"/>
        <v>-1</v>
      </c>
      <c r="X977">
        <f t="shared" si="156"/>
        <v>-1</v>
      </c>
      <c r="Y977">
        <f t="shared" si="157"/>
        <v>0</v>
      </c>
      <c r="Z977">
        <f t="shared" si="158"/>
        <v>0</v>
      </c>
      <c r="AA977">
        <f t="shared" si="159"/>
        <v>0</v>
      </c>
    </row>
    <row r="978" spans="1:27" x14ac:dyDescent="0.2">
      <c r="A978" t="s">
        <v>17</v>
      </c>
      <c r="B978" s="1">
        <v>44240</v>
      </c>
      <c r="C978" s="2">
        <v>0.625</v>
      </c>
      <c r="D978" t="s">
        <v>18</v>
      </c>
      <c r="E978" t="s">
        <v>41</v>
      </c>
      <c r="F978">
        <v>0</v>
      </c>
      <c r="G978">
        <v>3</v>
      </c>
      <c r="H978" t="s">
        <v>20</v>
      </c>
      <c r="I978">
        <f t="shared" si="150"/>
        <v>-1</v>
      </c>
      <c r="J978">
        <v>2.37</v>
      </c>
      <c r="K978">
        <v>3.1</v>
      </c>
      <c r="L978">
        <v>3.2</v>
      </c>
      <c r="M978">
        <v>2.2999999999999998</v>
      </c>
      <c r="N978">
        <v>3.2</v>
      </c>
      <c r="O978">
        <v>3.3</v>
      </c>
      <c r="P978">
        <v>2.4</v>
      </c>
      <c r="Q978">
        <v>3.05</v>
      </c>
      <c r="R978">
        <v>3.2</v>
      </c>
      <c r="S978">
        <f t="shared" si="151"/>
        <v>2.37</v>
      </c>
      <c r="T978">
        <f t="shared" si="152"/>
        <v>2.2999999999999998</v>
      </c>
      <c r="U978">
        <f t="shared" si="153"/>
        <v>2.4</v>
      </c>
      <c r="V978">
        <f t="shared" si="154"/>
        <v>1</v>
      </c>
      <c r="W978">
        <f t="shared" si="155"/>
        <v>1</v>
      </c>
      <c r="X978">
        <f t="shared" si="156"/>
        <v>1</v>
      </c>
      <c r="Y978">
        <f t="shared" si="157"/>
        <v>0</v>
      </c>
      <c r="Z978">
        <f t="shared" si="158"/>
        <v>0</v>
      </c>
      <c r="AA978">
        <f t="shared" si="159"/>
        <v>0</v>
      </c>
    </row>
    <row r="979" spans="1:27" x14ac:dyDescent="0.2">
      <c r="A979" t="s">
        <v>17</v>
      </c>
      <c r="B979" s="1">
        <v>44240</v>
      </c>
      <c r="C979" s="2">
        <v>0.72916666666666663</v>
      </c>
      <c r="D979" t="s">
        <v>40</v>
      </c>
      <c r="E979" t="s">
        <v>31</v>
      </c>
      <c r="F979">
        <v>3</v>
      </c>
      <c r="G979">
        <v>0</v>
      </c>
      <c r="H979" t="s">
        <v>24</v>
      </c>
      <c r="I979">
        <f t="shared" si="150"/>
        <v>1</v>
      </c>
      <c r="J979">
        <v>1.28</v>
      </c>
      <c r="K979">
        <v>5.75</v>
      </c>
      <c r="L979">
        <v>9.5</v>
      </c>
      <c r="M979">
        <v>1.33</v>
      </c>
      <c r="N979">
        <v>5.5</v>
      </c>
      <c r="O979">
        <v>8.75</v>
      </c>
      <c r="P979">
        <v>1.33</v>
      </c>
      <c r="Q979">
        <v>5.25</v>
      </c>
      <c r="R979">
        <v>8.75</v>
      </c>
      <c r="S979">
        <f t="shared" si="151"/>
        <v>1.28</v>
      </c>
      <c r="T979">
        <f t="shared" si="152"/>
        <v>1.33</v>
      </c>
      <c r="U979">
        <f t="shared" si="153"/>
        <v>1.33</v>
      </c>
      <c r="V979">
        <f t="shared" si="154"/>
        <v>1</v>
      </c>
      <c r="W979">
        <f t="shared" si="155"/>
        <v>1</v>
      </c>
      <c r="X979">
        <f t="shared" si="156"/>
        <v>1</v>
      </c>
      <c r="Y979">
        <f t="shared" si="157"/>
        <v>1</v>
      </c>
      <c r="Z979">
        <f t="shared" si="158"/>
        <v>1</v>
      </c>
      <c r="AA979">
        <f t="shared" si="159"/>
        <v>1</v>
      </c>
    </row>
    <row r="980" spans="1:27" x14ac:dyDescent="0.2">
      <c r="A980" t="s">
        <v>17</v>
      </c>
      <c r="B980" s="1">
        <v>44240</v>
      </c>
      <c r="C980" s="2">
        <v>0.83333333333333337</v>
      </c>
      <c r="D980" t="s">
        <v>38</v>
      </c>
      <c r="E980" t="s">
        <v>26</v>
      </c>
      <c r="F980">
        <v>0</v>
      </c>
      <c r="G980">
        <v>0</v>
      </c>
      <c r="H980" t="s">
        <v>23</v>
      </c>
      <c r="I980">
        <f t="shared" si="150"/>
        <v>0</v>
      </c>
      <c r="J980">
        <v>2.7</v>
      </c>
      <c r="K980">
        <v>3.5</v>
      </c>
      <c r="L980">
        <v>2.5</v>
      </c>
      <c r="M980">
        <v>2.75</v>
      </c>
      <c r="N980">
        <v>3.4</v>
      </c>
      <c r="O980">
        <v>2.5499999999999998</v>
      </c>
      <c r="P980">
        <v>2.75</v>
      </c>
      <c r="Q980">
        <v>3.4</v>
      </c>
      <c r="R980">
        <v>2.5499999999999998</v>
      </c>
      <c r="S980">
        <f t="shared" si="151"/>
        <v>2.5</v>
      </c>
      <c r="T980">
        <f t="shared" si="152"/>
        <v>2.5499999999999998</v>
      </c>
      <c r="U980">
        <f t="shared" si="153"/>
        <v>2.5499999999999998</v>
      </c>
      <c r="V980">
        <f t="shared" si="154"/>
        <v>-1</v>
      </c>
      <c r="W980">
        <f t="shared" si="155"/>
        <v>-1</v>
      </c>
      <c r="X980">
        <f t="shared" si="156"/>
        <v>-1</v>
      </c>
      <c r="Y980">
        <f t="shared" si="157"/>
        <v>0</v>
      </c>
      <c r="Z980">
        <f t="shared" si="158"/>
        <v>0</v>
      </c>
      <c r="AA980">
        <f t="shared" si="159"/>
        <v>0</v>
      </c>
    </row>
    <row r="981" spans="1:27" x14ac:dyDescent="0.2">
      <c r="A981" t="s">
        <v>17</v>
      </c>
      <c r="B981" s="1">
        <v>44241</v>
      </c>
      <c r="C981" s="2">
        <v>0.5</v>
      </c>
      <c r="D981" t="s">
        <v>32</v>
      </c>
      <c r="E981" t="s">
        <v>28</v>
      </c>
      <c r="F981">
        <v>1</v>
      </c>
      <c r="G981">
        <v>2</v>
      </c>
      <c r="H981" t="s">
        <v>20</v>
      </c>
      <c r="I981">
        <f t="shared" si="150"/>
        <v>-1</v>
      </c>
      <c r="J981">
        <v>2.37</v>
      </c>
      <c r="K981">
        <v>3.2</v>
      </c>
      <c r="L981">
        <v>3.1</v>
      </c>
      <c r="M981">
        <v>2.4500000000000002</v>
      </c>
      <c r="N981">
        <v>3.2</v>
      </c>
      <c r="O981">
        <v>3</v>
      </c>
      <c r="P981">
        <v>2.4</v>
      </c>
      <c r="Q981">
        <v>3.2</v>
      </c>
      <c r="R981">
        <v>3.1</v>
      </c>
      <c r="S981">
        <f t="shared" si="151"/>
        <v>2.37</v>
      </c>
      <c r="T981">
        <f t="shared" si="152"/>
        <v>2.4500000000000002</v>
      </c>
      <c r="U981">
        <f t="shared" si="153"/>
        <v>2.4</v>
      </c>
      <c r="V981">
        <f t="shared" si="154"/>
        <v>1</v>
      </c>
      <c r="W981">
        <f t="shared" si="155"/>
        <v>1</v>
      </c>
      <c r="X981">
        <f t="shared" si="156"/>
        <v>1</v>
      </c>
      <c r="Y981">
        <f t="shared" si="157"/>
        <v>0</v>
      </c>
      <c r="Z981">
        <f t="shared" si="158"/>
        <v>0</v>
      </c>
      <c r="AA981">
        <f t="shared" si="159"/>
        <v>0</v>
      </c>
    </row>
    <row r="982" spans="1:27" x14ac:dyDescent="0.2">
      <c r="A982" t="s">
        <v>17</v>
      </c>
      <c r="B982" s="1">
        <v>44241</v>
      </c>
      <c r="C982" s="2">
        <v>0.58333333333333337</v>
      </c>
      <c r="D982" t="s">
        <v>44</v>
      </c>
      <c r="E982" t="s">
        <v>37</v>
      </c>
      <c r="F982">
        <v>1</v>
      </c>
      <c r="G982">
        <v>1</v>
      </c>
      <c r="H982" t="s">
        <v>23</v>
      </c>
      <c r="I982">
        <f t="shared" si="150"/>
        <v>0</v>
      </c>
      <c r="J982">
        <v>10</v>
      </c>
      <c r="K982">
        <v>5.5</v>
      </c>
      <c r="L982">
        <v>1.3</v>
      </c>
      <c r="M982">
        <v>8.5</v>
      </c>
      <c r="N982">
        <v>5.25</v>
      </c>
      <c r="O982">
        <v>1.35</v>
      </c>
      <c r="P982">
        <v>8.75</v>
      </c>
      <c r="Q982">
        <v>5.5</v>
      </c>
      <c r="R982">
        <v>1.33</v>
      </c>
      <c r="S982">
        <f t="shared" si="151"/>
        <v>1.3</v>
      </c>
      <c r="T982">
        <f t="shared" si="152"/>
        <v>1.35</v>
      </c>
      <c r="U982">
        <f t="shared" si="153"/>
        <v>1.33</v>
      </c>
      <c r="V982">
        <f t="shared" si="154"/>
        <v>-1</v>
      </c>
      <c r="W982">
        <f t="shared" si="155"/>
        <v>-1</v>
      </c>
      <c r="X982">
        <f t="shared" si="156"/>
        <v>-1</v>
      </c>
      <c r="Y982">
        <f t="shared" si="157"/>
        <v>0</v>
      </c>
      <c r="Z982">
        <f t="shared" si="158"/>
        <v>0</v>
      </c>
      <c r="AA982">
        <f t="shared" si="159"/>
        <v>0</v>
      </c>
    </row>
    <row r="983" spans="1:27" x14ac:dyDescent="0.2">
      <c r="A983" t="s">
        <v>17</v>
      </c>
      <c r="B983" s="1">
        <v>44241</v>
      </c>
      <c r="C983" s="2">
        <v>0.6875</v>
      </c>
      <c r="D983" t="s">
        <v>19</v>
      </c>
      <c r="E983" t="s">
        <v>27</v>
      </c>
      <c r="F983">
        <v>4</v>
      </c>
      <c r="G983">
        <v>2</v>
      </c>
      <c r="H983" t="s">
        <v>24</v>
      </c>
      <c r="I983">
        <f t="shared" si="150"/>
        <v>1</v>
      </c>
      <c r="J983">
        <v>1.83</v>
      </c>
      <c r="K983">
        <v>3.8</v>
      </c>
      <c r="L983">
        <v>4</v>
      </c>
      <c r="M983">
        <v>1.85</v>
      </c>
      <c r="N983">
        <v>3.8</v>
      </c>
      <c r="O983">
        <v>4</v>
      </c>
      <c r="P983">
        <v>1.9</v>
      </c>
      <c r="Q983">
        <v>3.8</v>
      </c>
      <c r="R983">
        <v>3.85</v>
      </c>
      <c r="S983">
        <f t="shared" si="151"/>
        <v>1.83</v>
      </c>
      <c r="T983">
        <f t="shared" si="152"/>
        <v>1.85</v>
      </c>
      <c r="U983">
        <f t="shared" si="153"/>
        <v>1.9</v>
      </c>
      <c r="V983">
        <f t="shared" si="154"/>
        <v>1</v>
      </c>
      <c r="W983">
        <f t="shared" si="155"/>
        <v>1</v>
      </c>
      <c r="X983">
        <f t="shared" si="156"/>
        <v>1</v>
      </c>
      <c r="Y983">
        <f t="shared" si="157"/>
        <v>1</v>
      </c>
      <c r="Z983">
        <f t="shared" si="158"/>
        <v>1</v>
      </c>
      <c r="AA983">
        <f t="shared" si="159"/>
        <v>1</v>
      </c>
    </row>
    <row r="984" spans="1:27" x14ac:dyDescent="0.2">
      <c r="A984" t="s">
        <v>17</v>
      </c>
      <c r="B984" s="1">
        <v>44241</v>
      </c>
      <c r="C984" s="2">
        <v>0.79166666666666663</v>
      </c>
      <c r="D984" t="s">
        <v>33</v>
      </c>
      <c r="E984" t="s">
        <v>21</v>
      </c>
      <c r="F984">
        <v>0</v>
      </c>
      <c r="G984">
        <v>2</v>
      </c>
      <c r="H984" t="s">
        <v>20</v>
      </c>
      <c r="I984">
        <f t="shared" si="150"/>
        <v>-1</v>
      </c>
      <c r="J984">
        <v>1.85</v>
      </c>
      <c r="K984">
        <v>3.6</v>
      </c>
      <c r="L984">
        <v>4.2</v>
      </c>
      <c r="M984">
        <v>1.9</v>
      </c>
      <c r="N984">
        <v>3.5</v>
      </c>
      <c r="O984">
        <v>4.2</v>
      </c>
      <c r="P984">
        <v>1.95</v>
      </c>
      <c r="Q984">
        <v>3.5</v>
      </c>
      <c r="R984">
        <v>4</v>
      </c>
      <c r="S984">
        <f t="shared" si="151"/>
        <v>1.85</v>
      </c>
      <c r="T984">
        <f t="shared" si="152"/>
        <v>1.9</v>
      </c>
      <c r="U984">
        <f t="shared" si="153"/>
        <v>1.95</v>
      </c>
      <c r="V984">
        <f t="shared" si="154"/>
        <v>1</v>
      </c>
      <c r="W984">
        <f t="shared" si="155"/>
        <v>1</v>
      </c>
      <c r="X984">
        <f t="shared" si="156"/>
        <v>1</v>
      </c>
      <c r="Y984">
        <f t="shared" si="157"/>
        <v>0</v>
      </c>
      <c r="Z984">
        <f t="shared" si="158"/>
        <v>0</v>
      </c>
      <c r="AA984">
        <f t="shared" si="159"/>
        <v>0</v>
      </c>
    </row>
    <row r="985" spans="1:27" x14ac:dyDescent="0.2">
      <c r="A985" t="s">
        <v>17</v>
      </c>
      <c r="B985" s="1">
        <v>44242</v>
      </c>
      <c r="C985" s="2">
        <v>0.75</v>
      </c>
      <c r="D985" t="s">
        <v>39</v>
      </c>
      <c r="E985" t="s">
        <v>45</v>
      </c>
      <c r="F985">
        <v>3</v>
      </c>
      <c r="G985">
        <v>0</v>
      </c>
      <c r="H985" t="s">
        <v>24</v>
      </c>
      <c r="I985">
        <f t="shared" si="150"/>
        <v>1</v>
      </c>
      <c r="J985">
        <v>1.66</v>
      </c>
      <c r="K985">
        <v>3.75</v>
      </c>
      <c r="L985">
        <v>5.25</v>
      </c>
      <c r="M985">
        <v>1.72</v>
      </c>
      <c r="N985">
        <v>3.75</v>
      </c>
      <c r="O985">
        <v>5</v>
      </c>
      <c r="P985">
        <v>1.73</v>
      </c>
      <c r="Q985">
        <v>3.65</v>
      </c>
      <c r="R985">
        <v>5</v>
      </c>
      <c r="S985">
        <f t="shared" si="151"/>
        <v>1.66</v>
      </c>
      <c r="T985">
        <f t="shared" si="152"/>
        <v>1.72</v>
      </c>
      <c r="U985">
        <f t="shared" si="153"/>
        <v>1.73</v>
      </c>
      <c r="V985">
        <f t="shared" si="154"/>
        <v>1</v>
      </c>
      <c r="W985">
        <f t="shared" si="155"/>
        <v>1</v>
      </c>
      <c r="X985">
        <f t="shared" si="156"/>
        <v>1</v>
      </c>
      <c r="Y985">
        <f t="shared" si="157"/>
        <v>1</v>
      </c>
      <c r="Z985">
        <f t="shared" si="158"/>
        <v>1</v>
      </c>
      <c r="AA985">
        <f t="shared" si="159"/>
        <v>1</v>
      </c>
    </row>
    <row r="986" spans="1:27" x14ac:dyDescent="0.2">
      <c r="A986" t="s">
        <v>17</v>
      </c>
      <c r="B986" s="1">
        <v>44242</v>
      </c>
      <c r="C986" s="2">
        <v>0.83333333333333337</v>
      </c>
      <c r="D986" t="s">
        <v>34</v>
      </c>
      <c r="E986" t="s">
        <v>29</v>
      </c>
      <c r="F986">
        <v>2</v>
      </c>
      <c r="G986">
        <v>0</v>
      </c>
      <c r="H986" t="s">
        <v>24</v>
      </c>
      <c r="I986">
        <f t="shared" si="150"/>
        <v>1</v>
      </c>
      <c r="J986">
        <v>1.22</v>
      </c>
      <c r="K986">
        <v>6.5</v>
      </c>
      <c r="L986">
        <v>12</v>
      </c>
      <c r="M986">
        <v>1.22</v>
      </c>
      <c r="N986">
        <v>6.75</v>
      </c>
      <c r="O986">
        <v>12</v>
      </c>
      <c r="P986">
        <v>1.25</v>
      </c>
      <c r="Q986">
        <v>6.25</v>
      </c>
      <c r="R986">
        <v>13</v>
      </c>
      <c r="S986">
        <f t="shared" si="151"/>
        <v>1.22</v>
      </c>
      <c r="T986">
        <f t="shared" si="152"/>
        <v>1.22</v>
      </c>
      <c r="U986">
        <f t="shared" si="153"/>
        <v>1.25</v>
      </c>
      <c r="V986">
        <f t="shared" si="154"/>
        <v>1</v>
      </c>
      <c r="W986">
        <f t="shared" si="155"/>
        <v>1</v>
      </c>
      <c r="X986">
        <f t="shared" si="156"/>
        <v>1</v>
      </c>
      <c r="Y986">
        <f t="shared" si="157"/>
        <v>1</v>
      </c>
      <c r="Z986">
        <f t="shared" si="158"/>
        <v>1</v>
      </c>
      <c r="AA986">
        <f t="shared" si="159"/>
        <v>1</v>
      </c>
    </row>
    <row r="987" spans="1:27" x14ac:dyDescent="0.2">
      <c r="A987" t="s">
        <v>17</v>
      </c>
      <c r="B987" s="1">
        <v>44244</v>
      </c>
      <c r="C987" s="2">
        <v>0.75</v>
      </c>
      <c r="D987" t="s">
        <v>41</v>
      </c>
      <c r="E987" t="s">
        <v>21</v>
      </c>
      <c r="F987">
        <v>1</v>
      </c>
      <c r="G987">
        <v>1</v>
      </c>
      <c r="H987" t="s">
        <v>23</v>
      </c>
      <c r="I987">
        <f t="shared" si="150"/>
        <v>0</v>
      </c>
      <c r="J987">
        <v>2.75</v>
      </c>
      <c r="K987">
        <v>3.2</v>
      </c>
      <c r="L987">
        <v>2.7</v>
      </c>
      <c r="M987">
        <v>2.7</v>
      </c>
      <c r="N987">
        <v>3.2</v>
      </c>
      <c r="O987">
        <v>2.7</v>
      </c>
      <c r="P987">
        <v>2.8</v>
      </c>
      <c r="Q987">
        <v>3.1</v>
      </c>
      <c r="R987">
        <v>2.7</v>
      </c>
      <c r="S987">
        <f t="shared" si="151"/>
        <v>2.7</v>
      </c>
      <c r="T987">
        <f t="shared" si="152"/>
        <v>2.7</v>
      </c>
      <c r="U987">
        <f t="shared" si="153"/>
        <v>2.7</v>
      </c>
      <c r="V987">
        <f t="shared" si="154"/>
        <v>-1</v>
      </c>
      <c r="W987">
        <f t="shared" si="155"/>
        <v>1</v>
      </c>
      <c r="X987">
        <f t="shared" si="156"/>
        <v>-1</v>
      </c>
      <c r="Y987">
        <f t="shared" si="157"/>
        <v>0</v>
      </c>
      <c r="Z987">
        <f t="shared" si="158"/>
        <v>0</v>
      </c>
      <c r="AA987">
        <f t="shared" si="159"/>
        <v>0</v>
      </c>
    </row>
    <row r="988" spans="1:27" x14ac:dyDescent="0.2">
      <c r="A988" t="s">
        <v>17</v>
      </c>
      <c r="B988" s="1">
        <v>44244</v>
      </c>
      <c r="C988" s="2">
        <v>0.84375</v>
      </c>
      <c r="D988" t="s">
        <v>33</v>
      </c>
      <c r="E988" t="s">
        <v>40</v>
      </c>
      <c r="F988">
        <v>1</v>
      </c>
      <c r="G988">
        <v>3</v>
      </c>
      <c r="H988" t="s">
        <v>20</v>
      </c>
      <c r="I988">
        <f t="shared" si="150"/>
        <v>-1</v>
      </c>
      <c r="J988">
        <v>8.5</v>
      </c>
      <c r="K988">
        <v>5.5</v>
      </c>
      <c r="L988">
        <v>1.33</v>
      </c>
      <c r="M988">
        <v>7.75</v>
      </c>
      <c r="N988">
        <v>5.25</v>
      </c>
      <c r="O988">
        <v>1.36</v>
      </c>
      <c r="P988">
        <v>8.5</v>
      </c>
      <c r="Q988">
        <v>5.25</v>
      </c>
      <c r="R988">
        <v>1.35</v>
      </c>
      <c r="S988">
        <f t="shared" si="151"/>
        <v>1.33</v>
      </c>
      <c r="T988">
        <f t="shared" si="152"/>
        <v>1.36</v>
      </c>
      <c r="U988">
        <f t="shared" si="153"/>
        <v>1.35</v>
      </c>
      <c r="V988">
        <f t="shared" si="154"/>
        <v>-1</v>
      </c>
      <c r="W988">
        <f t="shared" si="155"/>
        <v>-1</v>
      </c>
      <c r="X988">
        <f t="shared" si="156"/>
        <v>-1</v>
      </c>
      <c r="Y988">
        <f t="shared" si="157"/>
        <v>1</v>
      </c>
      <c r="Z988">
        <f t="shared" si="158"/>
        <v>1</v>
      </c>
      <c r="AA988">
        <f t="shared" si="159"/>
        <v>1</v>
      </c>
    </row>
    <row r="989" spans="1:27" x14ac:dyDescent="0.2">
      <c r="A989" t="s">
        <v>17</v>
      </c>
      <c r="B989" s="1">
        <v>44246</v>
      </c>
      <c r="C989" s="2">
        <v>0.83333333333333337</v>
      </c>
      <c r="D989" t="s">
        <v>28</v>
      </c>
      <c r="E989" t="s">
        <v>27</v>
      </c>
      <c r="F989">
        <v>1</v>
      </c>
      <c r="G989">
        <v>0</v>
      </c>
      <c r="H989" t="s">
        <v>24</v>
      </c>
      <c r="I989">
        <f t="shared" si="150"/>
        <v>1</v>
      </c>
      <c r="J989">
        <v>2.37</v>
      </c>
      <c r="K989">
        <v>3.3</v>
      </c>
      <c r="L989">
        <v>3</v>
      </c>
      <c r="M989">
        <v>2.2999999999999998</v>
      </c>
      <c r="N989">
        <v>3.3</v>
      </c>
      <c r="O989">
        <v>3.2</v>
      </c>
      <c r="P989">
        <v>2.4</v>
      </c>
      <c r="Q989">
        <v>3.3</v>
      </c>
      <c r="R989">
        <v>3.05</v>
      </c>
      <c r="S989">
        <f t="shared" si="151"/>
        <v>2.37</v>
      </c>
      <c r="T989">
        <f t="shared" si="152"/>
        <v>2.2999999999999998</v>
      </c>
      <c r="U989">
        <f t="shared" si="153"/>
        <v>2.4</v>
      </c>
      <c r="V989">
        <f t="shared" si="154"/>
        <v>1</v>
      </c>
      <c r="W989">
        <f t="shared" si="155"/>
        <v>1</v>
      </c>
      <c r="X989">
        <f t="shared" si="156"/>
        <v>1</v>
      </c>
      <c r="Y989">
        <f t="shared" si="157"/>
        <v>1</v>
      </c>
      <c r="Z989">
        <f t="shared" si="158"/>
        <v>1</v>
      </c>
      <c r="AA989">
        <f t="shared" si="159"/>
        <v>1</v>
      </c>
    </row>
    <row r="990" spans="1:27" x14ac:dyDescent="0.2">
      <c r="A990" t="s">
        <v>17</v>
      </c>
      <c r="B990" s="1">
        <v>44247</v>
      </c>
      <c r="C990" s="2">
        <v>0.52083333333333337</v>
      </c>
      <c r="D990" t="s">
        <v>32</v>
      </c>
      <c r="E990" t="s">
        <v>34</v>
      </c>
      <c r="F990">
        <v>1</v>
      </c>
      <c r="G990">
        <v>1</v>
      </c>
      <c r="H990" t="s">
        <v>23</v>
      </c>
      <c r="I990">
        <f t="shared" si="150"/>
        <v>0</v>
      </c>
      <c r="J990">
        <v>5</v>
      </c>
      <c r="K990">
        <v>3.8</v>
      </c>
      <c r="L990">
        <v>1.7</v>
      </c>
      <c r="M990">
        <v>4.75</v>
      </c>
      <c r="N990">
        <v>3.75</v>
      </c>
      <c r="O990">
        <v>1.75</v>
      </c>
      <c r="P990">
        <v>4.8</v>
      </c>
      <c r="Q990">
        <v>3.75</v>
      </c>
      <c r="R990">
        <v>1.73</v>
      </c>
      <c r="S990">
        <f t="shared" si="151"/>
        <v>1.7</v>
      </c>
      <c r="T990">
        <f t="shared" si="152"/>
        <v>1.75</v>
      </c>
      <c r="U990">
        <f t="shared" si="153"/>
        <v>1.73</v>
      </c>
      <c r="V990">
        <f t="shared" si="154"/>
        <v>-1</v>
      </c>
      <c r="W990">
        <f t="shared" si="155"/>
        <v>-1</v>
      </c>
      <c r="X990">
        <f t="shared" si="156"/>
        <v>-1</v>
      </c>
      <c r="Y990">
        <f t="shared" si="157"/>
        <v>0</v>
      </c>
      <c r="Z990">
        <f t="shared" si="158"/>
        <v>0</v>
      </c>
      <c r="AA990">
        <f t="shared" si="159"/>
        <v>0</v>
      </c>
    </row>
    <row r="991" spans="1:27" x14ac:dyDescent="0.2">
      <c r="A991" t="s">
        <v>17</v>
      </c>
      <c r="B991" s="1">
        <v>44247</v>
      </c>
      <c r="C991" s="2">
        <v>0.625</v>
      </c>
      <c r="D991" t="s">
        <v>41</v>
      </c>
      <c r="E991" t="s">
        <v>44</v>
      </c>
      <c r="F991">
        <v>0</v>
      </c>
      <c r="G991">
        <v>0</v>
      </c>
      <c r="H991" t="s">
        <v>23</v>
      </c>
      <c r="I991">
        <f t="shared" si="150"/>
        <v>0</v>
      </c>
      <c r="J991">
        <v>2</v>
      </c>
      <c r="K991">
        <v>3.3</v>
      </c>
      <c r="L991">
        <v>4</v>
      </c>
      <c r="M991">
        <v>2</v>
      </c>
      <c r="N991">
        <v>3.4</v>
      </c>
      <c r="O991">
        <v>3.9</v>
      </c>
      <c r="P991">
        <v>2</v>
      </c>
      <c r="Q991">
        <v>3.3</v>
      </c>
      <c r="R991">
        <v>3.95</v>
      </c>
      <c r="S991">
        <f t="shared" si="151"/>
        <v>2</v>
      </c>
      <c r="T991">
        <f t="shared" si="152"/>
        <v>2</v>
      </c>
      <c r="U991">
        <f t="shared" si="153"/>
        <v>2</v>
      </c>
      <c r="V991">
        <f t="shared" si="154"/>
        <v>1</v>
      </c>
      <c r="W991">
        <f t="shared" si="155"/>
        <v>1</v>
      </c>
      <c r="X991">
        <f t="shared" si="156"/>
        <v>1</v>
      </c>
      <c r="Y991">
        <f t="shared" si="157"/>
        <v>0</v>
      </c>
      <c r="Z991">
        <f t="shared" si="158"/>
        <v>0</v>
      </c>
      <c r="AA991">
        <f t="shared" si="159"/>
        <v>0</v>
      </c>
    </row>
    <row r="992" spans="1:27" x14ac:dyDescent="0.2">
      <c r="A992" t="s">
        <v>17</v>
      </c>
      <c r="B992" s="1">
        <v>44247</v>
      </c>
      <c r="C992" s="2">
        <v>0.72916666666666663</v>
      </c>
      <c r="D992" t="s">
        <v>22</v>
      </c>
      <c r="E992" t="s">
        <v>33</v>
      </c>
      <c r="F992">
        <v>0</v>
      </c>
      <c r="G992">
        <v>2</v>
      </c>
      <c r="H992" t="s">
        <v>20</v>
      </c>
      <c r="I992">
        <f t="shared" si="150"/>
        <v>-1</v>
      </c>
      <c r="J992">
        <v>1.44</v>
      </c>
      <c r="K992">
        <v>4.5</v>
      </c>
      <c r="L992">
        <v>7</v>
      </c>
      <c r="M992">
        <v>1.48</v>
      </c>
      <c r="N992">
        <v>4.4000000000000004</v>
      </c>
      <c r="O992">
        <v>7</v>
      </c>
      <c r="P992">
        <v>1.5</v>
      </c>
      <c r="Q992">
        <v>4.5999999999999996</v>
      </c>
      <c r="R992">
        <v>6.25</v>
      </c>
      <c r="S992">
        <f t="shared" si="151"/>
        <v>1.44</v>
      </c>
      <c r="T992">
        <f t="shared" si="152"/>
        <v>1.48</v>
      </c>
      <c r="U992">
        <f t="shared" si="153"/>
        <v>1.5</v>
      </c>
      <c r="V992">
        <f t="shared" si="154"/>
        <v>1</v>
      </c>
      <c r="W992">
        <f t="shared" si="155"/>
        <v>1</v>
      </c>
      <c r="X992">
        <f t="shared" si="156"/>
        <v>1</v>
      </c>
      <c r="Y992">
        <f t="shared" si="157"/>
        <v>0</v>
      </c>
      <c r="Z992">
        <f t="shared" si="158"/>
        <v>0</v>
      </c>
      <c r="AA992">
        <f t="shared" si="159"/>
        <v>0</v>
      </c>
    </row>
    <row r="993" spans="1:27" x14ac:dyDescent="0.2">
      <c r="A993" t="s">
        <v>17</v>
      </c>
      <c r="B993" s="1">
        <v>44247</v>
      </c>
      <c r="C993" s="2">
        <v>0.83333333333333337</v>
      </c>
      <c r="D993" t="s">
        <v>21</v>
      </c>
      <c r="E993" t="s">
        <v>45</v>
      </c>
      <c r="F993">
        <v>1</v>
      </c>
      <c r="G993">
        <v>0</v>
      </c>
      <c r="H993" t="s">
        <v>24</v>
      </c>
      <c r="I993">
        <f t="shared" si="150"/>
        <v>1</v>
      </c>
      <c r="J993">
        <v>2.15</v>
      </c>
      <c r="K993">
        <v>3.2</v>
      </c>
      <c r="L993">
        <v>3.6</v>
      </c>
      <c r="M993">
        <v>2.2000000000000002</v>
      </c>
      <c r="N993">
        <v>3.2</v>
      </c>
      <c r="O993">
        <v>3.5</v>
      </c>
      <c r="P993">
        <v>2.2000000000000002</v>
      </c>
      <c r="Q993">
        <v>3.15</v>
      </c>
      <c r="R993">
        <v>3.6</v>
      </c>
      <c r="S993">
        <f t="shared" si="151"/>
        <v>2.15</v>
      </c>
      <c r="T993">
        <f t="shared" si="152"/>
        <v>2.2000000000000002</v>
      </c>
      <c r="U993">
        <f t="shared" si="153"/>
        <v>2.2000000000000002</v>
      </c>
      <c r="V993">
        <f t="shared" si="154"/>
        <v>1</v>
      </c>
      <c r="W993">
        <f t="shared" si="155"/>
        <v>1</v>
      </c>
      <c r="X993">
        <f t="shared" si="156"/>
        <v>1</v>
      </c>
      <c r="Y993">
        <f t="shared" si="157"/>
        <v>1</v>
      </c>
      <c r="Z993">
        <f t="shared" si="158"/>
        <v>1</v>
      </c>
      <c r="AA993">
        <f t="shared" si="159"/>
        <v>1</v>
      </c>
    </row>
    <row r="994" spans="1:27" x14ac:dyDescent="0.2">
      <c r="A994" t="s">
        <v>17</v>
      </c>
      <c r="B994" s="1">
        <v>44248</v>
      </c>
      <c r="C994" s="2">
        <v>0.5</v>
      </c>
      <c r="D994" t="s">
        <v>39</v>
      </c>
      <c r="E994" t="s">
        <v>31</v>
      </c>
      <c r="F994">
        <v>2</v>
      </c>
      <c r="G994">
        <v>1</v>
      </c>
      <c r="H994" t="s">
        <v>24</v>
      </c>
      <c r="I994">
        <f t="shared" si="150"/>
        <v>1</v>
      </c>
      <c r="J994">
        <v>2.62</v>
      </c>
      <c r="K994">
        <v>3.4</v>
      </c>
      <c r="L994">
        <v>2.7</v>
      </c>
      <c r="M994">
        <v>2.5</v>
      </c>
      <c r="N994">
        <v>3.4</v>
      </c>
      <c r="O994">
        <v>2.8</v>
      </c>
      <c r="P994">
        <v>2.65</v>
      </c>
      <c r="Q994">
        <v>3.3</v>
      </c>
      <c r="R994">
        <v>2.7</v>
      </c>
      <c r="S994">
        <f t="shared" si="151"/>
        <v>2.62</v>
      </c>
      <c r="T994">
        <f t="shared" si="152"/>
        <v>2.5</v>
      </c>
      <c r="U994">
        <f t="shared" si="153"/>
        <v>2.65</v>
      </c>
      <c r="V994">
        <f t="shared" si="154"/>
        <v>1</v>
      </c>
      <c r="W994">
        <f t="shared" si="155"/>
        <v>1</v>
      </c>
      <c r="X994">
        <f t="shared" si="156"/>
        <v>1</v>
      </c>
      <c r="Y994">
        <f t="shared" si="157"/>
        <v>1</v>
      </c>
      <c r="Z994">
        <f t="shared" si="158"/>
        <v>1</v>
      </c>
      <c r="AA994">
        <f t="shared" si="159"/>
        <v>1</v>
      </c>
    </row>
    <row r="995" spans="1:27" x14ac:dyDescent="0.2">
      <c r="A995" t="s">
        <v>17</v>
      </c>
      <c r="B995" s="1">
        <v>44248</v>
      </c>
      <c r="C995" s="2">
        <v>0.58680555555555558</v>
      </c>
      <c r="D995" t="s">
        <v>26</v>
      </c>
      <c r="E995" t="s">
        <v>35</v>
      </c>
      <c r="F995">
        <v>1</v>
      </c>
      <c r="G995">
        <v>2</v>
      </c>
      <c r="H995" t="s">
        <v>20</v>
      </c>
      <c r="I995">
        <f t="shared" si="150"/>
        <v>-1</v>
      </c>
      <c r="J995">
        <v>2.87</v>
      </c>
      <c r="K995">
        <v>3.5</v>
      </c>
      <c r="L995">
        <v>2.4</v>
      </c>
      <c r="M995">
        <v>2.85</v>
      </c>
      <c r="N995">
        <v>3.5</v>
      </c>
      <c r="O995">
        <v>2.4</v>
      </c>
      <c r="P995">
        <v>2.85</v>
      </c>
      <c r="Q995">
        <v>3.45</v>
      </c>
      <c r="R995">
        <v>2.4500000000000002</v>
      </c>
      <c r="S995">
        <f t="shared" si="151"/>
        <v>2.4</v>
      </c>
      <c r="T995">
        <f t="shared" si="152"/>
        <v>2.4</v>
      </c>
      <c r="U995">
        <f t="shared" si="153"/>
        <v>2.4500000000000002</v>
      </c>
      <c r="V995">
        <f t="shared" si="154"/>
        <v>-1</v>
      </c>
      <c r="W995">
        <f t="shared" si="155"/>
        <v>-1</v>
      </c>
      <c r="X995">
        <f t="shared" si="156"/>
        <v>-1</v>
      </c>
      <c r="Y995">
        <f t="shared" si="157"/>
        <v>1</v>
      </c>
      <c r="Z995">
        <f t="shared" si="158"/>
        <v>1</v>
      </c>
      <c r="AA995">
        <f t="shared" si="159"/>
        <v>1</v>
      </c>
    </row>
    <row r="996" spans="1:27" x14ac:dyDescent="0.2">
      <c r="A996" t="s">
        <v>17</v>
      </c>
      <c r="B996" s="1">
        <v>44248</v>
      </c>
      <c r="C996" s="2">
        <v>0.6875</v>
      </c>
      <c r="D996" t="s">
        <v>19</v>
      </c>
      <c r="E996" t="s">
        <v>40</v>
      </c>
      <c r="F996">
        <v>0</v>
      </c>
      <c r="G996">
        <v>1</v>
      </c>
      <c r="H996" t="s">
        <v>20</v>
      </c>
      <c r="I996">
        <f t="shared" si="150"/>
        <v>-1</v>
      </c>
      <c r="J996">
        <v>6.5</v>
      </c>
      <c r="K996">
        <v>4.33</v>
      </c>
      <c r="L996">
        <v>1.5</v>
      </c>
      <c r="M996">
        <v>6.25</v>
      </c>
      <c r="N996">
        <v>4.0999999999999996</v>
      </c>
      <c r="O996">
        <v>1.55</v>
      </c>
      <c r="P996">
        <v>6</v>
      </c>
      <c r="Q996">
        <v>4.3</v>
      </c>
      <c r="R996">
        <v>1.53</v>
      </c>
      <c r="S996">
        <f t="shared" si="151"/>
        <v>1.5</v>
      </c>
      <c r="T996">
        <f t="shared" si="152"/>
        <v>1.55</v>
      </c>
      <c r="U996">
        <f t="shared" si="153"/>
        <v>1.53</v>
      </c>
      <c r="V996">
        <f t="shared" si="154"/>
        <v>-1</v>
      </c>
      <c r="W996">
        <f t="shared" si="155"/>
        <v>-1</v>
      </c>
      <c r="X996">
        <f t="shared" si="156"/>
        <v>-1</v>
      </c>
      <c r="Y996">
        <f t="shared" si="157"/>
        <v>1</v>
      </c>
      <c r="Z996">
        <f t="shared" si="158"/>
        <v>1</v>
      </c>
      <c r="AA996">
        <f t="shared" si="159"/>
        <v>1</v>
      </c>
    </row>
    <row r="997" spans="1:27" x14ac:dyDescent="0.2">
      <c r="A997" t="s">
        <v>17</v>
      </c>
      <c r="B997" s="1">
        <v>44248</v>
      </c>
      <c r="C997" s="2">
        <v>0.79166666666666663</v>
      </c>
      <c r="D997" t="s">
        <v>37</v>
      </c>
      <c r="E997" t="s">
        <v>29</v>
      </c>
      <c r="F997">
        <v>3</v>
      </c>
      <c r="G997">
        <v>1</v>
      </c>
      <c r="H997" t="s">
        <v>24</v>
      </c>
      <c r="I997">
        <f t="shared" si="150"/>
        <v>1</v>
      </c>
      <c r="J997">
        <v>1.28</v>
      </c>
      <c r="K997">
        <v>5.5</v>
      </c>
      <c r="L997">
        <v>10</v>
      </c>
      <c r="M997">
        <v>1.28</v>
      </c>
      <c r="N997">
        <v>5.75</v>
      </c>
      <c r="O997">
        <v>11</v>
      </c>
      <c r="P997">
        <v>1.3</v>
      </c>
      <c r="Q997">
        <v>5.75</v>
      </c>
      <c r="R997">
        <v>9.5</v>
      </c>
      <c r="S997">
        <f t="shared" si="151"/>
        <v>1.28</v>
      </c>
      <c r="T997">
        <f t="shared" si="152"/>
        <v>1.28</v>
      </c>
      <c r="U997">
        <f t="shared" si="153"/>
        <v>1.3</v>
      </c>
      <c r="V997">
        <f t="shared" si="154"/>
        <v>1</v>
      </c>
      <c r="W997">
        <f t="shared" si="155"/>
        <v>1</v>
      </c>
      <c r="X997">
        <f t="shared" si="156"/>
        <v>1</v>
      </c>
      <c r="Y997">
        <f t="shared" si="157"/>
        <v>1</v>
      </c>
      <c r="Z997">
        <f t="shared" si="158"/>
        <v>1</v>
      </c>
      <c r="AA997">
        <f t="shared" si="159"/>
        <v>1</v>
      </c>
    </row>
    <row r="998" spans="1:27" x14ac:dyDescent="0.2">
      <c r="A998" t="s">
        <v>17</v>
      </c>
      <c r="B998" s="1">
        <v>44249</v>
      </c>
      <c r="C998" s="2">
        <v>0.83333333333333337</v>
      </c>
      <c r="D998" t="s">
        <v>38</v>
      </c>
      <c r="E998" t="s">
        <v>18</v>
      </c>
      <c r="F998">
        <v>1</v>
      </c>
      <c r="G998">
        <v>2</v>
      </c>
      <c r="H998" t="s">
        <v>20</v>
      </c>
      <c r="I998">
        <f t="shared" si="150"/>
        <v>-1</v>
      </c>
      <c r="J998">
        <v>1.7</v>
      </c>
      <c r="K998">
        <v>3.5</v>
      </c>
      <c r="L998">
        <v>5.5</v>
      </c>
      <c r="M998">
        <v>1.72</v>
      </c>
      <c r="N998">
        <v>3.5</v>
      </c>
      <c r="O998">
        <v>5.5</v>
      </c>
      <c r="P998">
        <v>1.73</v>
      </c>
      <c r="Q998">
        <v>3.5</v>
      </c>
      <c r="R998">
        <v>5.5</v>
      </c>
      <c r="S998">
        <f t="shared" si="151"/>
        <v>1.7</v>
      </c>
      <c r="T998">
        <f t="shared" si="152"/>
        <v>1.72</v>
      </c>
      <c r="U998">
        <f t="shared" si="153"/>
        <v>1.73</v>
      </c>
      <c r="V998">
        <f t="shared" si="154"/>
        <v>1</v>
      </c>
      <c r="W998">
        <f t="shared" si="155"/>
        <v>1</v>
      </c>
      <c r="X998">
        <f t="shared" si="156"/>
        <v>1</v>
      </c>
      <c r="Y998">
        <f t="shared" si="157"/>
        <v>0</v>
      </c>
      <c r="Z998">
        <f t="shared" si="158"/>
        <v>0</v>
      </c>
      <c r="AA998">
        <f t="shared" si="159"/>
        <v>0</v>
      </c>
    </row>
    <row r="999" spans="1:27" x14ac:dyDescent="0.2">
      <c r="A999" t="s">
        <v>17</v>
      </c>
      <c r="B999" s="1">
        <v>44250</v>
      </c>
      <c r="C999" s="2">
        <v>0.75</v>
      </c>
      <c r="D999" t="s">
        <v>27</v>
      </c>
      <c r="E999" t="s">
        <v>32</v>
      </c>
      <c r="F999">
        <v>3</v>
      </c>
      <c r="G999">
        <v>0</v>
      </c>
      <c r="H999" t="s">
        <v>24</v>
      </c>
      <c r="I999">
        <f t="shared" si="150"/>
        <v>1</v>
      </c>
      <c r="J999">
        <v>2.25</v>
      </c>
      <c r="K999">
        <v>3.5</v>
      </c>
      <c r="L999">
        <v>3.1</v>
      </c>
      <c r="M999">
        <v>2.2999999999999998</v>
      </c>
      <c r="N999">
        <v>3.4</v>
      </c>
      <c r="O999">
        <v>3.1</v>
      </c>
      <c r="P999">
        <v>2.35</v>
      </c>
      <c r="Q999">
        <v>3.45</v>
      </c>
      <c r="R999">
        <v>3</v>
      </c>
      <c r="S999">
        <f t="shared" si="151"/>
        <v>2.25</v>
      </c>
      <c r="T999">
        <f t="shared" si="152"/>
        <v>2.2999999999999998</v>
      </c>
      <c r="U999">
        <f t="shared" si="153"/>
        <v>2.35</v>
      </c>
      <c r="V999">
        <f t="shared" si="154"/>
        <v>1</v>
      </c>
      <c r="W999">
        <f t="shared" si="155"/>
        <v>1</v>
      </c>
      <c r="X999">
        <f t="shared" si="156"/>
        <v>1</v>
      </c>
      <c r="Y999">
        <f t="shared" si="157"/>
        <v>1</v>
      </c>
      <c r="Z999">
        <f t="shared" si="158"/>
        <v>1</v>
      </c>
      <c r="AA999">
        <f t="shared" si="159"/>
        <v>1</v>
      </c>
    </row>
    <row r="1000" spans="1:27" x14ac:dyDescent="0.2">
      <c r="A1000" t="s">
        <v>17</v>
      </c>
      <c r="B1000" s="1">
        <v>44254</v>
      </c>
      <c r="C1000" s="2">
        <v>0.52083333333333337</v>
      </c>
      <c r="D1000" t="s">
        <v>40</v>
      </c>
      <c r="E1000" t="s">
        <v>39</v>
      </c>
      <c r="F1000">
        <v>2</v>
      </c>
      <c r="G1000">
        <v>1</v>
      </c>
      <c r="H1000" t="s">
        <v>24</v>
      </c>
      <c r="I1000">
        <f t="shared" si="150"/>
        <v>1</v>
      </c>
      <c r="J1000">
        <v>1.22</v>
      </c>
      <c r="K1000">
        <v>6.5</v>
      </c>
      <c r="L1000">
        <v>12</v>
      </c>
      <c r="M1000">
        <v>1.22</v>
      </c>
      <c r="N1000">
        <v>6.75</v>
      </c>
      <c r="O1000">
        <v>12</v>
      </c>
      <c r="P1000">
        <v>1.25</v>
      </c>
      <c r="Q1000">
        <v>6.25</v>
      </c>
      <c r="R1000">
        <v>12</v>
      </c>
      <c r="S1000">
        <f t="shared" si="151"/>
        <v>1.22</v>
      </c>
      <c r="T1000">
        <f t="shared" si="152"/>
        <v>1.22</v>
      </c>
      <c r="U1000">
        <f t="shared" si="153"/>
        <v>1.25</v>
      </c>
      <c r="V1000">
        <f t="shared" si="154"/>
        <v>1</v>
      </c>
      <c r="W1000">
        <f t="shared" si="155"/>
        <v>1</v>
      </c>
      <c r="X1000">
        <f t="shared" si="156"/>
        <v>1</v>
      </c>
      <c r="Y1000">
        <f t="shared" si="157"/>
        <v>1</v>
      </c>
      <c r="Z1000">
        <f t="shared" si="158"/>
        <v>1</v>
      </c>
      <c r="AA1000">
        <f t="shared" si="159"/>
        <v>1</v>
      </c>
    </row>
    <row r="1001" spans="1:27" x14ac:dyDescent="0.2">
      <c r="A1001" t="s">
        <v>17</v>
      </c>
      <c r="B1001" s="1">
        <v>44254</v>
      </c>
      <c r="C1001" s="2">
        <v>0.625</v>
      </c>
      <c r="D1001" t="s">
        <v>44</v>
      </c>
      <c r="E1001" t="s">
        <v>38</v>
      </c>
      <c r="F1001">
        <v>1</v>
      </c>
      <c r="G1001">
        <v>0</v>
      </c>
      <c r="H1001" t="s">
        <v>24</v>
      </c>
      <c r="I1001">
        <f t="shared" si="150"/>
        <v>1</v>
      </c>
      <c r="J1001">
        <v>4.2</v>
      </c>
      <c r="K1001">
        <v>3.3</v>
      </c>
      <c r="L1001">
        <v>1.95</v>
      </c>
      <c r="M1001">
        <v>4.0999999999999996</v>
      </c>
      <c r="N1001">
        <v>3.5</v>
      </c>
      <c r="O1001">
        <v>1.91</v>
      </c>
      <c r="P1001">
        <v>4.0999999999999996</v>
      </c>
      <c r="Q1001">
        <v>3.4</v>
      </c>
      <c r="R1001">
        <v>1.95</v>
      </c>
      <c r="S1001">
        <f t="shared" si="151"/>
        <v>1.95</v>
      </c>
      <c r="T1001">
        <f t="shared" si="152"/>
        <v>1.91</v>
      </c>
      <c r="U1001">
        <f t="shared" si="153"/>
        <v>1.95</v>
      </c>
      <c r="V1001">
        <f t="shared" si="154"/>
        <v>-1</v>
      </c>
      <c r="W1001">
        <f t="shared" si="155"/>
        <v>-1</v>
      </c>
      <c r="X1001">
        <f t="shared" si="156"/>
        <v>-1</v>
      </c>
      <c r="Y1001">
        <f t="shared" si="157"/>
        <v>0</v>
      </c>
      <c r="Z1001">
        <f t="shared" si="158"/>
        <v>0</v>
      </c>
      <c r="AA1001">
        <f t="shared" si="159"/>
        <v>0</v>
      </c>
    </row>
    <row r="1002" spans="1:27" x14ac:dyDescent="0.2">
      <c r="A1002" t="s">
        <v>17</v>
      </c>
      <c r="B1002" s="1">
        <v>44254</v>
      </c>
      <c r="C1002" s="2">
        <v>0.72916666666666663</v>
      </c>
      <c r="D1002" t="s">
        <v>27</v>
      </c>
      <c r="E1002" t="s">
        <v>26</v>
      </c>
      <c r="F1002">
        <v>0</v>
      </c>
      <c r="G1002">
        <v>1</v>
      </c>
      <c r="H1002" t="s">
        <v>20</v>
      </c>
      <c r="I1002">
        <f t="shared" si="150"/>
        <v>-1</v>
      </c>
      <c r="J1002">
        <v>2.15</v>
      </c>
      <c r="K1002">
        <v>3.6</v>
      </c>
      <c r="L1002">
        <v>3.2</v>
      </c>
      <c r="M1002">
        <v>2.25</v>
      </c>
      <c r="N1002">
        <v>3.5</v>
      </c>
      <c r="O1002">
        <v>3.1</v>
      </c>
      <c r="P1002">
        <v>2.2000000000000002</v>
      </c>
      <c r="Q1002">
        <v>3.65</v>
      </c>
      <c r="R1002">
        <v>3.1</v>
      </c>
      <c r="S1002">
        <f t="shared" si="151"/>
        <v>2.15</v>
      </c>
      <c r="T1002">
        <f t="shared" si="152"/>
        <v>2.25</v>
      </c>
      <c r="U1002">
        <f t="shared" si="153"/>
        <v>2.2000000000000002</v>
      </c>
      <c r="V1002">
        <f t="shared" si="154"/>
        <v>1</v>
      </c>
      <c r="W1002">
        <f t="shared" si="155"/>
        <v>1</v>
      </c>
      <c r="X1002">
        <f t="shared" si="156"/>
        <v>1</v>
      </c>
      <c r="Y1002">
        <f t="shared" si="157"/>
        <v>0</v>
      </c>
      <c r="Z1002">
        <f t="shared" si="158"/>
        <v>0</v>
      </c>
      <c r="AA1002">
        <f t="shared" si="159"/>
        <v>0</v>
      </c>
    </row>
    <row r="1003" spans="1:27" x14ac:dyDescent="0.2">
      <c r="A1003" t="s">
        <v>17</v>
      </c>
      <c r="B1003" s="1">
        <v>44254</v>
      </c>
      <c r="C1003" s="2">
        <v>0.83333333333333337</v>
      </c>
      <c r="D1003" t="s">
        <v>29</v>
      </c>
      <c r="E1003" t="s">
        <v>28</v>
      </c>
      <c r="F1003">
        <v>1</v>
      </c>
      <c r="G1003">
        <v>1</v>
      </c>
      <c r="H1003" t="s">
        <v>23</v>
      </c>
      <c r="I1003">
        <f t="shared" si="150"/>
        <v>0</v>
      </c>
      <c r="J1003">
        <v>3.5</v>
      </c>
      <c r="K1003">
        <v>3.2</v>
      </c>
      <c r="L1003">
        <v>2.2000000000000002</v>
      </c>
      <c r="M1003">
        <v>3.5</v>
      </c>
      <c r="N1003">
        <v>3.1</v>
      </c>
      <c r="O1003">
        <v>2.25</v>
      </c>
      <c r="P1003">
        <v>3.45</v>
      </c>
      <c r="Q1003">
        <v>3.1</v>
      </c>
      <c r="R1003">
        <v>2.2999999999999998</v>
      </c>
      <c r="S1003">
        <f t="shared" si="151"/>
        <v>2.2000000000000002</v>
      </c>
      <c r="T1003">
        <f t="shared" si="152"/>
        <v>2.25</v>
      </c>
      <c r="U1003">
        <f t="shared" si="153"/>
        <v>2.2999999999999998</v>
      </c>
      <c r="V1003">
        <f t="shared" si="154"/>
        <v>-1</v>
      </c>
      <c r="W1003">
        <f t="shared" si="155"/>
        <v>-1</v>
      </c>
      <c r="X1003">
        <f t="shared" si="156"/>
        <v>-1</v>
      </c>
      <c r="Y1003">
        <f t="shared" si="157"/>
        <v>0</v>
      </c>
      <c r="Z1003">
        <f t="shared" si="158"/>
        <v>0</v>
      </c>
      <c r="AA1003">
        <f t="shared" si="159"/>
        <v>0</v>
      </c>
    </row>
    <row r="1004" spans="1:27" x14ac:dyDescent="0.2">
      <c r="A1004" t="s">
        <v>17</v>
      </c>
      <c r="B1004" s="1">
        <v>44255</v>
      </c>
      <c r="C1004" s="2">
        <v>0.5</v>
      </c>
      <c r="D1004" t="s">
        <v>18</v>
      </c>
      <c r="E1004" t="s">
        <v>21</v>
      </c>
      <c r="F1004">
        <v>0</v>
      </c>
      <c r="G1004">
        <v>0</v>
      </c>
      <c r="H1004" t="s">
        <v>23</v>
      </c>
      <c r="I1004">
        <f t="shared" si="150"/>
        <v>0</v>
      </c>
      <c r="J1004">
        <v>3.5</v>
      </c>
      <c r="K1004">
        <v>3.2</v>
      </c>
      <c r="L1004">
        <v>2.2000000000000002</v>
      </c>
      <c r="M1004">
        <v>3.4</v>
      </c>
      <c r="N1004">
        <v>3.2</v>
      </c>
      <c r="O1004">
        <v>2.25</v>
      </c>
      <c r="P1004">
        <v>3.45</v>
      </c>
      <c r="Q1004">
        <v>3.15</v>
      </c>
      <c r="R1004">
        <v>2.25</v>
      </c>
      <c r="S1004">
        <f t="shared" si="151"/>
        <v>2.2000000000000002</v>
      </c>
      <c r="T1004">
        <f t="shared" si="152"/>
        <v>2.25</v>
      </c>
      <c r="U1004">
        <f t="shared" si="153"/>
        <v>2.25</v>
      </c>
      <c r="V1004">
        <f t="shared" si="154"/>
        <v>-1</v>
      </c>
      <c r="W1004">
        <f t="shared" si="155"/>
        <v>-1</v>
      </c>
      <c r="X1004">
        <f t="shared" si="156"/>
        <v>-1</v>
      </c>
      <c r="Y1004">
        <f t="shared" si="157"/>
        <v>0</v>
      </c>
      <c r="Z1004">
        <f t="shared" si="158"/>
        <v>0</v>
      </c>
      <c r="AA1004">
        <f t="shared" si="159"/>
        <v>0</v>
      </c>
    </row>
    <row r="1005" spans="1:27" x14ac:dyDescent="0.2">
      <c r="A1005" t="s">
        <v>17</v>
      </c>
      <c r="B1005" s="1">
        <v>44255</v>
      </c>
      <c r="C1005" s="2">
        <v>0.5</v>
      </c>
      <c r="D1005" t="s">
        <v>35</v>
      </c>
      <c r="E1005" t="s">
        <v>19</v>
      </c>
      <c r="F1005">
        <v>1</v>
      </c>
      <c r="G1005">
        <v>3</v>
      </c>
      <c r="H1005" t="s">
        <v>20</v>
      </c>
      <c r="I1005">
        <f t="shared" si="150"/>
        <v>-1</v>
      </c>
      <c r="J1005">
        <v>2.5</v>
      </c>
      <c r="K1005">
        <v>3.4</v>
      </c>
      <c r="L1005">
        <v>2.8</v>
      </c>
      <c r="M1005">
        <v>2.4500000000000002</v>
      </c>
      <c r="N1005">
        <v>3.4</v>
      </c>
      <c r="O1005">
        <v>2.85</v>
      </c>
      <c r="P1005">
        <v>2.5499999999999998</v>
      </c>
      <c r="Q1005">
        <v>3.3</v>
      </c>
      <c r="R1005">
        <v>2.85</v>
      </c>
      <c r="S1005">
        <f t="shared" si="151"/>
        <v>2.5</v>
      </c>
      <c r="T1005">
        <f t="shared" si="152"/>
        <v>2.4500000000000002</v>
      </c>
      <c r="U1005">
        <f t="shared" si="153"/>
        <v>2.5499999999999998</v>
      </c>
      <c r="V1005">
        <f t="shared" si="154"/>
        <v>1</v>
      </c>
      <c r="W1005">
        <f t="shared" si="155"/>
        <v>1</v>
      </c>
      <c r="X1005">
        <f t="shared" si="156"/>
        <v>1</v>
      </c>
      <c r="Y1005">
        <f t="shared" si="157"/>
        <v>0</v>
      </c>
      <c r="Z1005">
        <f t="shared" si="158"/>
        <v>0</v>
      </c>
      <c r="AA1005">
        <f t="shared" si="159"/>
        <v>0</v>
      </c>
    </row>
    <row r="1006" spans="1:27" x14ac:dyDescent="0.2">
      <c r="A1006" t="s">
        <v>17</v>
      </c>
      <c r="B1006" s="1">
        <v>44255</v>
      </c>
      <c r="C1006" s="2">
        <v>0.58333333333333337</v>
      </c>
      <c r="D1006" t="s">
        <v>31</v>
      </c>
      <c r="E1006" t="s">
        <v>41</v>
      </c>
      <c r="F1006">
        <v>4</v>
      </c>
      <c r="G1006">
        <v>0</v>
      </c>
      <c r="H1006" t="s">
        <v>24</v>
      </c>
      <c r="I1006">
        <f t="shared" si="150"/>
        <v>1</v>
      </c>
      <c r="J1006">
        <v>1.53</v>
      </c>
      <c r="K1006">
        <v>4</v>
      </c>
      <c r="L1006">
        <v>6.5</v>
      </c>
      <c r="M1006">
        <v>1.55</v>
      </c>
      <c r="N1006">
        <v>3.9</v>
      </c>
      <c r="O1006">
        <v>6.75</v>
      </c>
      <c r="P1006">
        <v>1.55</v>
      </c>
      <c r="Q1006">
        <v>4.0999999999999996</v>
      </c>
      <c r="R1006">
        <v>6.25</v>
      </c>
      <c r="S1006">
        <f t="shared" si="151"/>
        <v>1.53</v>
      </c>
      <c r="T1006">
        <f t="shared" si="152"/>
        <v>1.55</v>
      </c>
      <c r="U1006">
        <f t="shared" si="153"/>
        <v>1.55</v>
      </c>
      <c r="V1006">
        <f t="shared" si="154"/>
        <v>1</v>
      </c>
      <c r="W1006">
        <f t="shared" si="155"/>
        <v>1</v>
      </c>
      <c r="X1006">
        <f t="shared" si="156"/>
        <v>1</v>
      </c>
      <c r="Y1006">
        <f t="shared" si="157"/>
        <v>1</v>
      </c>
      <c r="Z1006">
        <f t="shared" si="158"/>
        <v>1</v>
      </c>
      <c r="AA1006">
        <f t="shared" si="159"/>
        <v>1</v>
      </c>
    </row>
    <row r="1007" spans="1:27" x14ac:dyDescent="0.2">
      <c r="A1007" t="s">
        <v>17</v>
      </c>
      <c r="B1007" s="1">
        <v>44255</v>
      </c>
      <c r="C1007" s="2">
        <v>0.6875</v>
      </c>
      <c r="D1007" t="s">
        <v>34</v>
      </c>
      <c r="E1007" t="s">
        <v>37</v>
      </c>
      <c r="F1007">
        <v>0</v>
      </c>
      <c r="G1007">
        <v>0</v>
      </c>
      <c r="H1007" t="s">
        <v>23</v>
      </c>
      <c r="I1007">
        <f t="shared" si="150"/>
        <v>0</v>
      </c>
      <c r="J1007">
        <v>2.15</v>
      </c>
      <c r="K1007">
        <v>3.4</v>
      </c>
      <c r="L1007">
        <v>3.4</v>
      </c>
      <c r="M1007">
        <v>2.2000000000000002</v>
      </c>
      <c r="N1007">
        <v>3.3</v>
      </c>
      <c r="O1007">
        <v>3.4</v>
      </c>
      <c r="P1007">
        <v>2.25</v>
      </c>
      <c r="Q1007">
        <v>3.25</v>
      </c>
      <c r="R1007">
        <v>3.3</v>
      </c>
      <c r="S1007">
        <f t="shared" si="151"/>
        <v>2.15</v>
      </c>
      <c r="T1007">
        <f t="shared" si="152"/>
        <v>2.2000000000000002</v>
      </c>
      <c r="U1007">
        <f t="shared" si="153"/>
        <v>2.25</v>
      </c>
      <c r="V1007">
        <f t="shared" si="154"/>
        <v>1</v>
      </c>
      <c r="W1007">
        <f t="shared" si="155"/>
        <v>1</v>
      </c>
      <c r="X1007">
        <f t="shared" si="156"/>
        <v>1</v>
      </c>
      <c r="Y1007">
        <f t="shared" si="157"/>
        <v>0</v>
      </c>
      <c r="Z1007">
        <f t="shared" si="158"/>
        <v>0</v>
      </c>
      <c r="AA1007">
        <f t="shared" si="159"/>
        <v>0</v>
      </c>
    </row>
    <row r="1008" spans="1:27" x14ac:dyDescent="0.2">
      <c r="A1008" t="s">
        <v>17</v>
      </c>
      <c r="B1008" s="1">
        <v>44255</v>
      </c>
      <c r="C1008" s="2">
        <v>0.80208333333333337</v>
      </c>
      <c r="D1008" t="s">
        <v>45</v>
      </c>
      <c r="E1008" t="s">
        <v>22</v>
      </c>
      <c r="F1008">
        <v>0</v>
      </c>
      <c r="G1008">
        <v>2</v>
      </c>
      <c r="H1008" t="s">
        <v>20</v>
      </c>
      <c r="I1008">
        <f t="shared" si="150"/>
        <v>-1</v>
      </c>
      <c r="J1008">
        <v>8</v>
      </c>
      <c r="K1008">
        <v>5</v>
      </c>
      <c r="L1008">
        <v>1.36</v>
      </c>
      <c r="M1008">
        <v>7.5</v>
      </c>
      <c r="N1008">
        <v>4.75</v>
      </c>
      <c r="O1008">
        <v>1.42</v>
      </c>
      <c r="P1008">
        <v>8</v>
      </c>
      <c r="Q1008">
        <v>4.8</v>
      </c>
      <c r="R1008">
        <v>1.4</v>
      </c>
      <c r="S1008">
        <f t="shared" si="151"/>
        <v>1.36</v>
      </c>
      <c r="T1008">
        <f t="shared" si="152"/>
        <v>1.42</v>
      </c>
      <c r="U1008">
        <f t="shared" si="153"/>
        <v>1.4</v>
      </c>
      <c r="V1008">
        <f t="shared" si="154"/>
        <v>-1</v>
      </c>
      <c r="W1008">
        <f t="shared" si="155"/>
        <v>-1</v>
      </c>
      <c r="X1008">
        <f t="shared" si="156"/>
        <v>-1</v>
      </c>
      <c r="Y1008">
        <f t="shared" si="157"/>
        <v>1</v>
      </c>
      <c r="Z1008">
        <f t="shared" si="158"/>
        <v>1</v>
      </c>
      <c r="AA1008">
        <f t="shared" si="159"/>
        <v>1</v>
      </c>
    </row>
    <row r="1009" spans="1:27" x14ac:dyDescent="0.2">
      <c r="A1009" t="s">
        <v>17</v>
      </c>
      <c r="B1009" s="1">
        <v>44256</v>
      </c>
      <c r="C1009" s="2">
        <v>0.83333333333333337</v>
      </c>
      <c r="D1009" t="s">
        <v>33</v>
      </c>
      <c r="E1009" t="s">
        <v>32</v>
      </c>
      <c r="F1009">
        <v>1</v>
      </c>
      <c r="G1009">
        <v>0</v>
      </c>
      <c r="H1009" t="s">
        <v>24</v>
      </c>
      <c r="I1009">
        <f t="shared" si="150"/>
        <v>1</v>
      </c>
      <c r="J1009">
        <v>2.15</v>
      </c>
      <c r="K1009">
        <v>3.5</v>
      </c>
      <c r="L1009">
        <v>3.3</v>
      </c>
      <c r="M1009">
        <v>2.15</v>
      </c>
      <c r="N1009">
        <v>3.5</v>
      </c>
      <c r="O1009">
        <v>3.3</v>
      </c>
      <c r="P1009">
        <v>2.2000000000000002</v>
      </c>
      <c r="Q1009">
        <v>3.45</v>
      </c>
      <c r="R1009">
        <v>3.35</v>
      </c>
      <c r="S1009">
        <f t="shared" si="151"/>
        <v>2.15</v>
      </c>
      <c r="T1009">
        <f t="shared" si="152"/>
        <v>2.15</v>
      </c>
      <c r="U1009">
        <f t="shared" si="153"/>
        <v>2.2000000000000002</v>
      </c>
      <c r="V1009">
        <f t="shared" si="154"/>
        <v>1</v>
      </c>
      <c r="W1009">
        <f t="shared" si="155"/>
        <v>1</v>
      </c>
      <c r="X1009">
        <f t="shared" si="156"/>
        <v>1</v>
      </c>
      <c r="Y1009">
        <f t="shared" si="157"/>
        <v>1</v>
      </c>
      <c r="Z1009">
        <f t="shared" si="158"/>
        <v>1</v>
      </c>
      <c r="AA1009">
        <f t="shared" si="159"/>
        <v>1</v>
      </c>
    </row>
    <row r="1010" spans="1:27" x14ac:dyDescent="0.2">
      <c r="A1010" t="s">
        <v>17</v>
      </c>
      <c r="B1010" s="1">
        <v>44257</v>
      </c>
      <c r="C1010" s="2">
        <v>0.83333333333333337</v>
      </c>
      <c r="D1010" t="s">
        <v>40</v>
      </c>
      <c r="E1010" t="s">
        <v>28</v>
      </c>
      <c r="F1010">
        <v>4</v>
      </c>
      <c r="G1010">
        <v>1</v>
      </c>
      <c r="H1010" t="s">
        <v>24</v>
      </c>
      <c r="I1010">
        <f t="shared" si="150"/>
        <v>1</v>
      </c>
      <c r="J1010">
        <v>1.18</v>
      </c>
      <c r="K1010">
        <v>7</v>
      </c>
      <c r="L1010">
        <v>15</v>
      </c>
      <c r="M1010">
        <v>1.22</v>
      </c>
      <c r="N1010">
        <v>6.25</v>
      </c>
      <c r="O1010">
        <v>14</v>
      </c>
      <c r="P1010">
        <v>1.25</v>
      </c>
      <c r="Q1010">
        <v>6</v>
      </c>
      <c r="R1010">
        <v>14</v>
      </c>
      <c r="S1010">
        <f t="shared" si="151"/>
        <v>1.18</v>
      </c>
      <c r="T1010">
        <f t="shared" si="152"/>
        <v>1.22</v>
      </c>
      <c r="U1010">
        <f t="shared" si="153"/>
        <v>1.25</v>
      </c>
      <c r="V1010">
        <f t="shared" si="154"/>
        <v>1</v>
      </c>
      <c r="W1010">
        <f t="shared" si="155"/>
        <v>1</v>
      </c>
      <c r="X1010">
        <f t="shared" si="156"/>
        <v>1</v>
      </c>
      <c r="Y1010">
        <f t="shared" si="157"/>
        <v>1</v>
      </c>
      <c r="Z1010">
        <f t="shared" si="158"/>
        <v>1</v>
      </c>
      <c r="AA1010">
        <f t="shared" si="159"/>
        <v>1</v>
      </c>
    </row>
    <row r="1011" spans="1:27" x14ac:dyDescent="0.2">
      <c r="A1011" t="s">
        <v>17</v>
      </c>
      <c r="B1011" s="1">
        <v>44258</v>
      </c>
      <c r="C1011" s="2">
        <v>0.75</v>
      </c>
      <c r="D1011" t="s">
        <v>41</v>
      </c>
      <c r="E1011" t="s">
        <v>35</v>
      </c>
      <c r="F1011">
        <v>1</v>
      </c>
      <c r="G1011">
        <v>1</v>
      </c>
      <c r="H1011" t="s">
        <v>23</v>
      </c>
      <c r="I1011">
        <f t="shared" si="150"/>
        <v>0</v>
      </c>
      <c r="J1011">
        <v>4</v>
      </c>
      <c r="K1011">
        <v>3.25</v>
      </c>
      <c r="L1011">
        <v>2</v>
      </c>
      <c r="M1011">
        <v>4.0999999999999996</v>
      </c>
      <c r="N1011">
        <v>3.25</v>
      </c>
      <c r="O1011">
        <v>2</v>
      </c>
      <c r="P1011">
        <v>3.85</v>
      </c>
      <c r="Q1011">
        <v>3.3</v>
      </c>
      <c r="R1011">
        <v>2.0499999999999998</v>
      </c>
      <c r="S1011">
        <f t="shared" si="151"/>
        <v>2</v>
      </c>
      <c r="T1011">
        <f t="shared" si="152"/>
        <v>2</v>
      </c>
      <c r="U1011">
        <f t="shared" si="153"/>
        <v>2.0499999999999998</v>
      </c>
      <c r="V1011">
        <f t="shared" si="154"/>
        <v>-1</v>
      </c>
      <c r="W1011">
        <f t="shared" si="155"/>
        <v>-1</v>
      </c>
      <c r="X1011">
        <f t="shared" si="156"/>
        <v>-1</v>
      </c>
      <c r="Y1011">
        <f t="shared" si="157"/>
        <v>0</v>
      </c>
      <c r="Z1011">
        <f t="shared" si="158"/>
        <v>0</v>
      </c>
      <c r="AA1011">
        <f t="shared" si="159"/>
        <v>0</v>
      </c>
    </row>
    <row r="1012" spans="1:27" x14ac:dyDescent="0.2">
      <c r="A1012" t="s">
        <v>17</v>
      </c>
      <c r="B1012" s="1">
        <v>44258</v>
      </c>
      <c r="C1012" s="2">
        <v>0.75</v>
      </c>
      <c r="D1012" t="s">
        <v>45</v>
      </c>
      <c r="E1012" t="s">
        <v>26</v>
      </c>
      <c r="F1012">
        <v>1</v>
      </c>
      <c r="G1012">
        <v>0</v>
      </c>
      <c r="H1012" t="s">
        <v>24</v>
      </c>
      <c r="I1012">
        <f t="shared" si="150"/>
        <v>1</v>
      </c>
      <c r="J1012">
        <v>3.75</v>
      </c>
      <c r="K1012">
        <v>3.4</v>
      </c>
      <c r="L1012">
        <v>2.0499999999999998</v>
      </c>
      <c r="M1012">
        <v>3.8</v>
      </c>
      <c r="N1012">
        <v>3.5</v>
      </c>
      <c r="O1012">
        <v>2</v>
      </c>
      <c r="P1012">
        <v>3.75</v>
      </c>
      <c r="Q1012">
        <v>3.35</v>
      </c>
      <c r="R1012">
        <v>2.0499999999999998</v>
      </c>
      <c r="S1012">
        <f t="shared" si="151"/>
        <v>2.0499999999999998</v>
      </c>
      <c r="T1012">
        <f t="shared" si="152"/>
        <v>2</v>
      </c>
      <c r="U1012">
        <f t="shared" si="153"/>
        <v>2.0499999999999998</v>
      </c>
      <c r="V1012">
        <f t="shared" si="154"/>
        <v>-1</v>
      </c>
      <c r="W1012">
        <f t="shared" si="155"/>
        <v>-1</v>
      </c>
      <c r="X1012">
        <f t="shared" si="156"/>
        <v>-1</v>
      </c>
      <c r="Y1012">
        <f t="shared" si="157"/>
        <v>0</v>
      </c>
      <c r="Z1012">
        <f t="shared" si="158"/>
        <v>0</v>
      </c>
      <c r="AA1012">
        <f t="shared" si="159"/>
        <v>0</v>
      </c>
    </row>
    <row r="1013" spans="1:27" x14ac:dyDescent="0.2">
      <c r="A1013" t="s">
        <v>17</v>
      </c>
      <c r="B1013" s="1">
        <v>44258</v>
      </c>
      <c r="C1013" s="2">
        <v>0.84375</v>
      </c>
      <c r="D1013" t="s">
        <v>18</v>
      </c>
      <c r="E1013" t="s">
        <v>37</v>
      </c>
      <c r="F1013">
        <v>0</v>
      </c>
      <c r="G1013">
        <v>0</v>
      </c>
      <c r="H1013" t="s">
        <v>23</v>
      </c>
      <c r="I1013">
        <f t="shared" si="150"/>
        <v>0</v>
      </c>
      <c r="J1013">
        <v>8</v>
      </c>
      <c r="K1013">
        <v>4.75</v>
      </c>
      <c r="L1013">
        <v>1.4</v>
      </c>
      <c r="M1013">
        <v>7</v>
      </c>
      <c r="N1013">
        <v>4.5</v>
      </c>
      <c r="O1013">
        <v>1.45</v>
      </c>
      <c r="P1013">
        <v>7.25</v>
      </c>
      <c r="Q1013">
        <v>4.5999999999999996</v>
      </c>
      <c r="R1013">
        <v>1.45</v>
      </c>
      <c r="S1013">
        <f t="shared" si="151"/>
        <v>1.4</v>
      </c>
      <c r="T1013">
        <f t="shared" si="152"/>
        <v>1.45</v>
      </c>
      <c r="U1013">
        <f t="shared" si="153"/>
        <v>1.45</v>
      </c>
      <c r="V1013">
        <f t="shared" si="154"/>
        <v>-1</v>
      </c>
      <c r="W1013">
        <f t="shared" si="155"/>
        <v>-1</v>
      </c>
      <c r="X1013">
        <f t="shared" si="156"/>
        <v>-1</v>
      </c>
      <c r="Y1013">
        <f t="shared" si="157"/>
        <v>0</v>
      </c>
      <c r="Z1013">
        <f t="shared" si="158"/>
        <v>0</v>
      </c>
      <c r="AA1013">
        <f t="shared" si="159"/>
        <v>0</v>
      </c>
    </row>
    <row r="1014" spans="1:27" x14ac:dyDescent="0.2">
      <c r="A1014" t="s">
        <v>17</v>
      </c>
      <c r="B1014" s="1">
        <v>44259</v>
      </c>
      <c r="C1014" s="2">
        <v>0.75</v>
      </c>
      <c r="D1014" t="s">
        <v>21</v>
      </c>
      <c r="E1014" t="s">
        <v>31</v>
      </c>
      <c r="F1014">
        <v>0</v>
      </c>
      <c r="G1014">
        <v>1</v>
      </c>
      <c r="H1014" t="s">
        <v>20</v>
      </c>
      <c r="I1014">
        <f t="shared" si="150"/>
        <v>-1</v>
      </c>
      <c r="J1014">
        <v>4</v>
      </c>
      <c r="K1014">
        <v>3.6</v>
      </c>
      <c r="L1014">
        <v>1.9</v>
      </c>
      <c r="M1014">
        <v>3.9</v>
      </c>
      <c r="N1014">
        <v>3.5</v>
      </c>
      <c r="O1014">
        <v>1.95</v>
      </c>
      <c r="P1014">
        <v>3.9</v>
      </c>
      <c r="Q1014">
        <v>3.5</v>
      </c>
      <c r="R1014">
        <v>1.95</v>
      </c>
      <c r="S1014">
        <f t="shared" si="151"/>
        <v>1.9</v>
      </c>
      <c r="T1014">
        <f t="shared" si="152"/>
        <v>1.95</v>
      </c>
      <c r="U1014">
        <f t="shared" si="153"/>
        <v>1.95</v>
      </c>
      <c r="V1014">
        <f t="shared" si="154"/>
        <v>-1</v>
      </c>
      <c r="W1014">
        <f t="shared" si="155"/>
        <v>-1</v>
      </c>
      <c r="X1014">
        <f t="shared" si="156"/>
        <v>-1</v>
      </c>
      <c r="Y1014">
        <f t="shared" si="157"/>
        <v>1</v>
      </c>
      <c r="Z1014">
        <f t="shared" si="158"/>
        <v>1</v>
      </c>
      <c r="AA1014">
        <f t="shared" si="159"/>
        <v>1</v>
      </c>
    </row>
    <row r="1015" spans="1:27" x14ac:dyDescent="0.2">
      <c r="A1015" t="s">
        <v>17</v>
      </c>
      <c r="B1015" s="1">
        <v>44259</v>
      </c>
      <c r="C1015" s="2">
        <v>0.75</v>
      </c>
      <c r="D1015" t="s">
        <v>44</v>
      </c>
      <c r="E1015" t="s">
        <v>33</v>
      </c>
      <c r="F1015">
        <v>0</v>
      </c>
      <c r="G1015">
        <v>1</v>
      </c>
      <c r="H1015" t="s">
        <v>20</v>
      </c>
      <c r="I1015">
        <f t="shared" si="150"/>
        <v>-1</v>
      </c>
      <c r="J1015">
        <v>4.33</v>
      </c>
      <c r="K1015">
        <v>3.6</v>
      </c>
      <c r="L1015">
        <v>1.83</v>
      </c>
      <c r="M1015">
        <v>4.5</v>
      </c>
      <c r="N1015">
        <v>3.7</v>
      </c>
      <c r="O1015">
        <v>1.8</v>
      </c>
      <c r="P1015">
        <v>4.4000000000000004</v>
      </c>
      <c r="Q1015">
        <v>3.6</v>
      </c>
      <c r="R1015">
        <v>1.83</v>
      </c>
      <c r="S1015">
        <f t="shared" si="151"/>
        <v>1.83</v>
      </c>
      <c r="T1015">
        <f t="shared" si="152"/>
        <v>1.8</v>
      </c>
      <c r="U1015">
        <f t="shared" si="153"/>
        <v>1.83</v>
      </c>
      <c r="V1015">
        <f t="shared" si="154"/>
        <v>-1</v>
      </c>
      <c r="W1015">
        <f t="shared" si="155"/>
        <v>-1</v>
      </c>
      <c r="X1015">
        <f t="shared" si="156"/>
        <v>-1</v>
      </c>
      <c r="Y1015">
        <f t="shared" si="157"/>
        <v>1</v>
      </c>
      <c r="Z1015">
        <f t="shared" si="158"/>
        <v>1</v>
      </c>
      <c r="AA1015">
        <f t="shared" si="159"/>
        <v>1</v>
      </c>
    </row>
    <row r="1016" spans="1:27" x14ac:dyDescent="0.2">
      <c r="A1016" t="s">
        <v>17</v>
      </c>
      <c r="B1016" s="1">
        <v>44259</v>
      </c>
      <c r="C1016" s="2">
        <v>0.84375</v>
      </c>
      <c r="D1016" t="s">
        <v>22</v>
      </c>
      <c r="E1016" t="s">
        <v>34</v>
      </c>
      <c r="F1016">
        <v>0</v>
      </c>
      <c r="G1016">
        <v>1</v>
      </c>
      <c r="H1016" t="s">
        <v>20</v>
      </c>
      <c r="I1016">
        <f t="shared" si="150"/>
        <v>-1</v>
      </c>
      <c r="J1016">
        <v>2.25</v>
      </c>
      <c r="K1016">
        <v>3.6</v>
      </c>
      <c r="L1016">
        <v>3</v>
      </c>
      <c r="M1016">
        <v>2.2000000000000002</v>
      </c>
      <c r="N1016">
        <v>3.6</v>
      </c>
      <c r="O1016">
        <v>3.1</v>
      </c>
      <c r="P1016">
        <v>2.25</v>
      </c>
      <c r="Q1016">
        <v>3.55</v>
      </c>
      <c r="R1016">
        <v>3.1</v>
      </c>
      <c r="S1016">
        <f t="shared" si="151"/>
        <v>2.25</v>
      </c>
      <c r="T1016">
        <f t="shared" si="152"/>
        <v>2.2000000000000002</v>
      </c>
      <c r="U1016">
        <f t="shared" si="153"/>
        <v>2.25</v>
      </c>
      <c r="V1016">
        <f t="shared" si="154"/>
        <v>1</v>
      </c>
      <c r="W1016">
        <f t="shared" si="155"/>
        <v>1</v>
      </c>
      <c r="X1016">
        <f t="shared" si="156"/>
        <v>1</v>
      </c>
      <c r="Y1016">
        <f t="shared" si="157"/>
        <v>0</v>
      </c>
      <c r="Z1016">
        <f t="shared" si="158"/>
        <v>0</v>
      </c>
      <c r="AA1016">
        <f t="shared" si="159"/>
        <v>0</v>
      </c>
    </row>
    <row r="1017" spans="1:27" x14ac:dyDescent="0.2">
      <c r="A1017" t="s">
        <v>17</v>
      </c>
      <c r="B1017" s="1">
        <v>44261</v>
      </c>
      <c r="C1017" s="2">
        <v>0.52083333333333337</v>
      </c>
      <c r="D1017" t="s">
        <v>41</v>
      </c>
      <c r="E1017" t="s">
        <v>19</v>
      </c>
      <c r="F1017">
        <v>1</v>
      </c>
      <c r="G1017">
        <v>1</v>
      </c>
      <c r="H1017" t="s">
        <v>23</v>
      </c>
      <c r="I1017">
        <f t="shared" ref="I1017:I1080" si="160">IF(H1017="H",1,0)+IF(H1017="A",-1,0)</f>
        <v>0</v>
      </c>
      <c r="J1017">
        <v>5.5</v>
      </c>
      <c r="K1017">
        <v>4</v>
      </c>
      <c r="L1017">
        <v>1.61</v>
      </c>
      <c r="M1017">
        <v>5.25</v>
      </c>
      <c r="N1017">
        <v>3.9</v>
      </c>
      <c r="O1017">
        <v>1.65</v>
      </c>
      <c r="P1017">
        <v>5.25</v>
      </c>
      <c r="Q1017">
        <v>3.9</v>
      </c>
      <c r="R1017">
        <v>1.65</v>
      </c>
      <c r="S1017">
        <f t="shared" ref="S1017:S1080" si="161">MIN(J1017:L1017)</f>
        <v>1.61</v>
      </c>
      <c r="T1017">
        <f t="shared" ref="T1017:T1080" si="162">MIN(M1017:O1017)</f>
        <v>1.65</v>
      </c>
      <c r="U1017">
        <f t="shared" ref="U1017:U1080" si="163">MIN(P1017:R1017)</f>
        <v>1.65</v>
      </c>
      <c r="V1017">
        <f t="shared" si="154"/>
        <v>-1</v>
      </c>
      <c r="W1017">
        <f t="shared" si="155"/>
        <v>-1</v>
      </c>
      <c r="X1017">
        <f t="shared" si="156"/>
        <v>-1</v>
      </c>
      <c r="Y1017">
        <f t="shared" si="157"/>
        <v>0</v>
      </c>
      <c r="Z1017">
        <f t="shared" si="158"/>
        <v>0</v>
      </c>
      <c r="AA1017">
        <f t="shared" si="159"/>
        <v>0</v>
      </c>
    </row>
    <row r="1018" spans="1:27" x14ac:dyDescent="0.2">
      <c r="A1018" t="s">
        <v>17</v>
      </c>
      <c r="B1018" s="1">
        <v>44261</v>
      </c>
      <c r="C1018" s="2">
        <v>0.625</v>
      </c>
      <c r="D1018" t="s">
        <v>45</v>
      </c>
      <c r="E1018" t="s">
        <v>32</v>
      </c>
      <c r="F1018">
        <v>0</v>
      </c>
      <c r="G1018">
        <v>2</v>
      </c>
      <c r="H1018" t="s">
        <v>20</v>
      </c>
      <c r="I1018">
        <f t="shared" si="160"/>
        <v>-1</v>
      </c>
      <c r="J1018">
        <v>3.6</v>
      </c>
      <c r="K1018">
        <v>3.5</v>
      </c>
      <c r="L1018">
        <v>2</v>
      </c>
      <c r="M1018">
        <v>3.6</v>
      </c>
      <c r="N1018">
        <v>3.5</v>
      </c>
      <c r="O1018">
        <v>2.0499999999999998</v>
      </c>
      <c r="P1018">
        <v>3.6</v>
      </c>
      <c r="Q1018">
        <v>3.25</v>
      </c>
      <c r="R1018">
        <v>2.15</v>
      </c>
      <c r="S1018">
        <f t="shared" si="161"/>
        <v>2</v>
      </c>
      <c r="T1018">
        <f t="shared" si="162"/>
        <v>2.0499999999999998</v>
      </c>
      <c r="U1018">
        <f t="shared" si="163"/>
        <v>2.15</v>
      </c>
      <c r="V1018">
        <f t="shared" si="154"/>
        <v>-1</v>
      </c>
      <c r="W1018">
        <f t="shared" si="155"/>
        <v>-1</v>
      </c>
      <c r="X1018">
        <f t="shared" si="156"/>
        <v>-1</v>
      </c>
      <c r="Y1018">
        <f t="shared" si="157"/>
        <v>1</v>
      </c>
      <c r="Z1018">
        <f t="shared" si="158"/>
        <v>1</v>
      </c>
      <c r="AA1018">
        <f t="shared" si="159"/>
        <v>1</v>
      </c>
    </row>
    <row r="1019" spans="1:27" x14ac:dyDescent="0.2">
      <c r="A1019" t="s">
        <v>17</v>
      </c>
      <c r="B1019" s="1">
        <v>44261</v>
      </c>
      <c r="C1019" s="2">
        <v>0.72916666666666663</v>
      </c>
      <c r="D1019" t="s">
        <v>26</v>
      </c>
      <c r="E1019" t="s">
        <v>28</v>
      </c>
      <c r="F1019">
        <v>0</v>
      </c>
      <c r="G1019">
        <v>0</v>
      </c>
      <c r="H1019" t="s">
        <v>23</v>
      </c>
      <c r="I1019">
        <f t="shared" si="160"/>
        <v>0</v>
      </c>
      <c r="J1019">
        <v>2.37</v>
      </c>
      <c r="K1019">
        <v>3.25</v>
      </c>
      <c r="L1019">
        <v>3.1</v>
      </c>
      <c r="M1019">
        <v>2.35</v>
      </c>
      <c r="N1019">
        <v>3.25</v>
      </c>
      <c r="O1019">
        <v>3.2</v>
      </c>
      <c r="P1019">
        <v>2.4500000000000002</v>
      </c>
      <c r="Q1019">
        <v>3.1</v>
      </c>
      <c r="R1019">
        <v>3.1</v>
      </c>
      <c r="S1019">
        <f t="shared" si="161"/>
        <v>2.37</v>
      </c>
      <c r="T1019">
        <f t="shared" si="162"/>
        <v>2.35</v>
      </c>
      <c r="U1019">
        <f t="shared" si="163"/>
        <v>2.4500000000000002</v>
      </c>
      <c r="V1019">
        <f t="shared" si="154"/>
        <v>1</v>
      </c>
      <c r="W1019">
        <f t="shared" si="155"/>
        <v>1</v>
      </c>
      <c r="X1019">
        <f t="shared" si="156"/>
        <v>1</v>
      </c>
      <c r="Y1019">
        <f t="shared" si="157"/>
        <v>0</v>
      </c>
      <c r="Z1019">
        <f t="shared" si="158"/>
        <v>0</v>
      </c>
      <c r="AA1019">
        <f t="shared" si="159"/>
        <v>0</v>
      </c>
    </row>
    <row r="1020" spans="1:27" x14ac:dyDescent="0.2">
      <c r="A1020" t="s">
        <v>17</v>
      </c>
      <c r="B1020" s="1">
        <v>44261</v>
      </c>
      <c r="C1020" s="2">
        <v>0.83333333333333337</v>
      </c>
      <c r="D1020" t="s">
        <v>38</v>
      </c>
      <c r="E1020" t="s">
        <v>35</v>
      </c>
      <c r="F1020">
        <v>1</v>
      </c>
      <c r="G1020">
        <v>2</v>
      </c>
      <c r="H1020" t="s">
        <v>20</v>
      </c>
      <c r="I1020">
        <f t="shared" si="160"/>
        <v>-1</v>
      </c>
      <c r="J1020">
        <v>2.5499999999999998</v>
      </c>
      <c r="K1020">
        <v>3.25</v>
      </c>
      <c r="L1020">
        <v>2.8</v>
      </c>
      <c r="M1020">
        <v>2.6</v>
      </c>
      <c r="N1020">
        <v>3.2</v>
      </c>
      <c r="O1020">
        <v>2.8</v>
      </c>
      <c r="P1020">
        <v>2.6</v>
      </c>
      <c r="Q1020">
        <v>3.2</v>
      </c>
      <c r="R1020">
        <v>2.85</v>
      </c>
      <c r="S1020">
        <f t="shared" si="161"/>
        <v>2.5499999999999998</v>
      </c>
      <c r="T1020">
        <f t="shared" si="162"/>
        <v>2.6</v>
      </c>
      <c r="U1020">
        <f t="shared" si="163"/>
        <v>2.6</v>
      </c>
      <c r="V1020">
        <f t="shared" si="154"/>
        <v>1</v>
      </c>
      <c r="W1020">
        <f t="shared" si="155"/>
        <v>1</v>
      </c>
      <c r="X1020">
        <f t="shared" si="156"/>
        <v>1</v>
      </c>
      <c r="Y1020">
        <f t="shared" si="157"/>
        <v>0</v>
      </c>
      <c r="Z1020">
        <f t="shared" si="158"/>
        <v>0</v>
      </c>
      <c r="AA1020">
        <f t="shared" si="159"/>
        <v>0</v>
      </c>
    </row>
    <row r="1021" spans="1:27" x14ac:dyDescent="0.2">
      <c r="A1021" t="s">
        <v>17</v>
      </c>
      <c r="B1021" s="1">
        <v>44262</v>
      </c>
      <c r="C1021" s="2">
        <v>0.5</v>
      </c>
      <c r="D1021" t="s">
        <v>44</v>
      </c>
      <c r="E1021" t="s">
        <v>29</v>
      </c>
      <c r="F1021">
        <v>0</v>
      </c>
      <c r="G1021">
        <v>0</v>
      </c>
      <c r="H1021" t="s">
        <v>23</v>
      </c>
      <c r="I1021">
        <f t="shared" si="160"/>
        <v>0</v>
      </c>
      <c r="J1021">
        <v>2.37</v>
      </c>
      <c r="K1021">
        <v>3.2</v>
      </c>
      <c r="L1021">
        <v>3.1</v>
      </c>
      <c r="M1021">
        <v>2.4500000000000002</v>
      </c>
      <c r="N1021">
        <v>3.2</v>
      </c>
      <c r="O1021">
        <v>3</v>
      </c>
      <c r="P1021">
        <v>2.4500000000000002</v>
      </c>
      <c r="Q1021">
        <v>3.15</v>
      </c>
      <c r="R1021">
        <v>3.05</v>
      </c>
      <c r="S1021">
        <f t="shared" si="161"/>
        <v>2.37</v>
      </c>
      <c r="T1021">
        <f t="shared" si="162"/>
        <v>2.4500000000000002</v>
      </c>
      <c r="U1021">
        <f t="shared" si="163"/>
        <v>2.4500000000000002</v>
      </c>
      <c r="V1021">
        <f t="shared" si="154"/>
        <v>1</v>
      </c>
      <c r="W1021">
        <f t="shared" si="155"/>
        <v>1</v>
      </c>
      <c r="X1021">
        <f t="shared" si="156"/>
        <v>1</v>
      </c>
      <c r="Y1021">
        <f t="shared" si="157"/>
        <v>0</v>
      </c>
      <c r="Z1021">
        <f t="shared" si="158"/>
        <v>0</v>
      </c>
      <c r="AA1021">
        <f t="shared" si="159"/>
        <v>0</v>
      </c>
    </row>
    <row r="1022" spans="1:27" x14ac:dyDescent="0.2">
      <c r="A1022" t="s">
        <v>17</v>
      </c>
      <c r="B1022" s="1">
        <v>44262</v>
      </c>
      <c r="C1022" s="2">
        <v>0.58333333333333337</v>
      </c>
      <c r="D1022" t="s">
        <v>22</v>
      </c>
      <c r="E1022" t="s">
        <v>21</v>
      </c>
      <c r="F1022">
        <v>0</v>
      </c>
      <c r="G1022">
        <v>1</v>
      </c>
      <c r="H1022" t="s">
        <v>20</v>
      </c>
      <c r="I1022">
        <f t="shared" si="160"/>
        <v>-1</v>
      </c>
      <c r="J1022">
        <v>1.36</v>
      </c>
      <c r="K1022">
        <v>5</v>
      </c>
      <c r="L1022">
        <v>8.5</v>
      </c>
      <c r="M1022">
        <v>1.4</v>
      </c>
      <c r="N1022">
        <v>4.75</v>
      </c>
      <c r="O1022">
        <v>7.75</v>
      </c>
      <c r="P1022">
        <v>1.37</v>
      </c>
      <c r="Q1022">
        <v>5.25</v>
      </c>
      <c r="R1022">
        <v>7.75</v>
      </c>
      <c r="S1022">
        <f t="shared" si="161"/>
        <v>1.36</v>
      </c>
      <c r="T1022">
        <f t="shared" si="162"/>
        <v>1.4</v>
      </c>
      <c r="U1022">
        <f t="shared" si="163"/>
        <v>1.37</v>
      </c>
      <c r="V1022">
        <f t="shared" si="154"/>
        <v>1</v>
      </c>
      <c r="W1022">
        <f t="shared" si="155"/>
        <v>1</v>
      </c>
      <c r="X1022">
        <f t="shared" si="156"/>
        <v>1</v>
      </c>
      <c r="Y1022">
        <f t="shared" si="157"/>
        <v>0</v>
      </c>
      <c r="Z1022">
        <f t="shared" si="158"/>
        <v>0</v>
      </c>
      <c r="AA1022">
        <f t="shared" si="159"/>
        <v>0</v>
      </c>
    </row>
    <row r="1023" spans="1:27" x14ac:dyDescent="0.2">
      <c r="A1023" t="s">
        <v>17</v>
      </c>
      <c r="B1023" s="1">
        <v>44262</v>
      </c>
      <c r="C1023" s="2">
        <v>0.6875</v>
      </c>
      <c r="D1023" t="s">
        <v>40</v>
      </c>
      <c r="E1023" t="s">
        <v>37</v>
      </c>
      <c r="F1023">
        <v>0</v>
      </c>
      <c r="G1023">
        <v>2</v>
      </c>
      <c r="H1023" t="s">
        <v>20</v>
      </c>
      <c r="I1023">
        <f t="shared" si="160"/>
        <v>-1</v>
      </c>
      <c r="J1023">
        <v>1.45</v>
      </c>
      <c r="K1023">
        <v>4.5</v>
      </c>
      <c r="L1023">
        <v>7</v>
      </c>
      <c r="M1023">
        <v>1.5</v>
      </c>
      <c r="N1023">
        <v>4.2</v>
      </c>
      <c r="O1023">
        <v>6.75</v>
      </c>
      <c r="P1023">
        <v>1.5</v>
      </c>
      <c r="Q1023">
        <v>4.4000000000000004</v>
      </c>
      <c r="R1023">
        <v>6.5</v>
      </c>
      <c r="S1023">
        <f t="shared" si="161"/>
        <v>1.45</v>
      </c>
      <c r="T1023">
        <f t="shared" si="162"/>
        <v>1.5</v>
      </c>
      <c r="U1023">
        <f t="shared" si="163"/>
        <v>1.5</v>
      </c>
      <c r="V1023">
        <f t="shared" si="154"/>
        <v>1</v>
      </c>
      <c r="W1023">
        <f t="shared" si="155"/>
        <v>1</v>
      </c>
      <c r="X1023">
        <f t="shared" si="156"/>
        <v>1</v>
      </c>
      <c r="Y1023">
        <f t="shared" si="157"/>
        <v>0</v>
      </c>
      <c r="Z1023">
        <f t="shared" si="158"/>
        <v>0</v>
      </c>
      <c r="AA1023">
        <f t="shared" si="159"/>
        <v>0</v>
      </c>
    </row>
    <row r="1024" spans="1:27" x14ac:dyDescent="0.2">
      <c r="A1024" t="s">
        <v>17</v>
      </c>
      <c r="B1024" s="1">
        <v>44262</v>
      </c>
      <c r="C1024" s="2">
        <v>0.80208333333333337</v>
      </c>
      <c r="D1024" t="s">
        <v>31</v>
      </c>
      <c r="E1024" t="s">
        <v>18</v>
      </c>
      <c r="F1024">
        <v>4</v>
      </c>
      <c r="G1024">
        <v>1</v>
      </c>
      <c r="H1024" t="s">
        <v>24</v>
      </c>
      <c r="I1024">
        <f t="shared" si="160"/>
        <v>1</v>
      </c>
      <c r="J1024">
        <v>1.45</v>
      </c>
      <c r="K1024">
        <v>4.5</v>
      </c>
      <c r="L1024">
        <v>7</v>
      </c>
      <c r="M1024">
        <v>1.45</v>
      </c>
      <c r="N1024">
        <v>4.5999999999999996</v>
      </c>
      <c r="O1024">
        <v>7</v>
      </c>
      <c r="P1024">
        <v>1.5</v>
      </c>
      <c r="Q1024">
        <v>4.4000000000000004</v>
      </c>
      <c r="R1024">
        <v>6.75</v>
      </c>
      <c r="S1024">
        <f t="shared" si="161"/>
        <v>1.45</v>
      </c>
      <c r="T1024">
        <f t="shared" si="162"/>
        <v>1.45</v>
      </c>
      <c r="U1024">
        <f t="shared" si="163"/>
        <v>1.5</v>
      </c>
      <c r="V1024">
        <f t="shared" si="154"/>
        <v>1</v>
      </c>
      <c r="W1024">
        <f t="shared" si="155"/>
        <v>1</v>
      </c>
      <c r="X1024">
        <f t="shared" si="156"/>
        <v>1</v>
      </c>
      <c r="Y1024">
        <f t="shared" si="157"/>
        <v>1</v>
      </c>
      <c r="Z1024">
        <f t="shared" si="158"/>
        <v>1</v>
      </c>
      <c r="AA1024">
        <f t="shared" si="159"/>
        <v>1</v>
      </c>
    </row>
    <row r="1025" spans="1:27" x14ac:dyDescent="0.2">
      <c r="A1025" t="s">
        <v>17</v>
      </c>
      <c r="B1025" s="1">
        <v>44263</v>
      </c>
      <c r="C1025" s="2">
        <v>0.75</v>
      </c>
      <c r="D1025" t="s">
        <v>34</v>
      </c>
      <c r="E1025" t="s">
        <v>33</v>
      </c>
      <c r="F1025">
        <v>2</v>
      </c>
      <c r="G1025">
        <v>0</v>
      </c>
      <c r="H1025" t="s">
        <v>24</v>
      </c>
      <c r="I1025">
        <f t="shared" si="160"/>
        <v>1</v>
      </c>
      <c r="J1025">
        <v>1.53</v>
      </c>
      <c r="K1025">
        <v>4</v>
      </c>
      <c r="L1025">
        <v>6.5</v>
      </c>
      <c r="M1025">
        <v>1.57</v>
      </c>
      <c r="N1025">
        <v>4</v>
      </c>
      <c r="O1025">
        <v>6</v>
      </c>
      <c r="P1025">
        <v>1.53</v>
      </c>
      <c r="Q1025">
        <v>4.0999999999999996</v>
      </c>
      <c r="R1025">
        <v>6.5</v>
      </c>
      <c r="S1025">
        <f t="shared" si="161"/>
        <v>1.53</v>
      </c>
      <c r="T1025">
        <f t="shared" si="162"/>
        <v>1.57</v>
      </c>
      <c r="U1025">
        <f t="shared" si="163"/>
        <v>1.53</v>
      </c>
      <c r="V1025">
        <f t="shared" si="154"/>
        <v>1</v>
      </c>
      <c r="W1025">
        <f t="shared" si="155"/>
        <v>1</v>
      </c>
      <c r="X1025">
        <f t="shared" si="156"/>
        <v>1</v>
      </c>
      <c r="Y1025">
        <f t="shared" si="157"/>
        <v>1</v>
      </c>
      <c r="Z1025">
        <f t="shared" si="158"/>
        <v>1</v>
      </c>
      <c r="AA1025">
        <f t="shared" si="159"/>
        <v>1</v>
      </c>
    </row>
    <row r="1026" spans="1:27" x14ac:dyDescent="0.2">
      <c r="A1026" t="s">
        <v>17</v>
      </c>
      <c r="B1026" s="1">
        <v>44263</v>
      </c>
      <c r="C1026" s="2">
        <v>0.83333333333333337</v>
      </c>
      <c r="D1026" t="s">
        <v>39</v>
      </c>
      <c r="E1026" t="s">
        <v>27</v>
      </c>
      <c r="F1026">
        <v>2</v>
      </c>
      <c r="G1026">
        <v>0</v>
      </c>
      <c r="H1026" t="s">
        <v>24</v>
      </c>
      <c r="I1026">
        <f t="shared" si="160"/>
        <v>1</v>
      </c>
      <c r="J1026">
        <v>2.0499999999999998</v>
      </c>
      <c r="K1026">
        <v>3.6</v>
      </c>
      <c r="L1026">
        <v>3.5</v>
      </c>
      <c r="M1026">
        <v>2.1</v>
      </c>
      <c r="N1026">
        <v>3.5</v>
      </c>
      <c r="O1026">
        <v>3.5</v>
      </c>
      <c r="P1026">
        <v>2.1</v>
      </c>
      <c r="Q1026">
        <v>3.55</v>
      </c>
      <c r="R1026">
        <v>3.4</v>
      </c>
      <c r="S1026">
        <f t="shared" si="161"/>
        <v>2.0499999999999998</v>
      </c>
      <c r="T1026">
        <f t="shared" si="162"/>
        <v>2.1</v>
      </c>
      <c r="U1026">
        <f t="shared" si="163"/>
        <v>2.1</v>
      </c>
      <c r="V1026">
        <f t="shared" si="154"/>
        <v>1</v>
      </c>
      <c r="W1026">
        <f t="shared" si="155"/>
        <v>1</v>
      </c>
      <c r="X1026">
        <f t="shared" si="156"/>
        <v>1</v>
      </c>
      <c r="Y1026">
        <f t="shared" si="157"/>
        <v>1</v>
      </c>
      <c r="Z1026">
        <f t="shared" si="158"/>
        <v>1</v>
      </c>
      <c r="AA1026">
        <f t="shared" si="159"/>
        <v>1</v>
      </c>
    </row>
    <row r="1027" spans="1:27" x14ac:dyDescent="0.2">
      <c r="A1027" t="s">
        <v>17</v>
      </c>
      <c r="B1027" s="1">
        <v>44265</v>
      </c>
      <c r="C1027" s="2">
        <v>0.75</v>
      </c>
      <c r="D1027" t="s">
        <v>40</v>
      </c>
      <c r="E1027" t="s">
        <v>32</v>
      </c>
      <c r="F1027">
        <v>5</v>
      </c>
      <c r="G1027">
        <v>2</v>
      </c>
      <c r="H1027" t="s">
        <v>24</v>
      </c>
      <c r="I1027">
        <f t="shared" si="160"/>
        <v>1</v>
      </c>
      <c r="J1027">
        <v>1.18</v>
      </c>
      <c r="K1027">
        <v>7.5</v>
      </c>
      <c r="L1027">
        <v>15</v>
      </c>
      <c r="M1027">
        <v>1.22</v>
      </c>
      <c r="N1027">
        <v>6.75</v>
      </c>
      <c r="O1027">
        <v>11.5</v>
      </c>
      <c r="P1027">
        <v>1.22</v>
      </c>
      <c r="Q1027">
        <v>6.75</v>
      </c>
      <c r="R1027">
        <v>14</v>
      </c>
      <c r="S1027">
        <f t="shared" si="161"/>
        <v>1.18</v>
      </c>
      <c r="T1027">
        <f t="shared" si="162"/>
        <v>1.22</v>
      </c>
      <c r="U1027">
        <f t="shared" si="163"/>
        <v>1.22</v>
      </c>
      <c r="V1027">
        <f t="shared" ref="V1027:V1090" si="164">-1 + 2*IF(S1027=J1027,1,0)</f>
        <v>1</v>
      </c>
      <c r="W1027">
        <f t="shared" ref="W1027:W1090" si="165">-1 + 2*IF(T1027=M1027,1,0)</f>
        <v>1</v>
      </c>
      <c r="X1027">
        <f t="shared" ref="X1027:X1090" si="166">-1 + 2*IF(U1027=P1027,1,0)</f>
        <v>1</v>
      </c>
      <c r="Y1027">
        <f t="shared" ref="Y1027:Y1090" si="167">IF(V1027=I1027,1,0)</f>
        <v>1</v>
      </c>
      <c r="Z1027">
        <f t="shared" ref="Z1027:Z1090" si="168">IF(W1027=I1027,1,0)</f>
        <v>1</v>
      </c>
      <c r="AA1027">
        <f t="shared" ref="AA1027:AA1090" si="169">IF(X1027=I1027,1,0)</f>
        <v>1</v>
      </c>
    </row>
    <row r="1028" spans="1:27" x14ac:dyDescent="0.2">
      <c r="A1028" t="s">
        <v>17</v>
      </c>
      <c r="B1028" s="1">
        <v>44267</v>
      </c>
      <c r="C1028" s="2">
        <v>0.83333333333333337</v>
      </c>
      <c r="D1028" t="s">
        <v>29</v>
      </c>
      <c r="E1028" t="s">
        <v>26</v>
      </c>
      <c r="F1028">
        <v>1</v>
      </c>
      <c r="G1028">
        <v>1</v>
      </c>
      <c r="H1028" t="s">
        <v>23</v>
      </c>
      <c r="I1028">
        <f t="shared" si="160"/>
        <v>0</v>
      </c>
      <c r="J1028">
        <v>3.8</v>
      </c>
      <c r="K1028">
        <v>3.3</v>
      </c>
      <c r="L1028">
        <v>2.0499999999999998</v>
      </c>
      <c r="M1028">
        <v>3.9</v>
      </c>
      <c r="N1028">
        <v>3.4</v>
      </c>
      <c r="O1028">
        <v>2</v>
      </c>
      <c r="P1028">
        <v>3.6</v>
      </c>
      <c r="Q1028">
        <v>3.35</v>
      </c>
      <c r="R1028">
        <v>2.1</v>
      </c>
      <c r="S1028">
        <f t="shared" si="161"/>
        <v>2.0499999999999998</v>
      </c>
      <c r="T1028">
        <f t="shared" si="162"/>
        <v>2</v>
      </c>
      <c r="U1028">
        <f t="shared" si="163"/>
        <v>2.1</v>
      </c>
      <c r="V1028">
        <f t="shared" si="164"/>
        <v>-1</v>
      </c>
      <c r="W1028">
        <f t="shared" si="165"/>
        <v>-1</v>
      </c>
      <c r="X1028">
        <f t="shared" si="166"/>
        <v>-1</v>
      </c>
      <c r="Y1028">
        <f t="shared" si="167"/>
        <v>0</v>
      </c>
      <c r="Z1028">
        <f t="shared" si="168"/>
        <v>0</v>
      </c>
      <c r="AA1028">
        <f t="shared" si="169"/>
        <v>0</v>
      </c>
    </row>
    <row r="1029" spans="1:27" x14ac:dyDescent="0.2">
      <c r="A1029" t="s">
        <v>17</v>
      </c>
      <c r="B1029" s="1">
        <v>44268</v>
      </c>
      <c r="C1029" s="2">
        <v>0.52083333333333337</v>
      </c>
      <c r="D1029" t="s">
        <v>27</v>
      </c>
      <c r="E1029" t="s">
        <v>34</v>
      </c>
      <c r="F1029">
        <v>0</v>
      </c>
      <c r="G1029">
        <v>0</v>
      </c>
      <c r="H1029" t="s">
        <v>23</v>
      </c>
      <c r="I1029">
        <f t="shared" si="160"/>
        <v>0</v>
      </c>
      <c r="J1029">
        <v>4.75</v>
      </c>
      <c r="K1029">
        <v>4</v>
      </c>
      <c r="L1029">
        <v>1.7</v>
      </c>
      <c r="M1029">
        <v>4.5</v>
      </c>
      <c r="N1029">
        <v>3.9</v>
      </c>
      <c r="O1029">
        <v>1.75</v>
      </c>
      <c r="P1029">
        <v>4.4000000000000004</v>
      </c>
      <c r="Q1029">
        <v>3.85</v>
      </c>
      <c r="R1029">
        <v>1.77</v>
      </c>
      <c r="S1029">
        <f t="shared" si="161"/>
        <v>1.7</v>
      </c>
      <c r="T1029">
        <f t="shared" si="162"/>
        <v>1.75</v>
      </c>
      <c r="U1029">
        <f t="shared" si="163"/>
        <v>1.77</v>
      </c>
      <c r="V1029">
        <f t="shared" si="164"/>
        <v>-1</v>
      </c>
      <c r="W1029">
        <f t="shared" si="165"/>
        <v>-1</v>
      </c>
      <c r="X1029">
        <f t="shared" si="166"/>
        <v>-1</v>
      </c>
      <c r="Y1029">
        <f t="shared" si="167"/>
        <v>0</v>
      </c>
      <c r="Z1029">
        <f t="shared" si="168"/>
        <v>0</v>
      </c>
      <c r="AA1029">
        <f t="shared" si="169"/>
        <v>0</v>
      </c>
    </row>
    <row r="1030" spans="1:27" x14ac:dyDescent="0.2">
      <c r="A1030" t="s">
        <v>17</v>
      </c>
      <c r="B1030" s="1">
        <v>44268</v>
      </c>
      <c r="C1030" s="2">
        <v>0.625</v>
      </c>
      <c r="D1030" t="s">
        <v>18</v>
      </c>
      <c r="E1030" t="s">
        <v>44</v>
      </c>
      <c r="F1030">
        <v>1</v>
      </c>
      <c r="G1030">
        <v>0</v>
      </c>
      <c r="H1030" t="s">
        <v>24</v>
      </c>
      <c r="I1030">
        <f t="shared" si="160"/>
        <v>1</v>
      </c>
      <c r="J1030">
        <v>2.15</v>
      </c>
      <c r="K1030">
        <v>3.2</v>
      </c>
      <c r="L1030">
        <v>3.6</v>
      </c>
      <c r="M1030">
        <v>2.15</v>
      </c>
      <c r="N1030">
        <v>3.25</v>
      </c>
      <c r="O1030">
        <v>3.6</v>
      </c>
      <c r="P1030">
        <v>2.25</v>
      </c>
      <c r="Q1030">
        <v>3.1</v>
      </c>
      <c r="R1030">
        <v>3.5</v>
      </c>
      <c r="S1030">
        <f t="shared" si="161"/>
        <v>2.15</v>
      </c>
      <c r="T1030">
        <f t="shared" si="162"/>
        <v>2.15</v>
      </c>
      <c r="U1030">
        <f t="shared" si="163"/>
        <v>2.25</v>
      </c>
      <c r="V1030">
        <f t="shared" si="164"/>
        <v>1</v>
      </c>
      <c r="W1030">
        <f t="shared" si="165"/>
        <v>1</v>
      </c>
      <c r="X1030">
        <f t="shared" si="166"/>
        <v>1</v>
      </c>
      <c r="Y1030">
        <f t="shared" si="167"/>
        <v>1</v>
      </c>
      <c r="Z1030">
        <f t="shared" si="168"/>
        <v>1</v>
      </c>
      <c r="AA1030">
        <f t="shared" si="169"/>
        <v>1</v>
      </c>
    </row>
    <row r="1031" spans="1:27" x14ac:dyDescent="0.2">
      <c r="A1031" t="s">
        <v>17</v>
      </c>
      <c r="B1031" s="1">
        <v>44268</v>
      </c>
      <c r="C1031" s="2">
        <v>0.72916666666666663</v>
      </c>
      <c r="D1031" t="s">
        <v>33</v>
      </c>
      <c r="E1031" t="s">
        <v>41</v>
      </c>
      <c r="F1031">
        <v>1</v>
      </c>
      <c r="G1031">
        <v>2</v>
      </c>
      <c r="H1031" t="s">
        <v>20</v>
      </c>
      <c r="I1031">
        <f t="shared" si="160"/>
        <v>-1</v>
      </c>
      <c r="J1031">
        <v>1.83</v>
      </c>
      <c r="K1031">
        <v>3.5</v>
      </c>
      <c r="L1031">
        <v>4.5</v>
      </c>
      <c r="M1031">
        <v>1.83</v>
      </c>
      <c r="N1031">
        <v>3.5</v>
      </c>
      <c r="O1031">
        <v>4.5</v>
      </c>
      <c r="P1031">
        <v>1.9</v>
      </c>
      <c r="Q1031">
        <v>3.45</v>
      </c>
      <c r="R1031">
        <v>4.4000000000000004</v>
      </c>
      <c r="S1031">
        <f t="shared" si="161"/>
        <v>1.83</v>
      </c>
      <c r="T1031">
        <f t="shared" si="162"/>
        <v>1.83</v>
      </c>
      <c r="U1031">
        <f t="shared" si="163"/>
        <v>1.9</v>
      </c>
      <c r="V1031">
        <f t="shared" si="164"/>
        <v>1</v>
      </c>
      <c r="W1031">
        <f t="shared" si="165"/>
        <v>1</v>
      </c>
      <c r="X1031">
        <f t="shared" si="166"/>
        <v>1</v>
      </c>
      <c r="Y1031">
        <f t="shared" si="167"/>
        <v>0</v>
      </c>
      <c r="Z1031">
        <f t="shared" si="168"/>
        <v>0</v>
      </c>
      <c r="AA1031">
        <f t="shared" si="169"/>
        <v>0</v>
      </c>
    </row>
    <row r="1032" spans="1:27" x14ac:dyDescent="0.2">
      <c r="A1032" t="s">
        <v>17</v>
      </c>
      <c r="B1032" s="1">
        <v>44268</v>
      </c>
      <c r="C1032" s="2">
        <v>0.83333333333333337</v>
      </c>
      <c r="D1032" t="s">
        <v>21</v>
      </c>
      <c r="E1032" t="s">
        <v>40</v>
      </c>
      <c r="F1032">
        <v>0</v>
      </c>
      <c r="G1032">
        <v>3</v>
      </c>
      <c r="H1032" t="s">
        <v>20</v>
      </c>
      <c r="I1032">
        <f t="shared" si="160"/>
        <v>-1</v>
      </c>
      <c r="J1032">
        <v>10</v>
      </c>
      <c r="K1032">
        <v>5</v>
      </c>
      <c r="L1032">
        <v>1.33</v>
      </c>
      <c r="M1032">
        <v>10</v>
      </c>
      <c r="N1032">
        <v>5</v>
      </c>
      <c r="O1032">
        <v>1.33</v>
      </c>
      <c r="P1032">
        <v>8.5</v>
      </c>
      <c r="Q1032">
        <v>4.9000000000000004</v>
      </c>
      <c r="R1032">
        <v>1.37</v>
      </c>
      <c r="S1032">
        <f t="shared" si="161"/>
        <v>1.33</v>
      </c>
      <c r="T1032">
        <f t="shared" si="162"/>
        <v>1.33</v>
      </c>
      <c r="U1032">
        <f t="shared" si="163"/>
        <v>1.37</v>
      </c>
      <c r="V1032">
        <f t="shared" si="164"/>
        <v>-1</v>
      </c>
      <c r="W1032">
        <f t="shared" si="165"/>
        <v>-1</v>
      </c>
      <c r="X1032">
        <f t="shared" si="166"/>
        <v>-1</v>
      </c>
      <c r="Y1032">
        <f t="shared" si="167"/>
        <v>1</v>
      </c>
      <c r="Z1032">
        <f t="shared" si="168"/>
        <v>1</v>
      </c>
      <c r="AA1032">
        <f t="shared" si="169"/>
        <v>1</v>
      </c>
    </row>
    <row r="1033" spans="1:27" x14ac:dyDescent="0.2">
      <c r="A1033" t="s">
        <v>17</v>
      </c>
      <c r="B1033" s="1">
        <v>44269</v>
      </c>
      <c r="C1033" s="2">
        <v>0.5</v>
      </c>
      <c r="D1033" t="s">
        <v>32</v>
      </c>
      <c r="E1033" t="s">
        <v>38</v>
      </c>
      <c r="F1033">
        <v>1</v>
      </c>
      <c r="G1033">
        <v>2</v>
      </c>
      <c r="H1033" t="s">
        <v>20</v>
      </c>
      <c r="I1033">
        <f t="shared" si="160"/>
        <v>-1</v>
      </c>
      <c r="J1033">
        <v>2.9</v>
      </c>
      <c r="K1033">
        <v>3.1</v>
      </c>
      <c r="L1033">
        <v>2.5</v>
      </c>
      <c r="M1033">
        <v>3</v>
      </c>
      <c r="N1033">
        <v>3.1</v>
      </c>
      <c r="O1033">
        <v>2.5499999999999998</v>
      </c>
      <c r="P1033">
        <v>2.95</v>
      </c>
      <c r="Q1033">
        <v>3.05</v>
      </c>
      <c r="R1033">
        <v>2.6</v>
      </c>
      <c r="S1033">
        <f t="shared" si="161"/>
        <v>2.5</v>
      </c>
      <c r="T1033">
        <f t="shared" si="162"/>
        <v>2.5499999999999998</v>
      </c>
      <c r="U1033">
        <f t="shared" si="163"/>
        <v>2.6</v>
      </c>
      <c r="V1033">
        <f t="shared" si="164"/>
        <v>-1</v>
      </c>
      <c r="W1033">
        <f t="shared" si="165"/>
        <v>-1</v>
      </c>
      <c r="X1033">
        <f t="shared" si="166"/>
        <v>-1</v>
      </c>
      <c r="Y1033">
        <f t="shared" si="167"/>
        <v>1</v>
      </c>
      <c r="Z1033">
        <f t="shared" si="168"/>
        <v>1</v>
      </c>
      <c r="AA1033">
        <f t="shared" si="169"/>
        <v>1</v>
      </c>
    </row>
    <row r="1034" spans="1:27" x14ac:dyDescent="0.2">
      <c r="A1034" t="s">
        <v>17</v>
      </c>
      <c r="B1034" s="1">
        <v>44269</v>
      </c>
      <c r="C1034" s="2">
        <v>0.58333333333333337</v>
      </c>
      <c r="D1034" t="s">
        <v>35</v>
      </c>
      <c r="E1034" t="s">
        <v>45</v>
      </c>
      <c r="F1034">
        <v>5</v>
      </c>
      <c r="G1034">
        <v>0</v>
      </c>
      <c r="H1034" t="s">
        <v>24</v>
      </c>
      <c r="I1034">
        <f t="shared" si="160"/>
        <v>1</v>
      </c>
      <c r="J1034">
        <v>1.5</v>
      </c>
      <c r="K1034">
        <v>4.2</v>
      </c>
      <c r="L1034">
        <v>6.5</v>
      </c>
      <c r="M1034">
        <v>1.48</v>
      </c>
      <c r="N1034">
        <v>4.25</v>
      </c>
      <c r="O1034">
        <v>7</v>
      </c>
      <c r="P1034">
        <v>1.53</v>
      </c>
      <c r="Q1034">
        <v>4</v>
      </c>
      <c r="R1034">
        <v>6.5</v>
      </c>
      <c r="S1034">
        <f t="shared" si="161"/>
        <v>1.5</v>
      </c>
      <c r="T1034">
        <f t="shared" si="162"/>
        <v>1.48</v>
      </c>
      <c r="U1034">
        <f t="shared" si="163"/>
        <v>1.53</v>
      </c>
      <c r="V1034">
        <f t="shared" si="164"/>
        <v>1</v>
      </c>
      <c r="W1034">
        <f t="shared" si="165"/>
        <v>1</v>
      </c>
      <c r="X1034">
        <f t="shared" si="166"/>
        <v>1</v>
      </c>
      <c r="Y1034">
        <f t="shared" si="167"/>
        <v>1</v>
      </c>
      <c r="Z1034">
        <f t="shared" si="168"/>
        <v>1</v>
      </c>
      <c r="AA1034">
        <f t="shared" si="169"/>
        <v>1</v>
      </c>
    </row>
    <row r="1035" spans="1:27" x14ac:dyDescent="0.2">
      <c r="A1035" t="s">
        <v>17</v>
      </c>
      <c r="B1035" s="1">
        <v>44269</v>
      </c>
      <c r="C1035" s="2">
        <v>0.6875</v>
      </c>
      <c r="D1035" t="s">
        <v>19</v>
      </c>
      <c r="E1035" t="s">
        <v>31</v>
      </c>
      <c r="F1035">
        <v>2</v>
      </c>
      <c r="G1035">
        <v>1</v>
      </c>
      <c r="H1035" t="s">
        <v>24</v>
      </c>
      <c r="I1035">
        <f t="shared" si="160"/>
        <v>1</v>
      </c>
      <c r="J1035">
        <v>2.5499999999999998</v>
      </c>
      <c r="K1035">
        <v>3.4</v>
      </c>
      <c r="L1035">
        <v>2.75</v>
      </c>
      <c r="M1035">
        <v>2.5499999999999998</v>
      </c>
      <c r="N1035">
        <v>3.4</v>
      </c>
      <c r="O1035">
        <v>2.75</v>
      </c>
      <c r="P1035">
        <v>2.5499999999999998</v>
      </c>
      <c r="Q1035">
        <v>3.3</v>
      </c>
      <c r="R1035">
        <v>2.8</v>
      </c>
      <c r="S1035">
        <f t="shared" si="161"/>
        <v>2.5499999999999998</v>
      </c>
      <c r="T1035">
        <f t="shared" si="162"/>
        <v>2.5499999999999998</v>
      </c>
      <c r="U1035">
        <f t="shared" si="163"/>
        <v>2.5499999999999998</v>
      </c>
      <c r="V1035">
        <f t="shared" si="164"/>
        <v>1</v>
      </c>
      <c r="W1035">
        <f t="shared" si="165"/>
        <v>1</v>
      </c>
      <c r="X1035">
        <f t="shared" si="166"/>
        <v>1</v>
      </c>
      <c r="Y1035">
        <f t="shared" si="167"/>
        <v>1</v>
      </c>
      <c r="Z1035">
        <f t="shared" si="168"/>
        <v>1</v>
      </c>
      <c r="AA1035">
        <f t="shared" si="169"/>
        <v>1</v>
      </c>
    </row>
    <row r="1036" spans="1:27" x14ac:dyDescent="0.2">
      <c r="A1036" t="s">
        <v>17</v>
      </c>
      <c r="B1036" s="1">
        <v>44269</v>
      </c>
      <c r="C1036" s="2">
        <v>0.80208333333333337</v>
      </c>
      <c r="D1036" t="s">
        <v>37</v>
      </c>
      <c r="E1036" t="s">
        <v>39</v>
      </c>
      <c r="F1036">
        <v>1</v>
      </c>
      <c r="G1036">
        <v>0</v>
      </c>
      <c r="H1036" t="s">
        <v>24</v>
      </c>
      <c r="I1036">
        <f t="shared" si="160"/>
        <v>1</v>
      </c>
      <c r="J1036">
        <v>1.83</v>
      </c>
      <c r="K1036">
        <v>3.6</v>
      </c>
      <c r="L1036">
        <v>4.33</v>
      </c>
      <c r="M1036">
        <v>1.85</v>
      </c>
      <c r="N1036">
        <v>3.6</v>
      </c>
      <c r="O1036">
        <v>4.33</v>
      </c>
      <c r="P1036">
        <v>1.85</v>
      </c>
      <c r="Q1036">
        <v>3.55</v>
      </c>
      <c r="R1036">
        <v>4.3</v>
      </c>
      <c r="S1036">
        <f t="shared" si="161"/>
        <v>1.83</v>
      </c>
      <c r="T1036">
        <f t="shared" si="162"/>
        <v>1.85</v>
      </c>
      <c r="U1036">
        <f t="shared" si="163"/>
        <v>1.85</v>
      </c>
      <c r="V1036">
        <f t="shared" si="164"/>
        <v>1</v>
      </c>
      <c r="W1036">
        <f t="shared" si="165"/>
        <v>1</v>
      </c>
      <c r="X1036">
        <f t="shared" si="166"/>
        <v>1</v>
      </c>
      <c r="Y1036">
        <f t="shared" si="167"/>
        <v>1</v>
      </c>
      <c r="Z1036">
        <f t="shared" si="168"/>
        <v>1</v>
      </c>
      <c r="AA1036">
        <f t="shared" si="169"/>
        <v>1</v>
      </c>
    </row>
    <row r="1037" spans="1:27" x14ac:dyDescent="0.2">
      <c r="A1037" t="s">
        <v>17</v>
      </c>
      <c r="B1037" s="1">
        <v>44270</v>
      </c>
      <c r="C1037" s="2">
        <v>0.83333333333333337</v>
      </c>
      <c r="D1037" t="s">
        <v>28</v>
      </c>
      <c r="E1037" t="s">
        <v>22</v>
      </c>
      <c r="F1037">
        <v>0</v>
      </c>
      <c r="G1037">
        <v>1</v>
      </c>
      <c r="H1037" t="s">
        <v>20</v>
      </c>
      <c r="I1037">
        <f t="shared" si="160"/>
        <v>-1</v>
      </c>
      <c r="J1037">
        <v>4.75</v>
      </c>
      <c r="K1037">
        <v>3.75</v>
      </c>
      <c r="L1037">
        <v>1.72</v>
      </c>
      <c r="M1037">
        <v>4.75</v>
      </c>
      <c r="N1037">
        <v>3.7</v>
      </c>
      <c r="O1037">
        <v>1.75</v>
      </c>
      <c r="P1037">
        <v>4.7</v>
      </c>
      <c r="Q1037">
        <v>3.7</v>
      </c>
      <c r="R1037">
        <v>1.75</v>
      </c>
      <c r="S1037">
        <f t="shared" si="161"/>
        <v>1.72</v>
      </c>
      <c r="T1037">
        <f t="shared" si="162"/>
        <v>1.75</v>
      </c>
      <c r="U1037">
        <f t="shared" si="163"/>
        <v>1.75</v>
      </c>
      <c r="V1037">
        <f t="shared" si="164"/>
        <v>-1</v>
      </c>
      <c r="W1037">
        <f t="shared" si="165"/>
        <v>-1</v>
      </c>
      <c r="X1037">
        <f t="shared" si="166"/>
        <v>-1</v>
      </c>
      <c r="Y1037">
        <f t="shared" si="167"/>
        <v>1</v>
      </c>
      <c r="Z1037">
        <f t="shared" si="168"/>
        <v>1</v>
      </c>
      <c r="AA1037">
        <f t="shared" si="169"/>
        <v>1</v>
      </c>
    </row>
    <row r="1038" spans="1:27" x14ac:dyDescent="0.2">
      <c r="A1038" t="s">
        <v>17</v>
      </c>
      <c r="B1038" s="1">
        <v>44274</v>
      </c>
      <c r="C1038" s="2">
        <v>0.83333333333333337</v>
      </c>
      <c r="D1038" t="s">
        <v>21</v>
      </c>
      <c r="E1038" t="s">
        <v>27</v>
      </c>
      <c r="F1038">
        <v>1</v>
      </c>
      <c r="G1038">
        <v>2</v>
      </c>
      <c r="H1038" t="s">
        <v>20</v>
      </c>
      <c r="I1038">
        <f t="shared" si="160"/>
        <v>-1</v>
      </c>
      <c r="J1038">
        <v>2.37</v>
      </c>
      <c r="K1038">
        <v>3.4</v>
      </c>
      <c r="L1038">
        <v>3</v>
      </c>
      <c r="M1038">
        <v>2.4</v>
      </c>
      <c r="N1038">
        <v>3.4</v>
      </c>
      <c r="O1038">
        <v>2.95</v>
      </c>
      <c r="P1038">
        <v>2.4500000000000002</v>
      </c>
      <c r="Q1038">
        <v>3.25</v>
      </c>
      <c r="R1038">
        <v>3</v>
      </c>
      <c r="S1038">
        <f t="shared" si="161"/>
        <v>2.37</v>
      </c>
      <c r="T1038">
        <f t="shared" si="162"/>
        <v>2.4</v>
      </c>
      <c r="U1038">
        <f t="shared" si="163"/>
        <v>2.4500000000000002</v>
      </c>
      <c r="V1038">
        <f t="shared" si="164"/>
        <v>1</v>
      </c>
      <c r="W1038">
        <f t="shared" si="165"/>
        <v>1</v>
      </c>
      <c r="X1038">
        <f t="shared" si="166"/>
        <v>1</v>
      </c>
      <c r="Y1038">
        <f t="shared" si="167"/>
        <v>0</v>
      </c>
      <c r="Z1038">
        <f t="shared" si="168"/>
        <v>0</v>
      </c>
      <c r="AA1038">
        <f t="shared" si="169"/>
        <v>0</v>
      </c>
    </row>
    <row r="1039" spans="1:27" x14ac:dyDescent="0.2">
      <c r="A1039" t="s">
        <v>17</v>
      </c>
      <c r="B1039" s="1">
        <v>44275</v>
      </c>
      <c r="C1039" s="2">
        <v>0.83333333333333337</v>
      </c>
      <c r="D1039" t="s">
        <v>38</v>
      </c>
      <c r="E1039" t="s">
        <v>29</v>
      </c>
      <c r="F1039">
        <v>3</v>
      </c>
      <c r="G1039">
        <v>0</v>
      </c>
      <c r="H1039" t="s">
        <v>24</v>
      </c>
      <c r="I1039">
        <f t="shared" si="160"/>
        <v>1</v>
      </c>
      <c r="J1039">
        <v>1.66</v>
      </c>
      <c r="K1039">
        <v>3.5</v>
      </c>
      <c r="L1039">
        <v>6</v>
      </c>
      <c r="M1039">
        <v>1.65</v>
      </c>
      <c r="N1039">
        <v>3.5</v>
      </c>
      <c r="O1039">
        <v>6.5</v>
      </c>
      <c r="P1039">
        <v>1.65</v>
      </c>
      <c r="Q1039">
        <v>3.6</v>
      </c>
      <c r="R1039">
        <v>6</v>
      </c>
      <c r="S1039">
        <f t="shared" si="161"/>
        <v>1.66</v>
      </c>
      <c r="T1039">
        <f t="shared" si="162"/>
        <v>1.65</v>
      </c>
      <c r="U1039">
        <f t="shared" si="163"/>
        <v>1.65</v>
      </c>
      <c r="V1039">
        <f t="shared" si="164"/>
        <v>1</v>
      </c>
      <c r="W1039">
        <f t="shared" si="165"/>
        <v>1</v>
      </c>
      <c r="X1039">
        <f t="shared" si="166"/>
        <v>1</v>
      </c>
      <c r="Y1039">
        <f t="shared" si="167"/>
        <v>1</v>
      </c>
      <c r="Z1039">
        <f t="shared" si="168"/>
        <v>1</v>
      </c>
      <c r="AA1039">
        <f t="shared" si="169"/>
        <v>1</v>
      </c>
    </row>
    <row r="1040" spans="1:27" x14ac:dyDescent="0.2">
      <c r="A1040" t="s">
        <v>17</v>
      </c>
      <c r="B1040" s="1">
        <v>44276</v>
      </c>
      <c r="C1040" s="2">
        <v>0.625</v>
      </c>
      <c r="D1040" t="s">
        <v>39</v>
      </c>
      <c r="E1040" t="s">
        <v>19</v>
      </c>
      <c r="F1040">
        <v>3</v>
      </c>
      <c r="G1040">
        <v>3</v>
      </c>
      <c r="H1040" t="s">
        <v>23</v>
      </c>
      <c r="I1040">
        <f t="shared" si="160"/>
        <v>0</v>
      </c>
      <c r="J1040">
        <v>2.8</v>
      </c>
      <c r="K1040">
        <v>3.5</v>
      </c>
      <c r="L1040">
        <v>2.4500000000000002</v>
      </c>
      <c r="M1040">
        <v>2.75</v>
      </c>
      <c r="N1040">
        <v>3.6</v>
      </c>
      <c r="O1040">
        <v>2.4500000000000002</v>
      </c>
      <c r="P1040">
        <v>2.8</v>
      </c>
      <c r="Q1040">
        <v>3.4</v>
      </c>
      <c r="R1040">
        <v>2.5</v>
      </c>
      <c r="S1040">
        <f t="shared" si="161"/>
        <v>2.4500000000000002</v>
      </c>
      <c r="T1040">
        <f t="shared" si="162"/>
        <v>2.4500000000000002</v>
      </c>
      <c r="U1040">
        <f t="shared" si="163"/>
        <v>2.5</v>
      </c>
      <c r="V1040">
        <f t="shared" si="164"/>
        <v>-1</v>
      </c>
      <c r="W1040">
        <f t="shared" si="165"/>
        <v>-1</v>
      </c>
      <c r="X1040">
        <f t="shared" si="166"/>
        <v>-1</v>
      </c>
      <c r="Y1040">
        <f t="shared" si="167"/>
        <v>0</v>
      </c>
      <c r="Z1040">
        <f t="shared" si="168"/>
        <v>0</v>
      </c>
      <c r="AA1040">
        <f t="shared" si="169"/>
        <v>0</v>
      </c>
    </row>
    <row r="1041" spans="1:27" x14ac:dyDescent="0.2">
      <c r="A1041" t="s">
        <v>17</v>
      </c>
      <c r="B1041" s="1">
        <v>44276</v>
      </c>
      <c r="C1041" s="2">
        <v>0.8125</v>
      </c>
      <c r="D1041" t="s">
        <v>26</v>
      </c>
      <c r="E1041" t="s">
        <v>31</v>
      </c>
      <c r="F1041">
        <v>0</v>
      </c>
      <c r="G1041">
        <v>2</v>
      </c>
      <c r="H1041" t="s">
        <v>20</v>
      </c>
      <c r="I1041">
        <f t="shared" si="160"/>
        <v>-1</v>
      </c>
      <c r="J1041">
        <v>2.9</v>
      </c>
      <c r="K1041">
        <v>3.3</v>
      </c>
      <c r="L1041">
        <v>2.4500000000000002</v>
      </c>
      <c r="M1041">
        <v>2.9</v>
      </c>
      <c r="N1041">
        <v>3.4</v>
      </c>
      <c r="O1041">
        <v>2.4500000000000002</v>
      </c>
      <c r="P1041">
        <v>2.95</v>
      </c>
      <c r="Q1041">
        <v>3.35</v>
      </c>
      <c r="R1041">
        <v>2.4</v>
      </c>
      <c r="S1041">
        <f t="shared" si="161"/>
        <v>2.4500000000000002</v>
      </c>
      <c r="T1041">
        <f t="shared" si="162"/>
        <v>2.4500000000000002</v>
      </c>
      <c r="U1041">
        <f t="shared" si="163"/>
        <v>2.4</v>
      </c>
      <c r="V1041">
        <f t="shared" si="164"/>
        <v>-1</v>
      </c>
      <c r="W1041">
        <f t="shared" si="165"/>
        <v>-1</v>
      </c>
      <c r="X1041">
        <f t="shared" si="166"/>
        <v>-1</v>
      </c>
      <c r="Y1041">
        <f t="shared" si="167"/>
        <v>1</v>
      </c>
      <c r="Z1041">
        <f t="shared" si="168"/>
        <v>1</v>
      </c>
      <c r="AA1041">
        <f t="shared" si="169"/>
        <v>1</v>
      </c>
    </row>
    <row r="1042" spans="1:27" x14ac:dyDescent="0.2">
      <c r="A1042" t="s">
        <v>17</v>
      </c>
      <c r="B1042" s="1">
        <v>44289</v>
      </c>
      <c r="C1042" s="2">
        <v>0.52083333333333337</v>
      </c>
      <c r="D1042" t="s">
        <v>34</v>
      </c>
      <c r="E1042" t="s">
        <v>44</v>
      </c>
      <c r="F1042">
        <v>2</v>
      </c>
      <c r="G1042">
        <v>5</v>
      </c>
      <c r="H1042" t="s">
        <v>20</v>
      </c>
      <c r="I1042">
        <f t="shared" si="160"/>
        <v>-1</v>
      </c>
      <c r="J1042">
        <v>1.22</v>
      </c>
      <c r="K1042">
        <v>6</v>
      </c>
      <c r="L1042">
        <v>15</v>
      </c>
      <c r="M1042">
        <v>1.2</v>
      </c>
      <c r="N1042">
        <v>6.75</v>
      </c>
      <c r="O1042">
        <v>15</v>
      </c>
      <c r="P1042">
        <v>1.2</v>
      </c>
      <c r="Q1042">
        <v>6.5</v>
      </c>
      <c r="R1042">
        <v>15</v>
      </c>
      <c r="S1042">
        <f t="shared" si="161"/>
        <v>1.22</v>
      </c>
      <c r="T1042">
        <f t="shared" si="162"/>
        <v>1.2</v>
      </c>
      <c r="U1042">
        <f t="shared" si="163"/>
        <v>1.2</v>
      </c>
      <c r="V1042">
        <f t="shared" si="164"/>
        <v>1</v>
      </c>
      <c r="W1042">
        <f t="shared" si="165"/>
        <v>1</v>
      </c>
      <c r="X1042">
        <f t="shared" si="166"/>
        <v>1</v>
      </c>
      <c r="Y1042">
        <f t="shared" si="167"/>
        <v>0</v>
      </c>
      <c r="Z1042">
        <f t="shared" si="168"/>
        <v>0</v>
      </c>
      <c r="AA1042">
        <f t="shared" si="169"/>
        <v>0</v>
      </c>
    </row>
    <row r="1043" spans="1:27" x14ac:dyDescent="0.2">
      <c r="A1043" t="s">
        <v>17</v>
      </c>
      <c r="B1043" s="1">
        <v>44289</v>
      </c>
      <c r="C1043" s="2">
        <v>0.625</v>
      </c>
      <c r="D1043" t="s">
        <v>27</v>
      </c>
      <c r="E1043" t="s">
        <v>45</v>
      </c>
      <c r="F1043">
        <v>2</v>
      </c>
      <c r="G1043">
        <v>1</v>
      </c>
      <c r="H1043" t="s">
        <v>24</v>
      </c>
      <c r="I1043">
        <f t="shared" si="160"/>
        <v>1</v>
      </c>
      <c r="J1043">
        <v>1.5</v>
      </c>
      <c r="K1043">
        <v>4.33</v>
      </c>
      <c r="L1043">
        <v>6.5</v>
      </c>
      <c r="M1043">
        <v>1.53</v>
      </c>
      <c r="N1043">
        <v>4.4000000000000004</v>
      </c>
      <c r="O1043">
        <v>5.75</v>
      </c>
      <c r="P1043">
        <v>1.47</v>
      </c>
      <c r="Q1043">
        <v>4.4000000000000004</v>
      </c>
      <c r="R1043">
        <v>7</v>
      </c>
      <c r="S1043">
        <f t="shared" si="161"/>
        <v>1.5</v>
      </c>
      <c r="T1043">
        <f t="shared" si="162"/>
        <v>1.53</v>
      </c>
      <c r="U1043">
        <f t="shared" si="163"/>
        <v>1.47</v>
      </c>
      <c r="V1043">
        <f t="shared" si="164"/>
        <v>1</v>
      </c>
      <c r="W1043">
        <f t="shared" si="165"/>
        <v>1</v>
      </c>
      <c r="X1043">
        <f t="shared" si="166"/>
        <v>1</v>
      </c>
      <c r="Y1043">
        <f t="shared" si="167"/>
        <v>1</v>
      </c>
      <c r="Z1043">
        <f t="shared" si="168"/>
        <v>1</v>
      </c>
      <c r="AA1043">
        <f t="shared" si="169"/>
        <v>1</v>
      </c>
    </row>
    <row r="1044" spans="1:27" x14ac:dyDescent="0.2">
      <c r="A1044" t="s">
        <v>17</v>
      </c>
      <c r="B1044" s="1">
        <v>44289</v>
      </c>
      <c r="C1044" s="2">
        <v>0.72916666666666663</v>
      </c>
      <c r="D1044" t="s">
        <v>35</v>
      </c>
      <c r="E1044" t="s">
        <v>40</v>
      </c>
      <c r="F1044">
        <v>0</v>
      </c>
      <c r="G1044">
        <v>2</v>
      </c>
      <c r="H1044" t="s">
        <v>20</v>
      </c>
      <c r="I1044">
        <f t="shared" si="160"/>
        <v>-1</v>
      </c>
      <c r="J1044">
        <v>6</v>
      </c>
      <c r="K1044">
        <v>4.2</v>
      </c>
      <c r="L1044">
        <v>1.53</v>
      </c>
      <c r="M1044">
        <v>6.25</v>
      </c>
      <c r="N1044">
        <v>4.0999999999999996</v>
      </c>
      <c r="O1044">
        <v>1.55</v>
      </c>
      <c r="P1044">
        <v>6.75</v>
      </c>
      <c r="Q1044">
        <v>3.85</v>
      </c>
      <c r="R1044">
        <v>1.57</v>
      </c>
      <c r="S1044">
        <f t="shared" si="161"/>
        <v>1.53</v>
      </c>
      <c r="T1044">
        <f t="shared" si="162"/>
        <v>1.55</v>
      </c>
      <c r="U1044">
        <f t="shared" si="163"/>
        <v>1.57</v>
      </c>
      <c r="V1044">
        <f t="shared" si="164"/>
        <v>-1</v>
      </c>
      <c r="W1044">
        <f t="shared" si="165"/>
        <v>-1</v>
      </c>
      <c r="X1044">
        <f t="shared" si="166"/>
        <v>-1</v>
      </c>
      <c r="Y1044">
        <f t="shared" si="167"/>
        <v>1</v>
      </c>
      <c r="Z1044">
        <f t="shared" si="168"/>
        <v>1</v>
      </c>
      <c r="AA1044">
        <f t="shared" si="169"/>
        <v>1</v>
      </c>
    </row>
    <row r="1045" spans="1:27" x14ac:dyDescent="0.2">
      <c r="A1045" t="s">
        <v>17</v>
      </c>
      <c r="B1045" s="1">
        <v>44289</v>
      </c>
      <c r="C1045" s="2">
        <v>0.83333333333333337</v>
      </c>
      <c r="D1045" t="s">
        <v>19</v>
      </c>
      <c r="E1045" t="s">
        <v>22</v>
      </c>
      <c r="F1045">
        <v>0</v>
      </c>
      <c r="G1045">
        <v>3</v>
      </c>
      <c r="H1045" t="s">
        <v>20</v>
      </c>
      <c r="I1045">
        <f t="shared" si="160"/>
        <v>-1</v>
      </c>
      <c r="J1045">
        <v>3.1</v>
      </c>
      <c r="K1045">
        <v>3.7</v>
      </c>
      <c r="L1045">
        <v>2.15</v>
      </c>
      <c r="M1045">
        <v>3.1</v>
      </c>
      <c r="N1045">
        <v>3.6</v>
      </c>
      <c r="O1045">
        <v>2.2000000000000002</v>
      </c>
      <c r="P1045">
        <v>3.1</v>
      </c>
      <c r="Q1045">
        <v>3.5</v>
      </c>
      <c r="R1045">
        <v>2.25</v>
      </c>
      <c r="S1045">
        <f t="shared" si="161"/>
        <v>2.15</v>
      </c>
      <c r="T1045">
        <f t="shared" si="162"/>
        <v>2.2000000000000002</v>
      </c>
      <c r="U1045">
        <f t="shared" si="163"/>
        <v>2.25</v>
      </c>
      <c r="V1045">
        <f t="shared" si="164"/>
        <v>-1</v>
      </c>
      <c r="W1045">
        <f t="shared" si="165"/>
        <v>-1</v>
      </c>
      <c r="X1045">
        <f t="shared" si="166"/>
        <v>-1</v>
      </c>
      <c r="Y1045">
        <f t="shared" si="167"/>
        <v>1</v>
      </c>
      <c r="Z1045">
        <f t="shared" si="168"/>
        <v>1</v>
      </c>
      <c r="AA1045">
        <f t="shared" si="169"/>
        <v>1</v>
      </c>
    </row>
    <row r="1046" spans="1:27" x14ac:dyDescent="0.2">
      <c r="A1046" t="s">
        <v>17</v>
      </c>
      <c r="B1046" s="1">
        <v>44290</v>
      </c>
      <c r="C1046" s="2">
        <v>0.5</v>
      </c>
      <c r="D1046" t="s">
        <v>32</v>
      </c>
      <c r="E1046" t="s">
        <v>41</v>
      </c>
      <c r="F1046">
        <v>3</v>
      </c>
      <c r="G1046">
        <v>2</v>
      </c>
      <c r="H1046" t="s">
        <v>24</v>
      </c>
      <c r="I1046">
        <f t="shared" si="160"/>
        <v>1</v>
      </c>
      <c r="J1046">
        <v>2.0499999999999998</v>
      </c>
      <c r="K1046">
        <v>3.3</v>
      </c>
      <c r="L1046">
        <v>3.8</v>
      </c>
      <c r="M1046">
        <v>2.0499999999999998</v>
      </c>
      <c r="N1046">
        <v>3.4</v>
      </c>
      <c r="O1046">
        <v>3.75</v>
      </c>
      <c r="P1046">
        <v>2.1</v>
      </c>
      <c r="Q1046">
        <v>3.25</v>
      </c>
      <c r="R1046">
        <v>3.8</v>
      </c>
      <c r="S1046">
        <f t="shared" si="161"/>
        <v>2.0499999999999998</v>
      </c>
      <c r="T1046">
        <f t="shared" si="162"/>
        <v>2.0499999999999998</v>
      </c>
      <c r="U1046">
        <f t="shared" si="163"/>
        <v>2.1</v>
      </c>
      <c r="V1046">
        <f t="shared" si="164"/>
        <v>1</v>
      </c>
      <c r="W1046">
        <f t="shared" si="165"/>
        <v>1</v>
      </c>
      <c r="X1046">
        <f t="shared" si="166"/>
        <v>1</v>
      </c>
      <c r="Y1046">
        <f t="shared" si="167"/>
        <v>1</v>
      </c>
      <c r="Z1046">
        <f t="shared" si="168"/>
        <v>1</v>
      </c>
      <c r="AA1046">
        <f t="shared" si="169"/>
        <v>1</v>
      </c>
    </row>
    <row r="1047" spans="1:27" x14ac:dyDescent="0.2">
      <c r="A1047" t="s">
        <v>17</v>
      </c>
      <c r="B1047" s="1">
        <v>44290</v>
      </c>
      <c r="C1047" s="2">
        <v>0.58680555555555558</v>
      </c>
      <c r="D1047" t="s">
        <v>29</v>
      </c>
      <c r="E1047" t="s">
        <v>31</v>
      </c>
      <c r="F1047">
        <v>2</v>
      </c>
      <c r="G1047">
        <v>2</v>
      </c>
      <c r="H1047" t="s">
        <v>23</v>
      </c>
      <c r="I1047">
        <f t="shared" si="160"/>
        <v>0</v>
      </c>
      <c r="J1047">
        <v>5.5</v>
      </c>
      <c r="K1047">
        <v>4</v>
      </c>
      <c r="L1047">
        <v>1.6</v>
      </c>
      <c r="M1047">
        <v>5.5</v>
      </c>
      <c r="N1047">
        <v>4.0999999999999996</v>
      </c>
      <c r="O1047">
        <v>1.6</v>
      </c>
      <c r="P1047">
        <v>5.5</v>
      </c>
      <c r="Q1047">
        <v>3.95</v>
      </c>
      <c r="R1047">
        <v>1.63</v>
      </c>
      <c r="S1047">
        <f t="shared" si="161"/>
        <v>1.6</v>
      </c>
      <c r="T1047">
        <f t="shared" si="162"/>
        <v>1.6</v>
      </c>
      <c r="U1047">
        <f t="shared" si="163"/>
        <v>1.63</v>
      </c>
      <c r="V1047">
        <f t="shared" si="164"/>
        <v>-1</v>
      </c>
      <c r="W1047">
        <f t="shared" si="165"/>
        <v>-1</v>
      </c>
      <c r="X1047">
        <f t="shared" si="166"/>
        <v>-1</v>
      </c>
      <c r="Y1047">
        <f t="shared" si="167"/>
        <v>0</v>
      </c>
      <c r="Z1047">
        <f t="shared" si="168"/>
        <v>0</v>
      </c>
      <c r="AA1047">
        <f t="shared" si="169"/>
        <v>0</v>
      </c>
    </row>
    <row r="1048" spans="1:27" x14ac:dyDescent="0.2">
      <c r="A1048" t="s">
        <v>17</v>
      </c>
      <c r="B1048" s="1">
        <v>44290</v>
      </c>
      <c r="C1048" s="2">
        <v>0.6875</v>
      </c>
      <c r="D1048" t="s">
        <v>26</v>
      </c>
      <c r="E1048" t="s">
        <v>21</v>
      </c>
      <c r="F1048">
        <v>3</v>
      </c>
      <c r="G1048">
        <v>1</v>
      </c>
      <c r="H1048" t="s">
        <v>24</v>
      </c>
      <c r="I1048">
        <f t="shared" si="160"/>
        <v>1</v>
      </c>
      <c r="J1048">
        <v>2.25</v>
      </c>
      <c r="K1048">
        <v>3.3</v>
      </c>
      <c r="L1048">
        <v>3.3</v>
      </c>
      <c r="M1048">
        <v>2.25</v>
      </c>
      <c r="N1048">
        <v>3.3</v>
      </c>
      <c r="O1048">
        <v>3.3</v>
      </c>
      <c r="P1048">
        <v>2.2999999999999998</v>
      </c>
      <c r="Q1048">
        <v>3.25</v>
      </c>
      <c r="R1048">
        <v>3.3</v>
      </c>
      <c r="S1048">
        <f t="shared" si="161"/>
        <v>2.25</v>
      </c>
      <c r="T1048">
        <f t="shared" si="162"/>
        <v>2.25</v>
      </c>
      <c r="U1048">
        <f t="shared" si="163"/>
        <v>2.2999999999999998</v>
      </c>
      <c r="V1048">
        <f t="shared" si="164"/>
        <v>1</v>
      </c>
      <c r="W1048">
        <f t="shared" si="165"/>
        <v>1</v>
      </c>
      <c r="X1048">
        <f t="shared" si="166"/>
        <v>1</v>
      </c>
      <c r="Y1048">
        <f t="shared" si="167"/>
        <v>1</v>
      </c>
      <c r="Z1048">
        <f t="shared" si="168"/>
        <v>1</v>
      </c>
      <c r="AA1048">
        <f t="shared" si="169"/>
        <v>1</v>
      </c>
    </row>
    <row r="1049" spans="1:27" x14ac:dyDescent="0.2">
      <c r="A1049" t="s">
        <v>17</v>
      </c>
      <c r="B1049" s="1">
        <v>44290</v>
      </c>
      <c r="C1049" s="2">
        <v>0.8125</v>
      </c>
      <c r="D1049" t="s">
        <v>37</v>
      </c>
      <c r="E1049" t="s">
        <v>38</v>
      </c>
      <c r="F1049">
        <v>2</v>
      </c>
      <c r="G1049">
        <v>1</v>
      </c>
      <c r="H1049" t="s">
        <v>24</v>
      </c>
      <c r="I1049">
        <f t="shared" si="160"/>
        <v>1</v>
      </c>
      <c r="J1049">
        <v>1.61</v>
      </c>
      <c r="K1049">
        <v>4</v>
      </c>
      <c r="L1049">
        <v>5.5</v>
      </c>
      <c r="M1049">
        <v>1.62</v>
      </c>
      <c r="N1049">
        <v>4</v>
      </c>
      <c r="O1049">
        <v>5.5</v>
      </c>
      <c r="P1049">
        <v>1.65</v>
      </c>
      <c r="Q1049">
        <v>3.9</v>
      </c>
      <c r="R1049">
        <v>5.25</v>
      </c>
      <c r="S1049">
        <f t="shared" si="161"/>
        <v>1.61</v>
      </c>
      <c r="T1049">
        <f t="shared" si="162"/>
        <v>1.62</v>
      </c>
      <c r="U1049">
        <f t="shared" si="163"/>
        <v>1.65</v>
      </c>
      <c r="V1049">
        <f t="shared" si="164"/>
        <v>1</v>
      </c>
      <c r="W1049">
        <f t="shared" si="165"/>
        <v>1</v>
      </c>
      <c r="X1049">
        <f t="shared" si="166"/>
        <v>1</v>
      </c>
      <c r="Y1049">
        <f t="shared" si="167"/>
        <v>1</v>
      </c>
      <c r="Z1049">
        <f t="shared" si="168"/>
        <v>1</v>
      </c>
      <c r="AA1049">
        <f t="shared" si="169"/>
        <v>1</v>
      </c>
    </row>
    <row r="1050" spans="1:27" x14ac:dyDescent="0.2">
      <c r="A1050" t="s">
        <v>17</v>
      </c>
      <c r="B1050" s="1">
        <v>44291</v>
      </c>
      <c r="C1050" s="2">
        <v>0.75</v>
      </c>
      <c r="D1050" t="s">
        <v>33</v>
      </c>
      <c r="E1050" t="s">
        <v>18</v>
      </c>
      <c r="F1050">
        <v>1</v>
      </c>
      <c r="G1050">
        <v>1</v>
      </c>
      <c r="H1050" t="s">
        <v>23</v>
      </c>
      <c r="I1050">
        <f t="shared" si="160"/>
        <v>0</v>
      </c>
      <c r="J1050">
        <v>1.75</v>
      </c>
      <c r="K1050">
        <v>3.5</v>
      </c>
      <c r="L1050">
        <v>5</v>
      </c>
      <c r="M1050">
        <v>1.83</v>
      </c>
      <c r="N1050">
        <v>3.4</v>
      </c>
      <c r="O1050">
        <v>4.75</v>
      </c>
      <c r="P1050">
        <v>1.8</v>
      </c>
      <c r="Q1050">
        <v>3.45</v>
      </c>
      <c r="R1050">
        <v>4.9000000000000004</v>
      </c>
      <c r="S1050">
        <f t="shared" si="161"/>
        <v>1.75</v>
      </c>
      <c r="T1050">
        <f t="shared" si="162"/>
        <v>1.83</v>
      </c>
      <c r="U1050">
        <f t="shared" si="163"/>
        <v>1.8</v>
      </c>
      <c r="V1050">
        <f t="shared" si="164"/>
        <v>1</v>
      </c>
      <c r="W1050">
        <f t="shared" si="165"/>
        <v>1</v>
      </c>
      <c r="X1050">
        <f t="shared" si="166"/>
        <v>1</v>
      </c>
      <c r="Y1050">
        <f t="shared" si="167"/>
        <v>0</v>
      </c>
      <c r="Z1050">
        <f t="shared" si="168"/>
        <v>0</v>
      </c>
      <c r="AA1050">
        <f t="shared" si="169"/>
        <v>0</v>
      </c>
    </row>
    <row r="1051" spans="1:27" x14ac:dyDescent="0.2">
      <c r="A1051" t="s">
        <v>17</v>
      </c>
      <c r="B1051" s="1">
        <v>44291</v>
      </c>
      <c r="C1051" s="2">
        <v>0.84375</v>
      </c>
      <c r="D1051" t="s">
        <v>28</v>
      </c>
      <c r="E1051" t="s">
        <v>39</v>
      </c>
      <c r="F1051">
        <v>2</v>
      </c>
      <c r="G1051">
        <v>3</v>
      </c>
      <c r="H1051" t="s">
        <v>20</v>
      </c>
      <c r="I1051">
        <f t="shared" si="160"/>
        <v>-1</v>
      </c>
      <c r="J1051">
        <v>2.87</v>
      </c>
      <c r="K1051">
        <v>3.2</v>
      </c>
      <c r="L1051">
        <v>2.5499999999999998</v>
      </c>
      <c r="M1051">
        <v>2.95</v>
      </c>
      <c r="N1051">
        <v>3.2</v>
      </c>
      <c r="O1051">
        <v>2.5</v>
      </c>
      <c r="P1051">
        <v>2.95</v>
      </c>
      <c r="Q1051">
        <v>3.1</v>
      </c>
      <c r="R1051">
        <v>2.6</v>
      </c>
      <c r="S1051">
        <f t="shared" si="161"/>
        <v>2.5499999999999998</v>
      </c>
      <c r="T1051">
        <f t="shared" si="162"/>
        <v>2.5</v>
      </c>
      <c r="U1051">
        <f t="shared" si="163"/>
        <v>2.6</v>
      </c>
      <c r="V1051">
        <f t="shared" si="164"/>
        <v>-1</v>
      </c>
      <c r="W1051">
        <f t="shared" si="165"/>
        <v>-1</v>
      </c>
      <c r="X1051">
        <f t="shared" si="166"/>
        <v>-1</v>
      </c>
      <c r="Y1051">
        <f t="shared" si="167"/>
        <v>1</v>
      </c>
      <c r="Z1051">
        <f t="shared" si="168"/>
        <v>1</v>
      </c>
      <c r="AA1051">
        <f t="shared" si="169"/>
        <v>1</v>
      </c>
    </row>
    <row r="1052" spans="1:27" x14ac:dyDescent="0.2">
      <c r="A1052" t="s">
        <v>17</v>
      </c>
      <c r="B1052" s="1">
        <v>44295</v>
      </c>
      <c r="C1052" s="2">
        <v>0.83333333333333337</v>
      </c>
      <c r="D1052" t="s">
        <v>21</v>
      </c>
      <c r="E1052" t="s">
        <v>28</v>
      </c>
      <c r="F1052">
        <v>0</v>
      </c>
      <c r="G1052">
        <v>1</v>
      </c>
      <c r="H1052" t="s">
        <v>20</v>
      </c>
      <c r="I1052">
        <f t="shared" si="160"/>
        <v>-1</v>
      </c>
      <c r="J1052">
        <v>2.5</v>
      </c>
      <c r="K1052">
        <v>3</v>
      </c>
      <c r="L1052">
        <v>3.1</v>
      </c>
      <c r="M1052">
        <v>2.5499999999999998</v>
      </c>
      <c r="N1052">
        <v>3</v>
      </c>
      <c r="O1052">
        <v>3.1</v>
      </c>
      <c r="P1052">
        <v>2.5499999999999998</v>
      </c>
      <c r="Q1052">
        <v>3</v>
      </c>
      <c r="R1052">
        <v>3.1</v>
      </c>
      <c r="S1052">
        <f t="shared" si="161"/>
        <v>2.5</v>
      </c>
      <c r="T1052">
        <f t="shared" si="162"/>
        <v>2.5499999999999998</v>
      </c>
      <c r="U1052">
        <f t="shared" si="163"/>
        <v>2.5499999999999998</v>
      </c>
      <c r="V1052">
        <f t="shared" si="164"/>
        <v>1</v>
      </c>
      <c r="W1052">
        <f t="shared" si="165"/>
        <v>1</v>
      </c>
      <c r="X1052">
        <f t="shared" si="166"/>
        <v>1</v>
      </c>
      <c r="Y1052">
        <f t="shared" si="167"/>
        <v>0</v>
      </c>
      <c r="Z1052">
        <f t="shared" si="168"/>
        <v>0</v>
      </c>
      <c r="AA1052">
        <f t="shared" si="169"/>
        <v>0</v>
      </c>
    </row>
    <row r="1053" spans="1:27" x14ac:dyDescent="0.2">
      <c r="A1053" t="s">
        <v>17</v>
      </c>
      <c r="B1053" s="1">
        <v>44296</v>
      </c>
      <c r="C1053" s="2">
        <v>0.52083333333333337</v>
      </c>
      <c r="D1053" t="s">
        <v>40</v>
      </c>
      <c r="E1053" t="s">
        <v>27</v>
      </c>
      <c r="F1053">
        <v>1</v>
      </c>
      <c r="G1053">
        <v>2</v>
      </c>
      <c r="H1053" t="s">
        <v>20</v>
      </c>
      <c r="I1053">
        <f t="shared" si="160"/>
        <v>-1</v>
      </c>
      <c r="J1053">
        <v>1.28</v>
      </c>
      <c r="K1053">
        <v>5.75</v>
      </c>
      <c r="L1053">
        <v>10</v>
      </c>
      <c r="M1053">
        <v>1.28</v>
      </c>
      <c r="N1053">
        <v>6</v>
      </c>
      <c r="O1053">
        <v>10</v>
      </c>
      <c r="P1053">
        <v>1.33</v>
      </c>
      <c r="Q1053">
        <v>6</v>
      </c>
      <c r="R1053">
        <v>8</v>
      </c>
      <c r="S1053">
        <f t="shared" si="161"/>
        <v>1.28</v>
      </c>
      <c r="T1053">
        <f t="shared" si="162"/>
        <v>1.28</v>
      </c>
      <c r="U1053">
        <f t="shared" si="163"/>
        <v>1.33</v>
      </c>
      <c r="V1053">
        <f t="shared" si="164"/>
        <v>1</v>
      </c>
      <c r="W1053">
        <f t="shared" si="165"/>
        <v>1</v>
      </c>
      <c r="X1053">
        <f t="shared" si="166"/>
        <v>1</v>
      </c>
      <c r="Y1053">
        <f t="shared" si="167"/>
        <v>0</v>
      </c>
      <c r="Z1053">
        <f t="shared" si="168"/>
        <v>0</v>
      </c>
      <c r="AA1053">
        <f t="shared" si="169"/>
        <v>0</v>
      </c>
    </row>
    <row r="1054" spans="1:27" x14ac:dyDescent="0.2">
      <c r="A1054" t="s">
        <v>17</v>
      </c>
      <c r="B1054" s="1">
        <v>44296</v>
      </c>
      <c r="C1054" s="2">
        <v>0.625</v>
      </c>
      <c r="D1054" t="s">
        <v>22</v>
      </c>
      <c r="E1054" t="s">
        <v>26</v>
      </c>
      <c r="F1054">
        <v>2</v>
      </c>
      <c r="G1054">
        <v>1</v>
      </c>
      <c r="H1054" t="s">
        <v>24</v>
      </c>
      <c r="I1054">
        <f t="shared" si="160"/>
        <v>1</v>
      </c>
      <c r="J1054">
        <v>1.5</v>
      </c>
      <c r="K1054">
        <v>4.33</v>
      </c>
      <c r="L1054">
        <v>6.5</v>
      </c>
      <c r="M1054">
        <v>1.53</v>
      </c>
      <c r="N1054">
        <v>4.33</v>
      </c>
      <c r="O1054">
        <v>6</v>
      </c>
      <c r="P1054">
        <v>1.53</v>
      </c>
      <c r="Q1054">
        <v>4.5</v>
      </c>
      <c r="R1054">
        <v>6</v>
      </c>
      <c r="S1054">
        <f t="shared" si="161"/>
        <v>1.5</v>
      </c>
      <c r="T1054">
        <f t="shared" si="162"/>
        <v>1.53</v>
      </c>
      <c r="U1054">
        <f t="shared" si="163"/>
        <v>1.53</v>
      </c>
      <c r="V1054">
        <f t="shared" si="164"/>
        <v>1</v>
      </c>
      <c r="W1054">
        <f t="shared" si="165"/>
        <v>1</v>
      </c>
      <c r="X1054">
        <f t="shared" si="166"/>
        <v>1</v>
      </c>
      <c r="Y1054">
        <f t="shared" si="167"/>
        <v>1</v>
      </c>
      <c r="Z1054">
        <f t="shared" si="168"/>
        <v>1</v>
      </c>
      <c r="AA1054">
        <f t="shared" si="169"/>
        <v>1</v>
      </c>
    </row>
    <row r="1055" spans="1:27" x14ac:dyDescent="0.2">
      <c r="A1055" t="s">
        <v>17</v>
      </c>
      <c r="B1055" s="1">
        <v>44296</v>
      </c>
      <c r="C1055" s="2">
        <v>0.72916666666666663</v>
      </c>
      <c r="D1055" t="s">
        <v>18</v>
      </c>
      <c r="E1055" t="s">
        <v>34</v>
      </c>
      <c r="F1055">
        <v>1</v>
      </c>
      <c r="G1055">
        <v>4</v>
      </c>
      <c r="H1055" t="s">
        <v>20</v>
      </c>
      <c r="I1055">
        <f t="shared" si="160"/>
        <v>-1</v>
      </c>
      <c r="J1055">
        <v>7</v>
      </c>
      <c r="K1055">
        <v>3.8</v>
      </c>
      <c r="L1055">
        <v>1.53</v>
      </c>
      <c r="M1055">
        <v>7.25</v>
      </c>
      <c r="N1055">
        <v>3.75</v>
      </c>
      <c r="O1055">
        <v>1.55</v>
      </c>
      <c r="P1055">
        <v>6.75</v>
      </c>
      <c r="Q1055">
        <v>4</v>
      </c>
      <c r="R1055">
        <v>1.53</v>
      </c>
      <c r="S1055">
        <f t="shared" si="161"/>
        <v>1.53</v>
      </c>
      <c r="T1055">
        <f t="shared" si="162"/>
        <v>1.55</v>
      </c>
      <c r="U1055">
        <f t="shared" si="163"/>
        <v>1.53</v>
      </c>
      <c r="V1055">
        <f t="shared" si="164"/>
        <v>-1</v>
      </c>
      <c r="W1055">
        <f t="shared" si="165"/>
        <v>-1</v>
      </c>
      <c r="X1055">
        <f t="shared" si="166"/>
        <v>-1</v>
      </c>
      <c r="Y1055">
        <f t="shared" si="167"/>
        <v>1</v>
      </c>
      <c r="Z1055">
        <f t="shared" si="168"/>
        <v>1</v>
      </c>
      <c r="AA1055">
        <f t="shared" si="169"/>
        <v>1</v>
      </c>
    </row>
    <row r="1056" spans="1:27" x14ac:dyDescent="0.2">
      <c r="A1056" t="s">
        <v>17</v>
      </c>
      <c r="B1056" s="1">
        <v>44297</v>
      </c>
      <c r="C1056" s="2">
        <v>0.5</v>
      </c>
      <c r="D1056" t="s">
        <v>41</v>
      </c>
      <c r="E1056" t="s">
        <v>29</v>
      </c>
      <c r="F1056">
        <v>1</v>
      </c>
      <c r="G1056">
        <v>2</v>
      </c>
      <c r="H1056" t="s">
        <v>20</v>
      </c>
      <c r="I1056">
        <f t="shared" si="160"/>
        <v>-1</v>
      </c>
      <c r="J1056">
        <v>2.2999999999999998</v>
      </c>
      <c r="K1056">
        <v>3.1</v>
      </c>
      <c r="L1056">
        <v>3.4</v>
      </c>
      <c r="M1056">
        <v>2.2999999999999998</v>
      </c>
      <c r="N1056">
        <v>3.1</v>
      </c>
      <c r="O1056">
        <v>3.4</v>
      </c>
      <c r="P1056">
        <v>2.35</v>
      </c>
      <c r="Q1056">
        <v>3.1</v>
      </c>
      <c r="R1056">
        <v>3.35</v>
      </c>
      <c r="S1056">
        <f t="shared" si="161"/>
        <v>2.2999999999999998</v>
      </c>
      <c r="T1056">
        <f t="shared" si="162"/>
        <v>2.2999999999999998</v>
      </c>
      <c r="U1056">
        <f t="shared" si="163"/>
        <v>2.35</v>
      </c>
      <c r="V1056">
        <f t="shared" si="164"/>
        <v>1</v>
      </c>
      <c r="W1056">
        <f t="shared" si="165"/>
        <v>1</v>
      </c>
      <c r="X1056">
        <f t="shared" si="166"/>
        <v>1</v>
      </c>
      <c r="Y1056">
        <f t="shared" si="167"/>
        <v>0</v>
      </c>
      <c r="Z1056">
        <f t="shared" si="168"/>
        <v>0</v>
      </c>
      <c r="AA1056">
        <f t="shared" si="169"/>
        <v>0</v>
      </c>
    </row>
    <row r="1057" spans="1:27" x14ac:dyDescent="0.2">
      <c r="A1057" t="s">
        <v>17</v>
      </c>
      <c r="B1057" s="1">
        <v>44297</v>
      </c>
      <c r="C1057" s="2">
        <v>0.58680555555555558</v>
      </c>
      <c r="D1057" t="s">
        <v>39</v>
      </c>
      <c r="E1057" t="s">
        <v>35</v>
      </c>
      <c r="F1057">
        <v>3</v>
      </c>
      <c r="G1057">
        <v>2</v>
      </c>
      <c r="H1057" t="s">
        <v>24</v>
      </c>
      <c r="I1057">
        <f t="shared" si="160"/>
        <v>1</v>
      </c>
      <c r="J1057">
        <v>3</v>
      </c>
      <c r="K1057">
        <v>3.3</v>
      </c>
      <c r="L1057">
        <v>2.37</v>
      </c>
      <c r="M1057">
        <v>3</v>
      </c>
      <c r="N1057">
        <v>3.3</v>
      </c>
      <c r="O1057">
        <v>2.4</v>
      </c>
      <c r="P1057">
        <v>3</v>
      </c>
      <c r="Q1057">
        <v>3.35</v>
      </c>
      <c r="R1057">
        <v>2.4</v>
      </c>
      <c r="S1057">
        <f t="shared" si="161"/>
        <v>2.37</v>
      </c>
      <c r="T1057">
        <f t="shared" si="162"/>
        <v>2.4</v>
      </c>
      <c r="U1057">
        <f t="shared" si="163"/>
        <v>2.4</v>
      </c>
      <c r="V1057">
        <f t="shared" si="164"/>
        <v>-1</v>
      </c>
      <c r="W1057">
        <f t="shared" si="165"/>
        <v>-1</v>
      </c>
      <c r="X1057">
        <f t="shared" si="166"/>
        <v>-1</v>
      </c>
      <c r="Y1057">
        <f t="shared" si="167"/>
        <v>0</v>
      </c>
      <c r="Z1057">
        <f t="shared" si="168"/>
        <v>0</v>
      </c>
      <c r="AA1057">
        <f t="shared" si="169"/>
        <v>0</v>
      </c>
    </row>
    <row r="1058" spans="1:27" x14ac:dyDescent="0.2">
      <c r="A1058" t="s">
        <v>17</v>
      </c>
      <c r="B1058" s="1">
        <v>44297</v>
      </c>
      <c r="C1058" s="2">
        <v>0.6875</v>
      </c>
      <c r="D1058" t="s">
        <v>31</v>
      </c>
      <c r="E1058" t="s">
        <v>37</v>
      </c>
      <c r="F1058">
        <v>1</v>
      </c>
      <c r="G1058">
        <v>3</v>
      </c>
      <c r="H1058" t="s">
        <v>20</v>
      </c>
      <c r="I1058">
        <f t="shared" si="160"/>
        <v>-1</v>
      </c>
      <c r="J1058">
        <v>2.87</v>
      </c>
      <c r="K1058">
        <v>3.4</v>
      </c>
      <c r="L1058">
        <v>2.4500000000000002</v>
      </c>
      <c r="M1058">
        <v>2.9</v>
      </c>
      <c r="N1058">
        <v>3.4</v>
      </c>
      <c r="O1058">
        <v>2.4500000000000002</v>
      </c>
      <c r="P1058">
        <v>2.85</v>
      </c>
      <c r="Q1058">
        <v>3.4</v>
      </c>
      <c r="R1058">
        <v>2.5</v>
      </c>
      <c r="S1058">
        <f t="shared" si="161"/>
        <v>2.4500000000000002</v>
      </c>
      <c r="T1058">
        <f t="shared" si="162"/>
        <v>2.4500000000000002</v>
      </c>
      <c r="U1058">
        <f t="shared" si="163"/>
        <v>2.5</v>
      </c>
      <c r="V1058">
        <f t="shared" si="164"/>
        <v>-1</v>
      </c>
      <c r="W1058">
        <f t="shared" si="165"/>
        <v>-1</v>
      </c>
      <c r="X1058">
        <f t="shared" si="166"/>
        <v>-1</v>
      </c>
      <c r="Y1058">
        <f t="shared" si="167"/>
        <v>1</v>
      </c>
      <c r="Z1058">
        <f t="shared" si="168"/>
        <v>1</v>
      </c>
      <c r="AA1058">
        <f t="shared" si="169"/>
        <v>1</v>
      </c>
    </row>
    <row r="1059" spans="1:27" x14ac:dyDescent="0.2">
      <c r="A1059" t="s">
        <v>17</v>
      </c>
      <c r="B1059" s="1">
        <v>44297</v>
      </c>
      <c r="C1059" s="2">
        <v>0.79166666666666663</v>
      </c>
      <c r="D1059" t="s">
        <v>45</v>
      </c>
      <c r="E1059" t="s">
        <v>19</v>
      </c>
      <c r="F1059">
        <v>0</v>
      </c>
      <c r="G1059">
        <v>3</v>
      </c>
      <c r="H1059" t="s">
        <v>20</v>
      </c>
      <c r="I1059">
        <f t="shared" si="160"/>
        <v>-1</v>
      </c>
      <c r="J1059">
        <v>6.5</v>
      </c>
      <c r="K1059">
        <v>3.75</v>
      </c>
      <c r="L1059">
        <v>1.57</v>
      </c>
      <c r="M1059">
        <v>6</v>
      </c>
      <c r="N1059">
        <v>4</v>
      </c>
      <c r="O1059">
        <v>1.57</v>
      </c>
      <c r="P1059">
        <v>6.25</v>
      </c>
      <c r="Q1059">
        <v>4.0999999999999996</v>
      </c>
      <c r="R1059">
        <v>1.55</v>
      </c>
      <c r="S1059">
        <f t="shared" si="161"/>
        <v>1.57</v>
      </c>
      <c r="T1059">
        <f t="shared" si="162"/>
        <v>1.57</v>
      </c>
      <c r="U1059">
        <f t="shared" si="163"/>
        <v>1.55</v>
      </c>
      <c r="V1059">
        <f t="shared" si="164"/>
        <v>-1</v>
      </c>
      <c r="W1059">
        <f t="shared" si="165"/>
        <v>-1</v>
      </c>
      <c r="X1059">
        <f t="shared" si="166"/>
        <v>-1</v>
      </c>
      <c r="Y1059">
        <f t="shared" si="167"/>
        <v>1</v>
      </c>
      <c r="Z1059">
        <f t="shared" si="168"/>
        <v>1</v>
      </c>
      <c r="AA1059">
        <f t="shared" si="169"/>
        <v>1</v>
      </c>
    </row>
    <row r="1060" spans="1:27" x14ac:dyDescent="0.2">
      <c r="A1060" t="s">
        <v>17</v>
      </c>
      <c r="B1060" s="1">
        <v>44298</v>
      </c>
      <c r="C1060" s="2">
        <v>0.75</v>
      </c>
      <c r="D1060" t="s">
        <v>44</v>
      </c>
      <c r="E1060" t="s">
        <v>32</v>
      </c>
      <c r="F1060">
        <v>3</v>
      </c>
      <c r="G1060">
        <v>0</v>
      </c>
      <c r="H1060" t="s">
        <v>24</v>
      </c>
      <c r="I1060">
        <f t="shared" si="160"/>
        <v>1</v>
      </c>
      <c r="J1060">
        <v>3.6</v>
      </c>
      <c r="K1060">
        <v>3.3</v>
      </c>
      <c r="L1060">
        <v>2.1</v>
      </c>
      <c r="M1060">
        <v>3.6</v>
      </c>
      <c r="N1060">
        <v>3.1</v>
      </c>
      <c r="O1060">
        <v>2.2000000000000002</v>
      </c>
      <c r="P1060">
        <v>3.5</v>
      </c>
      <c r="Q1060">
        <v>3.25</v>
      </c>
      <c r="R1060">
        <v>2.2000000000000002</v>
      </c>
      <c r="S1060">
        <f t="shared" si="161"/>
        <v>2.1</v>
      </c>
      <c r="T1060">
        <f t="shared" si="162"/>
        <v>2.2000000000000002</v>
      </c>
      <c r="U1060">
        <f t="shared" si="163"/>
        <v>2.2000000000000002</v>
      </c>
      <c r="V1060">
        <f t="shared" si="164"/>
        <v>-1</v>
      </c>
      <c r="W1060">
        <f t="shared" si="165"/>
        <v>-1</v>
      </c>
      <c r="X1060">
        <f t="shared" si="166"/>
        <v>-1</v>
      </c>
      <c r="Y1060">
        <f t="shared" si="167"/>
        <v>0</v>
      </c>
      <c r="Z1060">
        <f t="shared" si="168"/>
        <v>0</v>
      </c>
      <c r="AA1060">
        <f t="shared" si="169"/>
        <v>0</v>
      </c>
    </row>
    <row r="1061" spans="1:27" x14ac:dyDescent="0.2">
      <c r="A1061" t="s">
        <v>17</v>
      </c>
      <c r="B1061" s="1">
        <v>44298</v>
      </c>
      <c r="C1061" s="2">
        <v>0.84375</v>
      </c>
      <c r="D1061" t="s">
        <v>38</v>
      </c>
      <c r="E1061" t="s">
        <v>33</v>
      </c>
      <c r="F1061">
        <v>0</v>
      </c>
      <c r="G1061">
        <v>0</v>
      </c>
      <c r="H1061" t="s">
        <v>23</v>
      </c>
      <c r="I1061">
        <f t="shared" si="160"/>
        <v>0</v>
      </c>
      <c r="J1061">
        <v>2.25</v>
      </c>
      <c r="K1061">
        <v>3.3</v>
      </c>
      <c r="L1061">
        <v>3.3</v>
      </c>
      <c r="M1061">
        <v>2.25</v>
      </c>
      <c r="N1061">
        <v>3.3</v>
      </c>
      <c r="O1061">
        <v>3.3</v>
      </c>
      <c r="P1061">
        <v>2.2999999999999998</v>
      </c>
      <c r="Q1061">
        <v>3.2</v>
      </c>
      <c r="R1061">
        <v>3.3</v>
      </c>
      <c r="S1061">
        <f t="shared" si="161"/>
        <v>2.25</v>
      </c>
      <c r="T1061">
        <f t="shared" si="162"/>
        <v>2.25</v>
      </c>
      <c r="U1061">
        <f t="shared" si="163"/>
        <v>2.2999999999999998</v>
      </c>
      <c r="V1061">
        <f t="shared" si="164"/>
        <v>1</v>
      </c>
      <c r="W1061">
        <f t="shared" si="165"/>
        <v>1</v>
      </c>
      <c r="X1061">
        <f t="shared" si="166"/>
        <v>1</v>
      </c>
      <c r="Y1061">
        <f t="shared" si="167"/>
        <v>0</v>
      </c>
      <c r="Z1061">
        <f t="shared" si="168"/>
        <v>0</v>
      </c>
      <c r="AA1061">
        <f t="shared" si="169"/>
        <v>0</v>
      </c>
    </row>
    <row r="1062" spans="1:27" x14ac:dyDescent="0.2">
      <c r="A1062" t="s">
        <v>17</v>
      </c>
      <c r="B1062" s="1">
        <v>44302</v>
      </c>
      <c r="C1062" s="2">
        <v>0.83333333333333337</v>
      </c>
      <c r="D1062" t="s">
        <v>33</v>
      </c>
      <c r="E1062" t="s">
        <v>31</v>
      </c>
      <c r="F1062">
        <v>2</v>
      </c>
      <c r="G1062">
        <v>2</v>
      </c>
      <c r="H1062" t="s">
        <v>23</v>
      </c>
      <c r="I1062">
        <f t="shared" si="160"/>
        <v>0</v>
      </c>
      <c r="J1062">
        <v>3.4</v>
      </c>
      <c r="K1062">
        <v>3.5</v>
      </c>
      <c r="L1062">
        <v>2.1</v>
      </c>
      <c r="M1062">
        <v>3.4</v>
      </c>
      <c r="N1062">
        <v>3.4</v>
      </c>
      <c r="O1062">
        <v>2.15</v>
      </c>
      <c r="P1062">
        <v>3.35</v>
      </c>
      <c r="Q1062">
        <v>3.45</v>
      </c>
      <c r="R1062">
        <v>2.15</v>
      </c>
      <c r="S1062">
        <f t="shared" si="161"/>
        <v>2.1</v>
      </c>
      <c r="T1062">
        <f t="shared" si="162"/>
        <v>2.15</v>
      </c>
      <c r="U1062">
        <f t="shared" si="163"/>
        <v>2.15</v>
      </c>
      <c r="V1062">
        <f t="shared" si="164"/>
        <v>-1</v>
      </c>
      <c r="W1062">
        <f t="shared" si="165"/>
        <v>-1</v>
      </c>
      <c r="X1062">
        <f t="shared" si="166"/>
        <v>-1</v>
      </c>
      <c r="Y1062">
        <f t="shared" si="167"/>
        <v>0</v>
      </c>
      <c r="Z1062">
        <f t="shared" si="168"/>
        <v>0</v>
      </c>
      <c r="AA1062">
        <f t="shared" si="169"/>
        <v>0</v>
      </c>
    </row>
    <row r="1063" spans="1:27" x14ac:dyDescent="0.2">
      <c r="A1063" t="s">
        <v>17</v>
      </c>
      <c r="B1063" s="1">
        <v>44303</v>
      </c>
      <c r="C1063" s="2">
        <v>0.52083333333333337</v>
      </c>
      <c r="D1063" t="s">
        <v>29</v>
      </c>
      <c r="E1063" t="s">
        <v>39</v>
      </c>
      <c r="F1063">
        <v>3</v>
      </c>
      <c r="G1063">
        <v>2</v>
      </c>
      <c r="H1063" t="s">
        <v>24</v>
      </c>
      <c r="I1063">
        <f t="shared" si="160"/>
        <v>1</v>
      </c>
      <c r="J1063">
        <v>3.5</v>
      </c>
      <c r="K1063">
        <v>3.5</v>
      </c>
      <c r="L1063">
        <v>2.0499999999999998</v>
      </c>
      <c r="M1063">
        <v>3.6</v>
      </c>
      <c r="N1063">
        <v>3.5</v>
      </c>
      <c r="O1063">
        <v>2.0499999999999998</v>
      </c>
      <c r="P1063">
        <v>3.6</v>
      </c>
      <c r="Q1063">
        <v>3.4</v>
      </c>
      <c r="R1063">
        <v>2.1</v>
      </c>
      <c r="S1063">
        <f t="shared" si="161"/>
        <v>2.0499999999999998</v>
      </c>
      <c r="T1063">
        <f t="shared" si="162"/>
        <v>2.0499999999999998</v>
      </c>
      <c r="U1063">
        <f t="shared" si="163"/>
        <v>2.1</v>
      </c>
      <c r="V1063">
        <f t="shared" si="164"/>
        <v>-1</v>
      </c>
      <c r="W1063">
        <f t="shared" si="165"/>
        <v>-1</v>
      </c>
      <c r="X1063">
        <f t="shared" si="166"/>
        <v>-1</v>
      </c>
      <c r="Y1063">
        <f t="shared" si="167"/>
        <v>0</v>
      </c>
      <c r="Z1063">
        <f t="shared" si="168"/>
        <v>0</v>
      </c>
      <c r="AA1063">
        <f t="shared" si="169"/>
        <v>0</v>
      </c>
    </row>
    <row r="1064" spans="1:27" x14ac:dyDescent="0.2">
      <c r="A1064" t="s">
        <v>17</v>
      </c>
      <c r="B1064" s="1">
        <v>44303</v>
      </c>
      <c r="C1064" s="2">
        <v>0.84375</v>
      </c>
      <c r="D1064" t="s">
        <v>28</v>
      </c>
      <c r="E1064" t="s">
        <v>45</v>
      </c>
      <c r="F1064">
        <v>1</v>
      </c>
      <c r="G1064">
        <v>0</v>
      </c>
      <c r="H1064" t="s">
        <v>24</v>
      </c>
      <c r="I1064">
        <f t="shared" si="160"/>
        <v>1</v>
      </c>
      <c r="J1064">
        <v>1.66</v>
      </c>
      <c r="K1064">
        <v>3.5</v>
      </c>
      <c r="L1064">
        <v>5.75</v>
      </c>
      <c r="M1064">
        <v>1.67</v>
      </c>
      <c r="N1064">
        <v>3.6</v>
      </c>
      <c r="O1064">
        <v>5.75</v>
      </c>
      <c r="P1064">
        <v>1.67</v>
      </c>
      <c r="Q1064">
        <v>3.6</v>
      </c>
      <c r="R1064">
        <v>5.75</v>
      </c>
      <c r="S1064">
        <f t="shared" si="161"/>
        <v>1.66</v>
      </c>
      <c r="T1064">
        <f t="shared" si="162"/>
        <v>1.67</v>
      </c>
      <c r="U1064">
        <f t="shared" si="163"/>
        <v>1.67</v>
      </c>
      <c r="V1064">
        <f t="shared" si="164"/>
        <v>1</v>
      </c>
      <c r="W1064">
        <f t="shared" si="165"/>
        <v>1</v>
      </c>
      <c r="X1064">
        <f t="shared" si="166"/>
        <v>1</v>
      </c>
      <c r="Y1064">
        <f t="shared" si="167"/>
        <v>1</v>
      </c>
      <c r="Z1064">
        <f t="shared" si="168"/>
        <v>1</v>
      </c>
      <c r="AA1064">
        <f t="shared" si="169"/>
        <v>1</v>
      </c>
    </row>
    <row r="1065" spans="1:27" x14ac:dyDescent="0.2">
      <c r="A1065" t="s">
        <v>17</v>
      </c>
      <c r="B1065" s="1">
        <v>44304</v>
      </c>
      <c r="C1065" s="2">
        <v>0.5625</v>
      </c>
      <c r="D1065" t="s">
        <v>19</v>
      </c>
      <c r="E1065" t="s">
        <v>21</v>
      </c>
      <c r="F1065">
        <v>1</v>
      </c>
      <c r="G1065">
        <v>1</v>
      </c>
      <c r="H1065" t="s">
        <v>23</v>
      </c>
      <c r="I1065">
        <f t="shared" si="160"/>
        <v>0</v>
      </c>
      <c r="J1065">
        <v>1.7</v>
      </c>
      <c r="K1065">
        <v>3.8</v>
      </c>
      <c r="L1065">
        <v>4.8</v>
      </c>
      <c r="M1065">
        <v>1.72</v>
      </c>
      <c r="N1065">
        <v>3.7</v>
      </c>
      <c r="O1065">
        <v>5</v>
      </c>
      <c r="P1065">
        <v>1.75</v>
      </c>
      <c r="Q1065">
        <v>3.65</v>
      </c>
      <c r="R1065">
        <v>4.8</v>
      </c>
      <c r="S1065">
        <f t="shared" si="161"/>
        <v>1.7</v>
      </c>
      <c r="T1065">
        <f t="shared" si="162"/>
        <v>1.72</v>
      </c>
      <c r="U1065">
        <f t="shared" si="163"/>
        <v>1.75</v>
      </c>
      <c r="V1065">
        <f t="shared" si="164"/>
        <v>1</v>
      </c>
      <c r="W1065">
        <f t="shared" si="165"/>
        <v>1</v>
      </c>
      <c r="X1065">
        <f t="shared" si="166"/>
        <v>1</v>
      </c>
      <c r="Y1065">
        <f t="shared" si="167"/>
        <v>0</v>
      </c>
      <c r="Z1065">
        <f t="shared" si="168"/>
        <v>0</v>
      </c>
      <c r="AA1065">
        <f t="shared" si="169"/>
        <v>0</v>
      </c>
    </row>
    <row r="1066" spans="1:27" x14ac:dyDescent="0.2">
      <c r="A1066" t="s">
        <v>17</v>
      </c>
      <c r="B1066" s="1">
        <v>44304</v>
      </c>
      <c r="C1066" s="2">
        <v>0.66666666666666663</v>
      </c>
      <c r="D1066" t="s">
        <v>37</v>
      </c>
      <c r="E1066" t="s">
        <v>41</v>
      </c>
      <c r="F1066">
        <v>3</v>
      </c>
      <c r="G1066">
        <v>1</v>
      </c>
      <c r="H1066" t="s">
        <v>24</v>
      </c>
      <c r="I1066">
        <f t="shared" si="160"/>
        <v>1</v>
      </c>
      <c r="J1066">
        <v>1.33</v>
      </c>
      <c r="K1066">
        <v>5.25</v>
      </c>
      <c r="L1066">
        <v>9</v>
      </c>
      <c r="M1066">
        <v>1.34</v>
      </c>
      <c r="N1066">
        <v>5</v>
      </c>
      <c r="O1066">
        <v>9.5</v>
      </c>
      <c r="P1066">
        <v>1.37</v>
      </c>
      <c r="Q1066">
        <v>4.9000000000000004</v>
      </c>
      <c r="R1066">
        <v>8.25</v>
      </c>
      <c r="S1066">
        <f t="shared" si="161"/>
        <v>1.33</v>
      </c>
      <c r="T1066">
        <f t="shared" si="162"/>
        <v>1.34</v>
      </c>
      <c r="U1066">
        <f t="shared" si="163"/>
        <v>1.37</v>
      </c>
      <c r="V1066">
        <f t="shared" si="164"/>
        <v>1</v>
      </c>
      <c r="W1066">
        <f t="shared" si="165"/>
        <v>1</v>
      </c>
      <c r="X1066">
        <f t="shared" si="166"/>
        <v>1</v>
      </c>
      <c r="Y1066">
        <f t="shared" si="167"/>
        <v>1</v>
      </c>
      <c r="Z1066">
        <f t="shared" si="168"/>
        <v>1</v>
      </c>
      <c r="AA1066">
        <f t="shared" si="169"/>
        <v>1</v>
      </c>
    </row>
    <row r="1067" spans="1:27" x14ac:dyDescent="0.2">
      <c r="A1067" t="s">
        <v>17</v>
      </c>
      <c r="B1067" s="1">
        <v>44305</v>
      </c>
      <c r="C1067" s="2">
        <v>0.83333333333333337</v>
      </c>
      <c r="D1067" t="s">
        <v>27</v>
      </c>
      <c r="E1067" t="s">
        <v>22</v>
      </c>
      <c r="F1067">
        <v>1</v>
      </c>
      <c r="G1067">
        <v>1</v>
      </c>
      <c r="H1067" t="s">
        <v>23</v>
      </c>
      <c r="I1067">
        <f t="shared" si="160"/>
        <v>0</v>
      </c>
      <c r="J1067">
        <v>4.5</v>
      </c>
      <c r="K1067">
        <v>4.33</v>
      </c>
      <c r="L1067">
        <v>1.66</v>
      </c>
      <c r="M1067">
        <v>4.5</v>
      </c>
      <c r="N1067">
        <v>4.33</v>
      </c>
      <c r="O1067">
        <v>1.67</v>
      </c>
      <c r="P1067">
        <v>4.7</v>
      </c>
      <c r="Q1067">
        <v>4.2</v>
      </c>
      <c r="R1067">
        <v>1.67</v>
      </c>
      <c r="S1067">
        <f t="shared" si="161"/>
        <v>1.66</v>
      </c>
      <c r="T1067">
        <f t="shared" si="162"/>
        <v>1.67</v>
      </c>
      <c r="U1067">
        <f t="shared" si="163"/>
        <v>1.67</v>
      </c>
      <c r="V1067">
        <f t="shared" si="164"/>
        <v>-1</v>
      </c>
      <c r="W1067">
        <f t="shared" si="165"/>
        <v>-1</v>
      </c>
      <c r="X1067">
        <f t="shared" si="166"/>
        <v>-1</v>
      </c>
      <c r="Y1067">
        <f t="shared" si="167"/>
        <v>0</v>
      </c>
      <c r="Z1067">
        <f t="shared" si="168"/>
        <v>0</v>
      </c>
      <c r="AA1067">
        <f t="shared" si="169"/>
        <v>0</v>
      </c>
    </row>
    <row r="1068" spans="1:27" x14ac:dyDescent="0.2">
      <c r="A1068" t="s">
        <v>17</v>
      </c>
      <c r="B1068" s="1">
        <v>44306</v>
      </c>
      <c r="C1068" s="2">
        <v>0.83333333333333337</v>
      </c>
      <c r="D1068" t="s">
        <v>34</v>
      </c>
      <c r="E1068" t="s">
        <v>38</v>
      </c>
      <c r="F1068">
        <v>0</v>
      </c>
      <c r="G1068">
        <v>0</v>
      </c>
      <c r="H1068" t="s">
        <v>23</v>
      </c>
      <c r="I1068">
        <f t="shared" si="160"/>
        <v>0</v>
      </c>
      <c r="J1068">
        <v>1.57</v>
      </c>
      <c r="K1068">
        <v>4</v>
      </c>
      <c r="L1068">
        <v>6</v>
      </c>
      <c r="M1068">
        <v>1.57</v>
      </c>
      <c r="N1068">
        <v>3.9</v>
      </c>
      <c r="O1068">
        <v>6.5</v>
      </c>
      <c r="P1068">
        <v>1.6</v>
      </c>
      <c r="Q1068">
        <v>3.8</v>
      </c>
      <c r="R1068">
        <v>6</v>
      </c>
      <c r="S1068">
        <f t="shared" si="161"/>
        <v>1.57</v>
      </c>
      <c r="T1068">
        <f t="shared" si="162"/>
        <v>1.57</v>
      </c>
      <c r="U1068">
        <f t="shared" si="163"/>
        <v>1.6</v>
      </c>
      <c r="V1068">
        <f t="shared" si="164"/>
        <v>1</v>
      </c>
      <c r="W1068">
        <f t="shared" si="165"/>
        <v>1</v>
      </c>
      <c r="X1068">
        <f t="shared" si="166"/>
        <v>1</v>
      </c>
      <c r="Y1068">
        <f t="shared" si="167"/>
        <v>0</v>
      </c>
      <c r="Z1068">
        <f t="shared" si="168"/>
        <v>0</v>
      </c>
      <c r="AA1068">
        <f t="shared" si="169"/>
        <v>0</v>
      </c>
    </row>
    <row r="1069" spans="1:27" x14ac:dyDescent="0.2">
      <c r="A1069" t="s">
        <v>17</v>
      </c>
      <c r="B1069" s="1">
        <v>44307</v>
      </c>
      <c r="C1069" s="2">
        <v>0.75</v>
      </c>
      <c r="D1069" t="s">
        <v>31</v>
      </c>
      <c r="E1069" t="s">
        <v>32</v>
      </c>
      <c r="F1069">
        <v>2</v>
      </c>
      <c r="G1069">
        <v>1</v>
      </c>
      <c r="H1069" t="s">
        <v>24</v>
      </c>
      <c r="I1069">
        <f t="shared" si="160"/>
        <v>1</v>
      </c>
      <c r="J1069">
        <v>1.75</v>
      </c>
      <c r="K1069">
        <v>3.8</v>
      </c>
      <c r="L1069">
        <v>4.5</v>
      </c>
      <c r="M1069">
        <v>1.8</v>
      </c>
      <c r="N1069">
        <v>3.8</v>
      </c>
      <c r="O1069">
        <v>4.33</v>
      </c>
      <c r="P1069">
        <v>1.8</v>
      </c>
      <c r="Q1069">
        <v>3.8</v>
      </c>
      <c r="R1069">
        <v>4.3</v>
      </c>
      <c r="S1069">
        <f t="shared" si="161"/>
        <v>1.75</v>
      </c>
      <c r="T1069">
        <f t="shared" si="162"/>
        <v>1.8</v>
      </c>
      <c r="U1069">
        <f t="shared" si="163"/>
        <v>1.8</v>
      </c>
      <c r="V1069">
        <f t="shared" si="164"/>
        <v>1</v>
      </c>
      <c r="W1069">
        <f t="shared" si="165"/>
        <v>1</v>
      </c>
      <c r="X1069">
        <f t="shared" si="166"/>
        <v>1</v>
      </c>
      <c r="Y1069">
        <f t="shared" si="167"/>
        <v>1</v>
      </c>
      <c r="Z1069">
        <f t="shared" si="168"/>
        <v>1</v>
      </c>
      <c r="AA1069">
        <f t="shared" si="169"/>
        <v>1</v>
      </c>
    </row>
    <row r="1070" spans="1:27" x14ac:dyDescent="0.2">
      <c r="A1070" t="s">
        <v>17</v>
      </c>
      <c r="B1070" s="1">
        <v>44307</v>
      </c>
      <c r="C1070" s="2">
        <v>0.84375</v>
      </c>
      <c r="D1070" t="s">
        <v>26</v>
      </c>
      <c r="E1070" t="s">
        <v>40</v>
      </c>
      <c r="F1070">
        <v>1</v>
      </c>
      <c r="G1070">
        <v>2</v>
      </c>
      <c r="H1070" t="s">
        <v>20</v>
      </c>
      <c r="I1070">
        <f t="shared" si="160"/>
        <v>-1</v>
      </c>
      <c r="J1070">
        <v>9</v>
      </c>
      <c r="K1070">
        <v>4.75</v>
      </c>
      <c r="L1070">
        <v>1.36</v>
      </c>
      <c r="M1070">
        <v>8</v>
      </c>
      <c r="N1070">
        <v>4.75</v>
      </c>
      <c r="O1070">
        <v>1.4</v>
      </c>
      <c r="P1070">
        <v>8.25</v>
      </c>
      <c r="Q1070">
        <v>5</v>
      </c>
      <c r="R1070">
        <v>1.37</v>
      </c>
      <c r="S1070">
        <f t="shared" si="161"/>
        <v>1.36</v>
      </c>
      <c r="T1070">
        <f t="shared" si="162"/>
        <v>1.4</v>
      </c>
      <c r="U1070">
        <f t="shared" si="163"/>
        <v>1.37</v>
      </c>
      <c r="V1070">
        <f t="shared" si="164"/>
        <v>-1</v>
      </c>
      <c r="W1070">
        <f t="shared" si="165"/>
        <v>-1</v>
      </c>
      <c r="X1070">
        <f t="shared" si="166"/>
        <v>-1</v>
      </c>
      <c r="Y1070">
        <f t="shared" si="167"/>
        <v>1</v>
      </c>
      <c r="Z1070">
        <f t="shared" si="168"/>
        <v>1</v>
      </c>
      <c r="AA1070">
        <f t="shared" si="169"/>
        <v>1</v>
      </c>
    </row>
    <row r="1071" spans="1:27" x14ac:dyDescent="0.2">
      <c r="A1071" t="s">
        <v>17</v>
      </c>
      <c r="B1071" s="1">
        <v>44308</v>
      </c>
      <c r="C1071" s="2">
        <v>0.83333333333333337</v>
      </c>
      <c r="D1071" t="s">
        <v>35</v>
      </c>
      <c r="E1071" t="s">
        <v>44</v>
      </c>
      <c r="F1071">
        <v>3</v>
      </c>
      <c r="G1071">
        <v>0</v>
      </c>
      <c r="H1071" t="s">
        <v>24</v>
      </c>
      <c r="I1071">
        <f t="shared" si="160"/>
        <v>1</v>
      </c>
      <c r="J1071">
        <v>1.53</v>
      </c>
      <c r="K1071">
        <v>3.8</v>
      </c>
      <c r="L1071">
        <v>6</v>
      </c>
      <c r="M1071">
        <v>1.55</v>
      </c>
      <c r="N1071">
        <v>4.2</v>
      </c>
      <c r="O1071">
        <v>6</v>
      </c>
      <c r="P1071">
        <v>1.6</v>
      </c>
      <c r="Q1071">
        <v>4</v>
      </c>
      <c r="R1071">
        <v>5.75</v>
      </c>
      <c r="S1071">
        <f t="shared" si="161"/>
        <v>1.53</v>
      </c>
      <c r="T1071">
        <f t="shared" si="162"/>
        <v>1.55</v>
      </c>
      <c r="U1071">
        <f t="shared" si="163"/>
        <v>1.6</v>
      </c>
      <c r="V1071">
        <f t="shared" si="164"/>
        <v>1</v>
      </c>
      <c r="W1071">
        <f t="shared" si="165"/>
        <v>1</v>
      </c>
      <c r="X1071">
        <f t="shared" si="166"/>
        <v>1</v>
      </c>
      <c r="Y1071">
        <f t="shared" si="167"/>
        <v>1</v>
      </c>
      <c r="Z1071">
        <f t="shared" si="168"/>
        <v>1</v>
      </c>
      <c r="AA1071">
        <f t="shared" si="169"/>
        <v>1</v>
      </c>
    </row>
    <row r="1072" spans="1:27" x14ac:dyDescent="0.2">
      <c r="A1072" t="s">
        <v>17</v>
      </c>
      <c r="B1072" s="1">
        <v>44309</v>
      </c>
      <c r="C1072" s="2">
        <v>0.83333333333333337</v>
      </c>
      <c r="D1072" t="s">
        <v>19</v>
      </c>
      <c r="E1072" t="s">
        <v>33</v>
      </c>
      <c r="F1072">
        <v>0</v>
      </c>
      <c r="G1072">
        <v>1</v>
      </c>
      <c r="H1072" t="s">
        <v>20</v>
      </c>
      <c r="I1072">
        <f t="shared" si="160"/>
        <v>-1</v>
      </c>
      <c r="J1072">
        <v>2</v>
      </c>
      <c r="K1072">
        <v>3.5</v>
      </c>
      <c r="L1072">
        <v>3.75</v>
      </c>
      <c r="M1072">
        <v>2.0499999999999998</v>
      </c>
      <c r="N1072">
        <v>3.5</v>
      </c>
      <c r="O1072">
        <v>3.6</v>
      </c>
      <c r="P1072">
        <v>2</v>
      </c>
      <c r="Q1072">
        <v>3.45</v>
      </c>
      <c r="R1072">
        <v>3.85</v>
      </c>
      <c r="S1072">
        <f t="shared" si="161"/>
        <v>2</v>
      </c>
      <c r="T1072">
        <f t="shared" si="162"/>
        <v>2.0499999999999998</v>
      </c>
      <c r="U1072">
        <f t="shared" si="163"/>
        <v>2</v>
      </c>
      <c r="V1072">
        <f t="shared" si="164"/>
        <v>1</v>
      </c>
      <c r="W1072">
        <f t="shared" si="165"/>
        <v>1</v>
      </c>
      <c r="X1072">
        <f t="shared" si="166"/>
        <v>1</v>
      </c>
      <c r="Y1072">
        <f t="shared" si="167"/>
        <v>0</v>
      </c>
      <c r="Z1072">
        <f t="shared" si="168"/>
        <v>0</v>
      </c>
      <c r="AA1072">
        <f t="shared" si="169"/>
        <v>0</v>
      </c>
    </row>
    <row r="1073" spans="1:27" x14ac:dyDescent="0.2">
      <c r="A1073" t="s">
        <v>17</v>
      </c>
      <c r="B1073" s="1">
        <v>44310</v>
      </c>
      <c r="C1073" s="2">
        <v>0.52083333333333337</v>
      </c>
      <c r="D1073" t="s">
        <v>22</v>
      </c>
      <c r="E1073" t="s">
        <v>29</v>
      </c>
      <c r="F1073">
        <v>1</v>
      </c>
      <c r="G1073">
        <v>1</v>
      </c>
      <c r="H1073" t="s">
        <v>23</v>
      </c>
      <c r="I1073">
        <f t="shared" si="160"/>
        <v>0</v>
      </c>
      <c r="J1073">
        <v>1.22</v>
      </c>
      <c r="K1073">
        <v>6.5</v>
      </c>
      <c r="L1073">
        <v>12</v>
      </c>
      <c r="M1073">
        <v>1.25</v>
      </c>
      <c r="N1073">
        <v>6.25</v>
      </c>
      <c r="O1073">
        <v>11.5</v>
      </c>
      <c r="P1073">
        <v>1.25</v>
      </c>
      <c r="Q1073">
        <v>6.5</v>
      </c>
      <c r="R1073">
        <v>12</v>
      </c>
      <c r="S1073">
        <f t="shared" si="161"/>
        <v>1.22</v>
      </c>
      <c r="T1073">
        <f t="shared" si="162"/>
        <v>1.25</v>
      </c>
      <c r="U1073">
        <f t="shared" si="163"/>
        <v>1.25</v>
      </c>
      <c r="V1073">
        <f t="shared" si="164"/>
        <v>1</v>
      </c>
      <c r="W1073">
        <f t="shared" si="165"/>
        <v>1</v>
      </c>
      <c r="X1073">
        <f t="shared" si="166"/>
        <v>1</v>
      </c>
      <c r="Y1073">
        <f t="shared" si="167"/>
        <v>0</v>
      </c>
      <c r="Z1073">
        <f t="shared" si="168"/>
        <v>0</v>
      </c>
      <c r="AA1073">
        <f t="shared" si="169"/>
        <v>0</v>
      </c>
    </row>
    <row r="1074" spans="1:27" x14ac:dyDescent="0.2">
      <c r="A1074" t="s">
        <v>17</v>
      </c>
      <c r="B1074" s="1">
        <v>44310</v>
      </c>
      <c r="C1074" s="2">
        <v>0.72916666666666663</v>
      </c>
      <c r="D1074" t="s">
        <v>39</v>
      </c>
      <c r="E1074" t="s">
        <v>34</v>
      </c>
      <c r="F1074">
        <v>0</v>
      </c>
      <c r="G1074">
        <v>1</v>
      </c>
      <c r="H1074" t="s">
        <v>20</v>
      </c>
      <c r="I1074">
        <f t="shared" si="160"/>
        <v>-1</v>
      </c>
      <c r="J1074">
        <v>4.75</v>
      </c>
      <c r="K1074">
        <v>3.6</v>
      </c>
      <c r="L1074">
        <v>1.75</v>
      </c>
      <c r="M1074">
        <v>4.75</v>
      </c>
      <c r="N1074">
        <v>3.8</v>
      </c>
      <c r="O1074">
        <v>1.75</v>
      </c>
      <c r="P1074">
        <v>4.7</v>
      </c>
      <c r="Q1074">
        <v>3.75</v>
      </c>
      <c r="R1074">
        <v>1.75</v>
      </c>
      <c r="S1074">
        <f t="shared" si="161"/>
        <v>1.75</v>
      </c>
      <c r="T1074">
        <f t="shared" si="162"/>
        <v>1.75</v>
      </c>
      <c r="U1074">
        <f t="shared" si="163"/>
        <v>1.75</v>
      </c>
      <c r="V1074">
        <f t="shared" si="164"/>
        <v>-1</v>
      </c>
      <c r="W1074">
        <f t="shared" si="165"/>
        <v>-1</v>
      </c>
      <c r="X1074">
        <f t="shared" si="166"/>
        <v>-1</v>
      </c>
      <c r="Y1074">
        <f t="shared" si="167"/>
        <v>1</v>
      </c>
      <c r="Z1074">
        <f t="shared" si="168"/>
        <v>1</v>
      </c>
      <c r="AA1074">
        <f t="shared" si="169"/>
        <v>1</v>
      </c>
    </row>
    <row r="1075" spans="1:27" x14ac:dyDescent="0.2">
      <c r="A1075" t="s">
        <v>17</v>
      </c>
      <c r="B1075" s="1">
        <v>44310</v>
      </c>
      <c r="C1075" s="2">
        <v>0.83333333333333337</v>
      </c>
      <c r="D1075" t="s">
        <v>45</v>
      </c>
      <c r="E1075" t="s">
        <v>38</v>
      </c>
      <c r="F1075">
        <v>1</v>
      </c>
      <c r="G1075">
        <v>0</v>
      </c>
      <c r="H1075" t="s">
        <v>24</v>
      </c>
      <c r="I1075">
        <f t="shared" si="160"/>
        <v>1</v>
      </c>
      <c r="J1075">
        <v>5.25</v>
      </c>
      <c r="K1075">
        <v>3.4</v>
      </c>
      <c r="L1075">
        <v>1.75</v>
      </c>
      <c r="M1075">
        <v>5.25</v>
      </c>
      <c r="N1075">
        <v>3.6</v>
      </c>
      <c r="O1075">
        <v>1.72</v>
      </c>
      <c r="P1075">
        <v>5.5</v>
      </c>
      <c r="Q1075">
        <v>3.6</v>
      </c>
      <c r="R1075">
        <v>1.7</v>
      </c>
      <c r="S1075">
        <f t="shared" si="161"/>
        <v>1.75</v>
      </c>
      <c r="T1075">
        <f t="shared" si="162"/>
        <v>1.72</v>
      </c>
      <c r="U1075">
        <f t="shared" si="163"/>
        <v>1.7</v>
      </c>
      <c r="V1075">
        <f t="shared" si="164"/>
        <v>-1</v>
      </c>
      <c r="W1075">
        <f t="shared" si="165"/>
        <v>-1</v>
      </c>
      <c r="X1075">
        <f t="shared" si="166"/>
        <v>-1</v>
      </c>
      <c r="Y1075">
        <f t="shared" si="167"/>
        <v>0</v>
      </c>
      <c r="Z1075">
        <f t="shared" si="168"/>
        <v>0</v>
      </c>
      <c r="AA1075">
        <f t="shared" si="169"/>
        <v>0</v>
      </c>
    </row>
    <row r="1076" spans="1:27" x14ac:dyDescent="0.2">
      <c r="A1076" t="s">
        <v>17</v>
      </c>
      <c r="B1076" s="1">
        <v>44311</v>
      </c>
      <c r="C1076" s="2">
        <v>0.5</v>
      </c>
      <c r="D1076" t="s">
        <v>28</v>
      </c>
      <c r="E1076" t="s">
        <v>41</v>
      </c>
      <c r="F1076">
        <v>0</v>
      </c>
      <c r="G1076">
        <v>4</v>
      </c>
      <c r="H1076" t="s">
        <v>20</v>
      </c>
      <c r="I1076">
        <f t="shared" si="160"/>
        <v>-1</v>
      </c>
      <c r="J1076">
        <v>2</v>
      </c>
      <c r="K1076">
        <v>3.4</v>
      </c>
      <c r="L1076">
        <v>3.9</v>
      </c>
      <c r="M1076">
        <v>2</v>
      </c>
      <c r="N1076">
        <v>3.4</v>
      </c>
      <c r="O1076">
        <v>3.9</v>
      </c>
      <c r="P1076">
        <v>2.1</v>
      </c>
      <c r="Q1076">
        <v>3.25</v>
      </c>
      <c r="R1076">
        <v>3.85</v>
      </c>
      <c r="S1076">
        <f t="shared" si="161"/>
        <v>2</v>
      </c>
      <c r="T1076">
        <f t="shared" si="162"/>
        <v>2</v>
      </c>
      <c r="U1076">
        <f t="shared" si="163"/>
        <v>2.1</v>
      </c>
      <c r="V1076">
        <f t="shared" si="164"/>
        <v>1</v>
      </c>
      <c r="W1076">
        <f t="shared" si="165"/>
        <v>1</v>
      </c>
      <c r="X1076">
        <f t="shared" si="166"/>
        <v>1</v>
      </c>
      <c r="Y1076">
        <f t="shared" si="167"/>
        <v>0</v>
      </c>
      <c r="Z1076">
        <f t="shared" si="168"/>
        <v>0</v>
      </c>
      <c r="AA1076">
        <f t="shared" si="169"/>
        <v>0</v>
      </c>
    </row>
    <row r="1077" spans="1:27" x14ac:dyDescent="0.2">
      <c r="A1077" t="s">
        <v>17</v>
      </c>
      <c r="B1077" s="1">
        <v>44311</v>
      </c>
      <c r="C1077" s="2">
        <v>0.58333333333333337</v>
      </c>
      <c r="D1077" t="s">
        <v>27</v>
      </c>
      <c r="E1077" t="s">
        <v>37</v>
      </c>
      <c r="F1077">
        <v>0</v>
      </c>
      <c r="G1077">
        <v>0</v>
      </c>
      <c r="H1077" t="s">
        <v>23</v>
      </c>
      <c r="I1077">
        <f t="shared" si="160"/>
        <v>0</v>
      </c>
      <c r="J1077">
        <v>4</v>
      </c>
      <c r="K1077">
        <v>4.2</v>
      </c>
      <c r="L1077">
        <v>1.75</v>
      </c>
      <c r="M1077">
        <v>4.0999999999999996</v>
      </c>
      <c r="N1077">
        <v>4</v>
      </c>
      <c r="O1077">
        <v>1.8</v>
      </c>
      <c r="P1077">
        <v>4</v>
      </c>
      <c r="Q1077">
        <v>4.0999999999999996</v>
      </c>
      <c r="R1077">
        <v>1.8</v>
      </c>
      <c r="S1077">
        <f t="shared" si="161"/>
        <v>1.75</v>
      </c>
      <c r="T1077">
        <f t="shared" si="162"/>
        <v>1.8</v>
      </c>
      <c r="U1077">
        <f t="shared" si="163"/>
        <v>1.8</v>
      </c>
      <c r="V1077">
        <f t="shared" si="164"/>
        <v>-1</v>
      </c>
      <c r="W1077">
        <f t="shared" si="165"/>
        <v>-1</v>
      </c>
      <c r="X1077">
        <f t="shared" si="166"/>
        <v>-1</v>
      </c>
      <c r="Y1077">
        <f t="shared" si="167"/>
        <v>0</v>
      </c>
      <c r="Z1077">
        <f t="shared" si="168"/>
        <v>0</v>
      </c>
      <c r="AA1077">
        <f t="shared" si="169"/>
        <v>0</v>
      </c>
    </row>
    <row r="1078" spans="1:27" x14ac:dyDescent="0.2">
      <c r="A1078" t="s">
        <v>17</v>
      </c>
      <c r="B1078" s="1">
        <v>44311</v>
      </c>
      <c r="C1078" s="2">
        <v>0.79166666666666663</v>
      </c>
      <c r="D1078" t="s">
        <v>26</v>
      </c>
      <c r="E1078" t="s">
        <v>44</v>
      </c>
      <c r="F1078">
        <v>2</v>
      </c>
      <c r="G1078">
        <v>2</v>
      </c>
      <c r="H1078" t="s">
        <v>23</v>
      </c>
      <c r="I1078">
        <f t="shared" si="160"/>
        <v>0</v>
      </c>
      <c r="J1078">
        <v>1.85</v>
      </c>
      <c r="K1078">
        <v>3.6</v>
      </c>
      <c r="L1078">
        <v>4.2</v>
      </c>
      <c r="M1078">
        <v>1.87</v>
      </c>
      <c r="N1078">
        <v>3.6</v>
      </c>
      <c r="O1078">
        <v>4.2</v>
      </c>
      <c r="P1078">
        <v>1.85</v>
      </c>
      <c r="Q1078">
        <v>3.65</v>
      </c>
      <c r="R1078">
        <v>4.2</v>
      </c>
      <c r="S1078">
        <f t="shared" si="161"/>
        <v>1.85</v>
      </c>
      <c r="T1078">
        <f t="shared" si="162"/>
        <v>1.87</v>
      </c>
      <c r="U1078">
        <f t="shared" si="163"/>
        <v>1.85</v>
      </c>
      <c r="V1078">
        <f t="shared" si="164"/>
        <v>1</v>
      </c>
      <c r="W1078">
        <f t="shared" si="165"/>
        <v>1</v>
      </c>
      <c r="X1078">
        <f t="shared" si="166"/>
        <v>1</v>
      </c>
      <c r="Y1078">
        <f t="shared" si="167"/>
        <v>0</v>
      </c>
      <c r="Z1078">
        <f t="shared" si="168"/>
        <v>0</v>
      </c>
      <c r="AA1078">
        <f t="shared" si="169"/>
        <v>0</v>
      </c>
    </row>
    <row r="1079" spans="1:27" x14ac:dyDescent="0.2">
      <c r="A1079" t="s">
        <v>17</v>
      </c>
      <c r="B1079" s="1">
        <v>44312</v>
      </c>
      <c r="C1079" s="2">
        <v>0.83333333333333337</v>
      </c>
      <c r="D1079" t="s">
        <v>35</v>
      </c>
      <c r="E1079" t="s">
        <v>18</v>
      </c>
      <c r="F1079">
        <v>2</v>
      </c>
      <c r="G1079">
        <v>1</v>
      </c>
      <c r="H1079" t="s">
        <v>24</v>
      </c>
      <c r="I1079">
        <f t="shared" si="160"/>
        <v>1</v>
      </c>
      <c r="J1079">
        <v>1.4</v>
      </c>
      <c r="K1079">
        <v>4.33</v>
      </c>
      <c r="L1079">
        <v>8.5</v>
      </c>
      <c r="M1079">
        <v>1.45</v>
      </c>
      <c r="N1079">
        <v>4.4000000000000004</v>
      </c>
      <c r="O1079">
        <v>7.5</v>
      </c>
      <c r="P1079">
        <v>1.47</v>
      </c>
      <c r="Q1079">
        <v>4.3</v>
      </c>
      <c r="R1079">
        <v>7</v>
      </c>
      <c r="S1079">
        <f t="shared" si="161"/>
        <v>1.4</v>
      </c>
      <c r="T1079">
        <f t="shared" si="162"/>
        <v>1.45</v>
      </c>
      <c r="U1079">
        <f t="shared" si="163"/>
        <v>1.47</v>
      </c>
      <c r="V1079">
        <f t="shared" si="164"/>
        <v>1</v>
      </c>
      <c r="W1079">
        <f t="shared" si="165"/>
        <v>1</v>
      </c>
      <c r="X1079">
        <f t="shared" si="166"/>
        <v>1</v>
      </c>
      <c r="Y1079">
        <f t="shared" si="167"/>
        <v>1</v>
      </c>
      <c r="Z1079">
        <f t="shared" si="168"/>
        <v>1</v>
      </c>
      <c r="AA1079">
        <f t="shared" si="169"/>
        <v>1</v>
      </c>
    </row>
    <row r="1080" spans="1:27" x14ac:dyDescent="0.2">
      <c r="A1080" t="s">
        <v>17</v>
      </c>
      <c r="B1080" s="1">
        <v>44316</v>
      </c>
      <c r="C1080" s="2">
        <v>0.83333333333333337</v>
      </c>
      <c r="D1080" t="s">
        <v>32</v>
      </c>
      <c r="E1080" t="s">
        <v>35</v>
      </c>
      <c r="F1080">
        <v>1</v>
      </c>
      <c r="G1080">
        <v>1</v>
      </c>
      <c r="H1080" t="s">
        <v>23</v>
      </c>
      <c r="I1080">
        <f t="shared" si="160"/>
        <v>0</v>
      </c>
      <c r="J1080">
        <v>3.8</v>
      </c>
      <c r="K1080">
        <v>3.8</v>
      </c>
      <c r="L1080">
        <v>1.9</v>
      </c>
      <c r="M1080">
        <v>3.8</v>
      </c>
      <c r="N1080">
        <v>3.75</v>
      </c>
      <c r="O1080">
        <v>1.91</v>
      </c>
      <c r="P1080">
        <v>3.85</v>
      </c>
      <c r="Q1080">
        <v>3.7</v>
      </c>
      <c r="R1080">
        <v>1.9</v>
      </c>
      <c r="S1080">
        <f t="shared" si="161"/>
        <v>1.9</v>
      </c>
      <c r="T1080">
        <f t="shared" si="162"/>
        <v>1.91</v>
      </c>
      <c r="U1080">
        <f t="shared" si="163"/>
        <v>1.9</v>
      </c>
      <c r="V1080">
        <f t="shared" si="164"/>
        <v>-1</v>
      </c>
      <c r="W1080">
        <f t="shared" si="165"/>
        <v>-1</v>
      </c>
      <c r="X1080">
        <f t="shared" si="166"/>
        <v>-1</v>
      </c>
      <c r="Y1080">
        <f t="shared" si="167"/>
        <v>0</v>
      </c>
      <c r="Z1080">
        <f t="shared" si="168"/>
        <v>0</v>
      </c>
      <c r="AA1080">
        <f t="shared" si="169"/>
        <v>0</v>
      </c>
    </row>
    <row r="1081" spans="1:27" x14ac:dyDescent="0.2">
      <c r="A1081" t="s">
        <v>17</v>
      </c>
      <c r="B1081" s="1">
        <v>44317</v>
      </c>
      <c r="C1081" s="2">
        <v>0.52083333333333337</v>
      </c>
      <c r="D1081" t="s">
        <v>18</v>
      </c>
      <c r="E1081" t="s">
        <v>40</v>
      </c>
      <c r="F1081">
        <v>0</v>
      </c>
      <c r="G1081">
        <v>2</v>
      </c>
      <c r="H1081" t="s">
        <v>20</v>
      </c>
      <c r="I1081">
        <f t="shared" ref="I1081:I1131" si="170">IF(H1081="H",1,0)+IF(H1081="A",-1,0)</f>
        <v>-1</v>
      </c>
      <c r="J1081">
        <v>10</v>
      </c>
      <c r="K1081">
        <v>5</v>
      </c>
      <c r="L1081">
        <v>1.33</v>
      </c>
      <c r="M1081">
        <v>10</v>
      </c>
      <c r="N1081">
        <v>5</v>
      </c>
      <c r="O1081">
        <v>1.33</v>
      </c>
      <c r="P1081">
        <v>9.5</v>
      </c>
      <c r="Q1081">
        <v>5.25</v>
      </c>
      <c r="R1081">
        <v>1.33</v>
      </c>
      <c r="S1081">
        <f t="shared" ref="S1081:S1131" si="171">MIN(J1081:L1081)</f>
        <v>1.33</v>
      </c>
      <c r="T1081">
        <f t="shared" ref="T1081:T1131" si="172">MIN(M1081:O1081)</f>
        <v>1.33</v>
      </c>
      <c r="U1081">
        <f t="shared" ref="U1081:U1131" si="173">MIN(P1081:R1081)</f>
        <v>1.33</v>
      </c>
      <c r="V1081">
        <f t="shared" si="164"/>
        <v>-1</v>
      </c>
      <c r="W1081">
        <f t="shared" si="165"/>
        <v>-1</v>
      </c>
      <c r="X1081">
        <f t="shared" si="166"/>
        <v>-1</v>
      </c>
      <c r="Y1081">
        <f t="shared" si="167"/>
        <v>1</v>
      </c>
      <c r="Z1081">
        <f t="shared" si="168"/>
        <v>1</v>
      </c>
      <c r="AA1081">
        <f t="shared" si="169"/>
        <v>1</v>
      </c>
    </row>
    <row r="1082" spans="1:27" x14ac:dyDescent="0.2">
      <c r="A1082" t="s">
        <v>17</v>
      </c>
      <c r="B1082" s="1">
        <v>44317</v>
      </c>
      <c r="C1082" s="2">
        <v>0.625</v>
      </c>
      <c r="D1082" t="s">
        <v>38</v>
      </c>
      <c r="E1082" t="s">
        <v>27</v>
      </c>
      <c r="F1082">
        <v>2</v>
      </c>
      <c r="G1082">
        <v>0</v>
      </c>
      <c r="H1082" t="s">
        <v>24</v>
      </c>
      <c r="I1082">
        <f t="shared" si="170"/>
        <v>1</v>
      </c>
      <c r="J1082">
        <v>2.0499999999999998</v>
      </c>
      <c r="K1082">
        <v>3.5</v>
      </c>
      <c r="L1082">
        <v>3.5</v>
      </c>
      <c r="M1082">
        <v>2.15</v>
      </c>
      <c r="N1082">
        <v>3.4</v>
      </c>
      <c r="O1082">
        <v>3.4</v>
      </c>
      <c r="P1082">
        <v>2.1</v>
      </c>
      <c r="Q1082">
        <v>3.45</v>
      </c>
      <c r="R1082">
        <v>3.5</v>
      </c>
      <c r="S1082">
        <f t="shared" si="171"/>
        <v>2.0499999999999998</v>
      </c>
      <c r="T1082">
        <f t="shared" si="172"/>
        <v>2.15</v>
      </c>
      <c r="U1082">
        <f t="shared" si="173"/>
        <v>2.1</v>
      </c>
      <c r="V1082">
        <f t="shared" si="164"/>
        <v>1</v>
      </c>
      <c r="W1082">
        <f t="shared" si="165"/>
        <v>1</v>
      </c>
      <c r="X1082">
        <f t="shared" si="166"/>
        <v>1</v>
      </c>
      <c r="Y1082">
        <f t="shared" si="167"/>
        <v>1</v>
      </c>
      <c r="Z1082">
        <f t="shared" si="168"/>
        <v>1</v>
      </c>
      <c r="AA1082">
        <f t="shared" si="169"/>
        <v>1</v>
      </c>
    </row>
    <row r="1083" spans="1:27" x14ac:dyDescent="0.2">
      <c r="A1083" t="s">
        <v>17</v>
      </c>
      <c r="B1083" s="1">
        <v>44317</v>
      </c>
      <c r="C1083" s="2">
        <v>0.72916666666666663</v>
      </c>
      <c r="D1083" t="s">
        <v>34</v>
      </c>
      <c r="E1083" t="s">
        <v>21</v>
      </c>
      <c r="F1083">
        <v>2</v>
      </c>
      <c r="G1083">
        <v>0</v>
      </c>
      <c r="H1083" t="s">
        <v>24</v>
      </c>
      <c r="I1083">
        <f t="shared" si="170"/>
        <v>1</v>
      </c>
      <c r="J1083">
        <v>1.44</v>
      </c>
      <c r="K1083">
        <v>4.4000000000000004</v>
      </c>
      <c r="L1083">
        <v>7.5</v>
      </c>
      <c r="M1083">
        <v>1.45</v>
      </c>
      <c r="N1083">
        <v>4.25</v>
      </c>
      <c r="O1083">
        <v>8</v>
      </c>
      <c r="P1083">
        <v>1.5</v>
      </c>
      <c r="Q1083">
        <v>4.2</v>
      </c>
      <c r="R1083">
        <v>7</v>
      </c>
      <c r="S1083">
        <f t="shared" si="171"/>
        <v>1.44</v>
      </c>
      <c r="T1083">
        <f t="shared" si="172"/>
        <v>1.45</v>
      </c>
      <c r="U1083">
        <f t="shared" si="173"/>
        <v>1.5</v>
      </c>
      <c r="V1083">
        <f t="shared" si="164"/>
        <v>1</v>
      </c>
      <c r="W1083">
        <f t="shared" si="165"/>
        <v>1</v>
      </c>
      <c r="X1083">
        <f t="shared" si="166"/>
        <v>1</v>
      </c>
      <c r="Y1083">
        <f t="shared" si="167"/>
        <v>1</v>
      </c>
      <c r="Z1083">
        <f t="shared" si="168"/>
        <v>1</v>
      </c>
      <c r="AA1083">
        <f t="shared" si="169"/>
        <v>1</v>
      </c>
    </row>
    <row r="1084" spans="1:27" x14ac:dyDescent="0.2">
      <c r="A1084" t="s">
        <v>17</v>
      </c>
      <c r="B1084" s="1">
        <v>44317</v>
      </c>
      <c r="C1084" s="2">
        <v>0.83333333333333337</v>
      </c>
      <c r="D1084" t="s">
        <v>33</v>
      </c>
      <c r="E1084" t="s">
        <v>26</v>
      </c>
      <c r="F1084">
        <v>1</v>
      </c>
      <c r="G1084">
        <v>2</v>
      </c>
      <c r="H1084" t="s">
        <v>20</v>
      </c>
      <c r="I1084">
        <f t="shared" si="170"/>
        <v>-1</v>
      </c>
      <c r="J1084">
        <v>1.95</v>
      </c>
      <c r="K1084">
        <v>3.6</v>
      </c>
      <c r="L1084">
        <v>3.8</v>
      </c>
      <c r="M1084">
        <v>2</v>
      </c>
      <c r="N1084">
        <v>3.7</v>
      </c>
      <c r="O1084">
        <v>3.6</v>
      </c>
      <c r="P1084">
        <v>1.9</v>
      </c>
      <c r="Q1084">
        <v>3.5</v>
      </c>
      <c r="R1084">
        <v>4.2</v>
      </c>
      <c r="S1084">
        <f t="shared" si="171"/>
        <v>1.95</v>
      </c>
      <c r="T1084">
        <f t="shared" si="172"/>
        <v>2</v>
      </c>
      <c r="U1084">
        <f t="shared" si="173"/>
        <v>1.9</v>
      </c>
      <c r="V1084">
        <f t="shared" si="164"/>
        <v>1</v>
      </c>
      <c r="W1084">
        <f t="shared" si="165"/>
        <v>1</v>
      </c>
      <c r="X1084">
        <f t="shared" si="166"/>
        <v>1</v>
      </c>
      <c r="Y1084">
        <f t="shared" si="167"/>
        <v>0</v>
      </c>
      <c r="Z1084">
        <f t="shared" si="168"/>
        <v>0</v>
      </c>
      <c r="AA1084">
        <f t="shared" si="169"/>
        <v>0</v>
      </c>
    </row>
    <row r="1085" spans="1:27" x14ac:dyDescent="0.2">
      <c r="A1085" t="s">
        <v>17</v>
      </c>
      <c r="B1085" s="1">
        <v>44318</v>
      </c>
      <c r="C1085" s="2">
        <v>0.58333333333333337</v>
      </c>
      <c r="D1085" t="s">
        <v>29</v>
      </c>
      <c r="E1085" t="s">
        <v>19</v>
      </c>
      <c r="F1085">
        <v>0</v>
      </c>
      <c r="G1085">
        <v>2</v>
      </c>
      <c r="H1085" t="s">
        <v>20</v>
      </c>
      <c r="I1085">
        <f t="shared" si="170"/>
        <v>-1</v>
      </c>
      <c r="J1085">
        <v>3.6</v>
      </c>
      <c r="K1085">
        <v>3.6</v>
      </c>
      <c r="L1085">
        <v>2</v>
      </c>
      <c r="M1085">
        <v>3.7</v>
      </c>
      <c r="N1085">
        <v>3.6</v>
      </c>
      <c r="O1085">
        <v>2</v>
      </c>
      <c r="P1085">
        <v>3.5</v>
      </c>
      <c r="Q1085">
        <v>3.6</v>
      </c>
      <c r="R1085">
        <v>2.0499999999999998</v>
      </c>
      <c r="S1085">
        <f t="shared" si="171"/>
        <v>2</v>
      </c>
      <c r="T1085">
        <f t="shared" si="172"/>
        <v>2</v>
      </c>
      <c r="U1085">
        <f t="shared" si="173"/>
        <v>2.0499999999999998</v>
      </c>
      <c r="V1085">
        <f t="shared" si="164"/>
        <v>-1</v>
      </c>
      <c r="W1085">
        <f t="shared" si="165"/>
        <v>-1</v>
      </c>
      <c r="X1085">
        <f t="shared" si="166"/>
        <v>-1</v>
      </c>
      <c r="Y1085">
        <f t="shared" si="167"/>
        <v>1</v>
      </c>
      <c r="Z1085">
        <f t="shared" si="168"/>
        <v>1</v>
      </c>
      <c r="AA1085">
        <f t="shared" si="169"/>
        <v>1</v>
      </c>
    </row>
    <row r="1086" spans="1:27" x14ac:dyDescent="0.2">
      <c r="A1086" t="s">
        <v>17</v>
      </c>
      <c r="B1086" s="1">
        <v>44318</v>
      </c>
      <c r="C1086" s="2">
        <v>0.80208333333333337</v>
      </c>
      <c r="D1086" t="s">
        <v>31</v>
      </c>
      <c r="E1086" t="s">
        <v>45</v>
      </c>
      <c r="F1086">
        <v>4</v>
      </c>
      <c r="G1086">
        <v>0</v>
      </c>
      <c r="H1086" t="s">
        <v>24</v>
      </c>
      <c r="I1086">
        <f t="shared" si="170"/>
        <v>1</v>
      </c>
      <c r="J1086">
        <v>1.25</v>
      </c>
      <c r="K1086">
        <v>6</v>
      </c>
      <c r="L1086">
        <v>12</v>
      </c>
      <c r="M1086">
        <v>1.3</v>
      </c>
      <c r="N1086">
        <v>5.5</v>
      </c>
      <c r="O1086">
        <v>10</v>
      </c>
      <c r="P1086">
        <v>1.27</v>
      </c>
      <c r="Q1086">
        <v>5.5</v>
      </c>
      <c r="R1086">
        <v>13</v>
      </c>
      <c r="S1086">
        <f t="shared" si="171"/>
        <v>1.25</v>
      </c>
      <c r="T1086">
        <f t="shared" si="172"/>
        <v>1.3</v>
      </c>
      <c r="U1086">
        <f t="shared" si="173"/>
        <v>1.27</v>
      </c>
      <c r="V1086">
        <f t="shared" si="164"/>
        <v>1</v>
      </c>
      <c r="W1086">
        <f t="shared" si="165"/>
        <v>1</v>
      </c>
      <c r="X1086">
        <f t="shared" si="166"/>
        <v>1</v>
      </c>
      <c r="Y1086">
        <f t="shared" si="167"/>
        <v>1</v>
      </c>
      <c r="Z1086">
        <f t="shared" si="168"/>
        <v>1</v>
      </c>
      <c r="AA1086">
        <f t="shared" si="169"/>
        <v>1</v>
      </c>
    </row>
    <row r="1087" spans="1:27" x14ac:dyDescent="0.2">
      <c r="A1087" t="s">
        <v>17</v>
      </c>
      <c r="B1087" s="1">
        <v>44319</v>
      </c>
      <c r="C1087" s="2">
        <v>0.75</v>
      </c>
      <c r="D1087" t="s">
        <v>44</v>
      </c>
      <c r="E1087" t="s">
        <v>28</v>
      </c>
      <c r="F1087">
        <v>1</v>
      </c>
      <c r="G1087">
        <v>1</v>
      </c>
      <c r="H1087" t="s">
        <v>23</v>
      </c>
      <c r="I1087">
        <f t="shared" si="170"/>
        <v>0</v>
      </c>
      <c r="J1087">
        <v>2.9</v>
      </c>
      <c r="K1087">
        <v>3.2</v>
      </c>
      <c r="L1087">
        <v>2.5</v>
      </c>
      <c r="M1087">
        <v>2.9</v>
      </c>
      <c r="N1087">
        <v>3.1</v>
      </c>
      <c r="O1087">
        <v>2.6</v>
      </c>
      <c r="P1087">
        <v>2.9</v>
      </c>
      <c r="Q1087">
        <v>3.25</v>
      </c>
      <c r="R1087">
        <v>2.5499999999999998</v>
      </c>
      <c r="S1087">
        <f t="shared" si="171"/>
        <v>2.5</v>
      </c>
      <c r="T1087">
        <f t="shared" si="172"/>
        <v>2.6</v>
      </c>
      <c r="U1087">
        <f t="shared" si="173"/>
        <v>2.5499999999999998</v>
      </c>
      <c r="V1087">
        <f t="shared" si="164"/>
        <v>-1</v>
      </c>
      <c r="W1087">
        <f t="shared" si="165"/>
        <v>-1</v>
      </c>
      <c r="X1087">
        <f t="shared" si="166"/>
        <v>-1</v>
      </c>
      <c r="Y1087">
        <f t="shared" si="167"/>
        <v>0</v>
      </c>
      <c r="Z1087">
        <f t="shared" si="168"/>
        <v>0</v>
      </c>
      <c r="AA1087">
        <f t="shared" si="169"/>
        <v>0</v>
      </c>
    </row>
    <row r="1088" spans="1:27" x14ac:dyDescent="0.2">
      <c r="A1088" t="s">
        <v>17</v>
      </c>
      <c r="B1088" s="1">
        <v>44319</v>
      </c>
      <c r="C1088" s="2">
        <v>0.84375</v>
      </c>
      <c r="D1088" t="s">
        <v>41</v>
      </c>
      <c r="E1088" t="s">
        <v>39</v>
      </c>
      <c r="F1088">
        <v>1</v>
      </c>
      <c r="G1088">
        <v>2</v>
      </c>
      <c r="H1088" t="s">
        <v>20</v>
      </c>
      <c r="I1088">
        <f t="shared" si="170"/>
        <v>-1</v>
      </c>
      <c r="J1088">
        <v>3.1</v>
      </c>
      <c r="K1088">
        <v>3.6</v>
      </c>
      <c r="L1088">
        <v>2.2000000000000002</v>
      </c>
      <c r="M1088">
        <v>3.2</v>
      </c>
      <c r="N1088">
        <v>3.5</v>
      </c>
      <c r="O1088">
        <v>2.2000000000000002</v>
      </c>
      <c r="P1088">
        <v>3.15</v>
      </c>
      <c r="Q1088">
        <v>3.45</v>
      </c>
      <c r="R1088">
        <v>2.25</v>
      </c>
      <c r="S1088">
        <f t="shared" si="171"/>
        <v>2.2000000000000002</v>
      </c>
      <c r="T1088">
        <f t="shared" si="172"/>
        <v>2.2000000000000002</v>
      </c>
      <c r="U1088">
        <f t="shared" si="173"/>
        <v>2.25</v>
      </c>
      <c r="V1088">
        <f t="shared" si="164"/>
        <v>-1</v>
      </c>
      <c r="W1088">
        <f t="shared" si="165"/>
        <v>-1</v>
      </c>
      <c r="X1088">
        <f t="shared" si="166"/>
        <v>-1</v>
      </c>
      <c r="Y1088">
        <f t="shared" si="167"/>
        <v>1</v>
      </c>
      <c r="Z1088">
        <f t="shared" si="168"/>
        <v>1</v>
      </c>
      <c r="AA1088">
        <f t="shared" si="169"/>
        <v>1</v>
      </c>
    </row>
    <row r="1089" spans="1:27" x14ac:dyDescent="0.2">
      <c r="A1089" t="s">
        <v>17</v>
      </c>
      <c r="B1089" s="1">
        <v>44323</v>
      </c>
      <c r="C1089" s="2">
        <v>0.83333333333333337</v>
      </c>
      <c r="D1089" t="s">
        <v>35</v>
      </c>
      <c r="E1089" t="s">
        <v>29</v>
      </c>
      <c r="F1089">
        <v>2</v>
      </c>
      <c r="G1089">
        <v>4</v>
      </c>
      <c r="H1089" t="s">
        <v>20</v>
      </c>
      <c r="I1089">
        <f t="shared" si="170"/>
        <v>-1</v>
      </c>
      <c r="J1089">
        <v>1.4</v>
      </c>
      <c r="K1089">
        <v>4.75</v>
      </c>
      <c r="L1089">
        <v>8</v>
      </c>
      <c r="M1089">
        <v>1.4</v>
      </c>
      <c r="N1089">
        <v>4.75</v>
      </c>
      <c r="O1089">
        <v>8</v>
      </c>
      <c r="P1089">
        <v>1.4</v>
      </c>
      <c r="Q1089">
        <v>4.7</v>
      </c>
      <c r="R1089">
        <v>8</v>
      </c>
      <c r="S1089">
        <f t="shared" si="171"/>
        <v>1.4</v>
      </c>
      <c r="T1089">
        <f t="shared" si="172"/>
        <v>1.4</v>
      </c>
      <c r="U1089">
        <f t="shared" si="173"/>
        <v>1.4</v>
      </c>
      <c r="V1089">
        <f t="shared" si="164"/>
        <v>1</v>
      </c>
      <c r="W1089">
        <f t="shared" si="165"/>
        <v>1</v>
      </c>
      <c r="X1089">
        <f t="shared" si="166"/>
        <v>1</v>
      </c>
      <c r="Y1089">
        <f t="shared" si="167"/>
        <v>0</v>
      </c>
      <c r="Z1089">
        <f t="shared" si="168"/>
        <v>0</v>
      </c>
      <c r="AA1089">
        <f t="shared" si="169"/>
        <v>0</v>
      </c>
    </row>
    <row r="1090" spans="1:27" x14ac:dyDescent="0.2">
      <c r="A1090" t="s">
        <v>17</v>
      </c>
      <c r="B1090" s="1">
        <v>44324</v>
      </c>
      <c r="C1090" s="2">
        <v>0.52083333333333337</v>
      </c>
      <c r="D1090" t="s">
        <v>27</v>
      </c>
      <c r="E1090" t="s">
        <v>31</v>
      </c>
      <c r="F1090">
        <v>3</v>
      </c>
      <c r="G1090">
        <v>1</v>
      </c>
      <c r="H1090" t="s">
        <v>24</v>
      </c>
      <c r="I1090">
        <f t="shared" si="170"/>
        <v>1</v>
      </c>
      <c r="J1090">
        <v>3.4</v>
      </c>
      <c r="K1090">
        <v>3.8</v>
      </c>
      <c r="L1090">
        <v>2</v>
      </c>
      <c r="M1090">
        <v>3.5</v>
      </c>
      <c r="N1090">
        <v>3.75</v>
      </c>
      <c r="O1090">
        <v>2</v>
      </c>
      <c r="P1090">
        <v>3.4</v>
      </c>
      <c r="Q1090">
        <v>3.8</v>
      </c>
      <c r="R1090">
        <v>2.0499999999999998</v>
      </c>
      <c r="S1090">
        <f t="shared" si="171"/>
        <v>2</v>
      </c>
      <c r="T1090">
        <f t="shared" si="172"/>
        <v>2</v>
      </c>
      <c r="U1090">
        <f t="shared" si="173"/>
        <v>2.0499999999999998</v>
      </c>
      <c r="V1090">
        <f t="shared" si="164"/>
        <v>-1</v>
      </c>
      <c r="W1090">
        <f t="shared" si="165"/>
        <v>-1</v>
      </c>
      <c r="X1090">
        <f t="shared" si="166"/>
        <v>-1</v>
      </c>
      <c r="Y1090">
        <f t="shared" si="167"/>
        <v>0</v>
      </c>
      <c r="Z1090">
        <f t="shared" si="168"/>
        <v>0</v>
      </c>
      <c r="AA1090">
        <f t="shared" si="169"/>
        <v>0</v>
      </c>
    </row>
    <row r="1091" spans="1:27" x14ac:dyDescent="0.2">
      <c r="A1091" t="s">
        <v>17</v>
      </c>
      <c r="B1091" s="1">
        <v>44324</v>
      </c>
      <c r="C1091" s="2">
        <v>0.625</v>
      </c>
      <c r="D1091" t="s">
        <v>45</v>
      </c>
      <c r="E1091" t="s">
        <v>18</v>
      </c>
      <c r="F1091">
        <v>0</v>
      </c>
      <c r="G1091">
        <v>2</v>
      </c>
      <c r="H1091" t="s">
        <v>20</v>
      </c>
      <c r="I1091">
        <f t="shared" si="170"/>
        <v>-1</v>
      </c>
      <c r="J1091">
        <v>3</v>
      </c>
      <c r="K1091">
        <v>3.2</v>
      </c>
      <c r="L1091">
        <v>2.4500000000000002</v>
      </c>
      <c r="M1091">
        <v>2.85</v>
      </c>
      <c r="N1091">
        <v>3.25</v>
      </c>
      <c r="O1091">
        <v>2.5499999999999998</v>
      </c>
      <c r="P1091">
        <v>2.95</v>
      </c>
      <c r="Q1091">
        <v>3.2</v>
      </c>
      <c r="R1091">
        <v>2.5</v>
      </c>
      <c r="S1091">
        <f t="shared" si="171"/>
        <v>2.4500000000000002</v>
      </c>
      <c r="T1091">
        <f t="shared" si="172"/>
        <v>2.5499999999999998</v>
      </c>
      <c r="U1091">
        <f t="shared" si="173"/>
        <v>2.5</v>
      </c>
      <c r="V1091">
        <f t="shared" ref="V1091:V1131" si="174">-1 + 2*IF(S1091=J1091,1,0)</f>
        <v>-1</v>
      </c>
      <c r="W1091">
        <f t="shared" ref="W1091:W1131" si="175">-1 + 2*IF(T1091=M1091,1,0)</f>
        <v>-1</v>
      </c>
      <c r="X1091">
        <f t="shared" ref="X1091:X1131" si="176">-1 + 2*IF(U1091=P1091,1,0)</f>
        <v>-1</v>
      </c>
      <c r="Y1091">
        <f t="shared" ref="Y1091:Y1131" si="177">IF(V1091=I1091,1,0)</f>
        <v>1</v>
      </c>
      <c r="Z1091">
        <f t="shared" ref="Z1091:Z1131" si="178">IF(W1091=I1091,1,0)</f>
        <v>1</v>
      </c>
      <c r="AA1091">
        <f t="shared" ref="AA1091:AA1131" si="179">IF(X1091=I1091,1,0)</f>
        <v>1</v>
      </c>
    </row>
    <row r="1092" spans="1:27" x14ac:dyDescent="0.2">
      <c r="A1092" t="s">
        <v>17</v>
      </c>
      <c r="B1092" s="1">
        <v>44324</v>
      </c>
      <c r="C1092" s="2">
        <v>0.72916666666666663</v>
      </c>
      <c r="D1092" t="s">
        <v>40</v>
      </c>
      <c r="E1092" t="s">
        <v>34</v>
      </c>
      <c r="F1092">
        <v>1</v>
      </c>
      <c r="G1092">
        <v>2</v>
      </c>
      <c r="H1092" t="s">
        <v>20</v>
      </c>
      <c r="I1092">
        <f t="shared" si="170"/>
        <v>-1</v>
      </c>
      <c r="J1092">
        <v>1.9</v>
      </c>
      <c r="K1092">
        <v>3.4</v>
      </c>
      <c r="L1092">
        <v>4.2</v>
      </c>
      <c r="M1092">
        <v>1.91</v>
      </c>
      <c r="N1092">
        <v>3.4</v>
      </c>
      <c r="O1092">
        <v>4.25</v>
      </c>
      <c r="P1092">
        <v>1.95</v>
      </c>
      <c r="Q1092">
        <v>3.4</v>
      </c>
      <c r="R1092">
        <v>4.2</v>
      </c>
      <c r="S1092">
        <f t="shared" si="171"/>
        <v>1.9</v>
      </c>
      <c r="T1092">
        <f t="shared" si="172"/>
        <v>1.91</v>
      </c>
      <c r="U1092">
        <f t="shared" si="173"/>
        <v>1.95</v>
      </c>
      <c r="V1092">
        <f t="shared" si="174"/>
        <v>1</v>
      </c>
      <c r="W1092">
        <f t="shared" si="175"/>
        <v>1</v>
      </c>
      <c r="X1092">
        <f t="shared" si="176"/>
        <v>1</v>
      </c>
      <c r="Y1092">
        <f t="shared" si="177"/>
        <v>0</v>
      </c>
      <c r="Z1092">
        <f t="shared" si="178"/>
        <v>0</v>
      </c>
      <c r="AA1092">
        <f t="shared" si="179"/>
        <v>0</v>
      </c>
    </row>
    <row r="1093" spans="1:27" x14ac:dyDescent="0.2">
      <c r="A1093" t="s">
        <v>17</v>
      </c>
      <c r="B1093" s="1">
        <v>44324</v>
      </c>
      <c r="C1093" s="2">
        <v>0.84375</v>
      </c>
      <c r="D1093" t="s">
        <v>22</v>
      </c>
      <c r="E1093" t="s">
        <v>32</v>
      </c>
      <c r="F1093">
        <v>2</v>
      </c>
      <c r="G1093">
        <v>0</v>
      </c>
      <c r="H1093" t="s">
        <v>24</v>
      </c>
      <c r="I1093">
        <f t="shared" si="170"/>
        <v>1</v>
      </c>
      <c r="J1093">
        <v>1.25</v>
      </c>
      <c r="K1093">
        <v>6</v>
      </c>
      <c r="L1093">
        <v>11</v>
      </c>
      <c r="M1093">
        <v>1.28</v>
      </c>
      <c r="N1093">
        <v>6</v>
      </c>
      <c r="O1093">
        <v>10</v>
      </c>
      <c r="P1093">
        <v>1.3</v>
      </c>
      <c r="Q1093">
        <v>6</v>
      </c>
      <c r="R1093">
        <v>9.5</v>
      </c>
      <c r="S1093">
        <f t="shared" si="171"/>
        <v>1.25</v>
      </c>
      <c r="T1093">
        <f t="shared" si="172"/>
        <v>1.28</v>
      </c>
      <c r="U1093">
        <f t="shared" si="173"/>
        <v>1.3</v>
      </c>
      <c r="V1093">
        <f t="shared" si="174"/>
        <v>1</v>
      </c>
      <c r="W1093">
        <f t="shared" si="175"/>
        <v>1</v>
      </c>
      <c r="X1093">
        <f t="shared" si="176"/>
        <v>1</v>
      </c>
      <c r="Y1093">
        <f t="shared" si="177"/>
        <v>1</v>
      </c>
      <c r="Z1093">
        <f t="shared" si="178"/>
        <v>1</v>
      </c>
      <c r="AA1093">
        <f t="shared" si="179"/>
        <v>1</v>
      </c>
    </row>
    <row r="1094" spans="1:27" x14ac:dyDescent="0.2">
      <c r="A1094" t="s">
        <v>17</v>
      </c>
      <c r="B1094" s="1">
        <v>44325</v>
      </c>
      <c r="C1094" s="2">
        <v>0.5</v>
      </c>
      <c r="D1094" t="s">
        <v>28</v>
      </c>
      <c r="E1094" t="s">
        <v>38</v>
      </c>
      <c r="F1094">
        <v>2</v>
      </c>
      <c r="G1094">
        <v>1</v>
      </c>
      <c r="H1094" t="s">
        <v>24</v>
      </c>
      <c r="I1094">
        <f t="shared" si="170"/>
        <v>1</v>
      </c>
      <c r="J1094">
        <v>3.3</v>
      </c>
      <c r="K1094">
        <v>3.3</v>
      </c>
      <c r="L1094">
        <v>2.2000000000000002</v>
      </c>
      <c r="M1094">
        <v>3.25</v>
      </c>
      <c r="N1094">
        <v>3.25</v>
      </c>
      <c r="O1094">
        <v>2.2999999999999998</v>
      </c>
      <c r="P1094">
        <v>3.35</v>
      </c>
      <c r="Q1094">
        <v>3.25</v>
      </c>
      <c r="R1094">
        <v>2.25</v>
      </c>
      <c r="S1094">
        <f t="shared" si="171"/>
        <v>2.2000000000000002</v>
      </c>
      <c r="T1094">
        <f t="shared" si="172"/>
        <v>2.2999999999999998</v>
      </c>
      <c r="U1094">
        <f t="shared" si="173"/>
        <v>2.25</v>
      </c>
      <c r="V1094">
        <f t="shared" si="174"/>
        <v>-1</v>
      </c>
      <c r="W1094">
        <f t="shared" si="175"/>
        <v>-1</v>
      </c>
      <c r="X1094">
        <f t="shared" si="176"/>
        <v>-1</v>
      </c>
      <c r="Y1094">
        <f t="shared" si="177"/>
        <v>0</v>
      </c>
      <c r="Z1094">
        <f t="shared" si="178"/>
        <v>0</v>
      </c>
      <c r="AA1094">
        <f t="shared" si="179"/>
        <v>0</v>
      </c>
    </row>
    <row r="1095" spans="1:27" x14ac:dyDescent="0.2">
      <c r="A1095" t="s">
        <v>17</v>
      </c>
      <c r="B1095" s="1">
        <v>44325</v>
      </c>
      <c r="C1095" s="2">
        <v>0.58680555555555558</v>
      </c>
      <c r="D1095" t="s">
        <v>26</v>
      </c>
      <c r="E1095" t="s">
        <v>37</v>
      </c>
      <c r="F1095">
        <v>1</v>
      </c>
      <c r="G1095">
        <v>3</v>
      </c>
      <c r="H1095" t="s">
        <v>20</v>
      </c>
      <c r="I1095">
        <f t="shared" si="170"/>
        <v>-1</v>
      </c>
      <c r="J1095">
        <v>4.2</v>
      </c>
      <c r="K1095">
        <v>3.8</v>
      </c>
      <c r="L1095">
        <v>1.8</v>
      </c>
      <c r="M1095">
        <v>4.5</v>
      </c>
      <c r="N1095">
        <v>3.9</v>
      </c>
      <c r="O1095">
        <v>1.75</v>
      </c>
      <c r="P1095">
        <v>4.2</v>
      </c>
      <c r="Q1095">
        <v>3.8</v>
      </c>
      <c r="R1095">
        <v>1.8</v>
      </c>
      <c r="S1095">
        <f t="shared" si="171"/>
        <v>1.8</v>
      </c>
      <c r="T1095">
        <f t="shared" si="172"/>
        <v>1.75</v>
      </c>
      <c r="U1095">
        <f t="shared" si="173"/>
        <v>1.8</v>
      </c>
      <c r="V1095">
        <f t="shared" si="174"/>
        <v>-1</v>
      </c>
      <c r="W1095">
        <f t="shared" si="175"/>
        <v>-1</v>
      </c>
      <c r="X1095">
        <f t="shared" si="176"/>
        <v>-1</v>
      </c>
      <c r="Y1095">
        <f t="shared" si="177"/>
        <v>1</v>
      </c>
      <c r="Z1095">
        <f t="shared" si="178"/>
        <v>1</v>
      </c>
      <c r="AA1095">
        <f t="shared" si="179"/>
        <v>1</v>
      </c>
    </row>
    <row r="1096" spans="1:27" x14ac:dyDescent="0.2">
      <c r="A1096" t="s">
        <v>17</v>
      </c>
      <c r="B1096" s="1">
        <v>44325</v>
      </c>
      <c r="C1096" s="2">
        <v>0.6875</v>
      </c>
      <c r="D1096" t="s">
        <v>39</v>
      </c>
      <c r="E1096" t="s">
        <v>33</v>
      </c>
      <c r="F1096">
        <v>0</v>
      </c>
      <c r="G1096">
        <v>1</v>
      </c>
      <c r="H1096" t="s">
        <v>20</v>
      </c>
      <c r="I1096">
        <f t="shared" si="170"/>
        <v>-1</v>
      </c>
      <c r="J1096">
        <v>2.2000000000000002</v>
      </c>
      <c r="K1096">
        <v>3.5</v>
      </c>
      <c r="L1096">
        <v>3.2</v>
      </c>
      <c r="M1096">
        <v>2.2999999999999998</v>
      </c>
      <c r="N1096">
        <v>3.4</v>
      </c>
      <c r="O1096">
        <v>3.1</v>
      </c>
      <c r="P1096">
        <v>2.25</v>
      </c>
      <c r="Q1096">
        <v>3.4</v>
      </c>
      <c r="R1096">
        <v>3.25</v>
      </c>
      <c r="S1096">
        <f t="shared" si="171"/>
        <v>2.2000000000000002</v>
      </c>
      <c r="T1096">
        <f t="shared" si="172"/>
        <v>2.2999999999999998</v>
      </c>
      <c r="U1096">
        <f t="shared" si="173"/>
        <v>2.25</v>
      </c>
      <c r="V1096">
        <f t="shared" si="174"/>
        <v>1</v>
      </c>
      <c r="W1096">
        <f t="shared" si="175"/>
        <v>1</v>
      </c>
      <c r="X1096">
        <f t="shared" si="176"/>
        <v>1</v>
      </c>
      <c r="Y1096">
        <f t="shared" si="177"/>
        <v>0</v>
      </c>
      <c r="Z1096">
        <f t="shared" si="178"/>
        <v>0</v>
      </c>
      <c r="AA1096">
        <f t="shared" si="179"/>
        <v>0</v>
      </c>
    </row>
    <row r="1097" spans="1:27" x14ac:dyDescent="0.2">
      <c r="A1097" t="s">
        <v>17</v>
      </c>
      <c r="B1097" s="1">
        <v>44325</v>
      </c>
      <c r="C1097" s="2">
        <v>0.79166666666666663</v>
      </c>
      <c r="D1097" t="s">
        <v>19</v>
      </c>
      <c r="E1097" t="s">
        <v>44</v>
      </c>
      <c r="F1097">
        <v>3</v>
      </c>
      <c r="G1097">
        <v>1</v>
      </c>
      <c r="H1097" t="s">
        <v>24</v>
      </c>
      <c r="I1097">
        <f t="shared" si="170"/>
        <v>1</v>
      </c>
      <c r="J1097">
        <v>1.44</v>
      </c>
      <c r="K1097">
        <v>4.5</v>
      </c>
      <c r="L1097">
        <v>7</v>
      </c>
      <c r="M1097">
        <v>1.45</v>
      </c>
      <c r="N1097">
        <v>4.5999999999999996</v>
      </c>
      <c r="O1097">
        <v>7</v>
      </c>
      <c r="P1097">
        <v>1.47</v>
      </c>
      <c r="Q1097">
        <v>4.5</v>
      </c>
      <c r="R1097">
        <v>6.5</v>
      </c>
      <c r="S1097">
        <f t="shared" si="171"/>
        <v>1.44</v>
      </c>
      <c r="T1097">
        <f t="shared" si="172"/>
        <v>1.45</v>
      </c>
      <c r="U1097">
        <f t="shared" si="173"/>
        <v>1.47</v>
      </c>
      <c r="V1097">
        <f t="shared" si="174"/>
        <v>1</v>
      </c>
      <c r="W1097">
        <f t="shared" si="175"/>
        <v>1</v>
      </c>
      <c r="X1097">
        <f t="shared" si="176"/>
        <v>1</v>
      </c>
      <c r="Y1097">
        <f t="shared" si="177"/>
        <v>1</v>
      </c>
      <c r="Z1097">
        <f t="shared" si="178"/>
        <v>1</v>
      </c>
      <c r="AA1097">
        <f t="shared" si="179"/>
        <v>1</v>
      </c>
    </row>
    <row r="1098" spans="1:27" x14ac:dyDescent="0.2">
      <c r="A1098" t="s">
        <v>17</v>
      </c>
      <c r="B1098" s="1">
        <v>44326</v>
      </c>
      <c r="C1098" s="2">
        <v>0.83333333333333337</v>
      </c>
      <c r="D1098" t="s">
        <v>21</v>
      </c>
      <c r="E1098" t="s">
        <v>41</v>
      </c>
      <c r="F1098">
        <v>0</v>
      </c>
      <c r="G1098">
        <v>2</v>
      </c>
      <c r="H1098" t="s">
        <v>20</v>
      </c>
      <c r="I1098">
        <f t="shared" si="170"/>
        <v>-1</v>
      </c>
      <c r="J1098">
        <v>2.2000000000000002</v>
      </c>
      <c r="K1098">
        <v>3.4</v>
      </c>
      <c r="L1098">
        <v>3.3</v>
      </c>
      <c r="M1098">
        <v>2.25</v>
      </c>
      <c r="N1098">
        <v>3.3</v>
      </c>
      <c r="O1098">
        <v>3.3</v>
      </c>
      <c r="P1098">
        <v>2.2000000000000002</v>
      </c>
      <c r="Q1098">
        <v>3.4</v>
      </c>
      <c r="R1098">
        <v>3.35</v>
      </c>
      <c r="S1098">
        <f t="shared" si="171"/>
        <v>2.2000000000000002</v>
      </c>
      <c r="T1098">
        <f t="shared" si="172"/>
        <v>2.25</v>
      </c>
      <c r="U1098">
        <f t="shared" si="173"/>
        <v>2.2000000000000002</v>
      </c>
      <c r="V1098">
        <f t="shared" si="174"/>
        <v>1</v>
      </c>
      <c r="W1098">
        <f t="shared" si="175"/>
        <v>1</v>
      </c>
      <c r="X1098">
        <f t="shared" si="176"/>
        <v>1</v>
      </c>
      <c r="Y1098">
        <f t="shared" si="177"/>
        <v>0</v>
      </c>
      <c r="Z1098">
        <f t="shared" si="178"/>
        <v>0</v>
      </c>
      <c r="AA1098">
        <f t="shared" si="179"/>
        <v>0</v>
      </c>
    </row>
    <row r="1099" spans="1:27" x14ac:dyDescent="0.2">
      <c r="A1099" t="s">
        <v>17</v>
      </c>
      <c r="B1099" s="1">
        <v>44327</v>
      </c>
      <c r="C1099" s="2">
        <v>0.75</v>
      </c>
      <c r="D1099" t="s">
        <v>37</v>
      </c>
      <c r="E1099" t="s">
        <v>35</v>
      </c>
      <c r="F1099">
        <v>1</v>
      </c>
      <c r="G1099">
        <v>2</v>
      </c>
      <c r="H1099" t="s">
        <v>20</v>
      </c>
      <c r="I1099">
        <f t="shared" si="170"/>
        <v>-1</v>
      </c>
      <c r="J1099">
        <v>2.5</v>
      </c>
      <c r="K1099">
        <v>3.4</v>
      </c>
      <c r="L1099">
        <v>2.8</v>
      </c>
      <c r="M1099">
        <v>2.5</v>
      </c>
      <c r="N1099">
        <v>3.3</v>
      </c>
      <c r="O1099">
        <v>2.85</v>
      </c>
      <c r="P1099">
        <v>2.5</v>
      </c>
      <c r="Q1099">
        <v>3.3</v>
      </c>
      <c r="R1099">
        <v>2.85</v>
      </c>
      <c r="S1099">
        <f t="shared" si="171"/>
        <v>2.5</v>
      </c>
      <c r="T1099">
        <f t="shared" si="172"/>
        <v>2.5</v>
      </c>
      <c r="U1099">
        <f t="shared" si="173"/>
        <v>2.5</v>
      </c>
      <c r="V1099">
        <f t="shared" si="174"/>
        <v>1</v>
      </c>
      <c r="W1099">
        <f t="shared" si="175"/>
        <v>1</v>
      </c>
      <c r="X1099">
        <f t="shared" si="176"/>
        <v>1</v>
      </c>
      <c r="Y1099">
        <f t="shared" si="177"/>
        <v>0</v>
      </c>
      <c r="Z1099">
        <f t="shared" si="178"/>
        <v>0</v>
      </c>
      <c r="AA1099">
        <f t="shared" si="179"/>
        <v>0</v>
      </c>
    </row>
    <row r="1100" spans="1:27" x14ac:dyDescent="0.2">
      <c r="A1100" t="s">
        <v>17</v>
      </c>
      <c r="B1100" s="1">
        <v>44327</v>
      </c>
      <c r="C1100" s="2">
        <v>0.84375</v>
      </c>
      <c r="D1100" t="s">
        <v>32</v>
      </c>
      <c r="E1100" t="s">
        <v>18</v>
      </c>
      <c r="F1100">
        <v>3</v>
      </c>
      <c r="G1100">
        <v>1</v>
      </c>
      <c r="H1100" t="s">
        <v>24</v>
      </c>
      <c r="I1100">
        <f t="shared" si="170"/>
        <v>1</v>
      </c>
      <c r="J1100">
        <v>2.0499999999999998</v>
      </c>
      <c r="K1100">
        <v>3.6</v>
      </c>
      <c r="L1100">
        <v>3.5</v>
      </c>
      <c r="M1100">
        <v>2.1</v>
      </c>
      <c r="N1100">
        <v>3.5</v>
      </c>
      <c r="O1100">
        <v>3.5</v>
      </c>
      <c r="P1100">
        <v>2.15</v>
      </c>
      <c r="Q1100">
        <v>3.35</v>
      </c>
      <c r="R1100">
        <v>3.5</v>
      </c>
      <c r="S1100">
        <f t="shared" si="171"/>
        <v>2.0499999999999998</v>
      </c>
      <c r="T1100">
        <f t="shared" si="172"/>
        <v>2.1</v>
      </c>
      <c r="U1100">
        <f t="shared" si="173"/>
        <v>2.15</v>
      </c>
      <c r="V1100">
        <f t="shared" si="174"/>
        <v>1</v>
      </c>
      <c r="W1100">
        <f t="shared" si="175"/>
        <v>1</v>
      </c>
      <c r="X1100">
        <f t="shared" si="176"/>
        <v>1</v>
      </c>
      <c r="Y1100">
        <f t="shared" si="177"/>
        <v>1</v>
      </c>
      <c r="Z1100">
        <f t="shared" si="178"/>
        <v>1</v>
      </c>
      <c r="AA1100">
        <f t="shared" si="179"/>
        <v>1</v>
      </c>
    </row>
    <row r="1101" spans="1:27" x14ac:dyDescent="0.2">
      <c r="A1101" t="s">
        <v>17</v>
      </c>
      <c r="B1101" s="1">
        <v>44328</v>
      </c>
      <c r="C1101" s="2">
        <v>0.84375</v>
      </c>
      <c r="D1101" t="s">
        <v>34</v>
      </c>
      <c r="E1101" t="s">
        <v>19</v>
      </c>
      <c r="F1101">
        <v>0</v>
      </c>
      <c r="G1101">
        <v>1</v>
      </c>
      <c r="H1101" t="s">
        <v>20</v>
      </c>
      <c r="I1101">
        <f t="shared" si="170"/>
        <v>-1</v>
      </c>
      <c r="J1101">
        <v>1.65</v>
      </c>
      <c r="K1101">
        <v>4</v>
      </c>
      <c r="L1101">
        <v>5</v>
      </c>
      <c r="M1101">
        <v>1.7</v>
      </c>
      <c r="N1101">
        <v>3.8</v>
      </c>
      <c r="O1101">
        <v>5</v>
      </c>
      <c r="P1101">
        <v>1.73</v>
      </c>
      <c r="Q1101">
        <v>3.75</v>
      </c>
      <c r="R1101">
        <v>4.9000000000000004</v>
      </c>
      <c r="S1101">
        <f t="shared" si="171"/>
        <v>1.65</v>
      </c>
      <c r="T1101">
        <f t="shared" si="172"/>
        <v>1.7</v>
      </c>
      <c r="U1101">
        <f t="shared" si="173"/>
        <v>1.73</v>
      </c>
      <c r="V1101">
        <f t="shared" si="174"/>
        <v>1</v>
      </c>
      <c r="W1101">
        <f t="shared" si="175"/>
        <v>1</v>
      </c>
      <c r="X1101">
        <f t="shared" si="176"/>
        <v>1</v>
      </c>
      <c r="Y1101">
        <f t="shared" si="177"/>
        <v>0</v>
      </c>
      <c r="Z1101">
        <f t="shared" si="178"/>
        <v>0</v>
      </c>
      <c r="AA1101">
        <f t="shared" si="179"/>
        <v>0</v>
      </c>
    </row>
    <row r="1102" spans="1:27" x14ac:dyDescent="0.2">
      <c r="A1102" t="s">
        <v>17</v>
      </c>
      <c r="B1102" s="1">
        <v>44329</v>
      </c>
      <c r="C1102" s="2">
        <v>0.75</v>
      </c>
      <c r="D1102" t="s">
        <v>26</v>
      </c>
      <c r="E1102" t="s">
        <v>33</v>
      </c>
      <c r="F1102">
        <v>0</v>
      </c>
      <c r="G1102">
        <v>0</v>
      </c>
      <c r="H1102" t="s">
        <v>23</v>
      </c>
      <c r="I1102">
        <f t="shared" si="170"/>
        <v>0</v>
      </c>
      <c r="J1102">
        <v>2.7</v>
      </c>
      <c r="K1102">
        <v>3.4</v>
      </c>
      <c r="L1102">
        <v>2.6</v>
      </c>
      <c r="M1102">
        <v>2.65</v>
      </c>
      <c r="N1102">
        <v>3.4</v>
      </c>
      <c r="O1102">
        <v>2.65</v>
      </c>
      <c r="P1102">
        <v>2.8</v>
      </c>
      <c r="Q1102">
        <v>3.35</v>
      </c>
      <c r="R1102">
        <v>2.5499999999999998</v>
      </c>
      <c r="S1102">
        <f t="shared" si="171"/>
        <v>2.6</v>
      </c>
      <c r="T1102">
        <f t="shared" si="172"/>
        <v>2.65</v>
      </c>
      <c r="U1102">
        <f t="shared" si="173"/>
        <v>2.5499999999999998</v>
      </c>
      <c r="V1102">
        <f t="shared" si="174"/>
        <v>-1</v>
      </c>
      <c r="W1102">
        <f t="shared" si="175"/>
        <v>1</v>
      </c>
      <c r="X1102">
        <f t="shared" si="176"/>
        <v>-1</v>
      </c>
      <c r="Y1102">
        <f t="shared" si="177"/>
        <v>0</v>
      </c>
      <c r="Z1102">
        <f t="shared" si="178"/>
        <v>0</v>
      </c>
      <c r="AA1102">
        <f t="shared" si="179"/>
        <v>0</v>
      </c>
    </row>
    <row r="1103" spans="1:27" x14ac:dyDescent="0.2">
      <c r="A1103" t="s">
        <v>17</v>
      </c>
      <c r="B1103" s="1">
        <v>44329</v>
      </c>
      <c r="C1103" s="2">
        <v>0.84375</v>
      </c>
      <c r="D1103" t="s">
        <v>37</v>
      </c>
      <c r="E1103" t="s">
        <v>22</v>
      </c>
      <c r="F1103">
        <v>2</v>
      </c>
      <c r="G1103">
        <v>4</v>
      </c>
      <c r="H1103" t="s">
        <v>20</v>
      </c>
      <c r="I1103">
        <f t="shared" si="170"/>
        <v>-1</v>
      </c>
      <c r="J1103">
        <v>3</v>
      </c>
      <c r="K1103">
        <v>3.75</v>
      </c>
      <c r="L1103">
        <v>2.2000000000000002</v>
      </c>
      <c r="M1103">
        <v>3.1</v>
      </c>
      <c r="N1103">
        <v>3.75</v>
      </c>
      <c r="O1103">
        <v>2.15</v>
      </c>
      <c r="P1103">
        <v>3.1</v>
      </c>
      <c r="Q1103">
        <v>3.7</v>
      </c>
      <c r="R1103">
        <v>2.2000000000000002</v>
      </c>
      <c r="S1103">
        <f t="shared" si="171"/>
        <v>2.2000000000000002</v>
      </c>
      <c r="T1103">
        <f t="shared" si="172"/>
        <v>2.15</v>
      </c>
      <c r="U1103">
        <f t="shared" si="173"/>
        <v>2.2000000000000002</v>
      </c>
      <c r="V1103">
        <f t="shared" si="174"/>
        <v>-1</v>
      </c>
      <c r="W1103">
        <f t="shared" si="175"/>
        <v>-1</v>
      </c>
      <c r="X1103">
        <f t="shared" si="176"/>
        <v>-1</v>
      </c>
      <c r="Y1103">
        <f t="shared" si="177"/>
        <v>1</v>
      </c>
      <c r="Z1103">
        <f t="shared" si="178"/>
        <v>1</v>
      </c>
      <c r="AA1103">
        <f t="shared" si="179"/>
        <v>1</v>
      </c>
    </row>
    <row r="1104" spans="1:27" x14ac:dyDescent="0.2">
      <c r="A1104" t="s">
        <v>17</v>
      </c>
      <c r="B1104" s="1">
        <v>44330</v>
      </c>
      <c r="C1104" s="2">
        <v>0.83333333333333337</v>
      </c>
      <c r="D1104" t="s">
        <v>29</v>
      </c>
      <c r="E1104" t="s">
        <v>40</v>
      </c>
      <c r="F1104">
        <v>3</v>
      </c>
      <c r="G1104">
        <v>4</v>
      </c>
      <c r="H1104" t="s">
        <v>20</v>
      </c>
      <c r="I1104">
        <f t="shared" si="170"/>
        <v>-1</v>
      </c>
      <c r="J1104">
        <v>11</v>
      </c>
      <c r="K1104">
        <v>6</v>
      </c>
      <c r="L1104">
        <v>1.25</v>
      </c>
      <c r="M1104">
        <v>10.5</v>
      </c>
      <c r="N1104">
        <v>5.75</v>
      </c>
      <c r="O1104">
        <v>1.28</v>
      </c>
      <c r="P1104">
        <v>9</v>
      </c>
      <c r="Q1104">
        <v>5.5</v>
      </c>
      <c r="R1104">
        <v>1.33</v>
      </c>
      <c r="S1104">
        <f t="shared" si="171"/>
        <v>1.25</v>
      </c>
      <c r="T1104">
        <f t="shared" si="172"/>
        <v>1.28</v>
      </c>
      <c r="U1104">
        <f t="shared" si="173"/>
        <v>1.33</v>
      </c>
      <c r="V1104">
        <f t="shared" si="174"/>
        <v>-1</v>
      </c>
      <c r="W1104">
        <f t="shared" si="175"/>
        <v>-1</v>
      </c>
      <c r="X1104">
        <f t="shared" si="176"/>
        <v>-1</v>
      </c>
      <c r="Y1104">
        <f t="shared" si="177"/>
        <v>1</v>
      </c>
      <c r="Z1104">
        <f t="shared" si="178"/>
        <v>1</v>
      </c>
      <c r="AA1104">
        <f t="shared" si="179"/>
        <v>1</v>
      </c>
    </row>
    <row r="1105" spans="1:27" x14ac:dyDescent="0.2">
      <c r="A1105" t="s">
        <v>17</v>
      </c>
      <c r="B1105" s="1">
        <v>44331</v>
      </c>
      <c r="C1105" s="2">
        <v>0.52083333333333337</v>
      </c>
      <c r="D1105" t="s">
        <v>41</v>
      </c>
      <c r="E1105" t="s">
        <v>27</v>
      </c>
      <c r="F1105">
        <v>0</v>
      </c>
      <c r="G1105">
        <v>4</v>
      </c>
      <c r="H1105" t="s">
        <v>20</v>
      </c>
      <c r="I1105">
        <f t="shared" si="170"/>
        <v>-1</v>
      </c>
      <c r="J1105">
        <v>3.2</v>
      </c>
      <c r="K1105">
        <v>3.75</v>
      </c>
      <c r="L1105">
        <v>2.1</v>
      </c>
      <c r="M1105">
        <v>3.1</v>
      </c>
      <c r="N1105">
        <v>3.5</v>
      </c>
      <c r="O1105">
        <v>2.25</v>
      </c>
      <c r="P1105">
        <v>3.1</v>
      </c>
      <c r="Q1105">
        <v>3.6</v>
      </c>
      <c r="R1105">
        <v>2.2000000000000002</v>
      </c>
      <c r="S1105">
        <f t="shared" si="171"/>
        <v>2.1</v>
      </c>
      <c r="T1105">
        <f t="shared" si="172"/>
        <v>2.25</v>
      </c>
      <c r="U1105">
        <f t="shared" si="173"/>
        <v>2.2000000000000002</v>
      </c>
      <c r="V1105">
        <f t="shared" si="174"/>
        <v>-1</v>
      </c>
      <c r="W1105">
        <f t="shared" si="175"/>
        <v>-1</v>
      </c>
      <c r="X1105">
        <f t="shared" si="176"/>
        <v>-1</v>
      </c>
      <c r="Y1105">
        <f t="shared" si="177"/>
        <v>1</v>
      </c>
      <c r="Z1105">
        <f t="shared" si="178"/>
        <v>1</v>
      </c>
      <c r="AA1105">
        <f t="shared" si="179"/>
        <v>1</v>
      </c>
    </row>
    <row r="1106" spans="1:27" x14ac:dyDescent="0.2">
      <c r="A1106" t="s">
        <v>17</v>
      </c>
      <c r="B1106" s="1">
        <v>44331</v>
      </c>
      <c r="C1106" s="2">
        <v>0.625</v>
      </c>
      <c r="D1106" t="s">
        <v>32</v>
      </c>
      <c r="E1106" t="s">
        <v>21</v>
      </c>
      <c r="F1106">
        <v>3</v>
      </c>
      <c r="G1106">
        <v>1</v>
      </c>
      <c r="H1106" t="s">
        <v>24</v>
      </c>
      <c r="I1106">
        <f t="shared" si="170"/>
        <v>1</v>
      </c>
      <c r="J1106">
        <v>2</v>
      </c>
      <c r="K1106">
        <v>3.6</v>
      </c>
      <c r="L1106">
        <v>3.6</v>
      </c>
      <c r="M1106">
        <v>2</v>
      </c>
      <c r="N1106">
        <v>3.6</v>
      </c>
      <c r="O1106">
        <v>3.7</v>
      </c>
      <c r="P1106">
        <v>2</v>
      </c>
      <c r="Q1106">
        <v>3.55</v>
      </c>
      <c r="R1106">
        <v>3.75</v>
      </c>
      <c r="S1106">
        <f t="shared" si="171"/>
        <v>2</v>
      </c>
      <c r="T1106">
        <f t="shared" si="172"/>
        <v>2</v>
      </c>
      <c r="U1106">
        <f t="shared" si="173"/>
        <v>2</v>
      </c>
      <c r="V1106">
        <f t="shared" si="174"/>
        <v>1</v>
      </c>
      <c r="W1106">
        <f t="shared" si="175"/>
        <v>1</v>
      </c>
      <c r="X1106">
        <f t="shared" si="176"/>
        <v>1</v>
      </c>
      <c r="Y1106">
        <f t="shared" si="177"/>
        <v>1</v>
      </c>
      <c r="Z1106">
        <f t="shared" si="178"/>
        <v>1</v>
      </c>
      <c r="AA1106">
        <f t="shared" si="179"/>
        <v>1</v>
      </c>
    </row>
    <row r="1107" spans="1:27" x14ac:dyDescent="0.2">
      <c r="A1107" t="s">
        <v>17</v>
      </c>
      <c r="B1107" s="1">
        <v>44331</v>
      </c>
      <c r="C1107" s="2">
        <v>0.83333333333333337</v>
      </c>
      <c r="D1107" t="s">
        <v>38</v>
      </c>
      <c r="E1107" t="s">
        <v>39</v>
      </c>
      <c r="F1107">
        <v>1</v>
      </c>
      <c r="G1107">
        <v>1</v>
      </c>
      <c r="H1107" t="s">
        <v>23</v>
      </c>
      <c r="I1107">
        <f t="shared" si="170"/>
        <v>0</v>
      </c>
      <c r="J1107">
        <v>2.9</v>
      </c>
      <c r="K1107">
        <v>3.6</v>
      </c>
      <c r="L1107">
        <v>2.2999999999999998</v>
      </c>
      <c r="M1107">
        <v>2.85</v>
      </c>
      <c r="N1107">
        <v>3.6</v>
      </c>
      <c r="O1107">
        <v>2.35</v>
      </c>
      <c r="P1107">
        <v>2.95</v>
      </c>
      <c r="Q1107">
        <v>3.4</v>
      </c>
      <c r="R1107">
        <v>2.4</v>
      </c>
      <c r="S1107">
        <f t="shared" si="171"/>
        <v>2.2999999999999998</v>
      </c>
      <c r="T1107">
        <f t="shared" si="172"/>
        <v>2.35</v>
      </c>
      <c r="U1107">
        <f t="shared" si="173"/>
        <v>2.4</v>
      </c>
      <c r="V1107">
        <f t="shared" si="174"/>
        <v>-1</v>
      </c>
      <c r="W1107">
        <f t="shared" si="175"/>
        <v>-1</v>
      </c>
      <c r="X1107">
        <f t="shared" si="176"/>
        <v>-1</v>
      </c>
      <c r="Y1107">
        <f t="shared" si="177"/>
        <v>0</v>
      </c>
      <c r="Z1107">
        <f t="shared" si="178"/>
        <v>0</v>
      </c>
      <c r="AA1107">
        <f t="shared" si="179"/>
        <v>0</v>
      </c>
    </row>
    <row r="1108" spans="1:27" x14ac:dyDescent="0.2">
      <c r="A1108" t="s">
        <v>17</v>
      </c>
      <c r="B1108" s="1">
        <v>44332</v>
      </c>
      <c r="C1108" s="2">
        <v>0.5</v>
      </c>
      <c r="D1108" t="s">
        <v>18</v>
      </c>
      <c r="E1108" t="s">
        <v>26</v>
      </c>
      <c r="F1108">
        <v>3</v>
      </c>
      <c r="G1108">
        <v>2</v>
      </c>
      <c r="H1108" t="s">
        <v>24</v>
      </c>
      <c r="I1108">
        <f t="shared" si="170"/>
        <v>1</v>
      </c>
      <c r="J1108">
        <v>3</v>
      </c>
      <c r="K1108">
        <v>3.6</v>
      </c>
      <c r="L1108">
        <v>2.25</v>
      </c>
      <c r="M1108">
        <v>3</v>
      </c>
      <c r="N1108">
        <v>3.5</v>
      </c>
      <c r="O1108">
        <v>2.2999999999999998</v>
      </c>
      <c r="P1108">
        <v>3.05</v>
      </c>
      <c r="Q1108">
        <v>3.5</v>
      </c>
      <c r="R1108">
        <v>2.2999999999999998</v>
      </c>
      <c r="S1108">
        <f t="shared" si="171"/>
        <v>2.25</v>
      </c>
      <c r="T1108">
        <f t="shared" si="172"/>
        <v>2.2999999999999998</v>
      </c>
      <c r="U1108">
        <f t="shared" si="173"/>
        <v>2.2999999999999998</v>
      </c>
      <c r="V1108">
        <f t="shared" si="174"/>
        <v>-1</v>
      </c>
      <c r="W1108">
        <f t="shared" si="175"/>
        <v>-1</v>
      </c>
      <c r="X1108">
        <f t="shared" si="176"/>
        <v>-1</v>
      </c>
      <c r="Y1108">
        <f t="shared" si="177"/>
        <v>0</v>
      </c>
      <c r="Z1108">
        <f t="shared" si="178"/>
        <v>0</v>
      </c>
      <c r="AA1108">
        <f t="shared" si="179"/>
        <v>0</v>
      </c>
    </row>
    <row r="1109" spans="1:27" x14ac:dyDescent="0.2">
      <c r="A1109" t="s">
        <v>17</v>
      </c>
      <c r="B1109" s="1">
        <v>44332</v>
      </c>
      <c r="C1109" s="2">
        <v>0.58680555555555558</v>
      </c>
      <c r="D1109" t="s">
        <v>31</v>
      </c>
      <c r="E1109" t="s">
        <v>28</v>
      </c>
      <c r="F1109">
        <v>2</v>
      </c>
      <c r="G1109">
        <v>0</v>
      </c>
      <c r="H1109" t="s">
        <v>24</v>
      </c>
      <c r="I1109">
        <f t="shared" si="170"/>
        <v>1</v>
      </c>
      <c r="J1109">
        <v>1.5</v>
      </c>
      <c r="K1109">
        <v>4.33</v>
      </c>
      <c r="L1109">
        <v>6.5</v>
      </c>
      <c r="M1109">
        <v>1.5</v>
      </c>
      <c r="N1109">
        <v>4.4000000000000004</v>
      </c>
      <c r="O1109">
        <v>6.5</v>
      </c>
      <c r="P1109">
        <v>1.55</v>
      </c>
      <c r="Q1109">
        <v>4.2</v>
      </c>
      <c r="R1109">
        <v>6</v>
      </c>
      <c r="S1109">
        <f t="shared" si="171"/>
        <v>1.5</v>
      </c>
      <c r="T1109">
        <f t="shared" si="172"/>
        <v>1.5</v>
      </c>
      <c r="U1109">
        <f t="shared" si="173"/>
        <v>1.55</v>
      </c>
      <c r="V1109">
        <f t="shared" si="174"/>
        <v>1</v>
      </c>
      <c r="W1109">
        <f t="shared" si="175"/>
        <v>1</v>
      </c>
      <c r="X1109">
        <f t="shared" si="176"/>
        <v>1</v>
      </c>
      <c r="Y1109">
        <f t="shared" si="177"/>
        <v>1</v>
      </c>
      <c r="Z1109">
        <f t="shared" si="178"/>
        <v>1</v>
      </c>
      <c r="AA1109">
        <f t="shared" si="179"/>
        <v>1</v>
      </c>
    </row>
    <row r="1110" spans="1:27" x14ac:dyDescent="0.2">
      <c r="A1110" t="s">
        <v>17</v>
      </c>
      <c r="B1110" s="1">
        <v>44332</v>
      </c>
      <c r="C1110" s="2">
        <v>0.6875</v>
      </c>
      <c r="D1110" t="s">
        <v>44</v>
      </c>
      <c r="E1110" t="s">
        <v>22</v>
      </c>
      <c r="F1110">
        <v>1</v>
      </c>
      <c r="G1110">
        <v>2</v>
      </c>
      <c r="H1110" t="s">
        <v>20</v>
      </c>
      <c r="I1110">
        <f t="shared" si="170"/>
        <v>-1</v>
      </c>
      <c r="J1110">
        <v>12</v>
      </c>
      <c r="K1110">
        <v>6.5</v>
      </c>
      <c r="L1110">
        <v>1.22</v>
      </c>
      <c r="M1110">
        <v>12</v>
      </c>
      <c r="N1110">
        <v>7</v>
      </c>
      <c r="O1110">
        <v>1.22</v>
      </c>
      <c r="P1110">
        <v>15</v>
      </c>
      <c r="Q1110">
        <v>6.5</v>
      </c>
      <c r="R1110">
        <v>1.2</v>
      </c>
      <c r="S1110">
        <f t="shared" si="171"/>
        <v>1.22</v>
      </c>
      <c r="T1110">
        <f t="shared" si="172"/>
        <v>1.22</v>
      </c>
      <c r="U1110">
        <f t="shared" si="173"/>
        <v>1.2</v>
      </c>
      <c r="V1110">
        <f t="shared" si="174"/>
        <v>-1</v>
      </c>
      <c r="W1110">
        <f t="shared" si="175"/>
        <v>-1</v>
      </c>
      <c r="X1110">
        <f t="shared" si="176"/>
        <v>-1</v>
      </c>
      <c r="Y1110">
        <f t="shared" si="177"/>
        <v>1</v>
      </c>
      <c r="Z1110">
        <f t="shared" si="178"/>
        <v>1</v>
      </c>
      <c r="AA1110">
        <f t="shared" si="179"/>
        <v>1</v>
      </c>
    </row>
    <row r="1111" spans="1:27" x14ac:dyDescent="0.2">
      <c r="A1111" t="s">
        <v>17</v>
      </c>
      <c r="B1111" s="1">
        <v>44332</v>
      </c>
      <c r="C1111" s="2">
        <v>0.79166666666666663</v>
      </c>
      <c r="D1111" t="s">
        <v>33</v>
      </c>
      <c r="E1111" t="s">
        <v>45</v>
      </c>
      <c r="F1111">
        <v>0</v>
      </c>
      <c r="G1111">
        <v>1</v>
      </c>
      <c r="H1111" t="s">
        <v>20</v>
      </c>
      <c r="I1111">
        <f t="shared" si="170"/>
        <v>-1</v>
      </c>
      <c r="J1111">
        <v>1.36</v>
      </c>
      <c r="K1111">
        <v>4.75</v>
      </c>
      <c r="L1111">
        <v>8.5</v>
      </c>
      <c r="M1111">
        <v>1.4</v>
      </c>
      <c r="N1111">
        <v>4.5999999999999996</v>
      </c>
      <c r="O1111">
        <v>8.5</v>
      </c>
      <c r="P1111">
        <v>1.4</v>
      </c>
      <c r="Q1111">
        <v>4.7</v>
      </c>
      <c r="R1111">
        <v>8</v>
      </c>
      <c r="S1111">
        <f t="shared" si="171"/>
        <v>1.36</v>
      </c>
      <c r="T1111">
        <f t="shared" si="172"/>
        <v>1.4</v>
      </c>
      <c r="U1111">
        <f t="shared" si="173"/>
        <v>1.4</v>
      </c>
      <c r="V1111">
        <f t="shared" si="174"/>
        <v>1</v>
      </c>
      <c r="W1111">
        <f t="shared" si="175"/>
        <v>1</v>
      </c>
      <c r="X1111">
        <f t="shared" si="176"/>
        <v>1</v>
      </c>
      <c r="Y1111">
        <f t="shared" si="177"/>
        <v>0</v>
      </c>
      <c r="Z1111">
        <f t="shared" si="178"/>
        <v>0</v>
      </c>
      <c r="AA1111">
        <f t="shared" si="179"/>
        <v>0</v>
      </c>
    </row>
    <row r="1112" spans="1:27" x14ac:dyDescent="0.2">
      <c r="A1112" t="s">
        <v>17</v>
      </c>
      <c r="B1112" s="1">
        <v>44334</v>
      </c>
      <c r="C1112" s="2">
        <v>0.75</v>
      </c>
      <c r="D1112" t="s">
        <v>37</v>
      </c>
      <c r="E1112" t="s">
        <v>21</v>
      </c>
      <c r="F1112">
        <v>1</v>
      </c>
      <c r="G1112">
        <v>1</v>
      </c>
      <c r="H1112" t="s">
        <v>23</v>
      </c>
      <c r="I1112">
        <f t="shared" si="170"/>
        <v>0</v>
      </c>
      <c r="J1112">
        <v>1.28</v>
      </c>
      <c r="K1112">
        <v>6</v>
      </c>
      <c r="L1112">
        <v>9</v>
      </c>
      <c r="M1112">
        <v>1.3</v>
      </c>
      <c r="N1112">
        <v>5.75</v>
      </c>
      <c r="O1112">
        <v>9</v>
      </c>
      <c r="P1112">
        <v>1.33</v>
      </c>
      <c r="Q1112">
        <v>5.5</v>
      </c>
      <c r="R1112">
        <v>8.25</v>
      </c>
      <c r="S1112">
        <f t="shared" si="171"/>
        <v>1.28</v>
      </c>
      <c r="T1112">
        <f t="shared" si="172"/>
        <v>1.3</v>
      </c>
      <c r="U1112">
        <f t="shared" si="173"/>
        <v>1.33</v>
      </c>
      <c r="V1112">
        <f t="shared" si="174"/>
        <v>1</v>
      </c>
      <c r="W1112">
        <f t="shared" si="175"/>
        <v>1</v>
      </c>
      <c r="X1112">
        <f t="shared" si="176"/>
        <v>1</v>
      </c>
      <c r="Y1112">
        <f t="shared" si="177"/>
        <v>0</v>
      </c>
      <c r="Z1112">
        <f t="shared" si="178"/>
        <v>0</v>
      </c>
      <c r="AA1112">
        <f t="shared" si="179"/>
        <v>0</v>
      </c>
    </row>
    <row r="1113" spans="1:27" x14ac:dyDescent="0.2">
      <c r="A1113" t="s">
        <v>17</v>
      </c>
      <c r="B1113" s="1">
        <v>44334</v>
      </c>
      <c r="C1113" s="2">
        <v>0.75</v>
      </c>
      <c r="D1113" t="s">
        <v>32</v>
      </c>
      <c r="E1113" t="s">
        <v>27</v>
      </c>
      <c r="F1113">
        <v>0</v>
      </c>
      <c r="G1113">
        <v>2</v>
      </c>
      <c r="H1113" t="s">
        <v>20</v>
      </c>
      <c r="I1113">
        <f t="shared" si="170"/>
        <v>-1</v>
      </c>
      <c r="J1113">
        <v>2.5499999999999998</v>
      </c>
      <c r="K1113">
        <v>3.9</v>
      </c>
      <c r="L1113">
        <v>2.5</v>
      </c>
      <c r="M1113">
        <v>2.7</v>
      </c>
      <c r="N1113">
        <v>3.75</v>
      </c>
      <c r="O1113">
        <v>2.4</v>
      </c>
      <c r="P1113">
        <v>2.5499999999999998</v>
      </c>
      <c r="Q1113">
        <v>3.75</v>
      </c>
      <c r="R1113">
        <v>2.5499999999999998</v>
      </c>
      <c r="S1113">
        <f t="shared" si="171"/>
        <v>2.5</v>
      </c>
      <c r="T1113">
        <f t="shared" si="172"/>
        <v>2.4</v>
      </c>
      <c r="U1113">
        <f t="shared" si="173"/>
        <v>2.5499999999999998</v>
      </c>
      <c r="V1113">
        <f t="shared" si="174"/>
        <v>-1</v>
      </c>
      <c r="W1113">
        <f t="shared" si="175"/>
        <v>-1</v>
      </c>
      <c r="X1113">
        <f t="shared" si="176"/>
        <v>1</v>
      </c>
      <c r="Y1113">
        <f t="shared" si="177"/>
        <v>1</v>
      </c>
      <c r="Z1113">
        <f t="shared" si="178"/>
        <v>1</v>
      </c>
      <c r="AA1113">
        <f t="shared" si="179"/>
        <v>0</v>
      </c>
    </row>
    <row r="1114" spans="1:27" x14ac:dyDescent="0.2">
      <c r="A1114" t="s">
        <v>17</v>
      </c>
      <c r="B1114" s="1">
        <v>44334</v>
      </c>
      <c r="C1114" s="2">
        <v>0.79166666666666663</v>
      </c>
      <c r="D1114" t="s">
        <v>38</v>
      </c>
      <c r="E1114" t="s">
        <v>40</v>
      </c>
      <c r="F1114">
        <v>3</v>
      </c>
      <c r="G1114">
        <v>2</v>
      </c>
      <c r="H1114" t="s">
        <v>24</v>
      </c>
      <c r="I1114">
        <f t="shared" si="170"/>
        <v>1</v>
      </c>
      <c r="J1114">
        <v>7</v>
      </c>
      <c r="K1114">
        <v>4.5</v>
      </c>
      <c r="L1114">
        <v>1.45</v>
      </c>
      <c r="M1114">
        <v>6.75</v>
      </c>
      <c r="N1114">
        <v>4.4000000000000004</v>
      </c>
      <c r="O1114">
        <v>1.48</v>
      </c>
      <c r="P1114">
        <v>6.5</v>
      </c>
      <c r="Q1114">
        <v>4.4000000000000004</v>
      </c>
      <c r="R1114">
        <v>1.5</v>
      </c>
      <c r="S1114">
        <f t="shared" si="171"/>
        <v>1.45</v>
      </c>
      <c r="T1114">
        <f t="shared" si="172"/>
        <v>1.48</v>
      </c>
      <c r="U1114">
        <f t="shared" si="173"/>
        <v>1.5</v>
      </c>
      <c r="V1114">
        <f t="shared" si="174"/>
        <v>-1</v>
      </c>
      <c r="W1114">
        <f t="shared" si="175"/>
        <v>-1</v>
      </c>
      <c r="X1114">
        <f t="shared" si="176"/>
        <v>-1</v>
      </c>
      <c r="Y1114">
        <f t="shared" si="177"/>
        <v>0</v>
      </c>
      <c r="Z1114">
        <f t="shared" si="178"/>
        <v>0</v>
      </c>
      <c r="AA1114">
        <f t="shared" si="179"/>
        <v>0</v>
      </c>
    </row>
    <row r="1115" spans="1:27" x14ac:dyDescent="0.2">
      <c r="A1115" t="s">
        <v>17</v>
      </c>
      <c r="B1115" s="1">
        <v>44334</v>
      </c>
      <c r="C1115" s="2">
        <v>0.84375</v>
      </c>
      <c r="D1115" t="s">
        <v>34</v>
      </c>
      <c r="E1115" t="s">
        <v>35</v>
      </c>
      <c r="F1115">
        <v>2</v>
      </c>
      <c r="G1115">
        <v>1</v>
      </c>
      <c r="H1115" t="s">
        <v>24</v>
      </c>
      <c r="I1115">
        <f t="shared" si="170"/>
        <v>1</v>
      </c>
      <c r="J1115">
        <v>1.7</v>
      </c>
      <c r="K1115">
        <v>3.75</v>
      </c>
      <c r="L1115">
        <v>5</v>
      </c>
      <c r="M1115">
        <v>1.7</v>
      </c>
      <c r="N1115">
        <v>3.7</v>
      </c>
      <c r="O1115">
        <v>5.25</v>
      </c>
      <c r="P1115">
        <v>1.7</v>
      </c>
      <c r="Q1115">
        <v>3.65</v>
      </c>
      <c r="R1115">
        <v>5.25</v>
      </c>
      <c r="S1115">
        <f t="shared" si="171"/>
        <v>1.7</v>
      </c>
      <c r="T1115">
        <f t="shared" si="172"/>
        <v>1.7</v>
      </c>
      <c r="U1115">
        <f t="shared" si="173"/>
        <v>1.7</v>
      </c>
      <c r="V1115">
        <f t="shared" si="174"/>
        <v>1</v>
      </c>
      <c r="W1115">
        <f t="shared" si="175"/>
        <v>1</v>
      </c>
      <c r="X1115">
        <f t="shared" si="176"/>
        <v>1</v>
      </c>
      <c r="Y1115">
        <f t="shared" si="177"/>
        <v>1</v>
      </c>
      <c r="Z1115">
        <f t="shared" si="178"/>
        <v>1</v>
      </c>
      <c r="AA1115">
        <f t="shared" si="179"/>
        <v>1</v>
      </c>
    </row>
    <row r="1116" spans="1:27" x14ac:dyDescent="0.2">
      <c r="A1116" t="s">
        <v>17</v>
      </c>
      <c r="B1116" s="1">
        <v>44335</v>
      </c>
      <c r="C1116" s="2">
        <v>0.75</v>
      </c>
      <c r="D1116" t="s">
        <v>33</v>
      </c>
      <c r="E1116" t="s">
        <v>28</v>
      </c>
      <c r="F1116">
        <v>1</v>
      </c>
      <c r="G1116">
        <v>0</v>
      </c>
      <c r="H1116" t="s">
        <v>24</v>
      </c>
      <c r="I1116">
        <f t="shared" si="170"/>
        <v>1</v>
      </c>
      <c r="J1116">
        <v>1.85</v>
      </c>
      <c r="K1116">
        <v>3.6</v>
      </c>
      <c r="L1116">
        <v>4.2</v>
      </c>
      <c r="M1116">
        <v>1.9</v>
      </c>
      <c r="N1116">
        <v>3.7</v>
      </c>
      <c r="O1116">
        <v>4</v>
      </c>
      <c r="P1116">
        <v>1.9</v>
      </c>
      <c r="Q1116">
        <v>3.55</v>
      </c>
      <c r="R1116">
        <v>4.2</v>
      </c>
      <c r="S1116">
        <f t="shared" si="171"/>
        <v>1.85</v>
      </c>
      <c r="T1116">
        <f t="shared" si="172"/>
        <v>1.9</v>
      </c>
      <c r="U1116">
        <f t="shared" si="173"/>
        <v>1.9</v>
      </c>
      <c r="V1116">
        <f t="shared" si="174"/>
        <v>1</v>
      </c>
      <c r="W1116">
        <f t="shared" si="175"/>
        <v>1</v>
      </c>
      <c r="X1116">
        <f t="shared" si="176"/>
        <v>1</v>
      </c>
      <c r="Y1116">
        <f t="shared" si="177"/>
        <v>1</v>
      </c>
      <c r="Z1116">
        <f t="shared" si="178"/>
        <v>1</v>
      </c>
      <c r="AA1116">
        <f t="shared" si="179"/>
        <v>1</v>
      </c>
    </row>
    <row r="1117" spans="1:27" x14ac:dyDescent="0.2">
      <c r="A1117" t="s">
        <v>17</v>
      </c>
      <c r="B1117" s="1">
        <v>44335</v>
      </c>
      <c r="C1117" s="2">
        <v>0.75</v>
      </c>
      <c r="D1117" t="s">
        <v>29</v>
      </c>
      <c r="E1117" t="s">
        <v>45</v>
      </c>
      <c r="F1117">
        <v>1</v>
      </c>
      <c r="G1117">
        <v>0</v>
      </c>
      <c r="H1117" t="s">
        <v>24</v>
      </c>
      <c r="I1117">
        <f t="shared" si="170"/>
        <v>1</v>
      </c>
      <c r="J1117">
        <v>1.72</v>
      </c>
      <c r="K1117">
        <v>3.8</v>
      </c>
      <c r="L1117">
        <v>4.75</v>
      </c>
      <c r="M1117">
        <v>1.75</v>
      </c>
      <c r="N1117">
        <v>3.8</v>
      </c>
      <c r="O1117">
        <v>4.75</v>
      </c>
      <c r="P1117">
        <v>1.73</v>
      </c>
      <c r="Q1117">
        <v>3.85</v>
      </c>
      <c r="R1117">
        <v>4.5999999999999996</v>
      </c>
      <c r="S1117">
        <f t="shared" si="171"/>
        <v>1.72</v>
      </c>
      <c r="T1117">
        <f t="shared" si="172"/>
        <v>1.75</v>
      </c>
      <c r="U1117">
        <f t="shared" si="173"/>
        <v>1.73</v>
      </c>
      <c r="V1117">
        <f t="shared" si="174"/>
        <v>1</v>
      </c>
      <c r="W1117">
        <f t="shared" si="175"/>
        <v>1</v>
      </c>
      <c r="X1117">
        <f t="shared" si="176"/>
        <v>1</v>
      </c>
      <c r="Y1117">
        <f t="shared" si="177"/>
        <v>1</v>
      </c>
      <c r="Z1117">
        <f t="shared" si="178"/>
        <v>1</v>
      </c>
      <c r="AA1117">
        <f t="shared" si="179"/>
        <v>1</v>
      </c>
    </row>
    <row r="1118" spans="1:27" x14ac:dyDescent="0.2">
      <c r="A1118" t="s">
        <v>17</v>
      </c>
      <c r="B1118" s="1">
        <v>44335</v>
      </c>
      <c r="C1118" s="2">
        <v>0.75</v>
      </c>
      <c r="D1118" t="s">
        <v>31</v>
      </c>
      <c r="E1118" t="s">
        <v>26</v>
      </c>
      <c r="F1118">
        <v>1</v>
      </c>
      <c r="G1118">
        <v>2</v>
      </c>
      <c r="H1118" t="s">
        <v>20</v>
      </c>
      <c r="I1118">
        <f t="shared" si="170"/>
        <v>-1</v>
      </c>
      <c r="J1118">
        <v>1.5</v>
      </c>
      <c r="K1118">
        <v>4.5</v>
      </c>
      <c r="L1118">
        <v>6</v>
      </c>
      <c r="M1118">
        <v>1.53</v>
      </c>
      <c r="N1118">
        <v>4.5</v>
      </c>
      <c r="O1118">
        <v>5.75</v>
      </c>
      <c r="P1118">
        <v>1.53</v>
      </c>
      <c r="Q1118">
        <v>4.7</v>
      </c>
      <c r="R1118">
        <v>5.5</v>
      </c>
      <c r="S1118">
        <f t="shared" si="171"/>
        <v>1.5</v>
      </c>
      <c r="T1118">
        <f t="shared" si="172"/>
        <v>1.53</v>
      </c>
      <c r="U1118">
        <f t="shared" si="173"/>
        <v>1.53</v>
      </c>
      <c r="V1118">
        <f t="shared" si="174"/>
        <v>1</v>
      </c>
      <c r="W1118">
        <f t="shared" si="175"/>
        <v>1</v>
      </c>
      <c r="X1118">
        <f t="shared" si="176"/>
        <v>1</v>
      </c>
      <c r="Y1118">
        <f t="shared" si="177"/>
        <v>0</v>
      </c>
      <c r="Z1118">
        <f t="shared" si="178"/>
        <v>0</v>
      </c>
      <c r="AA1118">
        <f t="shared" si="179"/>
        <v>0</v>
      </c>
    </row>
    <row r="1119" spans="1:27" x14ac:dyDescent="0.2">
      <c r="A1119" t="s">
        <v>17</v>
      </c>
      <c r="B1119" s="1">
        <v>44335</v>
      </c>
      <c r="C1119" s="2">
        <v>0.79166666666666663</v>
      </c>
      <c r="D1119" t="s">
        <v>18</v>
      </c>
      <c r="E1119" t="s">
        <v>19</v>
      </c>
      <c r="F1119">
        <v>1</v>
      </c>
      <c r="G1119">
        <v>3</v>
      </c>
      <c r="H1119" t="s">
        <v>20</v>
      </c>
      <c r="I1119">
        <f t="shared" si="170"/>
        <v>-1</v>
      </c>
      <c r="J1119">
        <v>6</v>
      </c>
      <c r="K1119">
        <v>4.5</v>
      </c>
      <c r="L1119">
        <v>1.5</v>
      </c>
      <c r="M1119">
        <v>5.75</v>
      </c>
      <c r="N1119">
        <v>4.4000000000000004</v>
      </c>
      <c r="O1119">
        <v>1.55</v>
      </c>
      <c r="P1119">
        <v>5.75</v>
      </c>
      <c r="Q1119">
        <v>4.4000000000000004</v>
      </c>
      <c r="R1119">
        <v>1.55</v>
      </c>
      <c r="S1119">
        <f t="shared" si="171"/>
        <v>1.5</v>
      </c>
      <c r="T1119">
        <f t="shared" si="172"/>
        <v>1.55</v>
      </c>
      <c r="U1119">
        <f t="shared" si="173"/>
        <v>1.55</v>
      </c>
      <c r="V1119">
        <f t="shared" si="174"/>
        <v>-1</v>
      </c>
      <c r="W1119">
        <f t="shared" si="175"/>
        <v>-1</v>
      </c>
      <c r="X1119">
        <f t="shared" si="176"/>
        <v>-1</v>
      </c>
      <c r="Y1119">
        <f t="shared" si="177"/>
        <v>1</v>
      </c>
      <c r="Z1119">
        <f t="shared" si="178"/>
        <v>1</v>
      </c>
      <c r="AA1119">
        <f t="shared" si="179"/>
        <v>1</v>
      </c>
    </row>
    <row r="1120" spans="1:27" x14ac:dyDescent="0.2">
      <c r="A1120" t="s">
        <v>17</v>
      </c>
      <c r="B1120" s="1">
        <v>44335</v>
      </c>
      <c r="C1120" s="2">
        <v>0.84375</v>
      </c>
      <c r="D1120" t="s">
        <v>41</v>
      </c>
      <c r="E1120" t="s">
        <v>22</v>
      </c>
      <c r="F1120">
        <v>0</v>
      </c>
      <c r="G1120">
        <v>3</v>
      </c>
      <c r="H1120" t="s">
        <v>20</v>
      </c>
      <c r="I1120">
        <f t="shared" si="170"/>
        <v>-1</v>
      </c>
      <c r="J1120">
        <v>11</v>
      </c>
      <c r="K1120">
        <v>7</v>
      </c>
      <c r="L1120">
        <v>1.22</v>
      </c>
      <c r="M1120">
        <v>10.5</v>
      </c>
      <c r="N1120">
        <v>6.5</v>
      </c>
      <c r="O1120">
        <v>1.25</v>
      </c>
      <c r="P1120">
        <v>11</v>
      </c>
      <c r="Q1120">
        <v>7</v>
      </c>
      <c r="R1120">
        <v>1.22</v>
      </c>
      <c r="S1120">
        <f t="shared" si="171"/>
        <v>1.22</v>
      </c>
      <c r="T1120">
        <f t="shared" si="172"/>
        <v>1.25</v>
      </c>
      <c r="U1120">
        <f t="shared" si="173"/>
        <v>1.22</v>
      </c>
      <c r="V1120">
        <f t="shared" si="174"/>
        <v>-1</v>
      </c>
      <c r="W1120">
        <f t="shared" si="175"/>
        <v>-1</v>
      </c>
      <c r="X1120">
        <f t="shared" si="176"/>
        <v>-1</v>
      </c>
      <c r="Y1120">
        <f t="shared" si="177"/>
        <v>1</v>
      </c>
      <c r="Z1120">
        <f t="shared" si="178"/>
        <v>1</v>
      </c>
      <c r="AA1120">
        <f t="shared" si="179"/>
        <v>1</v>
      </c>
    </row>
    <row r="1121" spans="1:27" x14ac:dyDescent="0.2">
      <c r="A1121" t="s">
        <v>17</v>
      </c>
      <c r="B1121" s="1">
        <v>44335</v>
      </c>
      <c r="C1121" s="2">
        <v>0.84375</v>
      </c>
      <c r="D1121" t="s">
        <v>44</v>
      </c>
      <c r="E1121" t="s">
        <v>39</v>
      </c>
      <c r="F1121">
        <v>1</v>
      </c>
      <c r="G1121">
        <v>3</v>
      </c>
      <c r="H1121" t="s">
        <v>20</v>
      </c>
      <c r="I1121">
        <f t="shared" si="170"/>
        <v>-1</v>
      </c>
      <c r="J1121">
        <v>5</v>
      </c>
      <c r="K1121">
        <v>4.33</v>
      </c>
      <c r="L1121">
        <v>1.6</v>
      </c>
      <c r="M1121">
        <v>5.25</v>
      </c>
      <c r="N1121">
        <v>4.2</v>
      </c>
      <c r="O1121">
        <v>1.62</v>
      </c>
      <c r="P1121">
        <v>5.25</v>
      </c>
      <c r="Q1121">
        <v>4.3</v>
      </c>
      <c r="R1121">
        <v>1.6</v>
      </c>
      <c r="S1121">
        <f t="shared" si="171"/>
        <v>1.6</v>
      </c>
      <c r="T1121">
        <f t="shared" si="172"/>
        <v>1.62</v>
      </c>
      <c r="U1121">
        <f t="shared" si="173"/>
        <v>1.6</v>
      </c>
      <c r="V1121">
        <f t="shared" si="174"/>
        <v>-1</v>
      </c>
      <c r="W1121">
        <f t="shared" si="175"/>
        <v>-1</v>
      </c>
      <c r="X1121">
        <f t="shared" si="176"/>
        <v>-1</v>
      </c>
      <c r="Y1121">
        <f t="shared" si="177"/>
        <v>1</v>
      </c>
      <c r="Z1121">
        <f t="shared" si="178"/>
        <v>1</v>
      </c>
      <c r="AA1121">
        <f t="shared" si="179"/>
        <v>1</v>
      </c>
    </row>
    <row r="1122" spans="1:27" x14ac:dyDescent="0.2">
      <c r="A1122" t="s">
        <v>17</v>
      </c>
      <c r="B1122" s="1">
        <v>44339</v>
      </c>
      <c r="C1122" s="2">
        <v>0.66666666666666663</v>
      </c>
      <c r="D1122" t="s">
        <v>19</v>
      </c>
      <c r="E1122" t="s">
        <v>38</v>
      </c>
      <c r="F1122">
        <v>2</v>
      </c>
      <c r="G1122">
        <v>0</v>
      </c>
      <c r="H1122" t="s">
        <v>24</v>
      </c>
      <c r="I1122">
        <f t="shared" si="170"/>
        <v>1</v>
      </c>
      <c r="J1122">
        <v>1.57</v>
      </c>
      <c r="K1122">
        <v>4.33</v>
      </c>
      <c r="L1122">
        <v>5.25</v>
      </c>
      <c r="M1122">
        <v>1.62</v>
      </c>
      <c r="N1122">
        <v>4.0999999999999996</v>
      </c>
      <c r="O1122">
        <v>5.25</v>
      </c>
      <c r="P1122">
        <v>1.6</v>
      </c>
      <c r="Q1122">
        <v>4.3</v>
      </c>
      <c r="R1122">
        <v>5.25</v>
      </c>
      <c r="S1122">
        <f t="shared" si="171"/>
        <v>1.57</v>
      </c>
      <c r="T1122">
        <f t="shared" si="172"/>
        <v>1.62</v>
      </c>
      <c r="U1122">
        <f t="shared" si="173"/>
        <v>1.6</v>
      </c>
      <c r="V1122">
        <f t="shared" si="174"/>
        <v>1</v>
      </c>
      <c r="W1122">
        <f t="shared" si="175"/>
        <v>1</v>
      </c>
      <c r="X1122">
        <f t="shared" si="176"/>
        <v>1</v>
      </c>
      <c r="Y1122">
        <f t="shared" si="177"/>
        <v>1</v>
      </c>
      <c r="Z1122">
        <f t="shared" si="178"/>
        <v>1</v>
      </c>
      <c r="AA1122">
        <f t="shared" si="179"/>
        <v>1</v>
      </c>
    </row>
    <row r="1123" spans="1:27" x14ac:dyDescent="0.2">
      <c r="A1123" t="s">
        <v>17</v>
      </c>
      <c r="B1123" s="1">
        <v>44339</v>
      </c>
      <c r="C1123" s="2">
        <v>0.66666666666666663</v>
      </c>
      <c r="D1123" t="s">
        <v>26</v>
      </c>
      <c r="E1123" t="s">
        <v>34</v>
      </c>
      <c r="F1123">
        <v>2</v>
      </c>
      <c r="G1123">
        <v>1</v>
      </c>
      <c r="H1123" t="s">
        <v>24</v>
      </c>
      <c r="I1123">
        <f t="shared" si="170"/>
        <v>1</v>
      </c>
      <c r="J1123">
        <v>6.5</v>
      </c>
      <c r="K1123">
        <v>4.5999999999999996</v>
      </c>
      <c r="L1123">
        <v>1.45</v>
      </c>
      <c r="M1123">
        <v>6.5</v>
      </c>
      <c r="N1123">
        <v>4.5</v>
      </c>
      <c r="O1123">
        <v>1.48</v>
      </c>
      <c r="P1123">
        <v>6.75</v>
      </c>
      <c r="Q1123">
        <v>4.5999999999999996</v>
      </c>
      <c r="R1123">
        <v>1.45</v>
      </c>
      <c r="S1123">
        <f t="shared" si="171"/>
        <v>1.45</v>
      </c>
      <c r="T1123">
        <f t="shared" si="172"/>
        <v>1.48</v>
      </c>
      <c r="U1123">
        <f t="shared" si="173"/>
        <v>1.45</v>
      </c>
      <c r="V1123">
        <f t="shared" si="174"/>
        <v>-1</v>
      </c>
      <c r="W1123">
        <f t="shared" si="175"/>
        <v>-1</v>
      </c>
      <c r="X1123">
        <f t="shared" si="176"/>
        <v>-1</v>
      </c>
      <c r="Y1123">
        <f t="shared" si="177"/>
        <v>0</v>
      </c>
      <c r="Z1123">
        <f t="shared" si="178"/>
        <v>0</v>
      </c>
      <c r="AA1123">
        <f t="shared" si="179"/>
        <v>0</v>
      </c>
    </row>
    <row r="1124" spans="1:27" x14ac:dyDescent="0.2">
      <c r="A1124" t="s">
        <v>17</v>
      </c>
      <c r="B1124" s="1">
        <v>44339</v>
      </c>
      <c r="C1124" s="2">
        <v>0.66666666666666663</v>
      </c>
      <c r="D1124" t="s">
        <v>21</v>
      </c>
      <c r="E1124" t="s">
        <v>29</v>
      </c>
      <c r="F1124">
        <v>0</v>
      </c>
      <c r="G1124">
        <v>2</v>
      </c>
      <c r="H1124" t="s">
        <v>20</v>
      </c>
      <c r="I1124">
        <f t="shared" si="170"/>
        <v>-1</v>
      </c>
      <c r="J1124">
        <v>2.0499999999999998</v>
      </c>
      <c r="K1124">
        <v>3.8</v>
      </c>
      <c r="L1124">
        <v>3.3</v>
      </c>
      <c r="M1124">
        <v>2.1</v>
      </c>
      <c r="N1124">
        <v>3.8</v>
      </c>
      <c r="O1124">
        <v>3.2</v>
      </c>
      <c r="P1124">
        <v>2.0499999999999998</v>
      </c>
      <c r="Q1124">
        <v>3.8</v>
      </c>
      <c r="R1124">
        <v>3.3</v>
      </c>
      <c r="S1124">
        <f t="shared" si="171"/>
        <v>2.0499999999999998</v>
      </c>
      <c r="T1124">
        <f t="shared" si="172"/>
        <v>2.1</v>
      </c>
      <c r="U1124">
        <f t="shared" si="173"/>
        <v>2.0499999999999998</v>
      </c>
      <c r="V1124">
        <f t="shared" si="174"/>
        <v>1</v>
      </c>
      <c r="W1124">
        <f t="shared" si="175"/>
        <v>1</v>
      </c>
      <c r="X1124">
        <f t="shared" si="176"/>
        <v>1</v>
      </c>
      <c r="Y1124">
        <f t="shared" si="177"/>
        <v>0</v>
      </c>
      <c r="Z1124">
        <f t="shared" si="178"/>
        <v>0</v>
      </c>
      <c r="AA1124">
        <f t="shared" si="179"/>
        <v>0</v>
      </c>
    </row>
    <row r="1125" spans="1:27" x14ac:dyDescent="0.2">
      <c r="A1125" t="s">
        <v>17</v>
      </c>
      <c r="B1125" s="1">
        <v>44339</v>
      </c>
      <c r="C1125" s="2">
        <v>0.66666666666666663</v>
      </c>
      <c r="D1125" t="s">
        <v>27</v>
      </c>
      <c r="E1125" t="s">
        <v>44</v>
      </c>
      <c r="F1125">
        <v>3</v>
      </c>
      <c r="G1125">
        <v>1</v>
      </c>
      <c r="H1125" t="s">
        <v>24</v>
      </c>
      <c r="I1125">
        <f t="shared" si="170"/>
        <v>1</v>
      </c>
      <c r="J1125">
        <v>1.4</v>
      </c>
      <c r="K1125">
        <v>5.25</v>
      </c>
      <c r="L1125">
        <v>6.5</v>
      </c>
      <c r="M1125">
        <v>1.45</v>
      </c>
      <c r="N1125">
        <v>5</v>
      </c>
      <c r="O1125">
        <v>6.25</v>
      </c>
      <c r="P1125">
        <v>1.45</v>
      </c>
      <c r="Q1125">
        <v>5.25</v>
      </c>
      <c r="R1125">
        <v>6.25</v>
      </c>
      <c r="S1125">
        <f t="shared" si="171"/>
        <v>1.4</v>
      </c>
      <c r="T1125">
        <f t="shared" si="172"/>
        <v>1.45</v>
      </c>
      <c r="U1125">
        <f t="shared" si="173"/>
        <v>1.45</v>
      </c>
      <c r="V1125">
        <f t="shared" si="174"/>
        <v>1</v>
      </c>
      <c r="W1125">
        <f t="shared" si="175"/>
        <v>1</v>
      </c>
      <c r="X1125">
        <f t="shared" si="176"/>
        <v>1</v>
      </c>
      <c r="Y1125">
        <f t="shared" si="177"/>
        <v>1</v>
      </c>
      <c r="Z1125">
        <f t="shared" si="178"/>
        <v>1</v>
      </c>
      <c r="AA1125">
        <f t="shared" si="179"/>
        <v>1</v>
      </c>
    </row>
    <row r="1126" spans="1:27" x14ac:dyDescent="0.2">
      <c r="A1126" t="s">
        <v>17</v>
      </c>
      <c r="B1126" s="1">
        <v>44339</v>
      </c>
      <c r="C1126" s="2">
        <v>0.66666666666666663</v>
      </c>
      <c r="D1126" t="s">
        <v>35</v>
      </c>
      <c r="E1126" t="s">
        <v>31</v>
      </c>
      <c r="F1126">
        <v>2</v>
      </c>
      <c r="G1126">
        <v>4</v>
      </c>
      <c r="H1126" t="s">
        <v>20</v>
      </c>
      <c r="I1126">
        <f t="shared" si="170"/>
        <v>-1</v>
      </c>
      <c r="J1126">
        <v>2</v>
      </c>
      <c r="K1126">
        <v>4</v>
      </c>
      <c r="L1126">
        <v>3.3</v>
      </c>
      <c r="M1126">
        <v>2</v>
      </c>
      <c r="N1126">
        <v>3.9</v>
      </c>
      <c r="O1126">
        <v>3.4</v>
      </c>
      <c r="P1126">
        <v>2.0499999999999998</v>
      </c>
      <c r="Q1126">
        <v>3.85</v>
      </c>
      <c r="R1126">
        <v>3.3</v>
      </c>
      <c r="S1126">
        <f t="shared" si="171"/>
        <v>2</v>
      </c>
      <c r="T1126">
        <f t="shared" si="172"/>
        <v>2</v>
      </c>
      <c r="U1126">
        <f t="shared" si="173"/>
        <v>2.0499999999999998</v>
      </c>
      <c r="V1126">
        <f t="shared" si="174"/>
        <v>1</v>
      </c>
      <c r="W1126">
        <f t="shared" si="175"/>
        <v>1</v>
      </c>
      <c r="X1126">
        <f t="shared" si="176"/>
        <v>1</v>
      </c>
      <c r="Y1126">
        <f t="shared" si="177"/>
        <v>0</v>
      </c>
      <c r="Z1126">
        <f t="shared" si="178"/>
        <v>0</v>
      </c>
      <c r="AA1126">
        <f t="shared" si="179"/>
        <v>0</v>
      </c>
    </row>
    <row r="1127" spans="1:27" x14ac:dyDescent="0.2">
      <c r="A1127" t="s">
        <v>17</v>
      </c>
      <c r="B1127" s="1">
        <v>44339</v>
      </c>
      <c r="C1127" s="2">
        <v>0.66666666666666663</v>
      </c>
      <c r="D1127" t="s">
        <v>22</v>
      </c>
      <c r="E1127" t="s">
        <v>18</v>
      </c>
      <c r="F1127">
        <v>2</v>
      </c>
      <c r="G1127">
        <v>0</v>
      </c>
      <c r="H1127" t="s">
        <v>24</v>
      </c>
      <c r="I1127">
        <f t="shared" si="170"/>
        <v>1</v>
      </c>
      <c r="J1127">
        <v>1.1399999999999999</v>
      </c>
      <c r="K1127">
        <v>8.5</v>
      </c>
      <c r="L1127">
        <v>15</v>
      </c>
      <c r="M1127">
        <v>1.1599999999999999</v>
      </c>
      <c r="N1127">
        <v>8</v>
      </c>
      <c r="O1127">
        <v>16.5</v>
      </c>
      <c r="P1127">
        <v>1.1499999999999999</v>
      </c>
      <c r="Q1127">
        <v>8.25</v>
      </c>
      <c r="R1127">
        <v>16</v>
      </c>
      <c r="S1127">
        <f t="shared" si="171"/>
        <v>1.1399999999999999</v>
      </c>
      <c r="T1127">
        <f t="shared" si="172"/>
        <v>1.1599999999999999</v>
      </c>
      <c r="U1127">
        <f t="shared" si="173"/>
        <v>1.1499999999999999</v>
      </c>
      <c r="V1127">
        <f t="shared" si="174"/>
        <v>1</v>
      </c>
      <c r="W1127">
        <f t="shared" si="175"/>
        <v>1</v>
      </c>
      <c r="X1127">
        <f t="shared" si="176"/>
        <v>1</v>
      </c>
      <c r="Y1127">
        <f t="shared" si="177"/>
        <v>1</v>
      </c>
      <c r="Z1127">
        <f t="shared" si="178"/>
        <v>1</v>
      </c>
      <c r="AA1127">
        <f t="shared" si="179"/>
        <v>1</v>
      </c>
    </row>
    <row r="1128" spans="1:27" x14ac:dyDescent="0.2">
      <c r="A1128" t="s">
        <v>17</v>
      </c>
      <c r="B1128" s="1">
        <v>44339</v>
      </c>
      <c r="C1128" s="2">
        <v>0.66666666666666663</v>
      </c>
      <c r="D1128" t="s">
        <v>40</v>
      </c>
      <c r="E1128" t="s">
        <v>33</v>
      </c>
      <c r="F1128">
        <v>5</v>
      </c>
      <c r="G1128">
        <v>0</v>
      </c>
      <c r="H1128" t="s">
        <v>24</v>
      </c>
      <c r="I1128">
        <f t="shared" si="170"/>
        <v>1</v>
      </c>
      <c r="J1128">
        <v>1.44</v>
      </c>
      <c r="K1128">
        <v>5</v>
      </c>
      <c r="L1128">
        <v>6.5</v>
      </c>
      <c r="M1128">
        <v>1.44</v>
      </c>
      <c r="N1128">
        <v>5</v>
      </c>
      <c r="O1128">
        <v>6.5</v>
      </c>
      <c r="P1128">
        <v>1.47</v>
      </c>
      <c r="Q1128">
        <v>4.9000000000000004</v>
      </c>
      <c r="R1128">
        <v>6</v>
      </c>
      <c r="S1128">
        <f t="shared" si="171"/>
        <v>1.44</v>
      </c>
      <c r="T1128">
        <f t="shared" si="172"/>
        <v>1.44</v>
      </c>
      <c r="U1128">
        <f t="shared" si="173"/>
        <v>1.47</v>
      </c>
      <c r="V1128">
        <f t="shared" si="174"/>
        <v>1</v>
      </c>
      <c r="W1128">
        <f t="shared" si="175"/>
        <v>1</v>
      </c>
      <c r="X1128">
        <f t="shared" si="176"/>
        <v>1</v>
      </c>
      <c r="Y1128">
        <f t="shared" si="177"/>
        <v>1</v>
      </c>
      <c r="Z1128">
        <f t="shared" si="178"/>
        <v>1</v>
      </c>
      <c r="AA1128">
        <f t="shared" si="179"/>
        <v>1</v>
      </c>
    </row>
    <row r="1129" spans="1:27" x14ac:dyDescent="0.2">
      <c r="A1129" t="s">
        <v>17</v>
      </c>
      <c r="B1129" s="1">
        <v>44339</v>
      </c>
      <c r="C1129" s="2">
        <v>0.66666666666666663</v>
      </c>
      <c r="D1129" t="s">
        <v>45</v>
      </c>
      <c r="E1129" t="s">
        <v>41</v>
      </c>
      <c r="F1129">
        <v>1</v>
      </c>
      <c r="G1129">
        <v>0</v>
      </c>
      <c r="H1129" t="s">
        <v>24</v>
      </c>
      <c r="I1129">
        <f t="shared" si="170"/>
        <v>1</v>
      </c>
      <c r="J1129">
        <v>2.8</v>
      </c>
      <c r="K1129">
        <v>3.6</v>
      </c>
      <c r="L1129">
        <v>2.4</v>
      </c>
      <c r="M1129">
        <v>2.8</v>
      </c>
      <c r="N1129">
        <v>3.6</v>
      </c>
      <c r="O1129">
        <v>2.4</v>
      </c>
      <c r="P1129">
        <v>2.85</v>
      </c>
      <c r="Q1129">
        <v>3.6</v>
      </c>
      <c r="R1129">
        <v>2.4</v>
      </c>
      <c r="S1129">
        <f t="shared" si="171"/>
        <v>2.4</v>
      </c>
      <c r="T1129">
        <f t="shared" si="172"/>
        <v>2.4</v>
      </c>
      <c r="U1129">
        <f t="shared" si="173"/>
        <v>2.4</v>
      </c>
      <c r="V1129">
        <f t="shared" si="174"/>
        <v>-1</v>
      </c>
      <c r="W1129">
        <f t="shared" si="175"/>
        <v>-1</v>
      </c>
      <c r="X1129">
        <f t="shared" si="176"/>
        <v>-1</v>
      </c>
      <c r="Y1129">
        <f t="shared" si="177"/>
        <v>0</v>
      </c>
      <c r="Z1129">
        <f t="shared" si="178"/>
        <v>0</v>
      </c>
      <c r="AA1129">
        <f t="shared" si="179"/>
        <v>0</v>
      </c>
    </row>
    <row r="1130" spans="1:27" x14ac:dyDescent="0.2">
      <c r="A1130" t="s">
        <v>17</v>
      </c>
      <c r="B1130" s="1">
        <v>44339</v>
      </c>
      <c r="C1130" s="2">
        <v>0.66666666666666663</v>
      </c>
      <c r="D1130" t="s">
        <v>39</v>
      </c>
      <c r="E1130" t="s">
        <v>32</v>
      </c>
      <c r="F1130">
        <v>3</v>
      </c>
      <c r="G1130">
        <v>0</v>
      </c>
      <c r="H1130" t="s">
        <v>24</v>
      </c>
      <c r="I1130">
        <f t="shared" si="170"/>
        <v>1</v>
      </c>
      <c r="J1130">
        <v>1.65</v>
      </c>
      <c r="K1130">
        <v>4</v>
      </c>
      <c r="L1130">
        <v>5</v>
      </c>
      <c r="M1130">
        <v>1.72</v>
      </c>
      <c r="N1130">
        <v>4</v>
      </c>
      <c r="O1130">
        <v>4.5999999999999996</v>
      </c>
      <c r="P1130">
        <v>1.7</v>
      </c>
      <c r="Q1130">
        <v>4.0999999999999996</v>
      </c>
      <c r="R1130">
        <v>4.5999999999999996</v>
      </c>
      <c r="S1130">
        <f t="shared" si="171"/>
        <v>1.65</v>
      </c>
      <c r="T1130">
        <f t="shared" si="172"/>
        <v>1.72</v>
      </c>
      <c r="U1130">
        <f t="shared" si="173"/>
        <v>1.7</v>
      </c>
      <c r="V1130">
        <f t="shared" si="174"/>
        <v>1</v>
      </c>
      <c r="W1130">
        <f t="shared" si="175"/>
        <v>1</v>
      </c>
      <c r="X1130">
        <f t="shared" si="176"/>
        <v>1</v>
      </c>
      <c r="Y1130">
        <f t="shared" si="177"/>
        <v>1</v>
      </c>
      <c r="Z1130">
        <f t="shared" si="178"/>
        <v>1</v>
      </c>
      <c r="AA1130">
        <f t="shared" si="179"/>
        <v>1</v>
      </c>
    </row>
    <row r="1131" spans="1:27" x14ac:dyDescent="0.2">
      <c r="A1131" t="s">
        <v>17</v>
      </c>
      <c r="B1131" s="1">
        <v>44339</v>
      </c>
      <c r="C1131" s="2">
        <v>0.66666666666666663</v>
      </c>
      <c r="D1131" t="s">
        <v>28</v>
      </c>
      <c r="E1131" t="s">
        <v>37</v>
      </c>
      <c r="F1131">
        <v>1</v>
      </c>
      <c r="G1131">
        <v>2</v>
      </c>
      <c r="H1131" t="s">
        <v>20</v>
      </c>
      <c r="I1131">
        <f t="shared" si="170"/>
        <v>-1</v>
      </c>
      <c r="J1131">
        <v>2.5</v>
      </c>
      <c r="K1131">
        <v>3.5</v>
      </c>
      <c r="L1131">
        <v>2.7</v>
      </c>
      <c r="M1131">
        <v>2.5</v>
      </c>
      <c r="N1131">
        <v>3.6</v>
      </c>
      <c r="O1131">
        <v>2.7</v>
      </c>
      <c r="P1131">
        <v>2.5499999999999998</v>
      </c>
      <c r="Q1131">
        <v>3.6</v>
      </c>
      <c r="R1131">
        <v>2.65</v>
      </c>
      <c r="S1131">
        <f t="shared" si="171"/>
        <v>2.5</v>
      </c>
      <c r="T1131">
        <f t="shared" si="172"/>
        <v>2.5</v>
      </c>
      <c r="U1131">
        <f t="shared" si="173"/>
        <v>2.5499999999999998</v>
      </c>
      <c r="V1131">
        <f t="shared" si="174"/>
        <v>1</v>
      </c>
      <c r="W1131">
        <f t="shared" si="175"/>
        <v>1</v>
      </c>
      <c r="X1131">
        <f t="shared" si="176"/>
        <v>1</v>
      </c>
      <c r="Y1131">
        <f t="shared" si="177"/>
        <v>0</v>
      </c>
      <c r="Z1131">
        <f t="shared" si="178"/>
        <v>0</v>
      </c>
      <c r="AA1131">
        <f t="shared" si="17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3C9B-3CB6-814F-A585-4FB05591D1E8}">
  <dimension ref="A1:AV381"/>
  <sheetViews>
    <sheetView tabSelected="1" workbookViewId="0">
      <selection activeCell="B2" sqref="B2"/>
    </sheetView>
  </sheetViews>
  <sheetFormatPr baseColWidth="10" defaultRowHeight="16" x14ac:dyDescent="0.2"/>
  <cols>
    <col min="1" max="2" width="12.6640625" bestFit="1" customWidth="1"/>
    <col min="3" max="3" width="25" customWidth="1"/>
    <col min="4" max="5" width="5.6640625" bestFit="1" customWidth="1"/>
    <col min="6" max="6" width="4.33203125" bestFit="1" customWidth="1"/>
    <col min="7" max="7" width="4.33203125" customWidth="1"/>
    <col min="8" max="10" width="6.5" bestFit="1" customWidth="1"/>
    <col min="11" max="13" width="5.33203125" bestFit="1" customWidth="1"/>
    <col min="14" max="16" width="4.6640625" bestFit="1" customWidth="1"/>
    <col min="17" max="17" width="11.5" customWidth="1"/>
    <col min="18" max="18" width="9.6640625" customWidth="1"/>
    <col min="19" max="20" width="9" customWidth="1"/>
    <col min="21" max="21" width="11.5" customWidth="1"/>
    <col min="22" max="25" width="9" customWidth="1"/>
    <col min="36" max="37" width="11.5" customWidth="1"/>
    <col min="38" max="38" width="17.6640625" customWidth="1"/>
    <col min="39" max="40" width="15.83203125" customWidth="1"/>
    <col min="41" max="42" width="14.6640625" customWidth="1"/>
    <col min="43" max="44" width="14.1640625" customWidth="1"/>
    <col min="45" max="45" width="17.5" customWidth="1"/>
    <col min="46" max="46" width="11.83203125" customWidth="1"/>
    <col min="47" max="47" width="28.83203125" customWidth="1"/>
    <col min="48" max="48" width="26.5" customWidth="1"/>
  </cols>
  <sheetData>
    <row r="1" spans="1:46" x14ac:dyDescent="0.2">
      <c r="A1" s="7" t="s">
        <v>3</v>
      </c>
      <c r="B1" s="7" t="s">
        <v>4</v>
      </c>
      <c r="C1" s="7"/>
      <c r="D1" s="7" t="s">
        <v>5</v>
      </c>
      <c r="E1" s="7" t="s">
        <v>6</v>
      </c>
      <c r="F1" s="7" t="s">
        <v>7</v>
      </c>
      <c r="G1" s="7"/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57</v>
      </c>
      <c r="R1" s="7" t="s">
        <v>58</v>
      </c>
      <c r="S1" s="7" t="s">
        <v>59</v>
      </c>
      <c r="T1" s="7" t="s">
        <v>464</v>
      </c>
      <c r="U1" s="7" t="s">
        <v>78</v>
      </c>
      <c r="V1" s="7" t="s">
        <v>77</v>
      </c>
      <c r="W1" s="7" t="s">
        <v>465</v>
      </c>
      <c r="X1" s="7" t="s">
        <v>466</v>
      </c>
      <c r="Y1" s="7" t="s">
        <v>467</v>
      </c>
      <c r="Z1" s="7" t="s">
        <v>46</v>
      </c>
      <c r="AA1" s="7" t="s">
        <v>47</v>
      </c>
      <c r="AB1" s="7" t="s">
        <v>48</v>
      </c>
      <c r="AC1" s="7" t="s">
        <v>60</v>
      </c>
      <c r="AD1" s="7" t="s">
        <v>79</v>
      </c>
      <c r="AE1" s="7" t="s">
        <v>468</v>
      </c>
      <c r="AF1" s="7" t="s">
        <v>61</v>
      </c>
      <c r="AG1" s="7" t="s">
        <v>62</v>
      </c>
      <c r="AH1" s="7" t="s">
        <v>63</v>
      </c>
      <c r="AI1" s="7" t="s">
        <v>64</v>
      </c>
      <c r="AJ1" s="7" t="s">
        <v>80</v>
      </c>
      <c r="AK1" s="7" t="s">
        <v>469</v>
      </c>
      <c r="AL1" s="7" t="s">
        <v>75</v>
      </c>
      <c r="AM1" s="7" t="s">
        <v>82</v>
      </c>
      <c r="AN1" s="7" t="s">
        <v>471</v>
      </c>
      <c r="AO1" s="7" t="s">
        <v>76</v>
      </c>
      <c r="AP1" s="7" t="s">
        <v>83</v>
      </c>
      <c r="AQ1" s="7" t="s">
        <v>472</v>
      </c>
      <c r="AS1" t="s">
        <v>66</v>
      </c>
      <c r="AT1" t="s">
        <v>67</v>
      </c>
    </row>
    <row r="2" spans="1:46" x14ac:dyDescent="0.2">
      <c r="A2" s="8" t="s">
        <v>18</v>
      </c>
      <c r="B2" s="9" t="s">
        <v>19</v>
      </c>
      <c r="C2" s="10" t="str">
        <f xml:space="preserve"> A2 &amp;" " &amp; B2</f>
        <v>Crystal Palace Arsenal</v>
      </c>
      <c r="D2" s="10">
        <v>0</v>
      </c>
      <c r="E2" s="10">
        <v>2</v>
      </c>
      <c r="F2" s="10" t="s">
        <v>20</v>
      </c>
      <c r="G2" s="10">
        <f>IF(F2="H",1,0)+IF(F2="A",-1,0)</f>
        <v>-1</v>
      </c>
      <c r="H2" s="10">
        <v>4.2</v>
      </c>
      <c r="I2" s="10">
        <v>3.6</v>
      </c>
      <c r="J2" s="10">
        <v>1.85</v>
      </c>
      <c r="K2" s="10">
        <v>4.33</v>
      </c>
      <c r="L2" s="10">
        <v>3.5</v>
      </c>
      <c r="M2" s="10">
        <v>1.87</v>
      </c>
      <c r="N2" s="10">
        <v>4.3</v>
      </c>
      <c r="O2" s="10">
        <v>3.55</v>
      </c>
      <c r="P2" s="10">
        <v>1.85</v>
      </c>
      <c r="Q2" s="11">
        <f>_xlfn.XLOOKUP(C2,XGBoost3!C:C,XGBoost3!D:D)</f>
        <v>1.7880618572235101</v>
      </c>
      <c r="R2" s="11">
        <f>_xlfn.XLOOKUP(C2,XGBoost3!C:C,XGBoost3!E:E)</f>
        <v>4.40820217132568</v>
      </c>
      <c r="S2" s="11">
        <f>_xlfn.XLOOKUP(C2,XGBoost3!C:C,XGBoost3!F:F)</f>
        <v>4.6754016876220703</v>
      </c>
      <c r="T2" s="11">
        <f>_xlfn.XLOOKUP(C2,Conv1!C:C,Conv1!D:D)</f>
        <v>428.1318359375</v>
      </c>
      <c r="U2" s="11">
        <f>_xlfn.XLOOKUP(C2,Conv1!C:C,Conv1!E:E)</f>
        <v>15131.939453125</v>
      </c>
      <c r="V2" s="11">
        <f>_xlfn.XLOOKUP(C2,Conv1!C:C,Conv1!F:F)</f>
        <v>1.00240767002105</v>
      </c>
      <c r="W2" s="11">
        <f>_xlfn.XLOOKUP(C2,Conv2!C:C,Conv2!D:D)</f>
        <v>2.5870828628539999</v>
      </c>
      <c r="X2" s="11">
        <f>_xlfn.XLOOKUP(C2,Conv2!C:C,Conv2!E:E)</f>
        <v>3.4804944992065399</v>
      </c>
      <c r="Y2" s="11">
        <f>_xlfn.XLOOKUP(C2,Conv2!C:C,Conv2!E:E)</f>
        <v>3.4804944992065399</v>
      </c>
      <c r="Z2" s="10">
        <f t="shared" ref="Z2:Z65" si="0">-1 + 2*IF(MIN(H2:J2)=H2,1,0)</f>
        <v>-1</v>
      </c>
      <c r="AA2" s="10">
        <f t="shared" ref="AA2:AA65" si="1">-1 + 2*IF(MIN(K2:M2)=K2,1,0)</f>
        <v>-1</v>
      </c>
      <c r="AB2" s="10">
        <f t="shared" ref="AB2:AB65" si="2">-1 + 2*IF(MIN(N2:P2)=N2,1,0)</f>
        <v>-1</v>
      </c>
      <c r="AC2" s="10">
        <f t="shared" ref="AC2:AC65" si="3">-1 + 2*IF(MIN(Q2:S2)=Q2,1,0)</f>
        <v>1</v>
      </c>
      <c r="AD2" s="10">
        <f>-1 + 2*IF(MIN(T2:V2)=T2,1,0)</f>
        <v>-1</v>
      </c>
      <c r="AE2" s="10">
        <f>-1 + 2*IF(MIN(W2:Y2)=W2,1,0)</f>
        <v>1</v>
      </c>
      <c r="AF2" s="10">
        <f t="shared" ref="AF2:AF65" si="4">IF(Z2=G2,1,0)</f>
        <v>1</v>
      </c>
      <c r="AG2" s="10">
        <f t="shared" ref="AG2:AG65" si="5">IF(AA2=G2,1,0)</f>
        <v>1</v>
      </c>
      <c r="AH2" s="10">
        <f t="shared" ref="AH2:AH65" si="6">IF(AB2=G2,1,0)</f>
        <v>1</v>
      </c>
      <c r="AI2" s="10">
        <f t="shared" ref="AI2:AI65" si="7">IF(AC2=G2,1,0)</f>
        <v>0</v>
      </c>
      <c r="AJ2" s="12">
        <f>IF(AD2=G2,1,0)</f>
        <v>1</v>
      </c>
      <c r="AK2" s="12">
        <f>IF(AE2=G2,1,0)</f>
        <v>0</v>
      </c>
      <c r="AL2" s="10">
        <f>IF(AI2=AH2,1,0)</f>
        <v>0</v>
      </c>
      <c r="AM2" s="10">
        <f>IF(AJ2=AH2,1,0)</f>
        <v>1</v>
      </c>
      <c r="AN2" s="10">
        <f>IF(AK2=AH2,1,0)</f>
        <v>0</v>
      </c>
      <c r="AO2" s="11">
        <f>SQRT((Q2-N2)^2+(R2-O2)^2+(S2-P2)^2)</f>
        <v>3.8767562338147026</v>
      </c>
      <c r="AP2" s="11">
        <f>SQRT((T2-N2)^2+(U2-O2)^2+(V2-P2)^2)</f>
        <v>15134.325276965295</v>
      </c>
      <c r="AQ2" s="13">
        <f>SQRT((W2-N2)^2+(X2-O2)^2+(Y2-P2)^2)</f>
        <v>2.3658885107527325</v>
      </c>
      <c r="AS2" s="3" t="s">
        <v>68</v>
      </c>
      <c r="AT2" s="3">
        <f>AVERAGE(AF2:AF1131)</f>
        <v>0.55789473684210522</v>
      </c>
    </row>
    <row r="3" spans="1:46" x14ac:dyDescent="0.2">
      <c r="A3" s="14" t="s">
        <v>21</v>
      </c>
      <c r="B3" s="15" t="s">
        <v>22</v>
      </c>
      <c r="C3" s="15" t="str">
        <f xml:space="preserve"> A3 &amp;" " &amp; B3</f>
        <v>Fulham Liverpool</v>
      </c>
      <c r="D3" s="15">
        <v>2</v>
      </c>
      <c r="E3" s="15">
        <v>2</v>
      </c>
      <c r="F3" s="15" t="s">
        <v>23</v>
      </c>
      <c r="G3" s="15">
        <f t="shared" ref="G3:G66" si="8">IF(F3="H",1,0)+IF(F3="A",-1,0)</f>
        <v>0</v>
      </c>
      <c r="H3" s="15">
        <v>11</v>
      </c>
      <c r="I3" s="15">
        <v>6</v>
      </c>
      <c r="J3" s="15">
        <v>1.25</v>
      </c>
      <c r="K3" s="15">
        <v>10</v>
      </c>
      <c r="L3" s="15">
        <v>5.75</v>
      </c>
      <c r="M3" s="15">
        <v>1.28</v>
      </c>
      <c r="N3" s="15">
        <v>12</v>
      </c>
      <c r="O3" s="15">
        <v>5.75</v>
      </c>
      <c r="P3" s="15">
        <v>1.27</v>
      </c>
      <c r="Q3" s="16">
        <f>_xlfn.XLOOKUP(C3,XGBoost3!C:C,XGBoost3!D:D)</f>
        <v>3.1451025009155198</v>
      </c>
      <c r="R3" s="16">
        <f>_xlfn.XLOOKUP(C3,XGBoost3!C:C,XGBoost3!E:E)</f>
        <v>5.6755638122558496</v>
      </c>
      <c r="S3" s="16">
        <f>_xlfn.XLOOKUP(C3,XGBoost3!C:C,XGBoost3!F:F)</f>
        <v>1.9768649339675901</v>
      </c>
      <c r="T3" s="16">
        <f>_xlfn.XLOOKUP(C3,Conv1!C:C,Conv1!D:D)</f>
        <v>58.769435882568303</v>
      </c>
      <c r="U3" s="16">
        <f>_xlfn.XLOOKUP(C3,Conv1!C:C,Conv1!E:E)</f>
        <v>430.06378173828102</v>
      </c>
      <c r="V3" s="16">
        <f>_xlfn.XLOOKUP(C3,Conv1!C:C,Conv1!F:F)</f>
        <v>1.0197223424911499</v>
      </c>
      <c r="W3" s="16">
        <f>_xlfn.XLOOKUP(C3,Conv2!C:C,Conv2!D:D)</f>
        <v>3.2951233386993399</v>
      </c>
      <c r="X3" s="16">
        <f>_xlfn.XLOOKUP(C3,Conv2!C:C,Conv2!E:E)</f>
        <v>3.2496299743652299</v>
      </c>
      <c r="Y3" s="16">
        <f>_xlfn.XLOOKUP(C3,Conv2!C:C,Conv2!E:E)</f>
        <v>3.2496299743652299</v>
      </c>
      <c r="Z3" s="15">
        <f t="shared" si="0"/>
        <v>-1</v>
      </c>
      <c r="AA3" s="15">
        <f t="shared" si="1"/>
        <v>-1</v>
      </c>
      <c r="AB3" s="15">
        <f t="shared" si="2"/>
        <v>-1</v>
      </c>
      <c r="AC3" s="15">
        <f t="shared" si="3"/>
        <v>-1</v>
      </c>
      <c r="AD3" s="15">
        <f t="shared" ref="AD3:AD66" si="9">-1 + 2*IF(MIN(T3:V3)=T3,1,0)</f>
        <v>-1</v>
      </c>
      <c r="AE3" s="15">
        <f t="shared" ref="AE3:AE66" si="10">-1 + 2*IF(MIN(W3:Y3)=W3,1,0)</f>
        <v>-1</v>
      </c>
      <c r="AF3" s="15">
        <f t="shared" si="4"/>
        <v>0</v>
      </c>
      <c r="AG3" s="15">
        <f t="shared" si="5"/>
        <v>0</v>
      </c>
      <c r="AH3" s="15">
        <f t="shared" si="6"/>
        <v>0</v>
      </c>
      <c r="AI3" s="15">
        <f t="shared" si="7"/>
        <v>0</v>
      </c>
      <c r="AJ3" s="17">
        <f t="shared" ref="AJ3:AJ66" si="11">IF(AD3=G3,1,0)</f>
        <v>0</v>
      </c>
      <c r="AK3" s="17">
        <f t="shared" ref="AK3:AK66" si="12">IF(AE3=G3,1,0)</f>
        <v>0</v>
      </c>
      <c r="AL3" s="15">
        <f t="shared" ref="AL3:AL66" si="13">IF(AI3=AH3,1,0)</f>
        <v>1</v>
      </c>
      <c r="AM3" s="15">
        <f t="shared" ref="AM3:AM66" si="14">IF(AJ3=AH3,1,0)</f>
        <v>1</v>
      </c>
      <c r="AN3" s="15">
        <f t="shared" ref="AN3:AN66" si="15">IF(AK3=AH3,1,0)</f>
        <v>1</v>
      </c>
      <c r="AO3" s="16">
        <f t="shared" ref="AO2:AO65" si="16">SQRT((Q3-N3)^2+(R3-O3)^2+(S3-P3)^2)</f>
        <v>8.8833782144075943</v>
      </c>
      <c r="AP3" s="16">
        <f t="shared" ref="AP3:AP66" si="17">SQRT((T3-N3)^2+(U3-O3)^2+(V3-P3)^2)</f>
        <v>426.88362365487984</v>
      </c>
      <c r="AQ3" s="18">
        <f t="shared" ref="AQ3:AQ66" si="18">SQRT((W3-N3)^2+(X3-O3)^2+(Y3-P3)^2)</f>
        <v>9.270688366510603</v>
      </c>
      <c r="AS3" t="s">
        <v>69</v>
      </c>
      <c r="AT3" s="3">
        <f>AVERAGE(AG2:AG1131)</f>
        <v>0.55789473684210522</v>
      </c>
    </row>
    <row r="4" spans="1:46" x14ac:dyDescent="0.2">
      <c r="A4" s="14" t="s">
        <v>25</v>
      </c>
      <c r="B4" s="15" t="s">
        <v>26</v>
      </c>
      <c r="C4" s="15" t="str">
        <f t="shared" ref="C4:C67" si="19" xml:space="preserve"> A4 &amp;" " &amp; B4</f>
        <v>Bournemouth Aston Villa</v>
      </c>
      <c r="D4" s="15">
        <v>2</v>
      </c>
      <c r="E4" s="15">
        <v>0</v>
      </c>
      <c r="F4" s="15" t="s">
        <v>24</v>
      </c>
      <c r="G4" s="15">
        <f t="shared" si="8"/>
        <v>1</v>
      </c>
      <c r="H4" s="15">
        <v>3.75</v>
      </c>
      <c r="I4" s="15">
        <v>3.5</v>
      </c>
      <c r="J4" s="15">
        <v>2</v>
      </c>
      <c r="K4" s="15">
        <v>3.75</v>
      </c>
      <c r="L4" s="15">
        <v>3.4</v>
      </c>
      <c r="M4" s="15">
        <v>2</v>
      </c>
      <c r="N4" s="15">
        <v>3.65</v>
      </c>
      <c r="O4" s="15">
        <v>3.45</v>
      </c>
      <c r="P4" s="15">
        <v>2.0499999999999998</v>
      </c>
      <c r="Q4" s="16">
        <f>_xlfn.XLOOKUP(C4,XGBoost3!C:C,XGBoost3!D:D)</f>
        <v>2.2561402320861799</v>
      </c>
      <c r="R4" s="16">
        <f>_xlfn.XLOOKUP(C4,XGBoost3!C:C,XGBoost3!E:E)</f>
        <v>5.1615500450134197</v>
      </c>
      <c r="S4" s="16">
        <f>_xlfn.XLOOKUP(C4,XGBoost3!C:C,XGBoost3!F:F)</f>
        <v>2.7546317577361998</v>
      </c>
      <c r="T4" s="16">
        <f>_xlfn.XLOOKUP(C4,Conv1!C:C,Conv1!D:D)</f>
        <v>352.17901611328102</v>
      </c>
      <c r="U4" s="16">
        <f>_xlfn.XLOOKUP(C4,Conv1!C:C,Conv1!E:E)</f>
        <v>9981.7080078125</v>
      </c>
      <c r="V4" s="16">
        <f>_xlfn.XLOOKUP(C4,Conv1!C:C,Conv1!F:F)</f>
        <v>1.0029482841491699</v>
      </c>
      <c r="W4" s="16">
        <f>_xlfn.XLOOKUP(C4,Conv2!C:C,Conv2!D:D)</f>
        <v>1.47969758510589</v>
      </c>
      <c r="X4" s="16">
        <f>_xlfn.XLOOKUP(C4,Conv2!C:C,Conv2!E:E)</f>
        <v>5.80279064178466</v>
      </c>
      <c r="Y4" s="16">
        <f>_xlfn.XLOOKUP(C4,Conv2!C:C,Conv2!E:E)</f>
        <v>5.80279064178466</v>
      </c>
      <c r="Z4" s="15">
        <f t="shared" si="0"/>
        <v>-1</v>
      </c>
      <c r="AA4" s="15">
        <f t="shared" si="1"/>
        <v>-1</v>
      </c>
      <c r="AB4" s="15">
        <f t="shared" si="2"/>
        <v>-1</v>
      </c>
      <c r="AC4" s="15">
        <f t="shared" si="3"/>
        <v>1</v>
      </c>
      <c r="AD4" s="15">
        <f t="shared" si="9"/>
        <v>-1</v>
      </c>
      <c r="AE4" s="15">
        <f t="shared" si="10"/>
        <v>1</v>
      </c>
      <c r="AF4" s="15">
        <f t="shared" si="4"/>
        <v>0</v>
      </c>
      <c r="AG4" s="15">
        <f t="shared" si="5"/>
        <v>0</v>
      </c>
      <c r="AH4" s="15">
        <f t="shared" si="6"/>
        <v>0</v>
      </c>
      <c r="AI4" s="15">
        <f t="shared" si="7"/>
        <v>1</v>
      </c>
      <c r="AJ4" s="17">
        <f t="shared" si="11"/>
        <v>0</v>
      </c>
      <c r="AK4" s="17">
        <f t="shared" si="12"/>
        <v>1</v>
      </c>
      <c r="AL4" s="15">
        <f t="shared" si="13"/>
        <v>0</v>
      </c>
      <c r="AM4" s="15">
        <f t="shared" si="14"/>
        <v>1</v>
      </c>
      <c r="AN4" s="15">
        <f t="shared" si="15"/>
        <v>0</v>
      </c>
      <c r="AO4" s="16">
        <f t="shared" si="16"/>
        <v>2.3170572982135367</v>
      </c>
      <c r="AP4" s="16">
        <f t="shared" si="17"/>
        <v>9984.3430651127183</v>
      </c>
      <c r="AQ4" s="18">
        <f t="shared" si="18"/>
        <v>4.9324713863570659</v>
      </c>
      <c r="AS4" t="s">
        <v>70</v>
      </c>
      <c r="AT4" s="3">
        <f>AVERAGE(AH2:AH1131)</f>
        <v>0.56578947368421051</v>
      </c>
    </row>
    <row r="5" spans="1:46" x14ac:dyDescent="0.2">
      <c r="A5" s="14" t="s">
        <v>27</v>
      </c>
      <c r="B5" s="15" t="s">
        <v>28</v>
      </c>
      <c r="C5" s="15" t="str">
        <f t="shared" si="19"/>
        <v>Leeds Wolves</v>
      </c>
      <c r="D5" s="15">
        <v>2</v>
      </c>
      <c r="E5" s="15">
        <v>1</v>
      </c>
      <c r="F5" s="15" t="s">
        <v>24</v>
      </c>
      <c r="G5" s="15">
        <f t="shared" si="8"/>
        <v>1</v>
      </c>
      <c r="H5" s="15">
        <v>2.25</v>
      </c>
      <c r="I5" s="15">
        <v>3.4</v>
      </c>
      <c r="J5" s="15">
        <v>3.2</v>
      </c>
      <c r="K5" s="15">
        <v>2.2999999999999998</v>
      </c>
      <c r="L5" s="15">
        <v>3.3</v>
      </c>
      <c r="M5" s="15">
        <v>2.95</v>
      </c>
      <c r="N5" s="15">
        <v>2.2999999999999998</v>
      </c>
      <c r="O5" s="15">
        <v>3.3</v>
      </c>
      <c r="P5" s="15">
        <v>3.15</v>
      </c>
      <c r="Q5" s="16">
        <f>_xlfn.XLOOKUP(C5,XGBoost3!C:C,XGBoost3!D:D)</f>
        <v>2.08998250961303</v>
      </c>
      <c r="R5" s="16">
        <f>_xlfn.XLOOKUP(C5,XGBoost3!C:C,XGBoost3!E:E)</f>
        <v>3.8557276725768999</v>
      </c>
      <c r="S5" s="16">
        <f>_xlfn.XLOOKUP(C5,XGBoost3!C:C,XGBoost3!F:F)</f>
        <v>3.8142797946929901</v>
      </c>
      <c r="T5" s="16">
        <f>_xlfn.XLOOKUP(C5,Conv1!C:C,Conv1!D:D)</f>
        <v>2.4593234062194802</v>
      </c>
      <c r="U5" s="16">
        <f>_xlfn.XLOOKUP(C5,Conv1!C:C,Conv1!E:E)</f>
        <v>958.56872558593705</v>
      </c>
      <c r="V5" s="16">
        <f>_xlfn.XLOOKUP(C5,Conv1!C:C,Conv1!F:F)</f>
        <v>1.68821704387664</v>
      </c>
      <c r="W5" s="16">
        <f>_xlfn.XLOOKUP(C5,Conv2!C:C,Conv2!D:D)</f>
        <v>2.35947465896606</v>
      </c>
      <c r="X5" s="16">
        <f>_xlfn.XLOOKUP(C5,Conv2!C:C,Conv2!E:E)</f>
        <v>3.3406953811645499</v>
      </c>
      <c r="Y5" s="16">
        <f>_xlfn.XLOOKUP(C5,Conv2!C:C,Conv2!E:E)</f>
        <v>3.3406953811645499</v>
      </c>
      <c r="Z5" s="15">
        <f t="shared" si="0"/>
        <v>1</v>
      </c>
      <c r="AA5" s="15">
        <f t="shared" si="1"/>
        <v>1</v>
      </c>
      <c r="AB5" s="15">
        <f t="shared" si="2"/>
        <v>1</v>
      </c>
      <c r="AC5" s="15">
        <f t="shared" si="3"/>
        <v>1</v>
      </c>
      <c r="AD5" s="15">
        <f t="shared" si="9"/>
        <v>-1</v>
      </c>
      <c r="AE5" s="15">
        <f t="shared" si="10"/>
        <v>1</v>
      </c>
      <c r="AF5" s="15">
        <f t="shared" si="4"/>
        <v>1</v>
      </c>
      <c r="AG5" s="15">
        <f t="shared" si="5"/>
        <v>1</v>
      </c>
      <c r="AH5" s="15">
        <f t="shared" si="6"/>
        <v>1</v>
      </c>
      <c r="AI5" s="15">
        <f t="shared" si="7"/>
        <v>1</v>
      </c>
      <c r="AJ5" s="17">
        <f t="shared" si="11"/>
        <v>0</v>
      </c>
      <c r="AK5" s="17">
        <f t="shared" si="12"/>
        <v>1</v>
      </c>
      <c r="AL5" s="15">
        <f t="shared" si="13"/>
        <v>1</v>
      </c>
      <c r="AM5" s="15">
        <f t="shared" si="14"/>
        <v>0</v>
      </c>
      <c r="AN5" s="15">
        <f t="shared" si="15"/>
        <v>1</v>
      </c>
      <c r="AO5" s="16">
        <f t="shared" si="16"/>
        <v>0.89118361630672971</v>
      </c>
      <c r="AP5" s="16">
        <f t="shared" si="17"/>
        <v>955.26985730522188</v>
      </c>
      <c r="AQ5" s="18">
        <f t="shared" si="18"/>
        <v>0.20385798366693952</v>
      </c>
    </row>
    <row r="6" spans="1:46" x14ac:dyDescent="0.2">
      <c r="A6" s="14" t="s">
        <v>29</v>
      </c>
      <c r="B6" s="15" t="s">
        <v>30</v>
      </c>
      <c r="C6" s="15" t="str">
        <f t="shared" si="19"/>
        <v>Newcastle Nott'm Forest</v>
      </c>
      <c r="D6" s="15">
        <v>2</v>
      </c>
      <c r="E6" s="15">
        <v>0</v>
      </c>
      <c r="F6" s="15" t="s">
        <v>24</v>
      </c>
      <c r="G6" s="15">
        <f t="shared" si="8"/>
        <v>1</v>
      </c>
      <c r="H6" s="15">
        <v>1.66</v>
      </c>
      <c r="I6" s="15">
        <v>3.8</v>
      </c>
      <c r="J6" s="15">
        <v>5.25</v>
      </c>
      <c r="K6" s="15">
        <v>1.65</v>
      </c>
      <c r="L6" s="15">
        <v>3.8</v>
      </c>
      <c r="M6" s="15">
        <v>5.5</v>
      </c>
      <c r="N6" s="15">
        <v>1.65</v>
      </c>
      <c r="O6" s="15">
        <v>3.8</v>
      </c>
      <c r="P6" s="15">
        <v>5.5</v>
      </c>
      <c r="Q6" s="16">
        <f>_xlfn.XLOOKUP(C6,XGBoost3!C:C,XGBoost3!D:D)</f>
        <v>2.6090679168701101</v>
      </c>
      <c r="R6" s="16">
        <f>_xlfn.XLOOKUP(C6,XGBoost3!C:C,XGBoost3!E:E)</f>
        <v>3.97350573539733</v>
      </c>
      <c r="S6" s="16">
        <f>_xlfn.XLOOKUP(C6,XGBoost3!C:C,XGBoost3!F:F)</f>
        <v>2.73931789398193</v>
      </c>
      <c r="T6" s="16">
        <f>_xlfn.XLOOKUP(C6,Conv1!C:C,Conv1!D:D)</f>
        <v>1.1879680156707699</v>
      </c>
      <c r="U6" s="16">
        <f>_xlfn.XLOOKUP(C6,Conv1!C:C,Conv1!E:E)</f>
        <v>6.4638819694518999</v>
      </c>
      <c r="V6" s="16">
        <f>_xlfn.XLOOKUP(C6,Conv1!C:C,Conv1!F:F)</f>
        <v>284.03741455078102</v>
      </c>
      <c r="W6" s="16">
        <f>_xlfn.XLOOKUP(C6,Conv2!C:C,Conv2!D:D)</f>
        <v>2.24596738815307</v>
      </c>
      <c r="X6" s="16">
        <f>_xlfn.XLOOKUP(C6,Conv2!C:C,Conv2!E:E)</f>
        <v>3.59169244766235</v>
      </c>
      <c r="Y6" s="16">
        <f>_xlfn.XLOOKUP(C6,Conv2!C:C,Conv2!E:E)</f>
        <v>3.59169244766235</v>
      </c>
      <c r="Z6" s="15">
        <f t="shared" si="0"/>
        <v>1</v>
      </c>
      <c r="AA6" s="15">
        <f t="shared" si="1"/>
        <v>1</v>
      </c>
      <c r="AB6" s="15">
        <f t="shared" si="2"/>
        <v>1</v>
      </c>
      <c r="AC6" s="15">
        <f t="shared" si="3"/>
        <v>1</v>
      </c>
      <c r="AD6" s="15">
        <f t="shared" si="9"/>
        <v>1</v>
      </c>
      <c r="AE6" s="15">
        <f t="shared" si="10"/>
        <v>1</v>
      </c>
      <c r="AF6" s="15">
        <f t="shared" si="4"/>
        <v>1</v>
      </c>
      <c r="AG6" s="15">
        <f t="shared" si="5"/>
        <v>1</v>
      </c>
      <c r="AH6" s="15">
        <f t="shared" si="6"/>
        <v>1</v>
      </c>
      <c r="AI6" s="15">
        <f t="shared" si="7"/>
        <v>1</v>
      </c>
      <c r="AJ6" s="17">
        <f t="shared" si="11"/>
        <v>1</v>
      </c>
      <c r="AK6" s="17">
        <f t="shared" si="12"/>
        <v>1</v>
      </c>
      <c r="AL6" s="15">
        <f t="shared" si="13"/>
        <v>1</v>
      </c>
      <c r="AM6" s="15">
        <f t="shared" si="14"/>
        <v>1</v>
      </c>
      <c r="AN6" s="15">
        <f t="shared" si="15"/>
        <v>1</v>
      </c>
      <c r="AO6" s="16">
        <f t="shared" si="16"/>
        <v>2.927675050252966</v>
      </c>
      <c r="AP6" s="16">
        <f t="shared" si="17"/>
        <v>278.55053589130887</v>
      </c>
      <c r="AQ6" s="18">
        <f t="shared" si="18"/>
        <v>2.0100265864937725</v>
      </c>
    </row>
    <row r="7" spans="1:46" x14ac:dyDescent="0.2">
      <c r="A7" s="14" t="s">
        <v>31</v>
      </c>
      <c r="B7" s="15" t="s">
        <v>32</v>
      </c>
      <c r="C7" s="15" t="str">
        <f t="shared" si="19"/>
        <v>Tottenham Southampton</v>
      </c>
      <c r="D7" s="15">
        <v>4</v>
      </c>
      <c r="E7" s="15">
        <v>1</v>
      </c>
      <c r="F7" s="15" t="s">
        <v>24</v>
      </c>
      <c r="G7" s="15">
        <f t="shared" si="8"/>
        <v>1</v>
      </c>
      <c r="H7" s="15">
        <v>1.33</v>
      </c>
      <c r="I7" s="15">
        <v>5.5</v>
      </c>
      <c r="J7" s="15">
        <v>8.5</v>
      </c>
      <c r="K7" s="15">
        <v>1.35</v>
      </c>
      <c r="L7" s="15">
        <v>5.25</v>
      </c>
      <c r="M7" s="15">
        <v>8.25</v>
      </c>
      <c r="N7" s="15">
        <v>1.37</v>
      </c>
      <c r="O7" s="15">
        <v>5.25</v>
      </c>
      <c r="P7" s="15">
        <v>7.75</v>
      </c>
      <c r="Q7" s="16">
        <f>_xlfn.XLOOKUP(C7,XGBoost3!C:C,XGBoost3!D:D)</f>
        <v>1.9753071069717401</v>
      </c>
      <c r="R7" s="16">
        <f>_xlfn.XLOOKUP(C7,XGBoost3!C:C,XGBoost3!E:E)</f>
        <v>5.6324253082275302</v>
      </c>
      <c r="S7" s="16">
        <f>_xlfn.XLOOKUP(C7,XGBoost3!C:C,XGBoost3!F:F)</f>
        <v>3.16249346733093</v>
      </c>
      <c r="T7" s="16">
        <f>_xlfn.XLOOKUP(C7,Conv1!C:C,Conv1!D:D)</f>
        <v>106.26641845703099</v>
      </c>
      <c r="U7" s="16">
        <f>_xlfn.XLOOKUP(C7,Conv1!C:C,Conv1!E:E)</f>
        <v>194.85018920898401</v>
      </c>
      <c r="V7" s="16">
        <f>_xlfn.XLOOKUP(C7,Conv1!C:C,Conv1!F:F)</f>
        <v>1.0147570371627801</v>
      </c>
      <c r="W7" s="16">
        <f>_xlfn.XLOOKUP(C7,Conv2!C:C,Conv2!D:D)</f>
        <v>1.7188073396682699</v>
      </c>
      <c r="X7" s="16">
        <f>_xlfn.XLOOKUP(C7,Conv2!C:C,Conv2!E:E)</f>
        <v>4.24053478240966</v>
      </c>
      <c r="Y7" s="16">
        <f>_xlfn.XLOOKUP(C7,Conv2!C:C,Conv2!E:E)</f>
        <v>4.24053478240966</v>
      </c>
      <c r="Z7" s="15">
        <f t="shared" si="0"/>
        <v>1</v>
      </c>
      <c r="AA7" s="15">
        <f t="shared" si="1"/>
        <v>1</v>
      </c>
      <c r="AB7" s="15">
        <f t="shared" si="2"/>
        <v>1</v>
      </c>
      <c r="AC7" s="15">
        <f t="shared" si="3"/>
        <v>1</v>
      </c>
      <c r="AD7" s="15">
        <f t="shared" si="9"/>
        <v>-1</v>
      </c>
      <c r="AE7" s="15">
        <f t="shared" si="10"/>
        <v>1</v>
      </c>
      <c r="AF7" s="15">
        <f t="shared" si="4"/>
        <v>1</v>
      </c>
      <c r="AG7" s="15">
        <f t="shared" si="5"/>
        <v>1</v>
      </c>
      <c r="AH7" s="15">
        <f t="shared" si="6"/>
        <v>1</v>
      </c>
      <c r="AI7" s="15">
        <f t="shared" si="7"/>
        <v>1</v>
      </c>
      <c r="AJ7" s="17">
        <f t="shared" si="11"/>
        <v>0</v>
      </c>
      <c r="AK7" s="17">
        <f t="shared" si="12"/>
        <v>1</v>
      </c>
      <c r="AL7" s="15">
        <f t="shared" si="13"/>
        <v>1</v>
      </c>
      <c r="AM7" s="15">
        <f t="shared" si="14"/>
        <v>0</v>
      </c>
      <c r="AN7" s="15">
        <f t="shared" si="15"/>
        <v>1</v>
      </c>
      <c r="AO7" s="16">
        <f t="shared" si="16"/>
        <v>4.6430444750621129</v>
      </c>
      <c r="AP7" s="16">
        <f t="shared" si="17"/>
        <v>216.78757771367697</v>
      </c>
      <c r="AQ7" s="18">
        <f t="shared" si="18"/>
        <v>3.6683828452340661</v>
      </c>
    </row>
    <row r="8" spans="1:46" x14ac:dyDescent="0.2">
      <c r="A8" s="14" t="s">
        <v>33</v>
      </c>
      <c r="B8" s="15" t="s">
        <v>34</v>
      </c>
      <c r="C8" s="15" t="str">
        <f t="shared" si="19"/>
        <v>Everton Chelsea</v>
      </c>
      <c r="D8" s="15">
        <v>0</v>
      </c>
      <c r="E8" s="15">
        <v>1</v>
      </c>
      <c r="F8" s="15" t="s">
        <v>20</v>
      </c>
      <c r="G8" s="15">
        <f t="shared" si="8"/>
        <v>-1</v>
      </c>
      <c r="H8" s="15">
        <v>5.5</v>
      </c>
      <c r="I8" s="15">
        <v>4</v>
      </c>
      <c r="J8" s="15">
        <v>1.61</v>
      </c>
      <c r="K8" s="15">
        <v>5.5</v>
      </c>
      <c r="L8" s="15">
        <v>3.8</v>
      </c>
      <c r="M8" s="15">
        <v>1.58</v>
      </c>
      <c r="N8" s="15">
        <v>5.5</v>
      </c>
      <c r="O8" s="15">
        <v>3.9</v>
      </c>
      <c r="P8" s="15">
        <v>1.63</v>
      </c>
      <c r="Q8" s="16">
        <f>_xlfn.XLOOKUP(C8,XGBoost3!C:C,XGBoost3!D:D)</f>
        <v>2.0351247787475502</v>
      </c>
      <c r="R8" s="16">
        <f>_xlfn.XLOOKUP(C8,XGBoost3!C:C,XGBoost3!E:E)</f>
        <v>5.6779479980468697</v>
      </c>
      <c r="S8" s="16">
        <f>_xlfn.XLOOKUP(C8,XGBoost3!C:C,XGBoost3!F:F)</f>
        <v>3.0074312686920099</v>
      </c>
      <c r="T8" s="16">
        <f>_xlfn.XLOOKUP(C8,Conv1!C:C,Conv1!D:D)</f>
        <v>1.0942898988723699</v>
      </c>
      <c r="U8" s="16">
        <f>_xlfn.XLOOKUP(C8,Conv1!C:C,Conv1!E:E)</f>
        <v>921.17498779296795</v>
      </c>
      <c r="V8" s="16">
        <f>_xlfn.XLOOKUP(C8,Conv1!C:C,Conv1!F:F)</f>
        <v>11.7536764144897</v>
      </c>
      <c r="W8" s="16">
        <f>_xlfn.XLOOKUP(C8,Conv2!C:C,Conv2!D:D)</f>
        <v>2.5977654457092201</v>
      </c>
      <c r="X8" s="16">
        <f>_xlfn.XLOOKUP(C8,Conv2!C:C,Conv2!E:E)</f>
        <v>3.3904554843902499</v>
      </c>
      <c r="Y8" s="16">
        <f>_xlfn.XLOOKUP(C8,Conv2!C:C,Conv2!E:E)</f>
        <v>3.3904554843902499</v>
      </c>
      <c r="Z8" s="15">
        <f t="shared" si="0"/>
        <v>-1</v>
      </c>
      <c r="AA8" s="15">
        <f t="shared" si="1"/>
        <v>-1</v>
      </c>
      <c r="AB8" s="15">
        <f t="shared" si="2"/>
        <v>-1</v>
      </c>
      <c r="AC8" s="15">
        <f t="shared" si="3"/>
        <v>1</v>
      </c>
      <c r="AD8" s="15">
        <f t="shared" si="9"/>
        <v>1</v>
      </c>
      <c r="AE8" s="15">
        <f t="shared" si="10"/>
        <v>1</v>
      </c>
      <c r="AF8" s="15">
        <f t="shared" si="4"/>
        <v>1</v>
      </c>
      <c r="AG8" s="15">
        <f t="shared" si="5"/>
        <v>1</v>
      </c>
      <c r="AH8" s="15">
        <f t="shared" si="6"/>
        <v>1</v>
      </c>
      <c r="AI8" s="15">
        <f t="shared" si="7"/>
        <v>0</v>
      </c>
      <c r="AJ8" s="17">
        <f t="shared" si="11"/>
        <v>0</v>
      </c>
      <c r="AK8" s="17">
        <f t="shared" si="12"/>
        <v>0</v>
      </c>
      <c r="AL8" s="15">
        <f t="shared" si="13"/>
        <v>0</v>
      </c>
      <c r="AM8" s="15">
        <f t="shared" si="14"/>
        <v>0</v>
      </c>
      <c r="AN8" s="15">
        <f t="shared" si="15"/>
        <v>0</v>
      </c>
      <c r="AO8" s="16">
        <f t="shared" si="16"/>
        <v>4.1308323958469391</v>
      </c>
      <c r="AP8" s="16">
        <f t="shared" si="17"/>
        <v>917.34143171244045</v>
      </c>
      <c r="AQ8" s="18">
        <f t="shared" si="18"/>
        <v>3.4324633332385486</v>
      </c>
    </row>
    <row r="9" spans="1:46" x14ac:dyDescent="0.2">
      <c r="A9" s="14" t="s">
        <v>35</v>
      </c>
      <c r="B9" s="15" t="s">
        <v>36</v>
      </c>
      <c r="C9" s="15" t="str">
        <f t="shared" si="19"/>
        <v>Leicester Brentford</v>
      </c>
      <c r="D9" s="15">
        <v>2</v>
      </c>
      <c r="E9" s="15">
        <v>2</v>
      </c>
      <c r="F9" s="15" t="s">
        <v>23</v>
      </c>
      <c r="G9" s="15">
        <f t="shared" si="8"/>
        <v>0</v>
      </c>
      <c r="H9" s="15">
        <v>2</v>
      </c>
      <c r="I9" s="15">
        <v>3.75</v>
      </c>
      <c r="J9" s="15">
        <v>3.5</v>
      </c>
      <c r="K9" s="15">
        <v>2</v>
      </c>
      <c r="L9" s="15">
        <v>3.6</v>
      </c>
      <c r="M9" s="15">
        <v>3.6</v>
      </c>
      <c r="N9" s="15">
        <v>2.0499999999999998</v>
      </c>
      <c r="O9" s="15">
        <v>3.65</v>
      </c>
      <c r="P9" s="15">
        <v>3.55</v>
      </c>
      <c r="Q9" s="16">
        <f>_xlfn.XLOOKUP(C9,XGBoost3!C:C,XGBoost3!D:D)</f>
        <v>1.9470021724700901</v>
      </c>
      <c r="R9" s="16">
        <f>_xlfn.XLOOKUP(C9,XGBoost3!C:C,XGBoost3!E:E)</f>
        <v>5.4918856620788503</v>
      </c>
      <c r="S9" s="16">
        <f>_xlfn.XLOOKUP(C9,XGBoost3!C:C,XGBoost3!F:F)</f>
        <v>3.2861981391906698</v>
      </c>
      <c r="T9" s="16">
        <f>_xlfn.XLOOKUP(C9,Conv1!C:C,Conv1!D:D)</f>
        <v>1.05436539649963</v>
      </c>
      <c r="U9" s="16">
        <f>_xlfn.XLOOKUP(C9,Conv1!C:C,Conv1!E:E)</f>
        <v>19.3996677398681</v>
      </c>
      <c r="V9" s="16">
        <f>_xlfn.XLOOKUP(C9,Conv1!C:C,Conv1!F:F)</f>
        <v>66843.734375</v>
      </c>
      <c r="W9" s="16">
        <f>_xlfn.XLOOKUP(C9,Conv2!C:C,Conv2!D:D)</f>
        <v>1.61608457565307</v>
      </c>
      <c r="X9" s="16">
        <f>_xlfn.XLOOKUP(C9,Conv2!C:C,Conv2!E:E)</f>
        <v>5.2430486679077104</v>
      </c>
      <c r="Y9" s="16">
        <f>_xlfn.XLOOKUP(C9,Conv2!C:C,Conv2!E:E)</f>
        <v>5.2430486679077104</v>
      </c>
      <c r="Z9" s="15">
        <f t="shared" si="0"/>
        <v>1</v>
      </c>
      <c r="AA9" s="15">
        <f t="shared" si="1"/>
        <v>1</v>
      </c>
      <c r="AB9" s="15">
        <f t="shared" si="2"/>
        <v>1</v>
      </c>
      <c r="AC9" s="15">
        <f t="shared" si="3"/>
        <v>1</v>
      </c>
      <c r="AD9" s="15">
        <f t="shared" si="9"/>
        <v>1</v>
      </c>
      <c r="AE9" s="15">
        <f t="shared" si="10"/>
        <v>1</v>
      </c>
      <c r="AF9" s="15">
        <f t="shared" si="4"/>
        <v>0</v>
      </c>
      <c r="AG9" s="15">
        <f t="shared" si="5"/>
        <v>0</v>
      </c>
      <c r="AH9" s="15">
        <f t="shared" si="6"/>
        <v>0</v>
      </c>
      <c r="AI9" s="15">
        <f t="shared" si="7"/>
        <v>0</v>
      </c>
      <c r="AJ9" s="17">
        <f t="shared" si="11"/>
        <v>0</v>
      </c>
      <c r="AK9" s="17">
        <f t="shared" si="12"/>
        <v>0</v>
      </c>
      <c r="AL9" s="15">
        <f t="shared" si="13"/>
        <v>1</v>
      </c>
      <c r="AM9" s="15">
        <f t="shared" si="14"/>
        <v>1</v>
      </c>
      <c r="AN9" s="15">
        <f t="shared" si="15"/>
        <v>1</v>
      </c>
      <c r="AO9" s="16">
        <f t="shared" si="16"/>
        <v>1.8635296526790206</v>
      </c>
      <c r="AP9" s="16">
        <f t="shared" si="17"/>
        <v>66840.186237975999</v>
      </c>
      <c r="AQ9" s="18">
        <f t="shared" si="18"/>
        <v>2.364846812314231</v>
      </c>
    </row>
    <row r="10" spans="1:46" x14ac:dyDescent="0.2">
      <c r="A10" s="14" t="s">
        <v>37</v>
      </c>
      <c r="B10" s="15" t="s">
        <v>38</v>
      </c>
      <c r="C10" s="15" t="str">
        <f t="shared" si="19"/>
        <v>Man United Brighton</v>
      </c>
      <c r="D10" s="15">
        <v>1</v>
      </c>
      <c r="E10" s="15">
        <v>2</v>
      </c>
      <c r="F10" s="15" t="s">
        <v>20</v>
      </c>
      <c r="G10" s="15">
        <f t="shared" si="8"/>
        <v>-1</v>
      </c>
      <c r="H10" s="15">
        <v>1.6</v>
      </c>
      <c r="I10" s="15">
        <v>4.2</v>
      </c>
      <c r="J10" s="15">
        <v>5.25</v>
      </c>
      <c r="K10" s="15">
        <v>1.62</v>
      </c>
      <c r="L10" s="15">
        <v>3.9</v>
      </c>
      <c r="M10" s="15">
        <v>5.5</v>
      </c>
      <c r="N10" s="15">
        <v>1.6</v>
      </c>
      <c r="O10" s="15">
        <v>4</v>
      </c>
      <c r="P10" s="15">
        <v>5.75</v>
      </c>
      <c r="Q10" s="16">
        <f>_xlfn.XLOOKUP(C10,XGBoost3!C:C,XGBoost3!D:D)</f>
        <v>2.5161728858947701</v>
      </c>
      <c r="R10" s="16">
        <f>_xlfn.XLOOKUP(C10,XGBoost3!C:C,XGBoost3!E:E)</f>
        <v>3.5200898647308301</v>
      </c>
      <c r="S10" s="16">
        <f>_xlfn.XLOOKUP(C10,XGBoost3!C:C,XGBoost3!F:F)</f>
        <v>3.1398413181304901</v>
      </c>
      <c r="T10" s="16">
        <f>_xlfn.XLOOKUP(C10,Conv1!C:C,Conv1!D:D)</f>
        <v>8175.552734375</v>
      </c>
      <c r="U10" s="16">
        <f>_xlfn.XLOOKUP(C10,Conv1!C:C,Conv1!E:E)</f>
        <v>75.165451049804602</v>
      </c>
      <c r="V10" s="16">
        <f>_xlfn.XLOOKUP(C10,Conv1!C:C,Conv1!F:F)</f>
        <v>1.0136090517044001</v>
      </c>
      <c r="W10" s="16">
        <f>_xlfn.XLOOKUP(C10,Conv2!C:C,Conv2!D:D)</f>
        <v>2.0113949775695801</v>
      </c>
      <c r="X10" s="16">
        <f>_xlfn.XLOOKUP(C10,Conv2!C:C,Conv2!E:E)</f>
        <v>4.0353479385375897</v>
      </c>
      <c r="Y10" s="16">
        <f>_xlfn.XLOOKUP(C10,Conv2!C:C,Conv2!E:E)</f>
        <v>4.0353479385375897</v>
      </c>
      <c r="Z10" s="15">
        <f t="shared" si="0"/>
        <v>1</v>
      </c>
      <c r="AA10" s="15">
        <f t="shared" si="1"/>
        <v>1</v>
      </c>
      <c r="AB10" s="15">
        <f t="shared" si="2"/>
        <v>1</v>
      </c>
      <c r="AC10" s="15">
        <f t="shared" si="3"/>
        <v>1</v>
      </c>
      <c r="AD10" s="15">
        <f t="shared" si="9"/>
        <v>-1</v>
      </c>
      <c r="AE10" s="15">
        <f t="shared" si="10"/>
        <v>1</v>
      </c>
      <c r="AF10" s="15">
        <f t="shared" si="4"/>
        <v>0</v>
      </c>
      <c r="AG10" s="15">
        <f t="shared" si="5"/>
        <v>0</v>
      </c>
      <c r="AH10" s="15">
        <f t="shared" si="6"/>
        <v>0</v>
      </c>
      <c r="AI10" s="15">
        <f t="shared" si="7"/>
        <v>0</v>
      </c>
      <c r="AJ10" s="17">
        <f t="shared" si="11"/>
        <v>1</v>
      </c>
      <c r="AK10" s="17">
        <f t="shared" si="12"/>
        <v>0</v>
      </c>
      <c r="AL10" s="15">
        <f t="shared" si="13"/>
        <v>1</v>
      </c>
      <c r="AM10" s="15">
        <f t="shared" si="14"/>
        <v>0</v>
      </c>
      <c r="AN10" s="15">
        <f t="shared" si="15"/>
        <v>1</v>
      </c>
      <c r="AO10" s="16">
        <f t="shared" si="16"/>
        <v>2.8075994798620409</v>
      </c>
      <c r="AP10" s="16">
        <f t="shared" si="17"/>
        <v>8174.263897050233</v>
      </c>
      <c r="AQ10" s="18">
        <f t="shared" si="18"/>
        <v>1.7636686185918335</v>
      </c>
    </row>
    <row r="11" spans="1:46" x14ac:dyDescent="0.2">
      <c r="A11" s="14" t="s">
        <v>39</v>
      </c>
      <c r="B11" s="15" t="s">
        <v>40</v>
      </c>
      <c r="C11" s="15" t="str">
        <f t="shared" si="19"/>
        <v>West Ham Man City</v>
      </c>
      <c r="D11" s="15">
        <v>0</v>
      </c>
      <c r="E11" s="15">
        <v>2</v>
      </c>
      <c r="F11" s="15" t="s">
        <v>20</v>
      </c>
      <c r="G11" s="15">
        <f t="shared" si="8"/>
        <v>-1</v>
      </c>
      <c r="H11" s="15">
        <v>8</v>
      </c>
      <c r="I11" s="15">
        <v>5</v>
      </c>
      <c r="J11" s="15">
        <v>1.36</v>
      </c>
      <c r="K11" s="15">
        <v>7.75</v>
      </c>
      <c r="L11" s="15">
        <v>5</v>
      </c>
      <c r="M11" s="15">
        <v>1.38</v>
      </c>
      <c r="N11" s="15">
        <v>7.5</v>
      </c>
      <c r="O11" s="15">
        <v>5.25</v>
      </c>
      <c r="P11" s="15">
        <v>1.37</v>
      </c>
      <c r="Q11" s="16">
        <f>_xlfn.XLOOKUP(C11,XGBoost3!C:C,XGBoost3!D:D)</f>
        <v>1.5541975498199401</v>
      </c>
      <c r="R11" s="16">
        <f>_xlfn.XLOOKUP(C11,XGBoost3!C:C,XGBoost3!E:E)</f>
        <v>5.2209115028381303</v>
      </c>
      <c r="S11" s="16">
        <f>_xlfn.XLOOKUP(C11,XGBoost3!C:C,XGBoost3!F:F)</f>
        <v>6.0590000152587802</v>
      </c>
      <c r="T11" s="16">
        <f>_xlfn.XLOOKUP(C11,Conv1!C:C,Conv1!D:D)</f>
        <v>10.7402334213256</v>
      </c>
      <c r="U11" s="16">
        <f>_xlfn.XLOOKUP(C11,Conv1!C:C,Conv1!E:E)</f>
        <v>608.38909912109295</v>
      </c>
      <c r="V11" s="16">
        <f>_xlfn.XLOOKUP(C11,Conv1!C:C,Conv1!F:F)</f>
        <v>1.1046689748764</v>
      </c>
      <c r="W11" s="16">
        <f>_xlfn.XLOOKUP(C11,Conv2!C:C,Conv2!D:D)</f>
        <v>3.0312483310699401</v>
      </c>
      <c r="X11" s="16">
        <f>_xlfn.XLOOKUP(C11,Conv2!C:C,Conv2!E:E)</f>
        <v>3.1602203845977699</v>
      </c>
      <c r="Y11" s="16">
        <f>_xlfn.XLOOKUP(C11,Conv2!C:C,Conv2!E:E)</f>
        <v>3.1602203845977699</v>
      </c>
      <c r="Z11" s="15">
        <f t="shared" si="0"/>
        <v>-1</v>
      </c>
      <c r="AA11" s="15">
        <f t="shared" si="1"/>
        <v>-1</v>
      </c>
      <c r="AB11" s="15">
        <f t="shared" si="2"/>
        <v>-1</v>
      </c>
      <c r="AC11" s="15">
        <f t="shared" si="3"/>
        <v>1</v>
      </c>
      <c r="AD11" s="15">
        <f t="shared" si="9"/>
        <v>-1</v>
      </c>
      <c r="AE11" s="15">
        <f t="shared" si="10"/>
        <v>1</v>
      </c>
      <c r="AF11" s="15">
        <f t="shared" si="4"/>
        <v>1</v>
      </c>
      <c r="AG11" s="15">
        <f t="shared" si="5"/>
        <v>1</v>
      </c>
      <c r="AH11" s="15">
        <f t="shared" si="6"/>
        <v>1</v>
      </c>
      <c r="AI11" s="15">
        <f t="shared" si="7"/>
        <v>0</v>
      </c>
      <c r="AJ11" s="17">
        <f t="shared" si="11"/>
        <v>1</v>
      </c>
      <c r="AK11" s="17">
        <f t="shared" si="12"/>
        <v>0</v>
      </c>
      <c r="AL11" s="15">
        <f t="shared" si="13"/>
        <v>0</v>
      </c>
      <c r="AM11" s="15">
        <f t="shared" si="14"/>
        <v>1</v>
      </c>
      <c r="AN11" s="15">
        <f t="shared" si="15"/>
        <v>0</v>
      </c>
      <c r="AO11" s="16">
        <f t="shared" si="16"/>
        <v>7.5723268590527164</v>
      </c>
      <c r="AP11" s="16">
        <f t="shared" si="17"/>
        <v>603.14786114333617</v>
      </c>
      <c r="AQ11" s="18">
        <f t="shared" si="18"/>
        <v>5.2480290914728434</v>
      </c>
    </row>
    <row r="12" spans="1:46" x14ac:dyDescent="0.2">
      <c r="A12" s="14" t="s">
        <v>26</v>
      </c>
      <c r="B12" s="15" t="s">
        <v>33</v>
      </c>
      <c r="C12" s="15" t="str">
        <f t="shared" si="19"/>
        <v>Aston Villa Everton</v>
      </c>
      <c r="D12" s="15">
        <v>2</v>
      </c>
      <c r="E12" s="15">
        <v>1</v>
      </c>
      <c r="F12" s="15" t="s">
        <v>24</v>
      </c>
      <c r="G12" s="15">
        <f t="shared" si="8"/>
        <v>1</v>
      </c>
      <c r="H12" s="15">
        <v>1.8</v>
      </c>
      <c r="I12" s="15">
        <v>3.5</v>
      </c>
      <c r="J12" s="15">
        <v>4.75</v>
      </c>
      <c r="K12" s="15">
        <v>1.8</v>
      </c>
      <c r="L12" s="15">
        <v>3.5</v>
      </c>
      <c r="M12" s="15">
        <v>4.75</v>
      </c>
      <c r="N12" s="15">
        <v>1.8</v>
      </c>
      <c r="O12" s="15">
        <v>3.55</v>
      </c>
      <c r="P12" s="15">
        <v>4.5999999999999996</v>
      </c>
      <c r="Q12" s="16">
        <f>_xlfn.XLOOKUP(C12,XGBoost3!C:C,XGBoost3!D:D)</f>
        <v>2.2188966274261399</v>
      </c>
      <c r="R12" s="16">
        <f>_xlfn.XLOOKUP(C12,XGBoost3!C:C,XGBoost3!E:E)</f>
        <v>3.5352022647857599</v>
      </c>
      <c r="S12" s="16">
        <f>_xlfn.XLOOKUP(C12,XGBoost3!C:C,XGBoost3!F:F)</f>
        <v>3.7529602050781201</v>
      </c>
      <c r="T12" s="16">
        <f>_xlfn.XLOOKUP(C12,Conv1!C:C,Conv1!D:D)</f>
        <v>116.543663024902</v>
      </c>
      <c r="U12" s="16">
        <f>_xlfn.XLOOKUP(C12,Conv1!C:C,Conv1!E:E)</f>
        <v>1528.37841796875</v>
      </c>
      <c r="V12" s="16">
        <f>_xlfn.XLOOKUP(C12,Conv1!C:C,Conv1!F:F)</f>
        <v>1.00932085514068</v>
      </c>
      <c r="W12" s="16">
        <f>_xlfn.XLOOKUP(C12,Conv2!C:C,Conv2!D:D)</f>
        <v>2.48665046691894</v>
      </c>
      <c r="X12" s="16">
        <f>_xlfn.XLOOKUP(C12,Conv2!C:C,Conv2!E:E)</f>
        <v>3.8210473060607901</v>
      </c>
      <c r="Y12" s="16">
        <f>_xlfn.XLOOKUP(C12,Conv2!C:C,Conv2!E:E)</f>
        <v>3.8210473060607901</v>
      </c>
      <c r="Z12" s="15">
        <f t="shared" si="0"/>
        <v>1</v>
      </c>
      <c r="AA12" s="15">
        <f t="shared" si="1"/>
        <v>1</v>
      </c>
      <c r="AB12" s="15">
        <f t="shared" si="2"/>
        <v>1</v>
      </c>
      <c r="AC12" s="15">
        <f t="shared" si="3"/>
        <v>1</v>
      </c>
      <c r="AD12" s="15">
        <f t="shared" si="9"/>
        <v>-1</v>
      </c>
      <c r="AE12" s="15">
        <f t="shared" si="10"/>
        <v>1</v>
      </c>
      <c r="AF12" s="15">
        <f t="shared" si="4"/>
        <v>1</v>
      </c>
      <c r="AG12" s="15">
        <f t="shared" si="5"/>
        <v>1</v>
      </c>
      <c r="AH12" s="15">
        <f t="shared" si="6"/>
        <v>1</v>
      </c>
      <c r="AI12" s="15">
        <f t="shared" si="7"/>
        <v>1</v>
      </c>
      <c r="AJ12" s="17">
        <f t="shared" si="11"/>
        <v>0</v>
      </c>
      <c r="AK12" s="17">
        <f t="shared" si="12"/>
        <v>1</v>
      </c>
      <c r="AL12" s="15">
        <f t="shared" si="13"/>
        <v>1</v>
      </c>
      <c r="AM12" s="15">
        <f t="shared" si="14"/>
        <v>0</v>
      </c>
      <c r="AN12" s="15">
        <f t="shared" si="15"/>
        <v>1</v>
      </c>
      <c r="AO12" s="16">
        <f t="shared" si="16"/>
        <v>0.94507659563538271</v>
      </c>
      <c r="AP12" s="16">
        <f t="shared" si="17"/>
        <v>1529.1437818028019</v>
      </c>
      <c r="AQ12" s="18">
        <f t="shared" si="18"/>
        <v>1.073183490945496</v>
      </c>
    </row>
    <row r="13" spans="1:46" x14ac:dyDescent="0.2">
      <c r="A13" s="14" t="s">
        <v>19</v>
      </c>
      <c r="B13" s="15" t="s">
        <v>35</v>
      </c>
      <c r="C13" s="15" t="str">
        <f t="shared" si="19"/>
        <v>Arsenal Leicester</v>
      </c>
      <c r="D13" s="15">
        <v>4</v>
      </c>
      <c r="E13" s="15">
        <v>2</v>
      </c>
      <c r="F13" s="15" t="s">
        <v>24</v>
      </c>
      <c r="G13" s="15">
        <f t="shared" si="8"/>
        <v>1</v>
      </c>
      <c r="H13" s="15">
        <v>1.53</v>
      </c>
      <c r="I13" s="15">
        <v>4.33</v>
      </c>
      <c r="J13" s="15">
        <v>5.75</v>
      </c>
      <c r="K13" s="15">
        <v>1.52</v>
      </c>
      <c r="L13" s="15">
        <v>4.4000000000000004</v>
      </c>
      <c r="M13" s="15">
        <v>6</v>
      </c>
      <c r="N13" s="15">
        <v>1.53</v>
      </c>
      <c r="O13" s="15">
        <v>4.4000000000000004</v>
      </c>
      <c r="P13" s="15">
        <v>5.75</v>
      </c>
      <c r="Q13" s="16">
        <f>_xlfn.XLOOKUP(C13,XGBoost3!C:C,XGBoost3!D:D)</f>
        <v>1.79261267185211</v>
      </c>
      <c r="R13" s="16">
        <f>_xlfn.XLOOKUP(C13,XGBoost3!C:C,XGBoost3!E:E)</f>
        <v>4.73280429840087</v>
      </c>
      <c r="S13" s="16">
        <f>_xlfn.XLOOKUP(C13,XGBoost3!C:C,XGBoost3!F:F)</f>
        <v>4.3315587043762198</v>
      </c>
      <c r="T13" s="16">
        <f>_xlfn.XLOOKUP(C13,Conv1!C:C,Conv1!D:D)</f>
        <v>1.1455671787261901</v>
      </c>
      <c r="U13" s="16">
        <f>_xlfn.XLOOKUP(C13,Conv1!C:C,Conv1!E:E)</f>
        <v>335.15393066406199</v>
      </c>
      <c r="V13" s="16">
        <f>_xlfn.XLOOKUP(C13,Conv1!C:C,Conv1!F:F)</f>
        <v>8.0589103698730398</v>
      </c>
      <c r="W13" s="16">
        <f>_xlfn.XLOOKUP(C13,Conv2!C:C,Conv2!D:D)</f>
        <v>2.1242804527282702</v>
      </c>
      <c r="X13" s="16">
        <f>_xlfn.XLOOKUP(C13,Conv2!C:C,Conv2!E:E)</f>
        <v>3.6731107234954798</v>
      </c>
      <c r="Y13" s="16">
        <f>_xlfn.XLOOKUP(C13,Conv2!C:C,Conv2!E:E)</f>
        <v>3.6731107234954798</v>
      </c>
      <c r="Z13" s="15">
        <f t="shared" si="0"/>
        <v>1</v>
      </c>
      <c r="AA13" s="15">
        <f t="shared" si="1"/>
        <v>1</v>
      </c>
      <c r="AB13" s="15">
        <f t="shared" si="2"/>
        <v>1</v>
      </c>
      <c r="AC13" s="15">
        <f t="shared" si="3"/>
        <v>1</v>
      </c>
      <c r="AD13" s="15">
        <f t="shared" si="9"/>
        <v>1</v>
      </c>
      <c r="AE13" s="15">
        <f t="shared" si="10"/>
        <v>1</v>
      </c>
      <c r="AF13" s="15">
        <f t="shared" si="4"/>
        <v>1</v>
      </c>
      <c r="AG13" s="15">
        <f t="shared" si="5"/>
        <v>1</v>
      </c>
      <c r="AH13" s="15">
        <f t="shared" si="6"/>
        <v>1</v>
      </c>
      <c r="AI13" s="15">
        <f t="shared" si="7"/>
        <v>1</v>
      </c>
      <c r="AJ13" s="17">
        <f t="shared" si="11"/>
        <v>1</v>
      </c>
      <c r="AK13" s="17">
        <f t="shared" si="12"/>
        <v>1</v>
      </c>
      <c r="AL13" s="15">
        <f t="shared" si="13"/>
        <v>1</v>
      </c>
      <c r="AM13" s="15">
        <f t="shared" si="14"/>
        <v>1</v>
      </c>
      <c r="AN13" s="15">
        <f t="shared" si="15"/>
        <v>1</v>
      </c>
      <c r="AO13" s="16">
        <f t="shared" si="16"/>
        <v>1.4804390651365111</v>
      </c>
      <c r="AP13" s="16">
        <f t="shared" si="17"/>
        <v>330.76221293463573</v>
      </c>
      <c r="AQ13" s="18">
        <f t="shared" si="18"/>
        <v>2.2792556556147123</v>
      </c>
    </row>
    <row r="14" spans="1:46" x14ac:dyDescent="0.2">
      <c r="A14" s="14" t="s">
        <v>38</v>
      </c>
      <c r="B14" s="15" t="s">
        <v>29</v>
      </c>
      <c r="C14" s="15" t="str">
        <f t="shared" si="19"/>
        <v>Brighton Newcastle</v>
      </c>
      <c r="D14" s="15">
        <v>0</v>
      </c>
      <c r="E14" s="15">
        <v>0</v>
      </c>
      <c r="F14" s="15" t="s">
        <v>23</v>
      </c>
      <c r="G14" s="15">
        <f t="shared" si="8"/>
        <v>0</v>
      </c>
      <c r="H14" s="15">
        <v>2.4500000000000002</v>
      </c>
      <c r="I14" s="15">
        <v>3.2</v>
      </c>
      <c r="J14" s="15">
        <v>3</v>
      </c>
      <c r="K14" s="15">
        <v>2.35</v>
      </c>
      <c r="L14" s="15">
        <v>3.25</v>
      </c>
      <c r="M14" s="15">
        <v>3.1</v>
      </c>
      <c r="N14" s="15">
        <v>2.4500000000000002</v>
      </c>
      <c r="O14" s="15">
        <v>3.2</v>
      </c>
      <c r="P14" s="15">
        <v>3.05</v>
      </c>
      <c r="Q14" s="16">
        <f>_xlfn.XLOOKUP(C14,XGBoost3!C:C,XGBoost3!D:D)</f>
        <v>3.4538178443908598</v>
      </c>
      <c r="R14" s="16">
        <f>_xlfn.XLOOKUP(C14,XGBoost3!C:C,XGBoost3!E:E)</f>
        <v>3.2095091342925999</v>
      </c>
      <c r="S14" s="16">
        <f>_xlfn.XLOOKUP(C14,XGBoost3!C:C,XGBoost3!F:F)</f>
        <v>2.5069494247436501</v>
      </c>
      <c r="T14" s="16">
        <f>_xlfn.XLOOKUP(C14,Conv1!C:C,Conv1!D:D)</f>
        <v>51.319969177246001</v>
      </c>
      <c r="U14" s="16">
        <f>_xlfn.XLOOKUP(C14,Conv1!C:C,Conv1!E:E)</f>
        <v>46.641704559326101</v>
      </c>
      <c r="V14" s="16">
        <f>_xlfn.XLOOKUP(C14,Conv1!C:C,Conv1!F:F)</f>
        <v>1.0426720380782999</v>
      </c>
      <c r="W14" s="16">
        <f>_xlfn.XLOOKUP(C14,Conv2!C:C,Conv2!D:D)</f>
        <v>1.4082722663879299</v>
      </c>
      <c r="X14" s="16">
        <f>_xlfn.XLOOKUP(C14,Conv2!C:C,Conv2!E:E)</f>
        <v>7.6160950660705504</v>
      </c>
      <c r="Y14" s="16">
        <f>_xlfn.XLOOKUP(C14,Conv2!C:C,Conv2!E:E)</f>
        <v>7.6160950660705504</v>
      </c>
      <c r="Z14" s="15">
        <f t="shared" si="0"/>
        <v>1</v>
      </c>
      <c r="AA14" s="15">
        <f t="shared" si="1"/>
        <v>1</v>
      </c>
      <c r="AB14" s="15">
        <f t="shared" si="2"/>
        <v>1</v>
      </c>
      <c r="AC14" s="15">
        <f t="shared" si="3"/>
        <v>-1</v>
      </c>
      <c r="AD14" s="15">
        <f t="shared" si="9"/>
        <v>-1</v>
      </c>
      <c r="AE14" s="15">
        <f t="shared" si="10"/>
        <v>1</v>
      </c>
      <c r="AF14" s="15">
        <f t="shared" si="4"/>
        <v>0</v>
      </c>
      <c r="AG14" s="15">
        <f t="shared" si="5"/>
        <v>0</v>
      </c>
      <c r="AH14" s="15">
        <f t="shared" si="6"/>
        <v>0</v>
      </c>
      <c r="AI14" s="15">
        <f t="shared" si="7"/>
        <v>0</v>
      </c>
      <c r="AJ14" s="17">
        <f t="shared" si="11"/>
        <v>0</v>
      </c>
      <c r="AK14" s="17">
        <f t="shared" si="12"/>
        <v>0</v>
      </c>
      <c r="AL14" s="15">
        <f t="shared" si="13"/>
        <v>1</v>
      </c>
      <c r="AM14" s="15">
        <f t="shared" si="14"/>
        <v>1</v>
      </c>
      <c r="AN14" s="15">
        <f t="shared" si="15"/>
        <v>1</v>
      </c>
      <c r="AO14" s="16">
        <f t="shared" si="16"/>
        <v>1.1413345765544647</v>
      </c>
      <c r="AP14" s="16">
        <f t="shared" si="17"/>
        <v>65.417772416610617</v>
      </c>
      <c r="AQ14" s="18">
        <f t="shared" si="18"/>
        <v>6.4371046640506808</v>
      </c>
    </row>
    <row r="15" spans="1:46" x14ac:dyDescent="0.2">
      <c r="A15" s="14" t="s">
        <v>40</v>
      </c>
      <c r="B15" s="15" t="s">
        <v>25</v>
      </c>
      <c r="C15" s="15" t="str">
        <f t="shared" si="19"/>
        <v>Man City Bournemouth</v>
      </c>
      <c r="D15" s="15">
        <v>4</v>
      </c>
      <c r="E15" s="15">
        <v>0</v>
      </c>
      <c r="F15" s="15" t="s">
        <v>24</v>
      </c>
      <c r="G15" s="15">
        <f t="shared" si="8"/>
        <v>1</v>
      </c>
      <c r="H15" s="15">
        <v>1.06</v>
      </c>
      <c r="I15" s="15">
        <v>13</v>
      </c>
      <c r="J15" s="15">
        <v>29</v>
      </c>
      <c r="K15" s="15">
        <v>1.07</v>
      </c>
      <c r="L15" s="15">
        <v>12.5</v>
      </c>
      <c r="M15" s="15">
        <v>41</v>
      </c>
      <c r="N15" s="15">
        <v>1.08</v>
      </c>
      <c r="O15" s="15">
        <v>12</v>
      </c>
      <c r="P15" s="15">
        <v>27</v>
      </c>
      <c r="Q15" s="16">
        <f>_xlfn.XLOOKUP(C15,XGBoost3!C:C,XGBoost3!D:D)</f>
        <v>1.8385180234909</v>
      </c>
      <c r="R15" s="16">
        <f>_xlfn.XLOOKUP(C15,XGBoost3!C:C,XGBoost3!E:E)</f>
        <v>3.08932256698608</v>
      </c>
      <c r="S15" s="16">
        <f>_xlfn.XLOOKUP(C15,XGBoost3!C:C,XGBoost3!F:F)</f>
        <v>7.5535483360290501</v>
      </c>
      <c r="T15" s="16">
        <f>_xlfn.XLOOKUP(C15,Conv1!C:C,Conv1!D:D)</f>
        <v>2366.17358398437</v>
      </c>
      <c r="U15" s="16">
        <f>_xlfn.XLOOKUP(C15,Conv1!C:C,Conv1!E:E)</f>
        <v>1.02590775489807</v>
      </c>
      <c r="V15" s="16">
        <f>_xlfn.XLOOKUP(C15,Conv1!C:C,Conv1!F:F)</f>
        <v>40.272354125976499</v>
      </c>
      <c r="W15" s="16">
        <f>_xlfn.XLOOKUP(C15,Conv2!C:C,Conv2!D:D)</f>
        <v>2.8089232444763099</v>
      </c>
      <c r="X15" s="16">
        <f>_xlfn.XLOOKUP(C15,Conv2!C:C,Conv2!E:E)</f>
        <v>3.33547043800354</v>
      </c>
      <c r="Y15" s="16">
        <f>_xlfn.XLOOKUP(C15,Conv2!C:C,Conv2!E:E)</f>
        <v>3.33547043800354</v>
      </c>
      <c r="Z15" s="15">
        <f t="shared" si="0"/>
        <v>1</v>
      </c>
      <c r="AA15" s="15">
        <f t="shared" si="1"/>
        <v>1</v>
      </c>
      <c r="AB15" s="15">
        <f t="shared" si="2"/>
        <v>1</v>
      </c>
      <c r="AC15" s="15">
        <f t="shared" si="3"/>
        <v>1</v>
      </c>
      <c r="AD15" s="15">
        <f t="shared" si="9"/>
        <v>-1</v>
      </c>
      <c r="AE15" s="15">
        <f t="shared" si="10"/>
        <v>1</v>
      </c>
      <c r="AF15" s="15">
        <f t="shared" si="4"/>
        <v>1</v>
      </c>
      <c r="AG15" s="15">
        <f t="shared" si="5"/>
        <v>1</v>
      </c>
      <c r="AH15" s="15">
        <f t="shared" si="6"/>
        <v>1</v>
      </c>
      <c r="AI15" s="15">
        <f t="shared" si="7"/>
        <v>1</v>
      </c>
      <c r="AJ15" s="17">
        <f t="shared" si="11"/>
        <v>0</v>
      </c>
      <c r="AK15" s="17">
        <f t="shared" si="12"/>
        <v>1</v>
      </c>
      <c r="AL15" s="15">
        <f t="shared" si="13"/>
        <v>1</v>
      </c>
      <c r="AM15" s="15">
        <f t="shared" si="14"/>
        <v>0</v>
      </c>
      <c r="AN15" s="15">
        <f t="shared" si="15"/>
        <v>1</v>
      </c>
      <c r="AO15" s="16">
        <f t="shared" si="16"/>
        <v>21.40420529303395</v>
      </c>
      <c r="AP15" s="16">
        <f t="shared" si="17"/>
        <v>2365.1562838613186</v>
      </c>
      <c r="AQ15" s="18">
        <f t="shared" si="18"/>
        <v>25.260110995532173</v>
      </c>
    </row>
    <row r="16" spans="1:46" x14ac:dyDescent="0.2">
      <c r="A16" s="14" t="s">
        <v>32</v>
      </c>
      <c r="B16" s="15" t="s">
        <v>27</v>
      </c>
      <c r="C16" s="15" t="str">
        <f t="shared" si="19"/>
        <v>Southampton Leeds</v>
      </c>
      <c r="D16" s="15">
        <v>2</v>
      </c>
      <c r="E16" s="15">
        <v>2</v>
      </c>
      <c r="F16" s="15" t="s">
        <v>23</v>
      </c>
      <c r="G16" s="15">
        <f t="shared" si="8"/>
        <v>0</v>
      </c>
      <c r="H16" s="15">
        <v>2.25</v>
      </c>
      <c r="I16" s="15">
        <v>3.5</v>
      </c>
      <c r="J16" s="15">
        <v>3.1</v>
      </c>
      <c r="K16" s="15">
        <v>2.25</v>
      </c>
      <c r="L16" s="15">
        <v>3.4</v>
      </c>
      <c r="M16" s="15">
        <v>3.1</v>
      </c>
      <c r="N16" s="15">
        <v>2.2999999999999998</v>
      </c>
      <c r="O16" s="15">
        <v>3.45</v>
      </c>
      <c r="P16" s="15">
        <v>3.1</v>
      </c>
      <c r="Q16" s="16">
        <f>_xlfn.XLOOKUP(C16,XGBoost3!C:C,XGBoost3!D:D)</f>
        <v>3.23312067985534</v>
      </c>
      <c r="R16" s="16">
        <f>_xlfn.XLOOKUP(C16,XGBoost3!C:C,XGBoost3!E:E)</f>
        <v>3.7040841579437198</v>
      </c>
      <c r="S16" s="16">
        <f>_xlfn.XLOOKUP(C16,XGBoost3!C:C,XGBoost3!F:F)</f>
        <v>2.37682628631591</v>
      </c>
      <c r="T16" s="16">
        <f>_xlfn.XLOOKUP(C16,Conv1!C:C,Conv1!D:D)</f>
        <v>4.5333781242370597</v>
      </c>
      <c r="U16" s="16">
        <f>_xlfn.XLOOKUP(C16,Conv1!C:C,Conv1!E:E)</f>
        <v>48.193901062011697</v>
      </c>
      <c r="V16" s="16">
        <f>_xlfn.XLOOKUP(C16,Conv1!C:C,Conv1!F:F)</f>
        <v>1.3181058168411199</v>
      </c>
      <c r="W16" s="16">
        <f>_xlfn.XLOOKUP(C16,Conv2!C:C,Conv2!D:D)</f>
        <v>4.5981740951537997</v>
      </c>
      <c r="X16" s="16">
        <f>_xlfn.XLOOKUP(C16,Conv2!C:C,Conv2!E:E)</f>
        <v>3.63250207901</v>
      </c>
      <c r="Y16" s="16">
        <f>_xlfn.XLOOKUP(C16,Conv2!C:C,Conv2!E:E)</f>
        <v>3.63250207901</v>
      </c>
      <c r="Z16" s="15">
        <f t="shared" si="0"/>
        <v>1</v>
      </c>
      <c r="AA16" s="15">
        <f t="shared" si="1"/>
        <v>1</v>
      </c>
      <c r="AB16" s="15">
        <f t="shared" si="2"/>
        <v>1</v>
      </c>
      <c r="AC16" s="15">
        <f t="shared" si="3"/>
        <v>-1</v>
      </c>
      <c r="AD16" s="15">
        <f t="shared" si="9"/>
        <v>-1</v>
      </c>
      <c r="AE16" s="15">
        <f t="shared" si="10"/>
        <v>-1</v>
      </c>
      <c r="AF16" s="15">
        <f t="shared" si="4"/>
        <v>0</v>
      </c>
      <c r="AG16" s="15">
        <f t="shared" si="5"/>
        <v>0</v>
      </c>
      <c r="AH16" s="15">
        <f t="shared" si="6"/>
        <v>0</v>
      </c>
      <c r="AI16" s="15">
        <f t="shared" si="7"/>
        <v>0</v>
      </c>
      <c r="AJ16" s="17">
        <f t="shared" si="11"/>
        <v>0</v>
      </c>
      <c r="AK16" s="17">
        <f t="shared" si="12"/>
        <v>0</v>
      </c>
      <c r="AL16" s="15">
        <f t="shared" si="13"/>
        <v>1</v>
      </c>
      <c r="AM16" s="15">
        <f t="shared" si="14"/>
        <v>1</v>
      </c>
      <c r="AN16" s="15">
        <f t="shared" si="15"/>
        <v>1</v>
      </c>
      <c r="AO16" s="16">
        <f t="shared" si="16"/>
        <v>1.207581542859653</v>
      </c>
      <c r="AP16" s="16">
        <f t="shared" si="17"/>
        <v>44.835028794157004</v>
      </c>
      <c r="AQ16" s="18">
        <f t="shared" si="18"/>
        <v>2.3661085445576946</v>
      </c>
    </row>
    <row r="17" spans="1:48" x14ac:dyDescent="0.2">
      <c r="A17" s="14" t="s">
        <v>28</v>
      </c>
      <c r="B17" s="15" t="s">
        <v>21</v>
      </c>
      <c r="C17" s="15" t="str">
        <f t="shared" si="19"/>
        <v>Wolves Fulham</v>
      </c>
      <c r="D17" s="15">
        <v>0</v>
      </c>
      <c r="E17" s="15">
        <v>0</v>
      </c>
      <c r="F17" s="15" t="s">
        <v>23</v>
      </c>
      <c r="G17" s="15">
        <f t="shared" si="8"/>
        <v>0</v>
      </c>
      <c r="H17" s="15">
        <v>2.2999999999999998</v>
      </c>
      <c r="I17" s="15">
        <v>3.3</v>
      </c>
      <c r="J17" s="15">
        <v>3.2</v>
      </c>
      <c r="K17" s="15">
        <v>2.35</v>
      </c>
      <c r="L17" s="15">
        <v>3.25</v>
      </c>
      <c r="M17" s="15">
        <v>3.1</v>
      </c>
      <c r="N17" s="15">
        <v>2.4</v>
      </c>
      <c r="O17" s="15">
        <v>3.25</v>
      </c>
      <c r="P17" s="15">
        <v>3.1</v>
      </c>
      <c r="Q17" s="16">
        <f>_xlfn.XLOOKUP(C17,XGBoost3!C:C,XGBoost3!D:D)</f>
        <v>3.0196342468261701</v>
      </c>
      <c r="R17" s="16">
        <f>_xlfn.XLOOKUP(C17,XGBoost3!C:C,XGBoost3!E:E)</f>
        <v>4.2951245307922301</v>
      </c>
      <c r="S17" s="16">
        <f>_xlfn.XLOOKUP(C17,XGBoost3!C:C,XGBoost3!F:F)</f>
        <v>2.2935152053832999</v>
      </c>
      <c r="T17" s="16">
        <f>_xlfn.XLOOKUP(C17,Conv1!C:C,Conv1!D:D)</f>
        <v>1.1033407449722199</v>
      </c>
      <c r="U17" s="16">
        <f>_xlfn.XLOOKUP(C17,Conv1!C:C,Conv1!E:E)</f>
        <v>1229.07995605468</v>
      </c>
      <c r="V17" s="16">
        <f>_xlfn.XLOOKUP(C17,Conv1!C:C,Conv1!F:F)</f>
        <v>10.770285606384199</v>
      </c>
      <c r="W17" s="16">
        <f>_xlfn.XLOOKUP(C17,Conv2!C:C,Conv2!D:D)</f>
        <v>2.7642798423767001</v>
      </c>
      <c r="X17" s="16">
        <f>_xlfn.XLOOKUP(C17,Conv2!C:C,Conv2!E:E)</f>
        <v>3.32746362686157</v>
      </c>
      <c r="Y17" s="16">
        <f>_xlfn.XLOOKUP(C17,Conv2!C:C,Conv2!E:E)</f>
        <v>3.32746362686157</v>
      </c>
      <c r="Z17" s="15">
        <f t="shared" si="0"/>
        <v>1</v>
      </c>
      <c r="AA17" s="15">
        <f t="shared" si="1"/>
        <v>1</v>
      </c>
      <c r="AB17" s="15">
        <f t="shared" si="2"/>
        <v>1</v>
      </c>
      <c r="AC17" s="15">
        <f t="shared" si="3"/>
        <v>-1</v>
      </c>
      <c r="AD17" s="15">
        <f t="shared" si="9"/>
        <v>1</v>
      </c>
      <c r="AE17" s="15">
        <f t="shared" si="10"/>
        <v>1</v>
      </c>
      <c r="AF17" s="15">
        <f t="shared" si="4"/>
        <v>0</v>
      </c>
      <c r="AG17" s="15">
        <f t="shared" si="5"/>
        <v>0</v>
      </c>
      <c r="AH17" s="15">
        <f t="shared" si="6"/>
        <v>0</v>
      </c>
      <c r="AI17" s="15">
        <f t="shared" si="7"/>
        <v>0</v>
      </c>
      <c r="AJ17" s="17">
        <f t="shared" si="11"/>
        <v>0</v>
      </c>
      <c r="AK17" s="17">
        <f t="shared" si="12"/>
        <v>0</v>
      </c>
      <c r="AL17" s="15">
        <f t="shared" si="13"/>
        <v>1</v>
      </c>
      <c r="AM17" s="15">
        <f t="shared" si="14"/>
        <v>1</v>
      </c>
      <c r="AN17" s="15">
        <f t="shared" si="15"/>
        <v>1</v>
      </c>
      <c r="AO17" s="16">
        <f t="shared" si="16"/>
        <v>1.4583036750455838</v>
      </c>
      <c r="AP17" s="16">
        <f t="shared" si="17"/>
        <v>1225.8546389223829</v>
      </c>
      <c r="AQ17" s="18">
        <f t="shared" si="18"/>
        <v>0.4363944529821176</v>
      </c>
    </row>
    <row r="18" spans="1:48" x14ac:dyDescent="0.2">
      <c r="A18" s="14" t="s">
        <v>36</v>
      </c>
      <c r="B18" s="15" t="s">
        <v>37</v>
      </c>
      <c r="C18" s="15" t="str">
        <f t="shared" si="19"/>
        <v>Brentford Man United</v>
      </c>
      <c r="D18" s="15">
        <v>4</v>
      </c>
      <c r="E18" s="15">
        <v>0</v>
      </c>
      <c r="F18" s="15" t="s">
        <v>24</v>
      </c>
      <c r="G18" s="15">
        <f t="shared" si="8"/>
        <v>1</v>
      </c>
      <c r="H18" s="15">
        <v>3.75</v>
      </c>
      <c r="I18" s="15">
        <v>3.5</v>
      </c>
      <c r="J18" s="15">
        <v>2</v>
      </c>
      <c r="K18" s="15">
        <v>3.7</v>
      </c>
      <c r="L18" s="15">
        <v>3.5</v>
      </c>
      <c r="M18" s="15">
        <v>2</v>
      </c>
      <c r="N18" s="15">
        <v>3.65</v>
      </c>
      <c r="O18" s="15">
        <v>3.55</v>
      </c>
      <c r="P18" s="15">
        <v>2</v>
      </c>
      <c r="Q18" s="16">
        <f>_xlfn.XLOOKUP(C18,XGBoost3!C:C,XGBoost3!D:D)</f>
        <v>1.8797310590744001</v>
      </c>
      <c r="R18" s="16">
        <f>_xlfn.XLOOKUP(C18,XGBoost3!C:C,XGBoost3!E:E)</f>
        <v>5.07628917694091</v>
      </c>
      <c r="S18" s="16">
        <f>_xlfn.XLOOKUP(C18,XGBoost3!C:C,XGBoost3!F:F)</f>
        <v>3.68983721733093</v>
      </c>
      <c r="T18" s="16">
        <f>_xlfn.XLOOKUP(C18,Conv1!C:C,Conv1!D:D)</f>
        <v>325.651763916015</v>
      </c>
      <c r="U18" s="16">
        <f>_xlfn.XLOOKUP(C18,Conv1!C:C,Conv1!E:E)</f>
        <v>30491.59375</v>
      </c>
      <c r="V18" s="16">
        <f>_xlfn.XLOOKUP(C18,Conv1!C:C,Conv1!F:F)</f>
        <v>1.0031132698059</v>
      </c>
      <c r="W18" s="16">
        <f>_xlfn.XLOOKUP(C18,Conv2!C:C,Conv2!D:D)</f>
        <v>3.2309799194335902</v>
      </c>
      <c r="X18" s="16">
        <f>_xlfn.XLOOKUP(C18,Conv2!C:C,Conv2!E:E)</f>
        <v>3.98714923858642</v>
      </c>
      <c r="Y18" s="16">
        <f>_xlfn.XLOOKUP(C18,Conv2!C:C,Conv2!E:E)</f>
        <v>3.98714923858642</v>
      </c>
      <c r="Z18" s="15">
        <f t="shared" si="0"/>
        <v>-1</v>
      </c>
      <c r="AA18" s="15">
        <f t="shared" si="1"/>
        <v>-1</v>
      </c>
      <c r="AB18" s="15">
        <f t="shared" si="2"/>
        <v>-1</v>
      </c>
      <c r="AC18" s="15">
        <f t="shared" si="3"/>
        <v>1</v>
      </c>
      <c r="AD18" s="15">
        <f t="shared" si="9"/>
        <v>-1</v>
      </c>
      <c r="AE18" s="15">
        <f t="shared" si="10"/>
        <v>1</v>
      </c>
      <c r="AF18" s="15">
        <f t="shared" si="4"/>
        <v>0</v>
      </c>
      <c r="AG18" s="15">
        <f t="shared" si="5"/>
        <v>0</v>
      </c>
      <c r="AH18" s="15">
        <f t="shared" si="6"/>
        <v>0</v>
      </c>
      <c r="AI18" s="15">
        <f t="shared" si="7"/>
        <v>1</v>
      </c>
      <c r="AJ18" s="17">
        <f t="shared" si="11"/>
        <v>0</v>
      </c>
      <c r="AK18" s="17">
        <f t="shared" si="12"/>
        <v>1</v>
      </c>
      <c r="AL18" s="15">
        <f t="shared" si="13"/>
        <v>0</v>
      </c>
      <c r="AM18" s="15">
        <f t="shared" si="14"/>
        <v>1</v>
      </c>
      <c r="AN18" s="15">
        <f t="shared" si="15"/>
        <v>0</v>
      </c>
      <c r="AO18" s="16">
        <f t="shared" si="16"/>
        <v>2.8842608404805463</v>
      </c>
      <c r="AP18" s="16">
        <f t="shared" si="17"/>
        <v>30489.744141787451</v>
      </c>
      <c r="AQ18" s="18">
        <f t="shared" si="18"/>
        <v>2.0773635649854736</v>
      </c>
    </row>
    <row r="19" spans="1:48" x14ac:dyDescent="0.2">
      <c r="A19" s="14" t="s">
        <v>30</v>
      </c>
      <c r="B19" s="15" t="s">
        <v>39</v>
      </c>
      <c r="C19" s="15" t="str">
        <f t="shared" si="19"/>
        <v>Nott'm Forest West Ham</v>
      </c>
      <c r="D19" s="15">
        <v>1</v>
      </c>
      <c r="E19" s="15">
        <v>0</v>
      </c>
      <c r="F19" s="15" t="s">
        <v>24</v>
      </c>
      <c r="G19" s="15">
        <f t="shared" si="8"/>
        <v>1</v>
      </c>
      <c r="H19" s="15">
        <v>4.2</v>
      </c>
      <c r="I19" s="15">
        <v>3.6</v>
      </c>
      <c r="J19" s="15">
        <v>1.85</v>
      </c>
      <c r="K19" s="15">
        <v>4.0999999999999996</v>
      </c>
      <c r="L19" s="15">
        <v>3.6</v>
      </c>
      <c r="M19" s="15">
        <v>1.87</v>
      </c>
      <c r="N19" s="15">
        <v>4.0999999999999996</v>
      </c>
      <c r="O19" s="15">
        <v>3.6</v>
      </c>
      <c r="P19" s="15">
        <v>1.9</v>
      </c>
      <c r="Q19" s="16">
        <f>_xlfn.XLOOKUP(C19,XGBoost3!C:C,XGBoost3!D:D)</f>
        <v>2.4765453338622998</v>
      </c>
      <c r="R19" s="16">
        <f>_xlfn.XLOOKUP(C19,XGBoost3!C:C,XGBoost3!E:E)</f>
        <v>2.7695646286010698</v>
      </c>
      <c r="S19" s="16">
        <f>_xlfn.XLOOKUP(C19,XGBoost3!C:C,XGBoost3!F:F)</f>
        <v>4.2527103424072203</v>
      </c>
      <c r="T19" s="16">
        <f>_xlfn.XLOOKUP(C19,Conv1!C:C,Conv1!D:D)</f>
        <v>1.1652736663818299</v>
      </c>
      <c r="U19" s="16">
        <f>_xlfn.XLOOKUP(C19,Conv1!C:C,Conv1!E:E)</f>
        <v>22.2760314941406</v>
      </c>
      <c r="V19" s="16">
        <f>_xlfn.XLOOKUP(C19,Conv1!C:C,Conv1!F:F)</f>
        <v>10.3155355453491</v>
      </c>
      <c r="W19" s="16">
        <f>_xlfn.XLOOKUP(C19,Conv2!C:C,Conv2!D:D)</f>
        <v>2.2977950572967498</v>
      </c>
      <c r="X19" s="16">
        <f>_xlfn.XLOOKUP(C19,Conv2!C:C,Conv2!E:E)</f>
        <v>3.90093517303466</v>
      </c>
      <c r="Y19" s="16">
        <f>_xlfn.XLOOKUP(C19,Conv2!C:C,Conv2!E:E)</f>
        <v>3.90093517303466</v>
      </c>
      <c r="Z19" s="15">
        <f t="shared" si="0"/>
        <v>-1</v>
      </c>
      <c r="AA19" s="15">
        <f t="shared" si="1"/>
        <v>-1</v>
      </c>
      <c r="AB19" s="15">
        <f t="shared" si="2"/>
        <v>-1</v>
      </c>
      <c r="AC19" s="15">
        <f t="shared" si="3"/>
        <v>1</v>
      </c>
      <c r="AD19" s="15">
        <f t="shared" si="9"/>
        <v>1</v>
      </c>
      <c r="AE19" s="15">
        <f t="shared" si="10"/>
        <v>1</v>
      </c>
      <c r="AF19" s="15">
        <f t="shared" si="4"/>
        <v>0</v>
      </c>
      <c r="AG19" s="15">
        <f t="shared" si="5"/>
        <v>0</v>
      </c>
      <c r="AH19" s="15">
        <f t="shared" si="6"/>
        <v>0</v>
      </c>
      <c r="AI19" s="15">
        <f t="shared" si="7"/>
        <v>1</v>
      </c>
      <c r="AJ19" s="17">
        <f t="shared" si="11"/>
        <v>1</v>
      </c>
      <c r="AK19" s="17">
        <f t="shared" si="12"/>
        <v>1</v>
      </c>
      <c r="AL19" s="15">
        <f t="shared" si="13"/>
        <v>0</v>
      </c>
      <c r="AM19" s="15">
        <f t="shared" si="14"/>
        <v>0</v>
      </c>
      <c r="AN19" s="15">
        <f t="shared" si="15"/>
        <v>0</v>
      </c>
      <c r="AO19" s="16">
        <f t="shared" si="16"/>
        <v>2.9766548194818707</v>
      </c>
      <c r="AP19" s="16">
        <f t="shared" si="17"/>
        <v>20.693670760365297</v>
      </c>
      <c r="AQ19" s="18">
        <f t="shared" si="18"/>
        <v>2.7096579489966386</v>
      </c>
    </row>
    <row r="20" spans="1:48" x14ac:dyDescent="0.2">
      <c r="A20" s="14" t="s">
        <v>34</v>
      </c>
      <c r="B20" s="15" t="s">
        <v>31</v>
      </c>
      <c r="C20" s="15" t="str">
        <f t="shared" si="19"/>
        <v>Chelsea Tottenham</v>
      </c>
      <c r="D20" s="15">
        <v>2</v>
      </c>
      <c r="E20" s="15">
        <v>2</v>
      </c>
      <c r="F20" s="15" t="s">
        <v>23</v>
      </c>
      <c r="G20" s="15">
        <f t="shared" si="8"/>
        <v>0</v>
      </c>
      <c r="H20" s="15">
        <v>2.25</v>
      </c>
      <c r="I20" s="15">
        <v>3.4</v>
      </c>
      <c r="J20" s="15">
        <v>3.2</v>
      </c>
      <c r="K20" s="15">
        <v>2.25</v>
      </c>
      <c r="L20" s="15">
        <v>3.4</v>
      </c>
      <c r="M20" s="15">
        <v>3.1</v>
      </c>
      <c r="N20" s="15">
        <v>2.2999999999999998</v>
      </c>
      <c r="O20" s="15">
        <v>3.35</v>
      </c>
      <c r="P20" s="15">
        <v>3.15</v>
      </c>
      <c r="Q20" s="16">
        <f>_xlfn.XLOOKUP(C20,XGBoost3!C:C,XGBoost3!D:D)</f>
        <v>2.3303942680358798</v>
      </c>
      <c r="R20" s="16">
        <f>_xlfn.XLOOKUP(C20,XGBoost3!C:C,XGBoost3!E:E)</f>
        <v>4.0764966011047301</v>
      </c>
      <c r="S20" s="16">
        <f>_xlfn.XLOOKUP(C20,XGBoost3!C:C,XGBoost3!F:F)</f>
        <v>3.0714476108550999</v>
      </c>
      <c r="T20" s="16">
        <f>_xlfn.XLOOKUP(C20,Conv1!C:C,Conv1!D:D)</f>
        <v>1.32816410064697</v>
      </c>
      <c r="U20" s="16">
        <f>_xlfn.XLOOKUP(C20,Conv1!C:C,Conv1!E:E)</f>
        <v>4.9968419075012198</v>
      </c>
      <c r="V20" s="16">
        <f>_xlfn.XLOOKUP(C20,Conv1!C:C,Conv1!F:F)</f>
        <v>21.2971477508544</v>
      </c>
      <c r="W20" s="16">
        <f>_xlfn.XLOOKUP(C20,Conv2!C:C,Conv2!D:D)</f>
        <v>1.5544954538345299</v>
      </c>
      <c r="X20" s="16">
        <f>_xlfn.XLOOKUP(C20,Conv2!C:C,Conv2!E:E)</f>
        <v>4.8616747856140101</v>
      </c>
      <c r="Y20" s="16">
        <f>_xlfn.XLOOKUP(C20,Conv2!C:C,Conv2!E:E)</f>
        <v>4.8616747856140101</v>
      </c>
      <c r="Z20" s="15">
        <f t="shared" si="0"/>
        <v>1</v>
      </c>
      <c r="AA20" s="15">
        <f t="shared" si="1"/>
        <v>1</v>
      </c>
      <c r="AB20" s="15">
        <f t="shared" si="2"/>
        <v>1</v>
      </c>
      <c r="AC20" s="15">
        <f t="shared" si="3"/>
        <v>1</v>
      </c>
      <c r="AD20" s="15">
        <f t="shared" si="9"/>
        <v>1</v>
      </c>
      <c r="AE20" s="15">
        <f t="shared" si="10"/>
        <v>1</v>
      </c>
      <c r="AF20" s="15">
        <f t="shared" si="4"/>
        <v>0</v>
      </c>
      <c r="AG20" s="15">
        <f t="shared" si="5"/>
        <v>0</v>
      </c>
      <c r="AH20" s="15">
        <f t="shared" si="6"/>
        <v>0</v>
      </c>
      <c r="AI20" s="15">
        <f t="shared" si="7"/>
        <v>0</v>
      </c>
      <c r="AJ20" s="17">
        <f t="shared" si="11"/>
        <v>0</v>
      </c>
      <c r="AK20" s="17">
        <f t="shared" si="12"/>
        <v>0</v>
      </c>
      <c r="AL20" s="15">
        <f t="shared" si="13"/>
        <v>1</v>
      </c>
      <c r="AM20" s="15">
        <f t="shared" si="14"/>
        <v>1</v>
      </c>
      <c r="AN20" s="15">
        <f t="shared" si="15"/>
        <v>1</v>
      </c>
      <c r="AO20" s="16">
        <f t="shared" si="16"/>
        <v>0.7313628379857251</v>
      </c>
      <c r="AP20" s="16">
        <f t="shared" si="17"/>
        <v>18.247616961535375</v>
      </c>
      <c r="AQ20" s="18">
        <f t="shared" si="18"/>
        <v>2.4022423394656323</v>
      </c>
      <c r="AS20" s="6"/>
    </row>
    <row r="21" spans="1:48" x14ac:dyDescent="0.2">
      <c r="A21" s="14" t="s">
        <v>22</v>
      </c>
      <c r="B21" s="15" t="s">
        <v>18</v>
      </c>
      <c r="C21" s="15" t="str">
        <f t="shared" si="19"/>
        <v>Liverpool Crystal Palace</v>
      </c>
      <c r="D21" s="15">
        <v>1</v>
      </c>
      <c r="E21" s="15">
        <v>1</v>
      </c>
      <c r="F21" s="15" t="s">
        <v>23</v>
      </c>
      <c r="G21" s="15">
        <f t="shared" si="8"/>
        <v>0</v>
      </c>
      <c r="H21" s="15">
        <v>1.18</v>
      </c>
      <c r="I21" s="15">
        <v>6.75</v>
      </c>
      <c r="J21" s="15">
        <v>16</v>
      </c>
      <c r="K21" s="15">
        <v>1.2</v>
      </c>
      <c r="L21" s="15">
        <v>6.75</v>
      </c>
      <c r="M21" s="15">
        <v>15</v>
      </c>
      <c r="N21" s="15">
        <v>1.2</v>
      </c>
      <c r="O21" s="15">
        <v>6.75</v>
      </c>
      <c r="P21" s="15">
        <v>15</v>
      </c>
      <c r="Q21" s="16">
        <f>_xlfn.XLOOKUP(C21,XGBoost3!C:C,XGBoost3!D:D)</f>
        <v>1.34554886817932</v>
      </c>
      <c r="R21" s="16">
        <f>_xlfn.XLOOKUP(C21,XGBoost3!C:C,XGBoost3!E:E)</f>
        <v>10.537875175476</v>
      </c>
      <c r="S21" s="16">
        <f>_xlfn.XLOOKUP(C21,XGBoost3!C:C,XGBoost3!F:F)</f>
        <v>6.1761555671691797</v>
      </c>
      <c r="T21" s="16">
        <f>_xlfn.XLOOKUP(C21,Conv1!C:C,Conv1!D:D)</f>
        <v>12.192231178283601</v>
      </c>
      <c r="U21" s="16">
        <f>_xlfn.XLOOKUP(C21,Conv1!C:C,Conv1!E:E)</f>
        <v>1.09462082386016</v>
      </c>
      <c r="V21" s="16">
        <f>_xlfn.XLOOKUP(C21,Conv1!C:C,Conv1!F:F)</f>
        <v>226.13365173339801</v>
      </c>
      <c r="W21" s="16">
        <f>_xlfn.XLOOKUP(C21,Conv2!C:C,Conv2!D:D)</f>
        <v>1.80408179759979</v>
      </c>
      <c r="X21" s="16">
        <f>_xlfn.XLOOKUP(C21,Conv2!C:C,Conv2!E:E)</f>
        <v>4.6349973678588796</v>
      </c>
      <c r="Y21" s="16">
        <f>_xlfn.XLOOKUP(C21,Conv2!C:C,Conv2!E:E)</f>
        <v>4.6349973678588796</v>
      </c>
      <c r="Z21" s="15">
        <f t="shared" si="0"/>
        <v>1</v>
      </c>
      <c r="AA21" s="15">
        <f t="shared" si="1"/>
        <v>1</v>
      </c>
      <c r="AB21" s="15">
        <f t="shared" si="2"/>
        <v>1</v>
      </c>
      <c r="AC21" s="15">
        <f t="shared" si="3"/>
        <v>1</v>
      </c>
      <c r="AD21" s="15">
        <f t="shared" si="9"/>
        <v>-1</v>
      </c>
      <c r="AE21" s="15">
        <f t="shared" si="10"/>
        <v>1</v>
      </c>
      <c r="AF21" s="15">
        <f t="shared" si="4"/>
        <v>0</v>
      </c>
      <c r="AG21" s="15">
        <f t="shared" si="5"/>
        <v>0</v>
      </c>
      <c r="AH21" s="15">
        <f t="shared" si="6"/>
        <v>0</v>
      </c>
      <c r="AI21" s="15">
        <f t="shared" si="7"/>
        <v>0</v>
      </c>
      <c r="AJ21" s="17">
        <f t="shared" si="11"/>
        <v>0</v>
      </c>
      <c r="AK21" s="17">
        <f t="shared" si="12"/>
        <v>0</v>
      </c>
      <c r="AL21" s="15">
        <f t="shared" si="13"/>
        <v>1</v>
      </c>
      <c r="AM21" s="15">
        <f t="shared" si="14"/>
        <v>1</v>
      </c>
      <c r="AN21" s="15">
        <f t="shared" si="15"/>
        <v>1</v>
      </c>
      <c r="AO21" s="16">
        <f t="shared" si="16"/>
        <v>9.6036146003895375</v>
      </c>
      <c r="AP21" s="16">
        <f t="shared" si="17"/>
        <v>211.49522773382509</v>
      </c>
      <c r="AQ21" s="18">
        <f t="shared" si="18"/>
        <v>10.595821370542616</v>
      </c>
      <c r="AS21" t="s">
        <v>71</v>
      </c>
      <c r="AT21" t="s">
        <v>65</v>
      </c>
      <c r="AU21" t="s">
        <v>72</v>
      </c>
      <c r="AV21" t="s">
        <v>73</v>
      </c>
    </row>
    <row r="22" spans="1:48" x14ac:dyDescent="0.2">
      <c r="A22" s="14" t="s">
        <v>31</v>
      </c>
      <c r="B22" s="15" t="s">
        <v>28</v>
      </c>
      <c r="C22" s="15" t="str">
        <f t="shared" si="19"/>
        <v>Tottenham Wolves</v>
      </c>
      <c r="D22" s="15">
        <v>1</v>
      </c>
      <c r="E22" s="15">
        <v>0</v>
      </c>
      <c r="F22" s="15" t="s">
        <v>24</v>
      </c>
      <c r="G22" s="15">
        <f t="shared" si="8"/>
        <v>1</v>
      </c>
      <c r="H22" s="15">
        <v>1.4</v>
      </c>
      <c r="I22" s="15">
        <v>4.75</v>
      </c>
      <c r="J22" s="15">
        <v>7.5</v>
      </c>
      <c r="K22" s="15">
        <v>1.39</v>
      </c>
      <c r="L22" s="15">
        <v>4.8</v>
      </c>
      <c r="M22" s="15">
        <v>7.75</v>
      </c>
      <c r="N22" s="15">
        <v>1.4</v>
      </c>
      <c r="O22" s="15">
        <v>4.8</v>
      </c>
      <c r="P22" s="15">
        <v>7.5</v>
      </c>
      <c r="Q22" s="16">
        <f>_xlfn.XLOOKUP(C22,XGBoost3!C:C,XGBoost3!D:D)</f>
        <v>2.4287817478179901</v>
      </c>
      <c r="R22" s="16">
        <f>_xlfn.XLOOKUP(C22,XGBoost3!C:C,XGBoost3!E:E)</f>
        <v>4.9917449951171804</v>
      </c>
      <c r="S22" s="16">
        <f>_xlfn.XLOOKUP(C22,XGBoost3!C:C,XGBoost3!F:F)</f>
        <v>2.5777165889739901</v>
      </c>
      <c r="T22" s="16">
        <f>_xlfn.XLOOKUP(C22,Conv1!C:C,Conv1!D:D)</f>
        <v>1.06101405620574</v>
      </c>
      <c r="U22" s="16">
        <f>_xlfn.XLOOKUP(C22,Conv1!C:C,Conv1!E:E)</f>
        <v>151.025619506835</v>
      </c>
      <c r="V22" s="16">
        <f>_xlfn.XLOOKUP(C22,Conv1!C:C,Conv1!F:F)</f>
        <v>19.6525344848632</v>
      </c>
      <c r="W22" s="16">
        <f>_xlfn.XLOOKUP(C22,Conv2!C:C,Conv2!D:D)</f>
        <v>2.36623859405517</v>
      </c>
      <c r="X22" s="16">
        <f>_xlfn.XLOOKUP(C22,Conv2!C:C,Conv2!E:E)</f>
        <v>3.4803719520568799</v>
      </c>
      <c r="Y22" s="16">
        <f>_xlfn.XLOOKUP(C22,Conv2!C:C,Conv2!E:E)</f>
        <v>3.4803719520568799</v>
      </c>
      <c r="Z22" s="15">
        <f t="shared" si="0"/>
        <v>1</v>
      </c>
      <c r="AA22" s="15">
        <f t="shared" si="1"/>
        <v>1</v>
      </c>
      <c r="AB22" s="15">
        <f t="shared" si="2"/>
        <v>1</v>
      </c>
      <c r="AC22" s="15">
        <f t="shared" si="3"/>
        <v>1</v>
      </c>
      <c r="AD22" s="15">
        <f t="shared" si="9"/>
        <v>1</v>
      </c>
      <c r="AE22" s="15">
        <f t="shared" si="10"/>
        <v>1</v>
      </c>
      <c r="AF22" s="15">
        <f t="shared" si="4"/>
        <v>1</v>
      </c>
      <c r="AG22" s="15">
        <f t="shared" si="5"/>
        <v>1</v>
      </c>
      <c r="AH22" s="15">
        <f t="shared" si="6"/>
        <v>1</v>
      </c>
      <c r="AI22" s="15">
        <f t="shared" si="7"/>
        <v>1</v>
      </c>
      <c r="AJ22" s="17">
        <f t="shared" si="11"/>
        <v>1</v>
      </c>
      <c r="AK22" s="17">
        <f t="shared" si="12"/>
        <v>1</v>
      </c>
      <c r="AL22" s="15">
        <f t="shared" si="13"/>
        <v>1</v>
      </c>
      <c r="AM22" s="15">
        <f t="shared" si="14"/>
        <v>1</v>
      </c>
      <c r="AN22" s="15">
        <f t="shared" si="15"/>
        <v>1</v>
      </c>
      <c r="AO22" s="16">
        <f t="shared" si="16"/>
        <v>5.032298878868164</v>
      </c>
      <c r="AP22" s="16">
        <f t="shared" si="17"/>
        <v>146.73012916927988</v>
      </c>
      <c r="AQ22" s="18">
        <f t="shared" si="18"/>
        <v>4.339636488160143</v>
      </c>
      <c r="AS22" t="s">
        <v>74</v>
      </c>
      <c r="AT22" s="3">
        <f>AVERAGE(AI2:AI1131)</f>
        <v>0.46052631578947367</v>
      </c>
      <c r="AU22" s="3">
        <f>AVERAGE(AL:AL)</f>
        <v>0.78947368421052633</v>
      </c>
      <c r="AV22">
        <f>AVERAGE(AO:AO)</f>
        <v>3.2722328008377759</v>
      </c>
    </row>
    <row r="23" spans="1:48" x14ac:dyDescent="0.2">
      <c r="A23" s="14" t="s">
        <v>18</v>
      </c>
      <c r="B23" s="15" t="s">
        <v>26</v>
      </c>
      <c r="C23" s="15" t="str">
        <f t="shared" si="19"/>
        <v>Crystal Palace Aston Villa</v>
      </c>
      <c r="D23" s="15">
        <v>3</v>
      </c>
      <c r="E23" s="15">
        <v>1</v>
      </c>
      <c r="F23" s="15" t="s">
        <v>24</v>
      </c>
      <c r="G23" s="15">
        <f t="shared" si="8"/>
        <v>1</v>
      </c>
      <c r="H23" s="15">
        <v>2.5</v>
      </c>
      <c r="I23" s="15">
        <v>3.25</v>
      </c>
      <c r="J23" s="15">
        <v>2.9</v>
      </c>
      <c r="K23" s="15">
        <v>2.5</v>
      </c>
      <c r="L23" s="15">
        <v>3.2</v>
      </c>
      <c r="M23" s="15">
        <v>2.87</v>
      </c>
      <c r="N23" s="15">
        <v>2.5</v>
      </c>
      <c r="O23" s="15">
        <v>3.2</v>
      </c>
      <c r="P23" s="15">
        <v>2.95</v>
      </c>
      <c r="Q23" s="16">
        <f>_xlfn.XLOOKUP(C23,XGBoost3!C:C,XGBoost3!D:D)</f>
        <v>2.9712719917297301</v>
      </c>
      <c r="R23" s="16">
        <f>_xlfn.XLOOKUP(C23,XGBoost3!C:C,XGBoost3!E:E)</f>
        <v>3.5547950267791699</v>
      </c>
      <c r="S23" s="16">
        <f>_xlfn.XLOOKUP(C23,XGBoost3!C:C,XGBoost3!F:F)</f>
        <v>2.6168859004974299</v>
      </c>
      <c r="T23" s="16">
        <f>_xlfn.XLOOKUP(C23,Conv1!C:C,Conv1!D:D)</f>
        <v>115.456916809082</v>
      </c>
      <c r="U23" s="16">
        <f>_xlfn.XLOOKUP(C23,Conv1!C:C,Conv1!E:E)</f>
        <v>1617.08581542968</v>
      </c>
      <c r="V23" s="16">
        <f>_xlfn.XLOOKUP(C23,Conv1!C:C,Conv1!F:F)</f>
        <v>1.00936651229858</v>
      </c>
      <c r="W23" s="16">
        <f>_xlfn.XLOOKUP(C23,Conv2!C:C,Conv2!D:D)</f>
        <v>2.2484147548675502</v>
      </c>
      <c r="X23" s="16">
        <f>_xlfn.XLOOKUP(C23,Conv2!C:C,Conv2!E:E)</f>
        <v>3.46248459815979</v>
      </c>
      <c r="Y23" s="16">
        <f>_xlfn.XLOOKUP(C23,Conv2!C:C,Conv2!E:E)</f>
        <v>3.46248459815979</v>
      </c>
      <c r="Z23" s="15">
        <f t="shared" si="0"/>
        <v>1</v>
      </c>
      <c r="AA23" s="15">
        <f t="shared" si="1"/>
        <v>1</v>
      </c>
      <c r="AB23" s="15">
        <f t="shared" si="2"/>
        <v>1</v>
      </c>
      <c r="AC23" s="15">
        <f t="shared" si="3"/>
        <v>-1</v>
      </c>
      <c r="AD23" s="15">
        <f t="shared" si="9"/>
        <v>-1</v>
      </c>
      <c r="AE23" s="15">
        <f t="shared" si="10"/>
        <v>1</v>
      </c>
      <c r="AF23" s="15">
        <f t="shared" si="4"/>
        <v>1</v>
      </c>
      <c r="AG23" s="15">
        <f t="shared" si="5"/>
        <v>1</v>
      </c>
      <c r="AH23" s="15">
        <f t="shared" si="6"/>
        <v>1</v>
      </c>
      <c r="AI23" s="15">
        <f t="shared" si="7"/>
        <v>0</v>
      </c>
      <c r="AJ23" s="17">
        <f t="shared" si="11"/>
        <v>0</v>
      </c>
      <c r="AK23" s="17">
        <f t="shared" si="12"/>
        <v>1</v>
      </c>
      <c r="AL23" s="15">
        <f t="shared" si="13"/>
        <v>0</v>
      </c>
      <c r="AM23" s="15">
        <f t="shared" si="14"/>
        <v>0</v>
      </c>
      <c r="AN23" s="15">
        <f t="shared" si="15"/>
        <v>1</v>
      </c>
      <c r="AO23" s="16">
        <f t="shared" si="16"/>
        <v>0.67745243707846159</v>
      </c>
      <c r="AP23" s="16">
        <f t="shared" si="17"/>
        <v>1617.8351140825416</v>
      </c>
      <c r="AQ23" s="18">
        <f t="shared" si="18"/>
        <v>0.62835798967663525</v>
      </c>
      <c r="AS23" t="s">
        <v>81</v>
      </c>
      <c r="AT23" s="3">
        <f>AVERAGE(AJ:AJ)</f>
        <v>0.39473684210526316</v>
      </c>
      <c r="AU23" s="3">
        <f>AVERAGE(AM:AM)</f>
        <v>0.65</v>
      </c>
      <c r="AV23">
        <f>AVERAGE(AP:AP)</f>
        <v>3.6914620433020386E+21</v>
      </c>
    </row>
    <row r="24" spans="1:48" x14ac:dyDescent="0.2">
      <c r="A24" s="14" t="s">
        <v>33</v>
      </c>
      <c r="B24" s="15" t="s">
        <v>30</v>
      </c>
      <c r="C24" s="15" t="str">
        <f t="shared" si="19"/>
        <v>Everton Nott'm Forest</v>
      </c>
      <c r="D24" s="15">
        <v>1</v>
      </c>
      <c r="E24" s="15">
        <v>1</v>
      </c>
      <c r="F24" s="15" t="s">
        <v>23</v>
      </c>
      <c r="G24" s="15">
        <f t="shared" si="8"/>
        <v>0</v>
      </c>
      <c r="H24" s="15">
        <v>1.9</v>
      </c>
      <c r="I24" s="15">
        <v>3.6</v>
      </c>
      <c r="J24" s="15">
        <v>4</v>
      </c>
      <c r="K24" s="15">
        <v>1.9</v>
      </c>
      <c r="L24" s="15">
        <v>3.5</v>
      </c>
      <c r="M24" s="15">
        <v>4</v>
      </c>
      <c r="N24" s="15">
        <v>1.97</v>
      </c>
      <c r="O24" s="15">
        <v>3.45</v>
      </c>
      <c r="P24" s="15">
        <v>3.85</v>
      </c>
      <c r="Q24" s="16">
        <f>_xlfn.XLOOKUP(C24,XGBoost3!C:C,XGBoost3!D:D)</f>
        <v>3.11460185050964</v>
      </c>
      <c r="R24" s="16">
        <f>_xlfn.XLOOKUP(C24,XGBoost3!C:C,XGBoost3!E:E)</f>
        <v>4.6726613044738698</v>
      </c>
      <c r="S24" s="16">
        <f>_xlfn.XLOOKUP(C24,XGBoost3!C:C,XGBoost3!F:F)</f>
        <v>2.1509037017822199</v>
      </c>
      <c r="T24" s="16">
        <f>_xlfn.XLOOKUP(C24,Conv1!C:C,Conv1!D:D)</f>
        <v>2.9315960407257</v>
      </c>
      <c r="U24" s="16">
        <f>_xlfn.XLOOKUP(C24,Conv1!C:C,Conv1!E:E)</f>
        <v>2.5717544555664</v>
      </c>
      <c r="V24" s="16">
        <f>_xlfn.XLOOKUP(C24,Conv1!C:C,Conv1!F:F)</f>
        <v>3.7030279636382999</v>
      </c>
      <c r="W24" s="16">
        <f>_xlfn.XLOOKUP(C24,Conv2!C:C,Conv2!D:D)</f>
        <v>3.28020811080932</v>
      </c>
      <c r="X24" s="16">
        <f>_xlfn.XLOOKUP(C24,Conv2!C:C,Conv2!E:E)</f>
        <v>4.0884118080139098</v>
      </c>
      <c r="Y24" s="16">
        <f>_xlfn.XLOOKUP(C24,Conv2!C:C,Conv2!E:E)</f>
        <v>4.0884118080139098</v>
      </c>
      <c r="Z24" s="15">
        <f t="shared" si="0"/>
        <v>1</v>
      </c>
      <c r="AA24" s="15">
        <f t="shared" si="1"/>
        <v>1</v>
      </c>
      <c r="AB24" s="15">
        <f t="shared" si="2"/>
        <v>1</v>
      </c>
      <c r="AC24" s="15">
        <f t="shared" si="3"/>
        <v>-1</v>
      </c>
      <c r="AD24" s="15">
        <f t="shared" si="9"/>
        <v>-1</v>
      </c>
      <c r="AE24" s="15">
        <f t="shared" si="10"/>
        <v>1</v>
      </c>
      <c r="AF24" s="15">
        <f t="shared" si="4"/>
        <v>0</v>
      </c>
      <c r="AG24" s="15">
        <f t="shared" si="5"/>
        <v>0</v>
      </c>
      <c r="AH24" s="15">
        <f t="shared" si="6"/>
        <v>0</v>
      </c>
      <c r="AI24" s="15">
        <f t="shared" si="7"/>
        <v>0</v>
      </c>
      <c r="AJ24" s="17">
        <f t="shared" si="11"/>
        <v>0</v>
      </c>
      <c r="AK24" s="17">
        <f t="shared" si="12"/>
        <v>0</v>
      </c>
      <c r="AL24" s="15">
        <f t="shared" si="13"/>
        <v>1</v>
      </c>
      <c r="AM24" s="15">
        <f t="shared" si="14"/>
        <v>1</v>
      </c>
      <c r="AN24" s="15">
        <f t="shared" si="15"/>
        <v>1</v>
      </c>
      <c r="AO24" s="16">
        <f t="shared" si="16"/>
        <v>2.3857791792756515</v>
      </c>
      <c r="AP24" s="16">
        <f t="shared" si="17"/>
        <v>1.3105658935471798</v>
      </c>
      <c r="AQ24" s="18">
        <f t="shared" si="18"/>
        <v>1.4768395716673417</v>
      </c>
      <c r="AS24" t="s">
        <v>470</v>
      </c>
      <c r="AT24" s="3">
        <f>AVERAGE(AK:AK)</f>
        <v>0.49473684210526314</v>
      </c>
      <c r="AU24" s="3">
        <f>AVERAGE(AN:AN)</f>
        <v>0.76578947368421058</v>
      </c>
      <c r="AV24">
        <f>AVERAGE(AQ:AQ)</f>
        <v>3.1764989019212595</v>
      </c>
    </row>
    <row r="25" spans="1:48" x14ac:dyDescent="0.2">
      <c r="A25" s="14" t="s">
        <v>21</v>
      </c>
      <c r="B25" s="15" t="s">
        <v>36</v>
      </c>
      <c r="C25" s="15" t="str">
        <f t="shared" si="19"/>
        <v>Fulham Brentford</v>
      </c>
      <c r="D25" s="15">
        <v>3</v>
      </c>
      <c r="E25" s="15">
        <v>2</v>
      </c>
      <c r="F25" s="15" t="s">
        <v>24</v>
      </c>
      <c r="G25" s="15">
        <f t="shared" si="8"/>
        <v>1</v>
      </c>
      <c r="H25" s="15">
        <v>2.4500000000000002</v>
      </c>
      <c r="I25" s="15">
        <v>3.4</v>
      </c>
      <c r="J25" s="15">
        <v>2.9</v>
      </c>
      <c r="K25" s="15">
        <v>2.37</v>
      </c>
      <c r="L25" s="15">
        <v>3.3</v>
      </c>
      <c r="M25" s="15">
        <v>2.95</v>
      </c>
      <c r="N25" s="15">
        <v>2.4500000000000002</v>
      </c>
      <c r="O25" s="15">
        <v>3.4</v>
      </c>
      <c r="P25" s="15">
        <v>2.9</v>
      </c>
      <c r="Q25" s="16">
        <f>_xlfn.XLOOKUP(C25,XGBoost3!C:C,XGBoost3!D:D)</f>
        <v>2.0951182842254599</v>
      </c>
      <c r="R25" s="16">
        <f>_xlfn.XLOOKUP(C25,XGBoost3!C:C,XGBoost3!E:E)</f>
        <v>4.3760080337524396</v>
      </c>
      <c r="S25" s="16">
        <f>_xlfn.XLOOKUP(C25,XGBoost3!C:C,XGBoost3!F:F)</f>
        <v>3.39926552772521</v>
      </c>
      <c r="T25" s="16">
        <f>_xlfn.XLOOKUP(C25,Conv1!C:C,Conv1!D:D)</f>
        <v>2.7283091545104901</v>
      </c>
      <c r="U25" s="16">
        <f>_xlfn.XLOOKUP(C25,Conv1!C:C,Conv1!E:E)</f>
        <v>17.3146858215332</v>
      </c>
      <c r="V25" s="16">
        <f>_xlfn.XLOOKUP(C25,Conv1!C:C,Conv1!F:F)</f>
        <v>1.73696076869964</v>
      </c>
      <c r="W25" s="16">
        <f>_xlfn.XLOOKUP(C25,Conv2!C:C,Conv2!D:D)</f>
        <v>2.8652091026306099</v>
      </c>
      <c r="X25" s="16">
        <f>_xlfn.XLOOKUP(C25,Conv2!C:C,Conv2!E:E)</f>
        <v>3.2565960884094198</v>
      </c>
      <c r="Y25" s="16">
        <f>_xlfn.XLOOKUP(C25,Conv2!C:C,Conv2!E:E)</f>
        <v>3.2565960884094198</v>
      </c>
      <c r="Z25" s="15">
        <f t="shared" si="0"/>
        <v>1</v>
      </c>
      <c r="AA25" s="15">
        <f t="shared" si="1"/>
        <v>1</v>
      </c>
      <c r="AB25" s="15">
        <f t="shared" si="2"/>
        <v>1</v>
      </c>
      <c r="AC25" s="15">
        <f t="shared" si="3"/>
        <v>1</v>
      </c>
      <c r="AD25" s="15">
        <f t="shared" si="9"/>
        <v>-1</v>
      </c>
      <c r="AE25" s="15">
        <f t="shared" si="10"/>
        <v>1</v>
      </c>
      <c r="AF25" s="15">
        <f t="shared" si="4"/>
        <v>1</v>
      </c>
      <c r="AG25" s="15">
        <f t="shared" si="5"/>
        <v>1</v>
      </c>
      <c r="AH25" s="15">
        <f t="shared" si="6"/>
        <v>1</v>
      </c>
      <c r="AI25" s="15">
        <f t="shared" si="7"/>
        <v>1</v>
      </c>
      <c r="AJ25" s="17">
        <f t="shared" si="11"/>
        <v>0</v>
      </c>
      <c r="AK25" s="17">
        <f t="shared" si="12"/>
        <v>1</v>
      </c>
      <c r="AL25" s="15">
        <f t="shared" si="13"/>
        <v>1</v>
      </c>
      <c r="AM25" s="15">
        <f t="shared" si="14"/>
        <v>0</v>
      </c>
      <c r="AN25" s="15">
        <f t="shared" si="15"/>
        <v>1</v>
      </c>
      <c r="AO25" s="16">
        <f t="shared" si="16"/>
        <v>1.1523015149322322</v>
      </c>
      <c r="AP25" s="16">
        <f t="shared" si="17"/>
        <v>13.965980013984163</v>
      </c>
      <c r="AQ25" s="18">
        <f t="shared" si="18"/>
        <v>0.56579506098559573</v>
      </c>
    </row>
    <row r="26" spans="1:48" x14ac:dyDescent="0.2">
      <c r="A26" s="14" t="s">
        <v>35</v>
      </c>
      <c r="B26" s="15" t="s">
        <v>32</v>
      </c>
      <c r="C26" s="15" t="str">
        <f t="shared" si="19"/>
        <v>Leicester Southampton</v>
      </c>
      <c r="D26" s="15">
        <v>1</v>
      </c>
      <c r="E26" s="15">
        <v>2</v>
      </c>
      <c r="F26" s="15" t="s">
        <v>20</v>
      </c>
      <c r="G26" s="15">
        <f t="shared" si="8"/>
        <v>-1</v>
      </c>
      <c r="H26" s="15">
        <v>1.83</v>
      </c>
      <c r="I26" s="15">
        <v>4</v>
      </c>
      <c r="J26" s="15">
        <v>4</v>
      </c>
      <c r="K26" s="15">
        <v>1.87</v>
      </c>
      <c r="L26" s="15">
        <v>3.8</v>
      </c>
      <c r="M26" s="15">
        <v>3.9</v>
      </c>
      <c r="N26" s="15">
        <v>1.83</v>
      </c>
      <c r="O26" s="15">
        <v>3.9</v>
      </c>
      <c r="P26" s="15">
        <v>3.95</v>
      </c>
      <c r="Q26" s="16">
        <f>_xlfn.XLOOKUP(C26,XGBoost3!C:C,XGBoost3!D:D)</f>
        <v>2.04598832130432</v>
      </c>
      <c r="R26" s="16">
        <f>_xlfn.XLOOKUP(C26,XGBoost3!C:C,XGBoost3!E:E)</f>
        <v>3.1859757900238002</v>
      </c>
      <c r="S26" s="16">
        <f>_xlfn.XLOOKUP(C26,XGBoost3!C:C,XGBoost3!F:F)</f>
        <v>5.0668039321899396</v>
      </c>
      <c r="T26" s="16">
        <f>_xlfn.XLOOKUP(C26,Conv1!C:C,Conv1!D:D)</f>
        <v>9.1107101440429599</v>
      </c>
      <c r="U26" s="16">
        <f>_xlfn.XLOOKUP(C26,Conv1!C:C,Conv1!E:E)</f>
        <v>1.1237983703613199</v>
      </c>
      <c r="V26" s="16">
        <f>_xlfn.XLOOKUP(C26,Conv1!C:C,Conv1!F:F)</f>
        <v>2502.14477539062</v>
      </c>
      <c r="W26" s="16">
        <f>_xlfn.XLOOKUP(C26,Conv2!C:C,Conv2!D:D)</f>
        <v>1.56802654266357</v>
      </c>
      <c r="X26" s="16">
        <f>_xlfn.XLOOKUP(C26,Conv2!C:C,Conv2!E:E)</f>
        <v>5.25909376144409</v>
      </c>
      <c r="Y26" s="16">
        <f>_xlfn.XLOOKUP(C26,Conv2!C:C,Conv2!E:E)</f>
        <v>5.25909376144409</v>
      </c>
      <c r="Z26" s="15">
        <f t="shared" si="0"/>
        <v>1</v>
      </c>
      <c r="AA26" s="15">
        <f t="shared" si="1"/>
        <v>1</v>
      </c>
      <c r="AB26" s="15">
        <f t="shared" si="2"/>
        <v>1</v>
      </c>
      <c r="AC26" s="15">
        <f t="shared" si="3"/>
        <v>1</v>
      </c>
      <c r="AD26" s="15">
        <f t="shared" si="9"/>
        <v>-1</v>
      </c>
      <c r="AE26" s="15">
        <f t="shared" si="10"/>
        <v>1</v>
      </c>
      <c r="AF26" s="15">
        <f t="shared" si="4"/>
        <v>0</v>
      </c>
      <c r="AG26" s="15">
        <f t="shared" si="5"/>
        <v>0</v>
      </c>
      <c r="AH26" s="15">
        <f t="shared" si="6"/>
        <v>0</v>
      </c>
      <c r="AI26" s="15">
        <f t="shared" si="7"/>
        <v>0</v>
      </c>
      <c r="AJ26" s="17">
        <f t="shared" si="11"/>
        <v>1</v>
      </c>
      <c r="AK26" s="17">
        <f t="shared" si="12"/>
        <v>0</v>
      </c>
      <c r="AL26" s="15">
        <f t="shared" si="13"/>
        <v>1</v>
      </c>
      <c r="AM26" s="15">
        <f t="shared" si="14"/>
        <v>0</v>
      </c>
      <c r="AN26" s="15">
        <f t="shared" si="15"/>
        <v>1</v>
      </c>
      <c r="AO26" s="16">
        <f t="shared" si="16"/>
        <v>1.3430311054949193</v>
      </c>
      <c r="AP26" s="16">
        <f t="shared" si="17"/>
        <v>2498.2069273430257</v>
      </c>
      <c r="AQ26" s="18">
        <f t="shared" si="18"/>
        <v>1.9051226787261979</v>
      </c>
    </row>
    <row r="27" spans="1:48" x14ac:dyDescent="0.2">
      <c r="A27" s="14" t="s">
        <v>25</v>
      </c>
      <c r="B27" s="15" t="s">
        <v>19</v>
      </c>
      <c r="C27" s="15" t="str">
        <f t="shared" si="19"/>
        <v>Bournemouth Arsenal</v>
      </c>
      <c r="D27" s="15">
        <v>0</v>
      </c>
      <c r="E27" s="15">
        <v>3</v>
      </c>
      <c r="F27" s="15" t="s">
        <v>20</v>
      </c>
      <c r="G27" s="15">
        <f t="shared" si="8"/>
        <v>-1</v>
      </c>
      <c r="H27" s="15">
        <v>8</v>
      </c>
      <c r="I27" s="15">
        <v>4.75</v>
      </c>
      <c r="J27" s="15">
        <v>1.4</v>
      </c>
      <c r="K27" s="15">
        <v>7.25</v>
      </c>
      <c r="L27" s="15">
        <v>4.5999999999999996</v>
      </c>
      <c r="M27" s="15">
        <v>1.42</v>
      </c>
      <c r="N27" s="15">
        <v>7.25</v>
      </c>
      <c r="O27" s="15">
        <v>4.7</v>
      </c>
      <c r="P27" s="15">
        <v>1.43</v>
      </c>
      <c r="Q27" s="16">
        <f>_xlfn.XLOOKUP(C27,XGBoost3!C:C,XGBoost3!D:D)</f>
        <v>2.0484600067138601</v>
      </c>
      <c r="R27" s="16">
        <f>_xlfn.XLOOKUP(C27,XGBoost3!C:C,XGBoost3!E:E)</f>
        <v>3.9681050777435298</v>
      </c>
      <c r="S27" s="16">
        <f>_xlfn.XLOOKUP(C27,XGBoost3!C:C,XGBoost3!F:F)</f>
        <v>3.84883332252502</v>
      </c>
      <c r="T27" s="16">
        <f>_xlfn.XLOOKUP(C27,Conv1!C:C,Conv1!D:D)</f>
        <v>81.854598999023395</v>
      </c>
      <c r="U27" s="16">
        <f>_xlfn.XLOOKUP(C27,Conv1!C:C,Conv1!E:E)</f>
        <v>1.6291487216949401</v>
      </c>
      <c r="V27" s="16">
        <f>_xlfn.XLOOKUP(C27,Conv1!C:C,Conv1!F:F)</f>
        <v>2.6740419864654501</v>
      </c>
      <c r="W27" s="16">
        <f>_xlfn.XLOOKUP(C27,Conv2!C:C,Conv2!D:D)</f>
        <v>1.6930843591689999</v>
      </c>
      <c r="X27" s="16">
        <f>_xlfn.XLOOKUP(C27,Conv2!C:C,Conv2!E:E)</f>
        <v>4.9982590675354004</v>
      </c>
      <c r="Y27" s="16">
        <f>_xlfn.XLOOKUP(C27,Conv2!C:C,Conv2!E:E)</f>
        <v>4.9982590675354004</v>
      </c>
      <c r="Z27" s="15">
        <f t="shared" si="0"/>
        <v>-1</v>
      </c>
      <c r="AA27" s="15">
        <f t="shared" si="1"/>
        <v>-1</v>
      </c>
      <c r="AB27" s="15">
        <f t="shared" si="2"/>
        <v>-1</v>
      </c>
      <c r="AC27" s="15">
        <f t="shared" si="3"/>
        <v>1</v>
      </c>
      <c r="AD27" s="15">
        <f t="shared" si="9"/>
        <v>-1</v>
      </c>
      <c r="AE27" s="15">
        <f t="shared" si="10"/>
        <v>1</v>
      </c>
      <c r="AF27" s="15">
        <f t="shared" si="4"/>
        <v>1</v>
      </c>
      <c r="AG27" s="15">
        <f t="shared" si="5"/>
        <v>1</v>
      </c>
      <c r="AH27" s="15">
        <f t="shared" si="6"/>
        <v>1</v>
      </c>
      <c r="AI27" s="15">
        <f t="shared" si="7"/>
        <v>0</v>
      </c>
      <c r="AJ27" s="17">
        <f t="shared" si="11"/>
        <v>1</v>
      </c>
      <c r="AK27" s="17">
        <f t="shared" si="12"/>
        <v>0</v>
      </c>
      <c r="AL27" s="15">
        <f t="shared" si="13"/>
        <v>0</v>
      </c>
      <c r="AM27" s="15">
        <f t="shared" si="14"/>
        <v>1</v>
      </c>
      <c r="AN27" s="15">
        <f t="shared" si="15"/>
        <v>0</v>
      </c>
      <c r="AO27" s="16">
        <f t="shared" si="16"/>
        <v>5.7829441568406494</v>
      </c>
      <c r="AP27" s="16">
        <f t="shared" si="17"/>
        <v>74.67813575500287</v>
      </c>
      <c r="AQ27" s="18">
        <f t="shared" si="18"/>
        <v>6.6106537258979081</v>
      </c>
    </row>
    <row r="28" spans="1:48" x14ac:dyDescent="0.2">
      <c r="A28" s="14" t="s">
        <v>27</v>
      </c>
      <c r="B28" s="15" t="s">
        <v>34</v>
      </c>
      <c r="C28" s="15" t="str">
        <f t="shared" si="19"/>
        <v>Leeds Chelsea</v>
      </c>
      <c r="D28" s="15">
        <v>3</v>
      </c>
      <c r="E28" s="15">
        <v>0</v>
      </c>
      <c r="F28" s="15" t="s">
        <v>24</v>
      </c>
      <c r="G28" s="15">
        <f t="shared" si="8"/>
        <v>1</v>
      </c>
      <c r="H28" s="15">
        <v>5.75</v>
      </c>
      <c r="I28" s="15">
        <v>4.5</v>
      </c>
      <c r="J28" s="15">
        <v>1.53</v>
      </c>
      <c r="K28" s="15">
        <v>5.75</v>
      </c>
      <c r="L28" s="15">
        <v>4.33</v>
      </c>
      <c r="M28" s="15">
        <v>1.55</v>
      </c>
      <c r="N28" s="15">
        <v>5.75</v>
      </c>
      <c r="O28" s="15">
        <v>4.4000000000000004</v>
      </c>
      <c r="P28" s="15">
        <v>1.55</v>
      </c>
      <c r="Q28" s="16">
        <f>_xlfn.XLOOKUP(C28,XGBoost3!C:C,XGBoost3!D:D)</f>
        <v>2.53507947921752</v>
      </c>
      <c r="R28" s="16">
        <f>_xlfn.XLOOKUP(C28,XGBoost3!C:C,XGBoost3!E:E)</f>
        <v>4.9538106918334899</v>
      </c>
      <c r="S28" s="16">
        <f>_xlfn.XLOOKUP(C28,XGBoost3!C:C,XGBoost3!F:F)</f>
        <v>2.4772694110870299</v>
      </c>
      <c r="T28" s="16">
        <f>_xlfn.XLOOKUP(C28,Conv1!C:C,Conv1!D:D)</f>
        <v>1.3998830318450901</v>
      </c>
      <c r="U28" s="16">
        <f>_xlfn.XLOOKUP(C28,Conv1!C:C,Conv1!E:E)</f>
        <v>110280.1171875</v>
      </c>
      <c r="V28" s="16">
        <f>_xlfn.XLOOKUP(C28,Conv1!C:C,Conv1!F:F)</f>
        <v>3.5008418560028001</v>
      </c>
      <c r="W28" s="16">
        <f>_xlfn.XLOOKUP(C28,Conv2!C:C,Conv2!D:D)</f>
        <v>2.4554357528686501</v>
      </c>
      <c r="X28" s="16">
        <f>_xlfn.XLOOKUP(C28,Conv2!C:C,Conv2!E:E)</f>
        <v>3.3429365158081001</v>
      </c>
      <c r="Y28" s="16">
        <f>_xlfn.XLOOKUP(C28,Conv2!C:C,Conv2!E:E)</f>
        <v>3.3429365158081001</v>
      </c>
      <c r="Z28" s="15">
        <f t="shared" si="0"/>
        <v>-1</v>
      </c>
      <c r="AA28" s="15">
        <f t="shared" si="1"/>
        <v>-1</v>
      </c>
      <c r="AB28" s="15">
        <f t="shared" si="2"/>
        <v>-1</v>
      </c>
      <c r="AC28" s="15">
        <f t="shared" si="3"/>
        <v>-1</v>
      </c>
      <c r="AD28" s="15">
        <f t="shared" si="9"/>
        <v>1</v>
      </c>
      <c r="AE28" s="15">
        <f t="shared" si="10"/>
        <v>1</v>
      </c>
      <c r="AF28" s="15">
        <f t="shared" si="4"/>
        <v>0</v>
      </c>
      <c r="AG28" s="15">
        <f t="shared" si="5"/>
        <v>0</v>
      </c>
      <c r="AH28" s="15">
        <f t="shared" si="6"/>
        <v>0</v>
      </c>
      <c r="AI28" s="15">
        <f t="shared" si="7"/>
        <v>0</v>
      </c>
      <c r="AJ28" s="17">
        <f t="shared" si="11"/>
        <v>1</v>
      </c>
      <c r="AK28" s="17">
        <f t="shared" si="12"/>
        <v>1</v>
      </c>
      <c r="AL28" s="15">
        <f t="shared" si="13"/>
        <v>1</v>
      </c>
      <c r="AM28" s="15">
        <f t="shared" si="14"/>
        <v>0</v>
      </c>
      <c r="AN28" s="15">
        <f t="shared" si="15"/>
        <v>0</v>
      </c>
      <c r="AO28" s="16">
        <f t="shared" si="16"/>
        <v>3.3914965425421073</v>
      </c>
      <c r="AP28" s="16">
        <f t="shared" si="17"/>
        <v>110275.7172905567</v>
      </c>
      <c r="AQ28" s="18">
        <f t="shared" si="18"/>
        <v>3.8969421522273291</v>
      </c>
    </row>
    <row r="29" spans="1:48" x14ac:dyDescent="0.2">
      <c r="A29" s="14" t="s">
        <v>39</v>
      </c>
      <c r="B29" s="15" t="s">
        <v>38</v>
      </c>
      <c r="C29" s="15" t="str">
        <f t="shared" si="19"/>
        <v>West Ham Brighton</v>
      </c>
      <c r="D29" s="15">
        <v>0</v>
      </c>
      <c r="E29" s="15">
        <v>2</v>
      </c>
      <c r="F29" s="15" t="s">
        <v>20</v>
      </c>
      <c r="G29" s="15">
        <f t="shared" si="8"/>
        <v>-1</v>
      </c>
      <c r="H29" s="15">
        <v>2.2999999999999998</v>
      </c>
      <c r="I29" s="15">
        <v>3.4</v>
      </c>
      <c r="J29" s="15">
        <v>3.1</v>
      </c>
      <c r="K29" s="15">
        <v>2.25</v>
      </c>
      <c r="L29" s="15">
        <v>3.4</v>
      </c>
      <c r="M29" s="15">
        <v>3.1</v>
      </c>
      <c r="N29" s="15">
        <v>2.35</v>
      </c>
      <c r="O29" s="15">
        <v>3.4</v>
      </c>
      <c r="P29" s="15">
        <v>3.05</v>
      </c>
      <c r="Q29" s="16">
        <f>_xlfn.XLOOKUP(C29,XGBoost3!C:C,XGBoost3!D:D)</f>
        <v>2.5103883743286102</v>
      </c>
      <c r="R29" s="16">
        <f>_xlfn.XLOOKUP(C29,XGBoost3!C:C,XGBoost3!E:E)</f>
        <v>4.2301874160766602</v>
      </c>
      <c r="S29" s="16">
        <f>_xlfn.XLOOKUP(C29,XGBoost3!C:C,XGBoost3!F:F)</f>
        <v>2.7377827167510902</v>
      </c>
      <c r="T29" s="16">
        <f>_xlfn.XLOOKUP(C29,Conv1!C:C,Conv1!D:D)</f>
        <v>11.0347242355346</v>
      </c>
      <c r="U29" s="16">
        <f>_xlfn.XLOOKUP(C29,Conv1!C:C,Conv1!E:E)</f>
        <v>1.7001658678054801</v>
      </c>
      <c r="V29" s="16">
        <f>_xlfn.XLOOKUP(C29,Conv1!C:C,Conv1!F:F)</f>
        <v>3.1133351325988698</v>
      </c>
      <c r="W29" s="16">
        <f>_xlfn.XLOOKUP(C29,Conv2!C:C,Conv2!D:D)</f>
        <v>2.59909987449646</v>
      </c>
      <c r="X29" s="16">
        <f>_xlfn.XLOOKUP(C29,Conv2!C:C,Conv2!E:E)</f>
        <v>3.4925560951232901</v>
      </c>
      <c r="Y29" s="16">
        <f>_xlfn.XLOOKUP(C29,Conv2!C:C,Conv2!E:E)</f>
        <v>3.4925560951232901</v>
      </c>
      <c r="Z29" s="15">
        <f t="shared" si="0"/>
        <v>1</v>
      </c>
      <c r="AA29" s="15">
        <f t="shared" si="1"/>
        <v>1</v>
      </c>
      <c r="AB29" s="15">
        <f t="shared" si="2"/>
        <v>1</v>
      </c>
      <c r="AC29" s="15">
        <f t="shared" si="3"/>
        <v>1</v>
      </c>
      <c r="AD29" s="15">
        <f t="shared" si="9"/>
        <v>-1</v>
      </c>
      <c r="AE29" s="15">
        <f t="shared" si="10"/>
        <v>1</v>
      </c>
      <c r="AF29" s="15">
        <f t="shared" si="4"/>
        <v>0</v>
      </c>
      <c r="AG29" s="15">
        <f t="shared" si="5"/>
        <v>0</v>
      </c>
      <c r="AH29" s="15">
        <f t="shared" si="6"/>
        <v>0</v>
      </c>
      <c r="AI29" s="15">
        <f t="shared" si="7"/>
        <v>0</v>
      </c>
      <c r="AJ29" s="17">
        <f t="shared" si="11"/>
        <v>1</v>
      </c>
      <c r="AK29" s="17">
        <f t="shared" si="12"/>
        <v>0</v>
      </c>
      <c r="AL29" s="15">
        <f t="shared" si="13"/>
        <v>1</v>
      </c>
      <c r="AM29" s="15">
        <f t="shared" si="14"/>
        <v>0</v>
      </c>
      <c r="AN29" s="15">
        <f t="shared" si="15"/>
        <v>1</v>
      </c>
      <c r="AO29" s="16">
        <f t="shared" si="16"/>
        <v>0.90134078371676163</v>
      </c>
      <c r="AP29" s="16">
        <f t="shared" si="17"/>
        <v>8.8497391183738792</v>
      </c>
      <c r="AQ29" s="18">
        <f t="shared" si="18"/>
        <v>0.51621049538865282</v>
      </c>
    </row>
    <row r="30" spans="1:48" x14ac:dyDescent="0.2">
      <c r="A30" s="14" t="s">
        <v>29</v>
      </c>
      <c r="B30" s="15" t="s">
        <v>40</v>
      </c>
      <c r="C30" s="15" t="str">
        <f t="shared" si="19"/>
        <v>Newcastle Man City</v>
      </c>
      <c r="D30" s="15">
        <v>3</v>
      </c>
      <c r="E30" s="15">
        <v>3</v>
      </c>
      <c r="F30" s="15" t="s">
        <v>23</v>
      </c>
      <c r="G30" s="15">
        <f t="shared" si="8"/>
        <v>0</v>
      </c>
      <c r="H30" s="15">
        <v>7.5</v>
      </c>
      <c r="I30" s="15">
        <v>5</v>
      </c>
      <c r="J30" s="15">
        <v>1.36</v>
      </c>
      <c r="K30" s="15">
        <v>8</v>
      </c>
      <c r="L30" s="15">
        <v>5</v>
      </c>
      <c r="M30" s="15">
        <v>1.38</v>
      </c>
      <c r="N30" s="15">
        <v>8</v>
      </c>
      <c r="O30" s="15">
        <v>5</v>
      </c>
      <c r="P30" s="15">
        <v>1.37</v>
      </c>
      <c r="Q30" s="16">
        <f>_xlfn.XLOOKUP(C30,XGBoost3!C:C,XGBoost3!D:D)</f>
        <v>4.8027658462524396</v>
      </c>
      <c r="R30" s="16">
        <f>_xlfn.XLOOKUP(C30,XGBoost3!C:C,XGBoost3!E:E)</f>
        <v>5.5825767517089799</v>
      </c>
      <c r="S30" s="16">
        <f>_xlfn.XLOOKUP(C30,XGBoost3!C:C,XGBoost3!F:F)</f>
        <v>1.6322323083877499</v>
      </c>
      <c r="T30" s="16">
        <f>_xlfn.XLOOKUP(C30,Conv1!C:C,Conv1!D:D)</f>
        <v>1.0959290266036901</v>
      </c>
      <c r="U30" s="16">
        <f>_xlfn.XLOOKUP(C30,Conv1!C:C,Conv1!E:E)</f>
        <v>17.775484085083001</v>
      </c>
      <c r="V30" s="16">
        <f>_xlfn.XLOOKUP(C30,Conv1!C:C,Conv1!F:F)</f>
        <v>31.974534988403299</v>
      </c>
      <c r="W30" s="16">
        <f>_xlfn.XLOOKUP(C30,Conv2!C:C,Conv2!D:D)</f>
        <v>3.3424727916717498</v>
      </c>
      <c r="X30" s="16">
        <f>_xlfn.XLOOKUP(C30,Conv2!C:C,Conv2!E:E)</f>
        <v>3.1517231464385902</v>
      </c>
      <c r="Y30" s="16">
        <f>_xlfn.XLOOKUP(C30,Conv2!C:C,Conv2!E:E)</f>
        <v>3.1517231464385902</v>
      </c>
      <c r="Z30" s="15">
        <f t="shared" si="0"/>
        <v>-1</v>
      </c>
      <c r="AA30" s="15">
        <f t="shared" si="1"/>
        <v>-1</v>
      </c>
      <c r="AB30" s="15">
        <f t="shared" si="2"/>
        <v>-1</v>
      </c>
      <c r="AC30" s="15">
        <f t="shared" si="3"/>
        <v>-1</v>
      </c>
      <c r="AD30" s="15">
        <f t="shared" si="9"/>
        <v>1</v>
      </c>
      <c r="AE30" s="15">
        <f t="shared" si="10"/>
        <v>-1</v>
      </c>
      <c r="AF30" s="15">
        <f t="shared" si="4"/>
        <v>0</v>
      </c>
      <c r="AG30" s="15">
        <f t="shared" si="5"/>
        <v>0</v>
      </c>
      <c r="AH30" s="15">
        <f t="shared" si="6"/>
        <v>0</v>
      </c>
      <c r="AI30" s="15">
        <f t="shared" si="7"/>
        <v>0</v>
      </c>
      <c r="AJ30" s="17">
        <f t="shared" si="11"/>
        <v>0</v>
      </c>
      <c r="AK30" s="17">
        <f t="shared" si="12"/>
        <v>0</v>
      </c>
      <c r="AL30" s="15">
        <f t="shared" si="13"/>
        <v>1</v>
      </c>
      <c r="AM30" s="15">
        <f t="shared" si="14"/>
        <v>1</v>
      </c>
      <c r="AN30" s="15">
        <f t="shared" si="15"/>
        <v>1</v>
      </c>
      <c r="AO30" s="16">
        <f t="shared" si="16"/>
        <v>3.2604397999478585</v>
      </c>
      <c r="AP30" s="16">
        <f t="shared" si="17"/>
        <v>33.875016626863875</v>
      </c>
      <c r="AQ30" s="18">
        <f t="shared" si="18"/>
        <v>5.31819747605181</v>
      </c>
    </row>
    <row r="31" spans="1:48" x14ac:dyDescent="0.2">
      <c r="A31" s="14" t="s">
        <v>37</v>
      </c>
      <c r="B31" s="15" t="s">
        <v>22</v>
      </c>
      <c r="C31" s="15" t="str">
        <f t="shared" si="19"/>
        <v>Man United Liverpool</v>
      </c>
      <c r="D31" s="15">
        <v>2</v>
      </c>
      <c r="E31" s="15">
        <v>1</v>
      </c>
      <c r="F31" s="15" t="s">
        <v>24</v>
      </c>
      <c r="G31" s="15">
        <f t="shared" si="8"/>
        <v>1</v>
      </c>
      <c r="H31" s="15">
        <v>5.25</v>
      </c>
      <c r="I31" s="15">
        <v>4.33</v>
      </c>
      <c r="J31" s="15">
        <v>1.6</v>
      </c>
      <c r="K31" s="15">
        <v>4.8</v>
      </c>
      <c r="L31" s="15">
        <v>4.4000000000000004</v>
      </c>
      <c r="M31" s="15">
        <v>1.6</v>
      </c>
      <c r="N31" s="15">
        <v>4.9000000000000004</v>
      </c>
      <c r="O31" s="15">
        <v>4.4000000000000004</v>
      </c>
      <c r="P31" s="15">
        <v>1.6</v>
      </c>
      <c r="Q31" s="16">
        <f>_xlfn.XLOOKUP(C31,XGBoost3!C:C,XGBoost3!D:D)</f>
        <v>3.6480286121368399</v>
      </c>
      <c r="R31" s="16">
        <f>_xlfn.XLOOKUP(C31,XGBoost3!C:C,XGBoost3!E:E)</f>
        <v>5.5693473815917898</v>
      </c>
      <c r="S31" s="16">
        <f>_xlfn.XLOOKUP(C31,XGBoost3!C:C,XGBoost3!F:F)</f>
        <v>1.83041203022003</v>
      </c>
      <c r="T31" s="16">
        <f>_xlfn.XLOOKUP(C31,Conv1!C:C,Conv1!D:D)</f>
        <v>194.97763061523401</v>
      </c>
      <c r="U31" s="16">
        <f>_xlfn.XLOOKUP(C31,Conv1!C:C,Conv1!E:E)</f>
        <v>1253.52661132812</v>
      </c>
      <c r="V31" s="16">
        <f>_xlfn.XLOOKUP(C31,Conv1!C:C,Conv1!F:F)</f>
        <v>1.0059618949890099</v>
      </c>
      <c r="W31" s="16">
        <f>_xlfn.XLOOKUP(C31,Conv2!C:C,Conv2!D:D)</f>
        <v>3.1509263515472399</v>
      </c>
      <c r="X31" s="16">
        <f>_xlfn.XLOOKUP(C31,Conv2!C:C,Conv2!E:E)</f>
        <v>3.1991150379180899</v>
      </c>
      <c r="Y31" s="16">
        <f>_xlfn.XLOOKUP(C31,Conv2!C:C,Conv2!E:E)</f>
        <v>3.1991150379180899</v>
      </c>
      <c r="Z31" s="15">
        <f t="shared" si="0"/>
        <v>-1</v>
      </c>
      <c r="AA31" s="15">
        <f t="shared" si="1"/>
        <v>-1</v>
      </c>
      <c r="AB31" s="15">
        <f t="shared" si="2"/>
        <v>-1</v>
      </c>
      <c r="AC31" s="15">
        <f t="shared" si="3"/>
        <v>-1</v>
      </c>
      <c r="AD31" s="15">
        <f t="shared" si="9"/>
        <v>-1</v>
      </c>
      <c r="AE31" s="15">
        <f t="shared" si="10"/>
        <v>1</v>
      </c>
      <c r="AF31" s="15">
        <f t="shared" si="4"/>
        <v>0</v>
      </c>
      <c r="AG31" s="15">
        <f t="shared" si="5"/>
        <v>0</v>
      </c>
      <c r="AH31" s="15">
        <f t="shared" si="6"/>
        <v>0</v>
      </c>
      <c r="AI31" s="15">
        <f t="shared" si="7"/>
        <v>0</v>
      </c>
      <c r="AJ31" s="17">
        <f t="shared" si="11"/>
        <v>0</v>
      </c>
      <c r="AK31" s="17">
        <f t="shared" si="12"/>
        <v>1</v>
      </c>
      <c r="AL31" s="15">
        <f t="shared" si="13"/>
        <v>1</v>
      </c>
      <c r="AM31" s="15">
        <f t="shared" si="14"/>
        <v>1</v>
      </c>
      <c r="AN31" s="15">
        <f t="shared" si="15"/>
        <v>0</v>
      </c>
      <c r="AO31" s="16">
        <f t="shared" si="16"/>
        <v>1.7285529666555486</v>
      </c>
      <c r="AP31" s="16">
        <f t="shared" si="17"/>
        <v>1263.5058961752586</v>
      </c>
      <c r="AQ31" s="18">
        <f t="shared" si="18"/>
        <v>2.6567935983741937</v>
      </c>
    </row>
    <row r="32" spans="1:48" x14ac:dyDescent="0.2">
      <c r="A32" s="14" t="s">
        <v>32</v>
      </c>
      <c r="B32" s="15" t="s">
        <v>37</v>
      </c>
      <c r="C32" s="15" t="str">
        <f t="shared" si="19"/>
        <v>Southampton Man United</v>
      </c>
      <c r="D32" s="15">
        <v>0</v>
      </c>
      <c r="E32" s="15">
        <v>1</v>
      </c>
      <c r="F32" s="15" t="s">
        <v>20</v>
      </c>
      <c r="G32" s="15">
        <f t="shared" si="8"/>
        <v>-1</v>
      </c>
      <c r="H32" s="15">
        <v>4.2</v>
      </c>
      <c r="I32" s="15">
        <v>4</v>
      </c>
      <c r="J32" s="15">
        <v>1.8</v>
      </c>
      <c r="K32" s="15">
        <v>4.2</v>
      </c>
      <c r="L32" s="15">
        <v>3.9</v>
      </c>
      <c r="M32" s="15">
        <v>1.78</v>
      </c>
      <c r="N32" s="15">
        <v>4.2</v>
      </c>
      <c r="O32" s="15">
        <v>4</v>
      </c>
      <c r="P32" s="15">
        <v>1.77</v>
      </c>
      <c r="Q32" s="16">
        <f>_xlfn.XLOOKUP(C32,XGBoost3!C:C,XGBoost3!D:D)</f>
        <v>1.8522324562072701</v>
      </c>
      <c r="R32" s="16">
        <f>_xlfn.XLOOKUP(C32,XGBoost3!C:C,XGBoost3!E:E)</f>
        <v>4.7415890693664497</v>
      </c>
      <c r="S32" s="16">
        <f>_xlfn.XLOOKUP(C32,XGBoost3!C:C,XGBoost3!F:F)</f>
        <v>4.0126609802245996</v>
      </c>
      <c r="T32" s="16">
        <f>_xlfn.XLOOKUP(C32,Conv1!C:C,Conv1!D:D)</f>
        <v>1.5857963562011701</v>
      </c>
      <c r="U32" s="16">
        <f>_xlfn.XLOOKUP(C32,Conv1!C:C,Conv1!E:E)</f>
        <v>2.8363606929778999</v>
      </c>
      <c r="V32" s="16">
        <f>_xlfn.XLOOKUP(C32,Conv1!C:C,Conv1!F:F)</f>
        <v>59.391002655029297</v>
      </c>
      <c r="W32" s="16">
        <f>_xlfn.XLOOKUP(C32,Conv2!C:C,Conv2!D:D)</f>
        <v>3.2249805927276598</v>
      </c>
      <c r="X32" s="16">
        <f>_xlfn.XLOOKUP(C32,Conv2!C:C,Conv2!E:E)</f>
        <v>3.9156570434570299</v>
      </c>
      <c r="Y32" s="16">
        <f>_xlfn.XLOOKUP(C32,Conv2!C:C,Conv2!E:E)</f>
        <v>3.9156570434570299</v>
      </c>
      <c r="Z32" s="15">
        <f t="shared" si="0"/>
        <v>-1</v>
      </c>
      <c r="AA32" s="15">
        <f t="shared" si="1"/>
        <v>-1</v>
      </c>
      <c r="AB32" s="15">
        <f t="shared" si="2"/>
        <v>-1</v>
      </c>
      <c r="AC32" s="15">
        <f t="shared" si="3"/>
        <v>1</v>
      </c>
      <c r="AD32" s="15">
        <f t="shared" si="9"/>
        <v>1</v>
      </c>
      <c r="AE32" s="15">
        <f t="shared" si="10"/>
        <v>1</v>
      </c>
      <c r="AF32" s="15">
        <f t="shared" si="4"/>
        <v>1</v>
      </c>
      <c r="AG32" s="15">
        <f t="shared" si="5"/>
        <v>1</v>
      </c>
      <c r="AH32" s="15">
        <f t="shared" si="6"/>
        <v>1</v>
      </c>
      <c r="AI32" s="15">
        <f t="shared" si="7"/>
        <v>0</v>
      </c>
      <c r="AJ32" s="17">
        <f t="shared" si="11"/>
        <v>0</v>
      </c>
      <c r="AK32" s="17">
        <f t="shared" si="12"/>
        <v>0</v>
      </c>
      <c r="AL32" s="15">
        <f t="shared" si="13"/>
        <v>0</v>
      </c>
      <c r="AM32" s="15">
        <f t="shared" si="14"/>
        <v>0</v>
      </c>
      <c r="AN32" s="15">
        <f t="shared" si="15"/>
        <v>0</v>
      </c>
      <c r="AO32" s="16">
        <f t="shared" si="16"/>
        <v>3.3303896258114167</v>
      </c>
      <c r="AP32" s="16">
        <f t="shared" si="17"/>
        <v>57.692010400912459</v>
      </c>
      <c r="AQ32" s="18">
        <f t="shared" si="18"/>
        <v>2.3583088701467578</v>
      </c>
    </row>
    <row r="33" spans="1:43" x14ac:dyDescent="0.2">
      <c r="A33" s="14" t="s">
        <v>36</v>
      </c>
      <c r="B33" s="15" t="s">
        <v>33</v>
      </c>
      <c r="C33" s="15" t="str">
        <f t="shared" si="19"/>
        <v>Brentford Everton</v>
      </c>
      <c r="D33" s="15">
        <v>1</v>
      </c>
      <c r="E33" s="15">
        <v>1</v>
      </c>
      <c r="F33" s="15" t="s">
        <v>23</v>
      </c>
      <c r="G33" s="15">
        <f t="shared" si="8"/>
        <v>0</v>
      </c>
      <c r="H33" s="15">
        <v>2</v>
      </c>
      <c r="I33" s="15">
        <v>3.5</v>
      </c>
      <c r="J33" s="15">
        <v>3.75</v>
      </c>
      <c r="K33" s="15">
        <v>2</v>
      </c>
      <c r="L33" s="15">
        <v>3.4</v>
      </c>
      <c r="M33" s="15">
        <v>3.7</v>
      </c>
      <c r="N33" s="15">
        <v>2.0499999999999998</v>
      </c>
      <c r="O33" s="15">
        <v>3.45</v>
      </c>
      <c r="P33" s="15">
        <v>3.7</v>
      </c>
      <c r="Q33" s="16">
        <f>_xlfn.XLOOKUP(C33,XGBoost3!C:C,XGBoost3!D:D)</f>
        <v>2.0734190940856898</v>
      </c>
      <c r="R33" s="16">
        <f>_xlfn.XLOOKUP(C33,XGBoost3!C:C,XGBoost3!E:E)</f>
        <v>4.94012451171875</v>
      </c>
      <c r="S33" s="16">
        <f>_xlfn.XLOOKUP(C33,XGBoost3!C:C,XGBoost3!F:F)</f>
        <v>3.1717760562896702</v>
      </c>
      <c r="T33" s="16">
        <f>_xlfn.XLOOKUP(C33,Conv1!C:C,Conv1!D:D)</f>
        <v>34.659934997558501</v>
      </c>
      <c r="U33" s="16">
        <f>_xlfn.XLOOKUP(C33,Conv1!C:C,Conv1!E:E)</f>
        <v>649.03521728515602</v>
      </c>
      <c r="V33" s="16">
        <f>_xlfn.XLOOKUP(C33,Conv1!C:C,Conv1!F:F)</f>
        <v>1.03134512901306</v>
      </c>
      <c r="W33" s="16">
        <f>_xlfn.XLOOKUP(C33,Conv2!C:C,Conv2!D:D)</f>
        <v>2.8268651962280198</v>
      </c>
      <c r="X33" s="16">
        <f>_xlfn.XLOOKUP(C33,Conv2!C:C,Conv2!E:E)</f>
        <v>3.5981390476226802</v>
      </c>
      <c r="Y33" s="16">
        <f>_xlfn.XLOOKUP(C33,Conv2!C:C,Conv2!E:E)</f>
        <v>3.5981390476226802</v>
      </c>
      <c r="Z33" s="15">
        <f t="shared" si="0"/>
        <v>1</v>
      </c>
      <c r="AA33" s="15">
        <f t="shared" si="1"/>
        <v>1</v>
      </c>
      <c r="AB33" s="15">
        <f t="shared" si="2"/>
        <v>1</v>
      </c>
      <c r="AC33" s="15">
        <f t="shared" si="3"/>
        <v>1</v>
      </c>
      <c r="AD33" s="15">
        <f t="shared" si="9"/>
        <v>-1</v>
      </c>
      <c r="AE33" s="15">
        <f t="shared" si="10"/>
        <v>1</v>
      </c>
      <c r="AF33" s="15">
        <f t="shared" si="4"/>
        <v>0</v>
      </c>
      <c r="AG33" s="15">
        <f t="shared" si="5"/>
        <v>0</v>
      </c>
      <c r="AH33" s="15">
        <f t="shared" si="6"/>
        <v>0</v>
      </c>
      <c r="AI33" s="15">
        <f t="shared" si="7"/>
        <v>0</v>
      </c>
      <c r="AJ33" s="17">
        <f t="shared" si="11"/>
        <v>0</v>
      </c>
      <c r="AK33" s="17">
        <f t="shared" si="12"/>
        <v>0</v>
      </c>
      <c r="AL33" s="15">
        <f t="shared" si="13"/>
        <v>1</v>
      </c>
      <c r="AM33" s="15">
        <f t="shared" si="14"/>
        <v>1</v>
      </c>
      <c r="AN33" s="15">
        <f t="shared" si="15"/>
        <v>1</v>
      </c>
      <c r="AO33" s="16">
        <f t="shared" si="16"/>
        <v>1.5811514946714407</v>
      </c>
      <c r="AP33" s="16">
        <f t="shared" si="17"/>
        <v>646.41380118039513</v>
      </c>
      <c r="AQ33" s="18">
        <f t="shared" si="18"/>
        <v>0.79739598955611091</v>
      </c>
    </row>
    <row r="34" spans="1:43" x14ac:dyDescent="0.2">
      <c r="A34" s="14" t="s">
        <v>38</v>
      </c>
      <c r="B34" s="15" t="s">
        <v>27</v>
      </c>
      <c r="C34" s="15" t="str">
        <f t="shared" si="19"/>
        <v>Brighton Leeds</v>
      </c>
      <c r="D34" s="15">
        <v>1</v>
      </c>
      <c r="E34" s="15">
        <v>0</v>
      </c>
      <c r="F34" s="15" t="s">
        <v>24</v>
      </c>
      <c r="G34" s="15">
        <f t="shared" si="8"/>
        <v>1</v>
      </c>
      <c r="H34" s="15">
        <v>1.9</v>
      </c>
      <c r="I34" s="15">
        <v>3.8</v>
      </c>
      <c r="J34" s="15">
        <v>3.8</v>
      </c>
      <c r="K34" s="15">
        <v>1.88</v>
      </c>
      <c r="L34" s="15">
        <v>3.6</v>
      </c>
      <c r="M34" s="15">
        <v>3.5</v>
      </c>
      <c r="N34" s="15">
        <v>1.9</v>
      </c>
      <c r="O34" s="15">
        <v>3.7</v>
      </c>
      <c r="P34" s="15">
        <v>3.9</v>
      </c>
      <c r="Q34" s="16">
        <f>_xlfn.XLOOKUP(C34,XGBoost3!C:C,XGBoost3!D:D)</f>
        <v>2.2011096477508501</v>
      </c>
      <c r="R34" s="16">
        <f>_xlfn.XLOOKUP(C34,XGBoost3!C:C,XGBoost3!E:E)</f>
        <v>4.4409503936767498</v>
      </c>
      <c r="S34" s="16">
        <f>_xlfn.XLOOKUP(C34,XGBoost3!C:C,XGBoost3!F:F)</f>
        <v>3.1200602054595898</v>
      </c>
      <c r="T34" s="16">
        <f>_xlfn.XLOOKUP(C34,Conv1!C:C,Conv1!D:D)</f>
        <v>6.8790440559387198</v>
      </c>
      <c r="U34" s="16">
        <f>_xlfn.XLOOKUP(C34,Conv1!C:C,Conv1!E:E)</f>
        <v>12.471594810485801</v>
      </c>
      <c r="V34" s="16">
        <f>_xlfn.XLOOKUP(C34,Conv1!C:C,Conv1!F:F)</f>
        <v>1.2912410497665401</v>
      </c>
      <c r="W34" s="16">
        <f>_xlfn.XLOOKUP(C34,Conv2!C:C,Conv2!D:D)</f>
        <v>1.6852062940597501</v>
      </c>
      <c r="X34" s="16">
        <f>_xlfn.XLOOKUP(C34,Conv2!C:C,Conv2!E:E)</f>
        <v>4.6968283653259197</v>
      </c>
      <c r="Y34" s="16">
        <f>_xlfn.XLOOKUP(C34,Conv2!C:C,Conv2!E:E)</f>
        <v>4.6968283653259197</v>
      </c>
      <c r="Z34" s="15">
        <f t="shared" si="0"/>
        <v>1</v>
      </c>
      <c r="AA34" s="15">
        <f t="shared" si="1"/>
        <v>1</v>
      </c>
      <c r="AB34" s="15">
        <f t="shared" si="2"/>
        <v>1</v>
      </c>
      <c r="AC34" s="15">
        <f t="shared" si="3"/>
        <v>1</v>
      </c>
      <c r="AD34" s="15">
        <f t="shared" si="9"/>
        <v>-1</v>
      </c>
      <c r="AE34" s="15">
        <f t="shared" si="10"/>
        <v>1</v>
      </c>
      <c r="AF34" s="15">
        <f t="shared" si="4"/>
        <v>1</v>
      </c>
      <c r="AG34" s="15">
        <f t="shared" si="5"/>
        <v>1</v>
      </c>
      <c r="AH34" s="15">
        <f t="shared" si="6"/>
        <v>1</v>
      </c>
      <c r="AI34" s="15">
        <f t="shared" si="7"/>
        <v>1</v>
      </c>
      <c r="AJ34" s="17">
        <f t="shared" si="11"/>
        <v>0</v>
      </c>
      <c r="AK34" s="17">
        <f t="shared" si="12"/>
        <v>1</v>
      </c>
      <c r="AL34" s="15">
        <f t="shared" si="13"/>
        <v>1</v>
      </c>
      <c r="AM34" s="15">
        <f t="shared" si="14"/>
        <v>0</v>
      </c>
      <c r="AN34" s="15">
        <f t="shared" si="15"/>
        <v>1</v>
      </c>
      <c r="AO34" s="16">
        <f t="shared" si="16"/>
        <v>1.1171305156364266</v>
      </c>
      <c r="AP34" s="16">
        <f t="shared" si="17"/>
        <v>10.418127398469618</v>
      </c>
      <c r="AQ34" s="18">
        <f t="shared" si="18"/>
        <v>1.2941169073224679</v>
      </c>
    </row>
    <row r="35" spans="1:43" x14ac:dyDescent="0.2">
      <c r="A35" s="14" t="s">
        <v>34</v>
      </c>
      <c r="B35" s="15" t="s">
        <v>35</v>
      </c>
      <c r="C35" s="15" t="str">
        <f t="shared" si="19"/>
        <v>Chelsea Leicester</v>
      </c>
      <c r="D35" s="15">
        <v>2</v>
      </c>
      <c r="E35" s="15">
        <v>1</v>
      </c>
      <c r="F35" s="15" t="s">
        <v>24</v>
      </c>
      <c r="G35" s="15">
        <f t="shared" si="8"/>
        <v>1</v>
      </c>
      <c r="H35" s="15">
        <v>1.4</v>
      </c>
      <c r="I35" s="15">
        <v>5</v>
      </c>
      <c r="J35" s="15">
        <v>7</v>
      </c>
      <c r="K35" s="15">
        <v>1.41</v>
      </c>
      <c r="L35" s="15">
        <v>4.75</v>
      </c>
      <c r="M35" s="15">
        <v>7.25</v>
      </c>
      <c r="N35" s="15">
        <v>1.43</v>
      </c>
      <c r="O35" s="15">
        <v>4.9000000000000004</v>
      </c>
      <c r="P35" s="15">
        <v>7</v>
      </c>
      <c r="Q35" s="16">
        <f>_xlfn.XLOOKUP(C35,XGBoost3!C:C,XGBoost3!D:D)</f>
        <v>2.5239713191986</v>
      </c>
      <c r="R35" s="16">
        <f>_xlfn.XLOOKUP(C35,XGBoost3!C:C,XGBoost3!E:E)</f>
        <v>4.7456674575805602</v>
      </c>
      <c r="S35" s="16">
        <f>_xlfn.XLOOKUP(C35,XGBoost3!C:C,XGBoost3!F:F)</f>
        <v>2.5440082550048801</v>
      </c>
      <c r="T35" s="16">
        <f>_xlfn.XLOOKUP(C35,Conv1!C:C,Conv1!D:D)</f>
        <v>40.131172180175703</v>
      </c>
      <c r="U35" s="16">
        <f>_xlfn.XLOOKUP(C35,Conv1!C:C,Conv1!E:E)</f>
        <v>30.683832168579102</v>
      </c>
      <c r="V35" s="16">
        <f>_xlfn.XLOOKUP(C35,Conv1!C:C,Conv1!F:F)</f>
        <v>1.06101775169372</v>
      </c>
      <c r="W35" s="16">
        <f>_xlfn.XLOOKUP(C35,Conv2!C:C,Conv2!D:D)</f>
        <v>2.0114753246307302</v>
      </c>
      <c r="X35" s="16">
        <f>_xlfn.XLOOKUP(C35,Conv2!C:C,Conv2!E:E)</f>
        <v>3.7258422374725302</v>
      </c>
      <c r="Y35" s="16">
        <f>_xlfn.XLOOKUP(C35,Conv2!C:C,Conv2!E:E)</f>
        <v>3.7258422374725302</v>
      </c>
      <c r="Z35" s="15">
        <f t="shared" si="0"/>
        <v>1</v>
      </c>
      <c r="AA35" s="15">
        <f t="shared" si="1"/>
        <v>1</v>
      </c>
      <c r="AB35" s="15">
        <f t="shared" si="2"/>
        <v>1</v>
      </c>
      <c r="AC35" s="15">
        <f t="shared" si="3"/>
        <v>1</v>
      </c>
      <c r="AD35" s="15">
        <f t="shared" si="9"/>
        <v>-1</v>
      </c>
      <c r="AE35" s="15">
        <f t="shared" si="10"/>
        <v>1</v>
      </c>
      <c r="AF35" s="15">
        <f t="shared" si="4"/>
        <v>1</v>
      </c>
      <c r="AG35" s="15">
        <f t="shared" si="5"/>
        <v>1</v>
      </c>
      <c r="AH35" s="15">
        <f t="shared" si="6"/>
        <v>1</v>
      </c>
      <c r="AI35" s="15">
        <f t="shared" si="7"/>
        <v>1</v>
      </c>
      <c r="AJ35" s="17">
        <f t="shared" si="11"/>
        <v>0</v>
      </c>
      <c r="AK35" s="17">
        <f t="shared" si="12"/>
        <v>1</v>
      </c>
      <c r="AL35" s="15">
        <f t="shared" si="13"/>
        <v>1</v>
      </c>
      <c r="AM35" s="15">
        <f t="shared" si="14"/>
        <v>0</v>
      </c>
      <c r="AN35" s="15">
        <f t="shared" si="15"/>
        <v>1</v>
      </c>
      <c r="AO35" s="16">
        <f t="shared" si="16"/>
        <v>4.5909099547195904</v>
      </c>
      <c r="AP35" s="16">
        <f t="shared" si="17"/>
        <v>46.881320795843173</v>
      </c>
      <c r="AQ35" s="18">
        <f t="shared" si="18"/>
        <v>3.5265945412503572</v>
      </c>
    </row>
    <row r="36" spans="1:43" x14ac:dyDescent="0.2">
      <c r="A36" s="14" t="s">
        <v>22</v>
      </c>
      <c r="B36" s="15" t="s">
        <v>25</v>
      </c>
      <c r="C36" s="15" t="str">
        <f t="shared" si="19"/>
        <v>Liverpool Bournemouth</v>
      </c>
      <c r="D36" s="15">
        <v>9</v>
      </c>
      <c r="E36" s="15">
        <v>0</v>
      </c>
      <c r="F36" s="15" t="s">
        <v>24</v>
      </c>
      <c r="G36" s="15">
        <f t="shared" si="8"/>
        <v>1</v>
      </c>
      <c r="H36" s="15">
        <v>1.1000000000000001</v>
      </c>
      <c r="I36" s="15">
        <v>10</v>
      </c>
      <c r="J36" s="15">
        <v>26</v>
      </c>
      <c r="K36" s="15">
        <v>1.1000000000000001</v>
      </c>
      <c r="L36" s="15">
        <v>10.5</v>
      </c>
      <c r="M36" s="15">
        <v>29</v>
      </c>
      <c r="N36" s="15">
        <v>1.1200000000000001</v>
      </c>
      <c r="O36" s="15">
        <v>9.5</v>
      </c>
      <c r="P36" s="15">
        <v>22</v>
      </c>
      <c r="Q36" s="16">
        <f>_xlfn.XLOOKUP(C36,XGBoost3!C:C,XGBoost3!D:D)</f>
        <v>2.3802199363708398</v>
      </c>
      <c r="R36" s="16">
        <f>_xlfn.XLOOKUP(C36,XGBoost3!C:C,XGBoost3!E:E)</f>
        <v>3.9079484939575102</v>
      </c>
      <c r="S36" s="16">
        <f>_xlfn.XLOOKUP(C36,XGBoost3!C:C,XGBoost3!F:F)</f>
        <v>3.0865902900695801</v>
      </c>
      <c r="T36" s="16">
        <f>_xlfn.XLOOKUP(C36,Conv1!C:C,Conv1!D:D)</f>
        <v>27.124166488647401</v>
      </c>
      <c r="U36" s="16">
        <f>_xlfn.XLOOKUP(C36,Conv1!C:C,Conv1!E:E)</f>
        <v>22.310157775878899</v>
      </c>
      <c r="V36" s="16">
        <f>_xlfn.XLOOKUP(C36,Conv1!C:C,Conv1!F:F)</f>
        <v>1.08895695209503</v>
      </c>
      <c r="W36" s="16">
        <f>_xlfn.XLOOKUP(C36,Conv2!C:C,Conv2!D:D)</f>
        <v>2.0773940086364702</v>
      </c>
      <c r="X36" s="16">
        <f>_xlfn.XLOOKUP(C36,Conv2!C:C,Conv2!E:E)</f>
        <v>4.0775899887084899</v>
      </c>
      <c r="Y36" s="16">
        <f>_xlfn.XLOOKUP(C36,Conv2!C:C,Conv2!E:E)</f>
        <v>4.0775899887084899</v>
      </c>
      <c r="Z36" s="15">
        <f t="shared" si="0"/>
        <v>1</v>
      </c>
      <c r="AA36" s="15">
        <f t="shared" si="1"/>
        <v>1</v>
      </c>
      <c r="AB36" s="15">
        <f t="shared" si="2"/>
        <v>1</v>
      </c>
      <c r="AC36" s="15">
        <f t="shared" si="3"/>
        <v>1</v>
      </c>
      <c r="AD36" s="15">
        <f t="shared" si="9"/>
        <v>-1</v>
      </c>
      <c r="AE36" s="15">
        <f t="shared" si="10"/>
        <v>1</v>
      </c>
      <c r="AF36" s="15">
        <f t="shared" si="4"/>
        <v>1</v>
      </c>
      <c r="AG36" s="15">
        <f t="shared" si="5"/>
        <v>1</v>
      </c>
      <c r="AH36" s="15">
        <f t="shared" si="6"/>
        <v>1</v>
      </c>
      <c r="AI36" s="15">
        <f t="shared" si="7"/>
        <v>1</v>
      </c>
      <c r="AJ36" s="17">
        <f t="shared" si="11"/>
        <v>0</v>
      </c>
      <c r="AK36" s="17">
        <f t="shared" si="12"/>
        <v>1</v>
      </c>
      <c r="AL36" s="15">
        <f t="shared" si="13"/>
        <v>1</v>
      </c>
      <c r="AM36" s="15">
        <f t="shared" si="14"/>
        <v>0</v>
      </c>
      <c r="AN36" s="15">
        <f t="shared" si="15"/>
        <v>1</v>
      </c>
      <c r="AO36" s="16">
        <f t="shared" si="16"/>
        <v>19.763002332387376</v>
      </c>
      <c r="AP36" s="16">
        <f t="shared" si="17"/>
        <v>35.743370551244013</v>
      </c>
      <c r="AQ36" s="18">
        <f t="shared" si="18"/>
        <v>18.749184361757436</v>
      </c>
    </row>
    <row r="37" spans="1:43" x14ac:dyDescent="0.2">
      <c r="A37" s="14" t="s">
        <v>40</v>
      </c>
      <c r="B37" s="15" t="s">
        <v>18</v>
      </c>
      <c r="C37" s="15" t="str">
        <f t="shared" si="19"/>
        <v>Man City Crystal Palace</v>
      </c>
      <c r="D37" s="15">
        <v>4</v>
      </c>
      <c r="E37" s="15">
        <v>2</v>
      </c>
      <c r="F37" s="15" t="s">
        <v>24</v>
      </c>
      <c r="G37" s="15">
        <f t="shared" si="8"/>
        <v>1</v>
      </c>
      <c r="H37" s="15">
        <v>1.18</v>
      </c>
      <c r="I37" s="15">
        <v>7.5</v>
      </c>
      <c r="J37" s="15">
        <v>13</v>
      </c>
      <c r="K37" s="15">
        <v>1.19</v>
      </c>
      <c r="L37" s="15">
        <v>7.25</v>
      </c>
      <c r="M37" s="15">
        <v>12.5</v>
      </c>
      <c r="N37" s="15">
        <v>1.2</v>
      </c>
      <c r="O37" s="15">
        <v>7.5</v>
      </c>
      <c r="P37" s="15">
        <v>13</v>
      </c>
      <c r="Q37" s="16">
        <f>_xlfn.XLOOKUP(C37,XGBoost3!C:C,XGBoost3!D:D)</f>
        <v>1.51726734638214</v>
      </c>
      <c r="R37" s="16">
        <f>_xlfn.XLOOKUP(C37,XGBoost3!C:C,XGBoost3!E:E)</f>
        <v>4.4245285987854004</v>
      </c>
      <c r="S37" s="16">
        <f>_xlfn.XLOOKUP(C37,XGBoost3!C:C,XGBoost3!F:F)</f>
        <v>8.7026424407958896</v>
      </c>
      <c r="T37" s="16">
        <f>_xlfn.XLOOKUP(C37,Conv1!C:C,Conv1!D:D)</f>
        <v>343.580078125</v>
      </c>
      <c r="U37" s="16">
        <f>_xlfn.XLOOKUP(C37,Conv1!C:C,Conv1!E:E)</f>
        <v>1.0030270814895601</v>
      </c>
      <c r="V37" s="16">
        <f>_xlfn.XLOOKUP(C37,Conv1!C:C,Conv1!F:F)</f>
        <v>9308.1044921875</v>
      </c>
      <c r="W37" s="16">
        <f>_xlfn.XLOOKUP(C37,Conv2!C:C,Conv2!D:D)</f>
        <v>2.4248394966125399</v>
      </c>
      <c r="X37" s="16">
        <f>_xlfn.XLOOKUP(C37,Conv2!C:C,Conv2!E:E)</f>
        <v>3.3764269351959202</v>
      </c>
      <c r="Y37" s="16">
        <f>_xlfn.XLOOKUP(C37,Conv2!C:C,Conv2!E:E)</f>
        <v>3.3764269351959202</v>
      </c>
      <c r="Z37" s="15">
        <f t="shared" si="0"/>
        <v>1</v>
      </c>
      <c r="AA37" s="15">
        <f t="shared" si="1"/>
        <v>1</v>
      </c>
      <c r="AB37" s="15">
        <f t="shared" si="2"/>
        <v>1</v>
      </c>
      <c r="AC37" s="15">
        <f t="shared" si="3"/>
        <v>1</v>
      </c>
      <c r="AD37" s="15">
        <f t="shared" si="9"/>
        <v>-1</v>
      </c>
      <c r="AE37" s="15">
        <f t="shared" si="10"/>
        <v>1</v>
      </c>
      <c r="AF37" s="15">
        <f t="shared" si="4"/>
        <v>1</v>
      </c>
      <c r="AG37" s="15">
        <f t="shared" si="5"/>
        <v>1</v>
      </c>
      <c r="AH37" s="15">
        <f t="shared" si="6"/>
        <v>1</v>
      </c>
      <c r="AI37" s="15">
        <f t="shared" si="7"/>
        <v>1</v>
      </c>
      <c r="AJ37" s="17">
        <f t="shared" si="11"/>
        <v>0</v>
      </c>
      <c r="AK37" s="17">
        <f t="shared" si="12"/>
        <v>1</v>
      </c>
      <c r="AL37" s="15">
        <f t="shared" si="13"/>
        <v>1</v>
      </c>
      <c r="AM37" s="15">
        <f t="shared" si="14"/>
        <v>0</v>
      </c>
      <c r="AN37" s="15">
        <f t="shared" si="15"/>
        <v>1</v>
      </c>
      <c r="AO37" s="16">
        <f t="shared" si="16"/>
        <v>5.2940027295438714</v>
      </c>
      <c r="AP37" s="16">
        <f t="shared" si="17"/>
        <v>9301.4103150671854</v>
      </c>
      <c r="AQ37" s="18">
        <f t="shared" si="18"/>
        <v>10.541216492742306</v>
      </c>
    </row>
    <row r="38" spans="1:43" x14ac:dyDescent="0.2">
      <c r="A38" s="14" t="s">
        <v>19</v>
      </c>
      <c r="B38" s="15" t="s">
        <v>21</v>
      </c>
      <c r="C38" s="15" t="str">
        <f t="shared" si="19"/>
        <v>Arsenal Fulham</v>
      </c>
      <c r="D38" s="15">
        <v>2</v>
      </c>
      <c r="E38" s="15">
        <v>1</v>
      </c>
      <c r="F38" s="15" t="s">
        <v>24</v>
      </c>
      <c r="G38" s="15">
        <f t="shared" si="8"/>
        <v>1</v>
      </c>
      <c r="H38" s="15">
        <v>1.3</v>
      </c>
      <c r="I38" s="15">
        <v>5.75</v>
      </c>
      <c r="J38" s="15">
        <v>9</v>
      </c>
      <c r="K38" s="15">
        <v>1.3</v>
      </c>
      <c r="L38" s="15">
        <v>5.75</v>
      </c>
      <c r="M38" s="15">
        <v>9.25</v>
      </c>
      <c r="N38" s="15">
        <v>1.35</v>
      </c>
      <c r="O38" s="15">
        <v>5.25</v>
      </c>
      <c r="P38" s="15">
        <v>8.25</v>
      </c>
      <c r="Q38" s="16">
        <f>_xlfn.XLOOKUP(C38,XGBoost3!C:C,XGBoost3!D:D)</f>
        <v>1.3317071199417101</v>
      </c>
      <c r="R38" s="16">
        <f>_xlfn.XLOOKUP(C38,XGBoost3!C:C,XGBoost3!E:E)</f>
        <v>7.5028319358825604</v>
      </c>
      <c r="S38" s="16">
        <f>_xlfn.XLOOKUP(C38,XGBoost3!C:C,XGBoost3!F:F)</f>
        <v>8.63549709320068</v>
      </c>
      <c r="T38" s="16">
        <f>_xlfn.XLOOKUP(C38,Conv1!C:C,Conv1!D:D)</f>
        <v>1.0040907859802199</v>
      </c>
      <c r="U38" s="16">
        <f>_xlfn.XLOOKUP(C38,Conv1!C:C,Conv1!E:E)</f>
        <v>1735.42834472656</v>
      </c>
      <c r="V38" s="16">
        <f>_xlfn.XLOOKUP(C38,Conv1!C:C,Conv1!F:F)</f>
        <v>285.88180541992102</v>
      </c>
      <c r="W38" s="16">
        <f>_xlfn.XLOOKUP(C38,Conv2!C:C,Conv2!D:D)</f>
        <v>1.2722967863082799</v>
      </c>
      <c r="X38" s="16">
        <f>_xlfn.XLOOKUP(C38,Conv2!C:C,Conv2!E:E)</f>
        <v>7.3110690116882298</v>
      </c>
      <c r="Y38" s="16">
        <f>_xlfn.XLOOKUP(C38,Conv2!C:C,Conv2!E:E)</f>
        <v>7.3110690116882298</v>
      </c>
      <c r="Z38" s="15">
        <f t="shared" si="0"/>
        <v>1</v>
      </c>
      <c r="AA38" s="15">
        <f t="shared" si="1"/>
        <v>1</v>
      </c>
      <c r="AB38" s="15">
        <f t="shared" si="2"/>
        <v>1</v>
      </c>
      <c r="AC38" s="15">
        <f t="shared" si="3"/>
        <v>1</v>
      </c>
      <c r="AD38" s="15">
        <f t="shared" si="9"/>
        <v>1</v>
      </c>
      <c r="AE38" s="15">
        <f t="shared" si="10"/>
        <v>1</v>
      </c>
      <c r="AF38" s="15">
        <f t="shared" si="4"/>
        <v>1</v>
      </c>
      <c r="AG38" s="15">
        <f t="shared" si="5"/>
        <v>1</v>
      </c>
      <c r="AH38" s="15">
        <f t="shared" si="6"/>
        <v>1</v>
      </c>
      <c r="AI38" s="15">
        <f t="shared" si="7"/>
        <v>1</v>
      </c>
      <c r="AJ38" s="17">
        <f t="shared" si="11"/>
        <v>1</v>
      </c>
      <c r="AK38" s="17">
        <f t="shared" si="12"/>
        <v>1</v>
      </c>
      <c r="AL38" s="15">
        <f t="shared" si="13"/>
        <v>1</v>
      </c>
      <c r="AM38" s="15">
        <f t="shared" si="14"/>
        <v>1</v>
      </c>
      <c r="AN38" s="15">
        <f t="shared" si="15"/>
        <v>1</v>
      </c>
      <c r="AO38" s="16">
        <f t="shared" si="16"/>
        <v>2.2856496603065319</v>
      </c>
      <c r="AP38" s="16">
        <f t="shared" si="17"/>
        <v>1752.3117997647132</v>
      </c>
      <c r="AQ38" s="18">
        <f t="shared" si="18"/>
        <v>2.2661938710471432</v>
      </c>
    </row>
    <row r="39" spans="1:43" x14ac:dyDescent="0.2">
      <c r="A39" s="14" t="s">
        <v>26</v>
      </c>
      <c r="B39" s="15" t="s">
        <v>39</v>
      </c>
      <c r="C39" s="15" t="str">
        <f t="shared" si="19"/>
        <v>Aston Villa West Ham</v>
      </c>
      <c r="D39" s="15">
        <v>0</v>
      </c>
      <c r="E39" s="15">
        <v>1</v>
      </c>
      <c r="F39" s="15" t="s">
        <v>20</v>
      </c>
      <c r="G39" s="15">
        <f t="shared" si="8"/>
        <v>-1</v>
      </c>
      <c r="H39" s="15">
        <v>2.2999999999999998</v>
      </c>
      <c r="I39" s="15">
        <v>3.4</v>
      </c>
      <c r="J39" s="15">
        <v>3.1</v>
      </c>
      <c r="K39" s="15">
        <v>2.2000000000000002</v>
      </c>
      <c r="L39" s="15">
        <v>3.4</v>
      </c>
      <c r="M39" s="15">
        <v>3.2</v>
      </c>
      <c r="N39" s="15">
        <v>2.2999999999999998</v>
      </c>
      <c r="O39" s="15">
        <v>3.4</v>
      </c>
      <c r="P39" s="15">
        <v>3.15</v>
      </c>
      <c r="Q39" s="16">
        <f>_xlfn.XLOOKUP(C39,XGBoost3!C:C,XGBoost3!D:D)</f>
        <v>2.7664823532104399</v>
      </c>
      <c r="R39" s="16">
        <f>_xlfn.XLOOKUP(C39,XGBoost3!C:C,XGBoost3!E:E)</f>
        <v>3.0710062980651802</v>
      </c>
      <c r="S39" s="16">
        <f>_xlfn.XLOOKUP(C39,XGBoost3!C:C,XGBoost3!F:F)</f>
        <v>3.1958689689636199</v>
      </c>
      <c r="T39" s="16">
        <f>_xlfn.XLOOKUP(C39,Conv1!C:C,Conv1!D:D)</f>
        <v>1.1686921119689899</v>
      </c>
      <c r="U39" s="16">
        <f>_xlfn.XLOOKUP(C39,Conv1!C:C,Conv1!E:E)</f>
        <v>9157.9619140625</v>
      </c>
      <c r="V39" s="16">
        <f>_xlfn.XLOOKUP(C39,Conv1!C:C,Conv1!F:F)</f>
        <v>6.9332022666931099</v>
      </c>
      <c r="W39" s="16">
        <f>_xlfn.XLOOKUP(C39,Conv2!C:C,Conv2!D:D)</f>
        <v>2.0183367729186998</v>
      </c>
      <c r="X39" s="16">
        <f>_xlfn.XLOOKUP(C39,Conv2!C:C,Conv2!E:E)</f>
        <v>4.5073366165161097</v>
      </c>
      <c r="Y39" s="16">
        <f>_xlfn.XLOOKUP(C39,Conv2!C:C,Conv2!E:E)</f>
        <v>4.5073366165161097</v>
      </c>
      <c r="Z39" s="15">
        <f t="shared" si="0"/>
        <v>1</v>
      </c>
      <c r="AA39" s="15">
        <f t="shared" si="1"/>
        <v>1</v>
      </c>
      <c r="AB39" s="15">
        <f t="shared" si="2"/>
        <v>1</v>
      </c>
      <c r="AC39" s="15">
        <f t="shared" si="3"/>
        <v>1</v>
      </c>
      <c r="AD39" s="15">
        <f t="shared" si="9"/>
        <v>1</v>
      </c>
      <c r="AE39" s="15">
        <f t="shared" si="10"/>
        <v>1</v>
      </c>
      <c r="AF39" s="15">
        <f t="shared" si="4"/>
        <v>0</v>
      </c>
      <c r="AG39" s="15">
        <f t="shared" si="5"/>
        <v>0</v>
      </c>
      <c r="AH39" s="15">
        <f t="shared" si="6"/>
        <v>0</v>
      </c>
      <c r="AI39" s="15">
        <f t="shared" si="7"/>
        <v>0</v>
      </c>
      <c r="AJ39" s="17">
        <f t="shared" si="11"/>
        <v>0</v>
      </c>
      <c r="AK39" s="17">
        <f t="shared" si="12"/>
        <v>0</v>
      </c>
      <c r="AL39" s="15">
        <f t="shared" si="13"/>
        <v>1</v>
      </c>
      <c r="AM39" s="15">
        <f t="shared" si="14"/>
        <v>1</v>
      </c>
      <c r="AN39" s="15">
        <f t="shared" si="15"/>
        <v>1</v>
      </c>
      <c r="AO39" s="16">
        <f t="shared" si="16"/>
        <v>0.5726662239763336</v>
      </c>
      <c r="AP39" s="16">
        <f t="shared" si="17"/>
        <v>9154.5627656857869</v>
      </c>
      <c r="AQ39" s="18">
        <f t="shared" si="18"/>
        <v>1.7742297614183455</v>
      </c>
    </row>
    <row r="40" spans="1:43" x14ac:dyDescent="0.2">
      <c r="A40" s="14" t="s">
        <v>28</v>
      </c>
      <c r="B40" s="15" t="s">
        <v>29</v>
      </c>
      <c r="C40" s="15" t="str">
        <f t="shared" si="19"/>
        <v>Wolves Newcastle</v>
      </c>
      <c r="D40" s="15">
        <v>1</v>
      </c>
      <c r="E40" s="15">
        <v>1</v>
      </c>
      <c r="F40" s="15" t="s">
        <v>23</v>
      </c>
      <c r="G40" s="15">
        <f t="shared" si="8"/>
        <v>0</v>
      </c>
      <c r="H40" s="15">
        <v>2.7</v>
      </c>
      <c r="I40" s="15">
        <v>3.3</v>
      </c>
      <c r="J40" s="15">
        <v>2.7</v>
      </c>
      <c r="K40" s="15">
        <v>2.65</v>
      </c>
      <c r="L40" s="15">
        <v>3.2</v>
      </c>
      <c r="M40" s="15">
        <v>2.7</v>
      </c>
      <c r="N40" s="15">
        <v>2.7</v>
      </c>
      <c r="O40" s="15">
        <v>3.2</v>
      </c>
      <c r="P40" s="15">
        <v>2.7</v>
      </c>
      <c r="Q40" s="16">
        <f>_xlfn.XLOOKUP(C40,XGBoost3!C:C,XGBoost3!D:D)</f>
        <v>4.7335324287414497</v>
      </c>
      <c r="R40" s="16">
        <f>_xlfn.XLOOKUP(C40,XGBoost3!C:C,XGBoost3!E:E)</f>
        <v>2.8532972335815399</v>
      </c>
      <c r="S40" s="16">
        <f>_xlfn.XLOOKUP(C40,XGBoost3!C:C,XGBoost3!F:F)</f>
        <v>2.2817010879516602</v>
      </c>
      <c r="T40" s="16">
        <f>_xlfn.XLOOKUP(C40,Conv1!C:C,Conv1!D:D)</f>
        <v>2.5585360527038499</v>
      </c>
      <c r="U40" s="16">
        <f>_xlfn.XLOOKUP(C40,Conv1!C:C,Conv1!E:E)</f>
        <v>3.1543307304382302</v>
      </c>
      <c r="V40" s="16">
        <f>_xlfn.XLOOKUP(C40,Conv1!C:C,Conv1!F:F)</f>
        <v>3.4231684207916202</v>
      </c>
      <c r="W40" s="16">
        <f>_xlfn.XLOOKUP(C40,Conv2!C:C,Conv2!D:D)</f>
        <v>2.87945556640625</v>
      </c>
      <c r="X40" s="16">
        <f>_xlfn.XLOOKUP(C40,Conv2!C:C,Conv2!E:E)</f>
        <v>3.68285679817199</v>
      </c>
      <c r="Y40" s="16">
        <f>_xlfn.XLOOKUP(C40,Conv2!C:C,Conv2!E:E)</f>
        <v>3.68285679817199</v>
      </c>
      <c r="Z40" s="15">
        <f t="shared" si="0"/>
        <v>1</v>
      </c>
      <c r="AA40" s="15">
        <f t="shared" si="1"/>
        <v>1</v>
      </c>
      <c r="AB40" s="15">
        <f t="shared" si="2"/>
        <v>1</v>
      </c>
      <c r="AC40" s="15">
        <f t="shared" si="3"/>
        <v>-1</v>
      </c>
      <c r="AD40" s="15">
        <f t="shared" si="9"/>
        <v>1</v>
      </c>
      <c r="AE40" s="15">
        <f t="shared" si="10"/>
        <v>1</v>
      </c>
      <c r="AF40" s="15">
        <f t="shared" si="4"/>
        <v>0</v>
      </c>
      <c r="AG40" s="15">
        <f t="shared" si="5"/>
        <v>0</v>
      </c>
      <c r="AH40" s="15">
        <f t="shared" si="6"/>
        <v>0</v>
      </c>
      <c r="AI40" s="15">
        <f t="shared" si="7"/>
        <v>0</v>
      </c>
      <c r="AJ40" s="17">
        <f t="shared" si="11"/>
        <v>0</v>
      </c>
      <c r="AK40" s="17">
        <f t="shared" si="12"/>
        <v>0</v>
      </c>
      <c r="AL40" s="15">
        <f t="shared" si="13"/>
        <v>1</v>
      </c>
      <c r="AM40" s="15">
        <f t="shared" si="14"/>
        <v>1</v>
      </c>
      <c r="AN40" s="15">
        <f t="shared" si="15"/>
        <v>1</v>
      </c>
      <c r="AO40" s="16">
        <f t="shared" si="16"/>
        <v>2.1048588852476873</v>
      </c>
      <c r="AP40" s="16">
        <f t="shared" si="17"/>
        <v>0.73828876152705936</v>
      </c>
      <c r="AQ40" s="18">
        <f t="shared" si="18"/>
        <v>1.1096677311555874</v>
      </c>
    </row>
    <row r="41" spans="1:43" x14ac:dyDescent="0.2">
      <c r="A41" s="14" t="s">
        <v>30</v>
      </c>
      <c r="B41" s="15" t="s">
        <v>31</v>
      </c>
      <c r="C41" s="15" t="str">
        <f t="shared" si="19"/>
        <v>Nott'm Forest Tottenham</v>
      </c>
      <c r="D41" s="15">
        <v>0</v>
      </c>
      <c r="E41" s="15">
        <v>2</v>
      </c>
      <c r="F41" s="15" t="s">
        <v>20</v>
      </c>
      <c r="G41" s="15">
        <f t="shared" si="8"/>
        <v>-1</v>
      </c>
      <c r="H41" s="15">
        <v>7</v>
      </c>
      <c r="I41" s="15">
        <v>4.5999999999999996</v>
      </c>
      <c r="J41" s="15">
        <v>1.44</v>
      </c>
      <c r="K41" s="15">
        <v>6.75</v>
      </c>
      <c r="L41" s="15">
        <v>4.5</v>
      </c>
      <c r="M41" s="15">
        <v>1.46</v>
      </c>
      <c r="N41" s="15">
        <v>6.75</v>
      </c>
      <c r="O41" s="15">
        <v>4.5</v>
      </c>
      <c r="P41" s="15">
        <v>1.45</v>
      </c>
      <c r="Q41" s="16">
        <f>_xlfn.XLOOKUP(C41,XGBoost3!C:C,XGBoost3!D:D)</f>
        <v>2.4232194423675502</v>
      </c>
      <c r="R41" s="16">
        <f>_xlfn.XLOOKUP(C41,XGBoost3!C:C,XGBoost3!E:E)</f>
        <v>3.2735292911529501</v>
      </c>
      <c r="S41" s="16">
        <f>_xlfn.XLOOKUP(C41,XGBoost3!C:C,XGBoost3!F:F)</f>
        <v>3.5480475425720202</v>
      </c>
      <c r="T41" s="16">
        <f>_xlfn.XLOOKUP(C41,Conv1!C:C,Conv1!D:D)</f>
        <v>10.9991340637207</v>
      </c>
      <c r="U41" s="16">
        <f>_xlfn.XLOOKUP(C41,Conv1!C:C,Conv1!E:E)</f>
        <v>2.7952647209167401</v>
      </c>
      <c r="V41" s="16">
        <f>_xlfn.XLOOKUP(C41,Conv1!C:C,Conv1!F:F)</f>
        <v>1.81377637386322</v>
      </c>
      <c r="W41" s="16">
        <f>_xlfn.XLOOKUP(C41,Conv2!C:C,Conv2!D:D)</f>
        <v>2.33705377578735</v>
      </c>
      <c r="X41" s="16">
        <f>_xlfn.XLOOKUP(C41,Conv2!C:C,Conv2!E:E)</f>
        <v>3.6754736900329501</v>
      </c>
      <c r="Y41" s="16">
        <f>_xlfn.XLOOKUP(C41,Conv2!C:C,Conv2!E:E)</f>
        <v>3.6754736900329501</v>
      </c>
      <c r="Z41" s="15">
        <f t="shared" si="0"/>
        <v>-1</v>
      </c>
      <c r="AA41" s="15">
        <f t="shared" si="1"/>
        <v>-1</v>
      </c>
      <c r="AB41" s="15">
        <f t="shared" si="2"/>
        <v>-1</v>
      </c>
      <c r="AC41" s="15">
        <f t="shared" si="3"/>
        <v>1</v>
      </c>
      <c r="AD41" s="15">
        <f t="shared" si="9"/>
        <v>-1</v>
      </c>
      <c r="AE41" s="15">
        <f t="shared" si="10"/>
        <v>1</v>
      </c>
      <c r="AF41" s="15">
        <f t="shared" si="4"/>
        <v>1</v>
      </c>
      <c r="AG41" s="15">
        <f t="shared" si="5"/>
        <v>1</v>
      </c>
      <c r="AH41" s="15">
        <f t="shared" si="6"/>
        <v>1</v>
      </c>
      <c r="AI41" s="15">
        <f t="shared" si="7"/>
        <v>0</v>
      </c>
      <c r="AJ41" s="17">
        <f t="shared" si="11"/>
        <v>1</v>
      </c>
      <c r="AK41" s="17">
        <f t="shared" si="12"/>
        <v>0</v>
      </c>
      <c r="AL41" s="15">
        <f t="shared" si="13"/>
        <v>0</v>
      </c>
      <c r="AM41" s="15">
        <f t="shared" si="14"/>
        <v>1</v>
      </c>
      <c r="AN41" s="15">
        <f t="shared" si="15"/>
        <v>0</v>
      </c>
      <c r="AO41" s="16">
        <f t="shared" si="16"/>
        <v>4.962566259956481</v>
      </c>
      <c r="AP41" s="16">
        <f t="shared" si="17"/>
        <v>4.5927764928639565</v>
      </c>
      <c r="AQ41" s="18">
        <f t="shared" si="18"/>
        <v>5.0106557613399705</v>
      </c>
    </row>
    <row r="42" spans="1:43" x14ac:dyDescent="0.2">
      <c r="A42" s="14" t="s">
        <v>18</v>
      </c>
      <c r="B42" s="15" t="s">
        <v>36</v>
      </c>
      <c r="C42" s="15" t="str">
        <f t="shared" si="19"/>
        <v>Crystal Palace Brentford</v>
      </c>
      <c r="D42" s="15">
        <v>1</v>
      </c>
      <c r="E42" s="15">
        <v>1</v>
      </c>
      <c r="F42" s="15" t="s">
        <v>23</v>
      </c>
      <c r="G42" s="15">
        <f t="shared" si="8"/>
        <v>0</v>
      </c>
      <c r="H42" s="15">
        <v>2.0499999999999998</v>
      </c>
      <c r="I42" s="15">
        <v>3.4</v>
      </c>
      <c r="J42" s="15">
        <v>3.6</v>
      </c>
      <c r="K42" s="15">
        <v>2.1</v>
      </c>
      <c r="L42" s="15">
        <v>3.3</v>
      </c>
      <c r="M42" s="15">
        <v>3.6</v>
      </c>
      <c r="N42" s="15">
        <v>2.1</v>
      </c>
      <c r="O42" s="15">
        <v>3.35</v>
      </c>
      <c r="P42" s="15">
        <v>3.6</v>
      </c>
      <c r="Q42" s="16">
        <f>_xlfn.XLOOKUP(C42,XGBoost3!C:C,XGBoost3!D:D)</f>
        <v>2.50480008125305</v>
      </c>
      <c r="R42" s="16">
        <f>_xlfn.XLOOKUP(C42,XGBoost3!C:C,XGBoost3!E:E)</f>
        <v>3.9442837238311701</v>
      </c>
      <c r="S42" s="16">
        <f>_xlfn.XLOOKUP(C42,XGBoost3!C:C,XGBoost3!F:F)</f>
        <v>2.87989330291748</v>
      </c>
      <c r="T42" s="16">
        <f>_xlfn.XLOOKUP(C42,Conv1!C:C,Conv1!D:D)</f>
        <v>21.3851718902587</v>
      </c>
      <c r="U42" s="16">
        <f>_xlfn.XLOOKUP(C42,Conv1!C:C,Conv1!E:E)</f>
        <v>588.24444580078102</v>
      </c>
      <c r="V42" s="16">
        <f>_xlfn.XLOOKUP(C42,Conv1!C:C,Conv1!F:F)</f>
        <v>1.0509295463562001</v>
      </c>
      <c r="W42" s="16">
        <f>_xlfn.XLOOKUP(C42,Conv2!C:C,Conv2!D:D)</f>
        <v>2.9276719093322701</v>
      </c>
      <c r="X42" s="16">
        <f>_xlfn.XLOOKUP(C42,Conv2!C:C,Conv2!E:E)</f>
        <v>3.208340883255</v>
      </c>
      <c r="Y42" s="16">
        <f>_xlfn.XLOOKUP(C42,Conv2!C:C,Conv2!E:E)</f>
        <v>3.208340883255</v>
      </c>
      <c r="Z42" s="15">
        <f t="shared" si="0"/>
        <v>1</v>
      </c>
      <c r="AA42" s="15">
        <f t="shared" si="1"/>
        <v>1</v>
      </c>
      <c r="AB42" s="15">
        <f t="shared" si="2"/>
        <v>1</v>
      </c>
      <c r="AC42" s="15">
        <f t="shared" si="3"/>
        <v>1</v>
      </c>
      <c r="AD42" s="15">
        <f t="shared" si="9"/>
        <v>-1</v>
      </c>
      <c r="AE42" s="15">
        <f t="shared" si="10"/>
        <v>1</v>
      </c>
      <c r="AF42" s="15">
        <f t="shared" si="4"/>
        <v>0</v>
      </c>
      <c r="AG42" s="15">
        <f t="shared" si="5"/>
        <v>0</v>
      </c>
      <c r="AH42" s="15">
        <f t="shared" si="6"/>
        <v>0</v>
      </c>
      <c r="AI42" s="15">
        <f t="shared" si="7"/>
        <v>0</v>
      </c>
      <c r="AJ42" s="17">
        <f t="shared" si="11"/>
        <v>0</v>
      </c>
      <c r="AK42" s="17">
        <f t="shared" si="12"/>
        <v>0</v>
      </c>
      <c r="AL42" s="15">
        <f t="shared" si="13"/>
        <v>1</v>
      </c>
      <c r="AM42" s="15">
        <f t="shared" si="14"/>
        <v>1</v>
      </c>
      <c r="AN42" s="15">
        <f t="shared" si="15"/>
        <v>1</v>
      </c>
      <c r="AO42" s="16">
        <f t="shared" si="16"/>
        <v>1.0176393788450868</v>
      </c>
      <c r="AP42" s="16">
        <f t="shared" si="17"/>
        <v>585.21784691140203</v>
      </c>
      <c r="AQ42" s="18">
        <f t="shared" si="18"/>
        <v>0.92655542661201462</v>
      </c>
    </row>
    <row r="43" spans="1:43" x14ac:dyDescent="0.2">
      <c r="A43" s="14" t="s">
        <v>21</v>
      </c>
      <c r="B43" s="15" t="s">
        <v>38</v>
      </c>
      <c r="C43" s="15" t="str">
        <f t="shared" si="19"/>
        <v>Fulham Brighton</v>
      </c>
      <c r="D43" s="15">
        <v>2</v>
      </c>
      <c r="E43" s="15">
        <v>1</v>
      </c>
      <c r="F43" s="15" t="s">
        <v>24</v>
      </c>
      <c r="G43" s="15">
        <f t="shared" si="8"/>
        <v>1</v>
      </c>
      <c r="H43" s="15">
        <v>3.1</v>
      </c>
      <c r="I43" s="15">
        <v>3.3</v>
      </c>
      <c r="J43" s="15">
        <v>2.2999999999999998</v>
      </c>
      <c r="K43" s="15">
        <v>3.1</v>
      </c>
      <c r="L43" s="15">
        <v>3.3</v>
      </c>
      <c r="M43" s="15">
        <v>2.2999999999999998</v>
      </c>
      <c r="N43" s="15">
        <v>3.15</v>
      </c>
      <c r="O43" s="15">
        <v>3.3</v>
      </c>
      <c r="P43" s="15">
        <v>2.2999999999999998</v>
      </c>
      <c r="Q43" s="16">
        <f>_xlfn.XLOOKUP(C43,XGBoost3!C:C,XGBoost3!D:D)</f>
        <v>4.63079786300659</v>
      </c>
      <c r="R43" s="16">
        <f>_xlfn.XLOOKUP(C43,XGBoost3!C:C,XGBoost3!E:E)</f>
        <v>4.44999027252197</v>
      </c>
      <c r="S43" s="16">
        <f>_xlfn.XLOOKUP(C43,XGBoost3!C:C,XGBoost3!F:F)</f>
        <v>1.7878377437591499</v>
      </c>
      <c r="T43" s="16">
        <f>_xlfn.XLOOKUP(C43,Conv1!C:C,Conv1!D:D)</f>
        <v>1.0302492380142201</v>
      </c>
      <c r="U43" s="16">
        <f>_xlfn.XLOOKUP(C43,Conv1!C:C,Conv1!E:E)</f>
        <v>136.09646606445301</v>
      </c>
      <c r="V43" s="16">
        <f>_xlfn.XLOOKUP(C43,Conv1!C:C,Conv1!F:F)</f>
        <v>45.4269409179687</v>
      </c>
      <c r="W43" s="16">
        <f>_xlfn.XLOOKUP(C43,Conv2!C:C,Conv2!D:D)</f>
        <v>3.7458834648132302</v>
      </c>
      <c r="X43" s="16">
        <f>_xlfn.XLOOKUP(C43,Conv2!C:C,Conv2!E:E)</f>
        <v>3.49475026130676</v>
      </c>
      <c r="Y43" s="16">
        <f>_xlfn.XLOOKUP(C43,Conv2!C:C,Conv2!E:E)</f>
        <v>3.49475026130676</v>
      </c>
      <c r="Z43" s="15">
        <f t="shared" si="0"/>
        <v>-1</v>
      </c>
      <c r="AA43" s="15">
        <f t="shared" si="1"/>
        <v>-1</v>
      </c>
      <c r="AB43" s="15">
        <f t="shared" si="2"/>
        <v>-1</v>
      </c>
      <c r="AC43" s="15">
        <f t="shared" si="3"/>
        <v>-1</v>
      </c>
      <c r="AD43" s="15">
        <f t="shared" si="9"/>
        <v>1</v>
      </c>
      <c r="AE43" s="15">
        <f t="shared" si="10"/>
        <v>-1</v>
      </c>
      <c r="AF43" s="15">
        <f t="shared" si="4"/>
        <v>0</v>
      </c>
      <c r="AG43" s="15">
        <f t="shared" si="5"/>
        <v>0</v>
      </c>
      <c r="AH43" s="15">
        <f t="shared" si="6"/>
        <v>0</v>
      </c>
      <c r="AI43" s="15">
        <f t="shared" si="7"/>
        <v>0</v>
      </c>
      <c r="AJ43" s="17">
        <f t="shared" si="11"/>
        <v>1</v>
      </c>
      <c r="AK43" s="17">
        <f t="shared" si="12"/>
        <v>0</v>
      </c>
      <c r="AL43" s="15">
        <f t="shared" si="13"/>
        <v>1</v>
      </c>
      <c r="AM43" s="15">
        <f t="shared" si="14"/>
        <v>0</v>
      </c>
      <c r="AN43" s="15">
        <f t="shared" si="15"/>
        <v>1</v>
      </c>
      <c r="AO43" s="16">
        <f t="shared" si="16"/>
        <v>1.9435920648885552</v>
      </c>
      <c r="AP43" s="16">
        <f t="shared" si="17"/>
        <v>139.63999346692307</v>
      </c>
      <c r="AQ43" s="18">
        <f t="shared" si="18"/>
        <v>1.3492342105095925</v>
      </c>
    </row>
    <row r="44" spans="1:43" x14ac:dyDescent="0.2">
      <c r="A44" s="14" t="s">
        <v>32</v>
      </c>
      <c r="B44" s="15" t="s">
        <v>34</v>
      </c>
      <c r="C44" s="15" t="str">
        <f t="shared" si="19"/>
        <v>Southampton Chelsea</v>
      </c>
      <c r="D44" s="15">
        <v>2</v>
      </c>
      <c r="E44" s="15">
        <v>1</v>
      </c>
      <c r="F44" s="15" t="s">
        <v>24</v>
      </c>
      <c r="G44" s="15">
        <f t="shared" si="8"/>
        <v>1</v>
      </c>
      <c r="H44" s="15">
        <v>5.25</v>
      </c>
      <c r="I44" s="15">
        <v>4</v>
      </c>
      <c r="J44" s="15">
        <v>1.61</v>
      </c>
      <c r="K44" s="15">
        <v>5</v>
      </c>
      <c r="L44" s="15">
        <v>4</v>
      </c>
      <c r="M44" s="15">
        <v>1.63</v>
      </c>
      <c r="N44" s="15">
        <v>5.5</v>
      </c>
      <c r="O44" s="15">
        <v>3.95</v>
      </c>
      <c r="P44" s="15">
        <v>1.63</v>
      </c>
      <c r="Q44" s="16">
        <f>_xlfn.XLOOKUP(C44,XGBoost3!C:C,XGBoost3!D:D)</f>
        <v>4.15447950363159</v>
      </c>
      <c r="R44" s="16">
        <f>_xlfn.XLOOKUP(C44,XGBoost3!C:C,XGBoost3!E:E)</f>
        <v>4.4161038398742596</v>
      </c>
      <c r="S44" s="16">
        <f>_xlfn.XLOOKUP(C44,XGBoost3!C:C,XGBoost3!F:F)</f>
        <v>1.87669372558593</v>
      </c>
      <c r="T44" s="16">
        <f>_xlfn.XLOOKUP(C44,Conv1!C:C,Conv1!D:D)</f>
        <v>1.0021390914916899</v>
      </c>
      <c r="U44" s="16">
        <f>_xlfn.XLOOKUP(C44,Conv1!C:C,Conv1!E:E)</f>
        <v>857.711181640625</v>
      </c>
      <c r="V44" s="16">
        <f>_xlfn.XLOOKUP(C44,Conv1!C:C,Conv1!F:F)</f>
        <v>1032.44604492187</v>
      </c>
      <c r="W44" s="16">
        <f>_xlfn.XLOOKUP(C44,Conv2!C:C,Conv2!D:D)</f>
        <v>4.4805583953857404</v>
      </c>
      <c r="X44" s="16">
        <f>_xlfn.XLOOKUP(C44,Conv2!C:C,Conv2!E:E)</f>
        <v>3.54076623916625</v>
      </c>
      <c r="Y44" s="16">
        <f>_xlfn.XLOOKUP(C44,Conv2!C:C,Conv2!E:E)</f>
        <v>3.54076623916625</v>
      </c>
      <c r="Z44" s="15">
        <f t="shared" si="0"/>
        <v>-1</v>
      </c>
      <c r="AA44" s="15">
        <f t="shared" si="1"/>
        <v>-1</v>
      </c>
      <c r="AB44" s="15">
        <f t="shared" si="2"/>
        <v>-1</v>
      </c>
      <c r="AC44" s="15">
        <f t="shared" si="3"/>
        <v>-1</v>
      </c>
      <c r="AD44" s="15">
        <f t="shared" si="9"/>
        <v>1</v>
      </c>
      <c r="AE44" s="15">
        <f t="shared" si="10"/>
        <v>-1</v>
      </c>
      <c r="AF44" s="15">
        <f t="shared" si="4"/>
        <v>0</v>
      </c>
      <c r="AG44" s="15">
        <f t="shared" si="5"/>
        <v>0</v>
      </c>
      <c r="AH44" s="15">
        <f t="shared" si="6"/>
        <v>0</v>
      </c>
      <c r="AI44" s="15">
        <f t="shared" si="7"/>
        <v>0</v>
      </c>
      <c r="AJ44" s="17">
        <f t="shared" si="11"/>
        <v>1</v>
      </c>
      <c r="AK44" s="17">
        <f t="shared" si="12"/>
        <v>0</v>
      </c>
      <c r="AL44" s="15">
        <f t="shared" si="13"/>
        <v>1</v>
      </c>
      <c r="AM44" s="15">
        <f t="shared" si="14"/>
        <v>0</v>
      </c>
      <c r="AN44" s="15">
        <f t="shared" si="15"/>
        <v>1</v>
      </c>
      <c r="AO44" s="16">
        <f t="shared" si="16"/>
        <v>1.4451768023105296</v>
      </c>
      <c r="AP44" s="16">
        <f t="shared" si="17"/>
        <v>1338.4730495970082</v>
      </c>
      <c r="AQ44" s="18">
        <f t="shared" si="18"/>
        <v>2.2040329119507645</v>
      </c>
    </row>
    <row r="45" spans="1:43" x14ac:dyDescent="0.2">
      <c r="A45" s="14" t="s">
        <v>27</v>
      </c>
      <c r="B45" s="15" t="s">
        <v>33</v>
      </c>
      <c r="C45" s="15" t="str">
        <f t="shared" si="19"/>
        <v>Leeds Everton</v>
      </c>
      <c r="D45" s="15">
        <v>1</v>
      </c>
      <c r="E45" s="15">
        <v>1</v>
      </c>
      <c r="F45" s="15" t="s">
        <v>23</v>
      </c>
      <c r="G45" s="15">
        <f t="shared" si="8"/>
        <v>0</v>
      </c>
      <c r="H45" s="15">
        <v>2.15</v>
      </c>
      <c r="I45" s="15">
        <v>3.5</v>
      </c>
      <c r="J45" s="15">
        <v>3.3</v>
      </c>
      <c r="K45" s="15">
        <v>2.1</v>
      </c>
      <c r="L45" s="15">
        <v>3.5</v>
      </c>
      <c r="M45" s="15">
        <v>3.3</v>
      </c>
      <c r="N45" s="15">
        <v>2.15</v>
      </c>
      <c r="O45" s="15">
        <v>3.5</v>
      </c>
      <c r="P45" s="15">
        <v>3.35</v>
      </c>
      <c r="Q45" s="16">
        <f>_xlfn.XLOOKUP(C45,XGBoost3!C:C,XGBoost3!D:D)</f>
        <v>1.82898032665252</v>
      </c>
      <c r="R45" s="16">
        <f>_xlfn.XLOOKUP(C45,XGBoost3!C:C,XGBoost3!E:E)</f>
        <v>4.4357151985168404</v>
      </c>
      <c r="S45" s="16">
        <f>_xlfn.XLOOKUP(C45,XGBoost3!C:C,XGBoost3!F:F)</f>
        <v>4.3897290229797301</v>
      </c>
      <c r="T45" s="16">
        <f>_xlfn.XLOOKUP(C45,Conv1!C:C,Conv1!D:D)</f>
        <v>880.88812255859295</v>
      </c>
      <c r="U45" s="16">
        <f>_xlfn.XLOOKUP(C45,Conv1!C:C,Conv1!E:E)</f>
        <v>10494.2646484375</v>
      </c>
      <c r="V45" s="16">
        <f>_xlfn.XLOOKUP(C45,Conv1!C:C,Conv1!F:F)</f>
        <v>1.0012320280075</v>
      </c>
      <c r="W45" s="16">
        <f>_xlfn.XLOOKUP(C45,Conv2!C:C,Conv2!D:D)</f>
        <v>2.40905237197875</v>
      </c>
      <c r="X45" s="16">
        <f>_xlfn.XLOOKUP(C45,Conv2!C:C,Conv2!E:E)</f>
        <v>3.32756447792053</v>
      </c>
      <c r="Y45" s="16">
        <f>_xlfn.XLOOKUP(C45,Conv2!C:C,Conv2!E:E)</f>
        <v>3.32756447792053</v>
      </c>
      <c r="Z45" s="15">
        <f t="shared" si="0"/>
        <v>1</v>
      </c>
      <c r="AA45" s="15">
        <f t="shared" si="1"/>
        <v>1</v>
      </c>
      <c r="AB45" s="15">
        <f t="shared" si="2"/>
        <v>1</v>
      </c>
      <c r="AC45" s="15">
        <f t="shared" si="3"/>
        <v>1</v>
      </c>
      <c r="AD45" s="15">
        <f t="shared" si="9"/>
        <v>-1</v>
      </c>
      <c r="AE45" s="15">
        <f t="shared" si="10"/>
        <v>1</v>
      </c>
      <c r="AF45" s="15">
        <f t="shared" si="4"/>
        <v>0</v>
      </c>
      <c r="AG45" s="15">
        <f t="shared" si="5"/>
        <v>0</v>
      </c>
      <c r="AH45" s="15">
        <f t="shared" si="6"/>
        <v>0</v>
      </c>
      <c r="AI45" s="15">
        <f t="shared" si="7"/>
        <v>0</v>
      </c>
      <c r="AJ45" s="17">
        <f t="shared" si="11"/>
        <v>0</v>
      </c>
      <c r="AK45" s="17">
        <f t="shared" si="12"/>
        <v>0</v>
      </c>
      <c r="AL45" s="15">
        <f t="shared" si="13"/>
        <v>1</v>
      </c>
      <c r="AM45" s="15">
        <f t="shared" si="14"/>
        <v>1</v>
      </c>
      <c r="AN45" s="15">
        <f t="shared" si="15"/>
        <v>1</v>
      </c>
      <c r="AO45" s="16">
        <f t="shared" si="16"/>
        <v>1.4351491227875648</v>
      </c>
      <c r="AP45" s="16">
        <f t="shared" si="17"/>
        <v>10527.50346063371</v>
      </c>
      <c r="AQ45" s="18">
        <f t="shared" si="18"/>
        <v>0.31200239318571654</v>
      </c>
    </row>
    <row r="46" spans="1:43" x14ac:dyDescent="0.2">
      <c r="A46" s="14" t="s">
        <v>19</v>
      </c>
      <c r="B46" s="15" t="s">
        <v>26</v>
      </c>
      <c r="C46" s="15" t="str">
        <f t="shared" si="19"/>
        <v>Arsenal Aston Villa</v>
      </c>
      <c r="D46" s="15">
        <v>2</v>
      </c>
      <c r="E46" s="15">
        <v>1</v>
      </c>
      <c r="F46" s="15" t="s">
        <v>24</v>
      </c>
      <c r="G46" s="15">
        <f t="shared" si="8"/>
        <v>1</v>
      </c>
      <c r="H46" s="15">
        <v>1.45</v>
      </c>
      <c r="I46" s="15">
        <v>4.5</v>
      </c>
      <c r="J46" s="15">
        <v>6</v>
      </c>
      <c r="K46" s="15">
        <v>1.46</v>
      </c>
      <c r="L46" s="15">
        <v>4.5</v>
      </c>
      <c r="M46" s="15">
        <v>7</v>
      </c>
      <c r="N46" s="15">
        <v>1.47</v>
      </c>
      <c r="O46" s="15">
        <v>4.5999999999999996</v>
      </c>
      <c r="P46" s="15">
        <v>6.75</v>
      </c>
      <c r="Q46" s="16">
        <f>_xlfn.XLOOKUP(C46,XGBoost3!C:C,XGBoost3!D:D)</f>
        <v>1.78345739841461</v>
      </c>
      <c r="R46" s="16">
        <f>_xlfn.XLOOKUP(C46,XGBoost3!C:C,XGBoost3!E:E)</f>
        <v>6.1296911239623997</v>
      </c>
      <c r="S46" s="16">
        <f>_xlfn.XLOOKUP(C46,XGBoost3!C:C,XGBoost3!F:F)</f>
        <v>3.6212072372436501</v>
      </c>
      <c r="T46" s="16">
        <f>_xlfn.XLOOKUP(C46,Conv1!C:C,Conv1!D:D)</f>
        <v>1.22578573226928</v>
      </c>
      <c r="U46" s="16">
        <f>_xlfn.XLOOKUP(C46,Conv1!C:C,Conv1!E:E)</f>
        <v>46596.3515625</v>
      </c>
      <c r="V46" s="16">
        <f>_xlfn.XLOOKUP(C46,Conv1!C:C,Conv1!F:F)</f>
        <v>5.4296116828918404</v>
      </c>
      <c r="W46" s="16">
        <f>_xlfn.XLOOKUP(C46,Conv2!C:C,Conv2!D:D)</f>
        <v>1.6204143762588501</v>
      </c>
      <c r="X46" s="16">
        <f>_xlfn.XLOOKUP(C46,Conv2!C:C,Conv2!E:E)</f>
        <v>5.0294647216796804</v>
      </c>
      <c r="Y46" s="16">
        <f>_xlfn.XLOOKUP(C46,Conv2!C:C,Conv2!E:E)</f>
        <v>5.0294647216796804</v>
      </c>
      <c r="Z46" s="15">
        <f t="shared" si="0"/>
        <v>1</v>
      </c>
      <c r="AA46" s="15">
        <f t="shared" si="1"/>
        <v>1</v>
      </c>
      <c r="AB46" s="15">
        <f t="shared" si="2"/>
        <v>1</v>
      </c>
      <c r="AC46" s="15">
        <f t="shared" si="3"/>
        <v>1</v>
      </c>
      <c r="AD46" s="15">
        <f t="shared" si="9"/>
        <v>1</v>
      </c>
      <c r="AE46" s="15">
        <f t="shared" si="10"/>
        <v>1</v>
      </c>
      <c r="AF46" s="15">
        <f t="shared" si="4"/>
        <v>1</v>
      </c>
      <c r="AG46" s="15">
        <f t="shared" si="5"/>
        <v>1</v>
      </c>
      <c r="AH46" s="15">
        <f t="shared" si="6"/>
        <v>1</v>
      </c>
      <c r="AI46" s="15">
        <f t="shared" si="7"/>
        <v>1</v>
      </c>
      <c r="AJ46" s="17">
        <f t="shared" si="11"/>
        <v>1</v>
      </c>
      <c r="AK46" s="17">
        <f t="shared" si="12"/>
        <v>1</v>
      </c>
      <c r="AL46" s="15">
        <f t="shared" si="13"/>
        <v>1</v>
      </c>
      <c r="AM46" s="15">
        <f t="shared" si="14"/>
        <v>1</v>
      </c>
      <c r="AN46" s="15">
        <f t="shared" si="15"/>
        <v>1</v>
      </c>
      <c r="AO46" s="16">
        <f t="shared" si="16"/>
        <v>3.4967920480959003</v>
      </c>
      <c r="AP46" s="16">
        <f t="shared" si="17"/>
        <v>46591.751581849625</v>
      </c>
      <c r="AQ46" s="18">
        <f t="shared" si="18"/>
        <v>1.7796926913648672</v>
      </c>
    </row>
    <row r="47" spans="1:43" x14ac:dyDescent="0.2">
      <c r="A47" s="14" t="s">
        <v>25</v>
      </c>
      <c r="B47" s="15" t="s">
        <v>28</v>
      </c>
      <c r="C47" s="15" t="str">
        <f t="shared" si="19"/>
        <v>Bournemouth Wolves</v>
      </c>
      <c r="D47" s="15">
        <v>0</v>
      </c>
      <c r="E47" s="15">
        <v>0</v>
      </c>
      <c r="F47" s="15" t="s">
        <v>23</v>
      </c>
      <c r="G47" s="15">
        <f t="shared" si="8"/>
        <v>0</v>
      </c>
      <c r="H47" s="15">
        <v>3.5</v>
      </c>
      <c r="I47" s="15">
        <v>3.3</v>
      </c>
      <c r="J47" s="15">
        <v>2.15</v>
      </c>
      <c r="K47" s="15">
        <v>3.5</v>
      </c>
      <c r="L47" s="15">
        <v>3.3</v>
      </c>
      <c r="M47" s="15">
        <v>1.98</v>
      </c>
      <c r="N47" s="15">
        <v>3.5</v>
      </c>
      <c r="O47" s="15">
        <v>3.35</v>
      </c>
      <c r="P47" s="15">
        <v>2.15</v>
      </c>
      <c r="Q47" s="16">
        <f>_xlfn.XLOOKUP(C47,XGBoost3!C:C,XGBoost3!D:D)</f>
        <v>2.8690803050994802</v>
      </c>
      <c r="R47" s="16">
        <f>_xlfn.XLOOKUP(C47,XGBoost3!C:C,XGBoost3!E:E)</f>
        <v>4.4989638328552202</v>
      </c>
      <c r="S47" s="16">
        <f>_xlfn.XLOOKUP(C47,XGBoost3!C:C,XGBoost3!F:F)</f>
        <v>2.3300094604492099</v>
      </c>
      <c r="T47" s="16">
        <f>_xlfn.XLOOKUP(C47,Conv1!C:C,Conv1!D:D)</f>
        <v>2.07655501365661</v>
      </c>
      <c r="U47" s="16">
        <f>_xlfn.XLOOKUP(C47,Conv1!C:C,Conv1!E:E)</f>
        <v>2.1911728382110498</v>
      </c>
      <c r="V47" s="16">
        <f>_xlfn.XLOOKUP(C47,Conv1!C:C,Conv1!F:F)</f>
        <v>16.1143264770507</v>
      </c>
      <c r="W47" s="16">
        <f>_xlfn.XLOOKUP(C47,Conv2!C:C,Conv2!D:D)</f>
        <v>2.1644084453582701</v>
      </c>
      <c r="X47" s="16">
        <f>_xlfn.XLOOKUP(C47,Conv2!C:C,Conv2!E:E)</f>
        <v>4.1203880310058496</v>
      </c>
      <c r="Y47" s="16">
        <f>_xlfn.XLOOKUP(C47,Conv2!C:C,Conv2!E:E)</f>
        <v>4.1203880310058496</v>
      </c>
      <c r="Z47" s="15">
        <f t="shared" si="0"/>
        <v>-1</v>
      </c>
      <c r="AA47" s="15">
        <f t="shared" si="1"/>
        <v>-1</v>
      </c>
      <c r="AB47" s="15">
        <f t="shared" si="2"/>
        <v>-1</v>
      </c>
      <c r="AC47" s="15">
        <f t="shared" si="3"/>
        <v>-1</v>
      </c>
      <c r="AD47" s="15">
        <f t="shared" si="9"/>
        <v>1</v>
      </c>
      <c r="AE47" s="15">
        <f t="shared" si="10"/>
        <v>1</v>
      </c>
      <c r="AF47" s="15">
        <f t="shared" si="4"/>
        <v>0</v>
      </c>
      <c r="AG47" s="15">
        <f t="shared" si="5"/>
        <v>0</v>
      </c>
      <c r="AH47" s="15">
        <f t="shared" si="6"/>
        <v>0</v>
      </c>
      <c r="AI47" s="15">
        <f t="shared" si="7"/>
        <v>0</v>
      </c>
      <c r="AJ47" s="17">
        <f t="shared" si="11"/>
        <v>0</v>
      </c>
      <c r="AK47" s="17">
        <f t="shared" si="12"/>
        <v>0</v>
      </c>
      <c r="AL47" s="15">
        <f t="shared" si="13"/>
        <v>1</v>
      </c>
      <c r="AM47" s="15">
        <f t="shared" si="14"/>
        <v>1</v>
      </c>
      <c r="AN47" s="15">
        <f t="shared" si="15"/>
        <v>1</v>
      </c>
      <c r="AO47" s="16">
        <f t="shared" si="16"/>
        <v>1.3230952182189832</v>
      </c>
      <c r="AP47" s="16">
        <f t="shared" si="17"/>
        <v>14.084441415182399</v>
      </c>
      <c r="AQ47" s="18">
        <f t="shared" si="18"/>
        <v>2.5019455453463593</v>
      </c>
    </row>
    <row r="48" spans="1:43" x14ac:dyDescent="0.2">
      <c r="A48" s="14" t="s">
        <v>40</v>
      </c>
      <c r="B48" s="15" t="s">
        <v>30</v>
      </c>
      <c r="C48" s="15" t="str">
        <f t="shared" si="19"/>
        <v>Man City Nott'm Forest</v>
      </c>
      <c r="D48" s="15">
        <v>6</v>
      </c>
      <c r="E48" s="15">
        <v>0</v>
      </c>
      <c r="F48" s="15" t="s">
        <v>24</v>
      </c>
      <c r="G48" s="15">
        <f t="shared" si="8"/>
        <v>1</v>
      </c>
      <c r="H48" s="15">
        <v>1.06</v>
      </c>
      <c r="I48" s="15">
        <v>13</v>
      </c>
      <c r="J48" s="15">
        <v>29</v>
      </c>
      <c r="K48" s="15">
        <v>1.08</v>
      </c>
      <c r="L48" s="15">
        <v>12.5</v>
      </c>
      <c r="M48" s="15">
        <v>34</v>
      </c>
      <c r="N48" s="15">
        <v>1.07</v>
      </c>
      <c r="O48" s="15">
        <v>12</v>
      </c>
      <c r="P48" s="15">
        <v>28</v>
      </c>
      <c r="Q48" s="16">
        <f>_xlfn.XLOOKUP(C48,XGBoost3!C:C,XGBoost3!D:D)</f>
        <v>1.23845279216766</v>
      </c>
      <c r="R48" s="16">
        <f>_xlfn.XLOOKUP(C48,XGBoost3!C:C,XGBoost3!E:E)</f>
        <v>11.0932064056396</v>
      </c>
      <c r="S48" s="16">
        <f>_xlfn.XLOOKUP(C48,XGBoost3!C:C,XGBoost3!F:F)</f>
        <v>9.7660398483276296</v>
      </c>
      <c r="T48" s="16">
        <f>_xlfn.XLOOKUP(C48,Conv1!C:C,Conv1!D:D)</f>
        <v>1.06849241256713</v>
      </c>
      <c r="U48" s="16">
        <f>_xlfn.XLOOKUP(C48,Conv1!C:C,Conv1!E:E)</f>
        <v>15.663779258728001</v>
      </c>
      <c r="V48" s="16">
        <f>_xlfn.XLOOKUP(C48,Conv1!C:C,Conv1!F:F)</f>
        <v>3840.0087890625</v>
      </c>
      <c r="W48" s="16">
        <f>_xlfn.XLOOKUP(C48,Conv2!C:C,Conv2!D:D)</f>
        <v>2.4091658592224099</v>
      </c>
      <c r="X48" s="16">
        <f>_xlfn.XLOOKUP(C48,Conv2!C:C,Conv2!E:E)</f>
        <v>3.2933554649353001</v>
      </c>
      <c r="Y48" s="16">
        <f>_xlfn.XLOOKUP(C48,Conv2!C:C,Conv2!E:E)</f>
        <v>3.2933554649353001</v>
      </c>
      <c r="Z48" s="15">
        <f t="shared" si="0"/>
        <v>1</v>
      </c>
      <c r="AA48" s="15">
        <f t="shared" si="1"/>
        <v>1</v>
      </c>
      <c r="AB48" s="15">
        <f t="shared" si="2"/>
        <v>1</v>
      </c>
      <c r="AC48" s="15">
        <f t="shared" si="3"/>
        <v>1</v>
      </c>
      <c r="AD48" s="15">
        <f t="shared" si="9"/>
        <v>1</v>
      </c>
      <c r="AE48" s="15">
        <f t="shared" si="10"/>
        <v>1</v>
      </c>
      <c r="AF48" s="15">
        <f t="shared" si="4"/>
        <v>1</v>
      </c>
      <c r="AG48" s="15">
        <f t="shared" si="5"/>
        <v>1</v>
      </c>
      <c r="AH48" s="15">
        <f t="shared" si="6"/>
        <v>1</v>
      </c>
      <c r="AI48" s="15">
        <f t="shared" si="7"/>
        <v>1</v>
      </c>
      <c r="AJ48" s="17">
        <f t="shared" si="11"/>
        <v>1</v>
      </c>
      <c r="AK48" s="17">
        <f t="shared" si="12"/>
        <v>1</v>
      </c>
      <c r="AL48" s="15">
        <f t="shared" si="13"/>
        <v>1</v>
      </c>
      <c r="AM48" s="15">
        <f t="shared" si="14"/>
        <v>1</v>
      </c>
      <c r="AN48" s="15">
        <f t="shared" si="15"/>
        <v>1</v>
      </c>
      <c r="AO48" s="16">
        <f t="shared" si="16"/>
        <v>18.257271257741067</v>
      </c>
      <c r="AP48" s="16">
        <f t="shared" si="17"/>
        <v>3812.0105497191998</v>
      </c>
      <c r="AQ48" s="18">
        <f t="shared" si="18"/>
        <v>26.230084034187186</v>
      </c>
    </row>
    <row r="49" spans="1:43" x14ac:dyDescent="0.2">
      <c r="A49" s="14" t="s">
        <v>39</v>
      </c>
      <c r="B49" s="15" t="s">
        <v>31</v>
      </c>
      <c r="C49" s="15" t="str">
        <f t="shared" si="19"/>
        <v>West Ham Tottenham</v>
      </c>
      <c r="D49" s="15">
        <v>1</v>
      </c>
      <c r="E49" s="15">
        <v>1</v>
      </c>
      <c r="F49" s="15" t="s">
        <v>23</v>
      </c>
      <c r="G49" s="15">
        <f t="shared" si="8"/>
        <v>0</v>
      </c>
      <c r="H49" s="15">
        <v>3.6</v>
      </c>
      <c r="I49" s="15">
        <v>3.8</v>
      </c>
      <c r="J49" s="15">
        <v>1.95</v>
      </c>
      <c r="K49" s="15">
        <v>3.4</v>
      </c>
      <c r="L49" s="15">
        <v>3.6</v>
      </c>
      <c r="M49" s="15">
        <v>1.95</v>
      </c>
      <c r="N49" s="15">
        <v>3.55</v>
      </c>
      <c r="O49" s="15">
        <v>3.7</v>
      </c>
      <c r="P49" s="15">
        <v>2</v>
      </c>
      <c r="Q49" s="16">
        <f>_xlfn.XLOOKUP(C49,XGBoost3!C:C,XGBoost3!D:D)</f>
        <v>2.8030364513397199</v>
      </c>
      <c r="R49" s="16">
        <f>_xlfn.XLOOKUP(C49,XGBoost3!C:C,XGBoost3!E:E)</f>
        <v>5.8727774620056099</v>
      </c>
      <c r="S49" s="16">
        <f>_xlfn.XLOOKUP(C49,XGBoost3!C:C,XGBoost3!F:F)</f>
        <v>2.1143131256103498</v>
      </c>
      <c r="T49" s="16">
        <f>_xlfn.XLOOKUP(C49,Conv1!C:C,Conv1!D:D)</f>
        <v>1.3016444444656301</v>
      </c>
      <c r="U49" s="16">
        <f>_xlfn.XLOOKUP(C49,Conv1!C:C,Conv1!E:E)</f>
        <v>105.621612548828</v>
      </c>
      <c r="V49" s="16">
        <f>_xlfn.XLOOKUP(C49,Conv1!C:C,Conv1!F:F)</f>
        <v>4.4989662170410103</v>
      </c>
      <c r="W49" s="16">
        <f>_xlfn.XLOOKUP(C49,Conv2!C:C,Conv2!D:D)</f>
        <v>3.6230700016021702</v>
      </c>
      <c r="X49" s="16">
        <f>_xlfn.XLOOKUP(C49,Conv2!C:C,Conv2!E:E)</f>
        <v>3.3067135810852002</v>
      </c>
      <c r="Y49" s="16">
        <f>_xlfn.XLOOKUP(C49,Conv2!C:C,Conv2!E:E)</f>
        <v>3.3067135810852002</v>
      </c>
      <c r="Z49" s="15">
        <f t="shared" si="0"/>
        <v>-1</v>
      </c>
      <c r="AA49" s="15">
        <f t="shared" si="1"/>
        <v>-1</v>
      </c>
      <c r="AB49" s="15">
        <f t="shared" si="2"/>
        <v>-1</v>
      </c>
      <c r="AC49" s="15">
        <f t="shared" si="3"/>
        <v>-1</v>
      </c>
      <c r="AD49" s="15">
        <f t="shared" si="9"/>
        <v>1</v>
      </c>
      <c r="AE49" s="15">
        <f t="shared" si="10"/>
        <v>-1</v>
      </c>
      <c r="AF49" s="15">
        <f t="shared" si="4"/>
        <v>0</v>
      </c>
      <c r="AG49" s="15">
        <f t="shared" si="5"/>
        <v>0</v>
      </c>
      <c r="AH49" s="15">
        <f t="shared" si="6"/>
        <v>0</v>
      </c>
      <c r="AI49" s="15">
        <f t="shared" si="7"/>
        <v>0</v>
      </c>
      <c r="AJ49" s="17">
        <f t="shared" si="11"/>
        <v>0</v>
      </c>
      <c r="AK49" s="17">
        <f t="shared" si="12"/>
        <v>0</v>
      </c>
      <c r="AL49" s="15">
        <f t="shared" si="13"/>
        <v>1</v>
      </c>
      <c r="AM49" s="15">
        <f t="shared" si="14"/>
        <v>1</v>
      </c>
      <c r="AN49" s="15">
        <f t="shared" si="15"/>
        <v>1</v>
      </c>
      <c r="AO49" s="16">
        <f t="shared" si="16"/>
        <v>2.3004312493777128</v>
      </c>
      <c r="AP49" s="16">
        <f t="shared" si="17"/>
        <v>101.97703192097437</v>
      </c>
      <c r="AQ49" s="18">
        <f t="shared" si="18"/>
        <v>1.3665700916636061</v>
      </c>
    </row>
    <row r="50" spans="1:43" x14ac:dyDescent="0.2">
      <c r="A50" s="14" t="s">
        <v>22</v>
      </c>
      <c r="B50" s="15" t="s">
        <v>29</v>
      </c>
      <c r="C50" s="15" t="str">
        <f t="shared" si="19"/>
        <v>Liverpool Newcastle</v>
      </c>
      <c r="D50" s="15">
        <v>2</v>
      </c>
      <c r="E50" s="15">
        <v>1</v>
      </c>
      <c r="F50" s="15" t="s">
        <v>24</v>
      </c>
      <c r="G50" s="15">
        <f t="shared" si="8"/>
        <v>1</v>
      </c>
      <c r="H50" s="15">
        <v>1.33</v>
      </c>
      <c r="I50" s="15">
        <v>5.25</v>
      </c>
      <c r="J50" s="15">
        <v>9</v>
      </c>
      <c r="K50" s="15">
        <v>1.3</v>
      </c>
      <c r="L50" s="15">
        <v>5.75</v>
      </c>
      <c r="M50" s="15">
        <v>9.5</v>
      </c>
      <c r="N50" s="15">
        <v>1.3</v>
      </c>
      <c r="O50" s="15">
        <v>5.75</v>
      </c>
      <c r="P50" s="15">
        <v>9</v>
      </c>
      <c r="Q50" s="16">
        <f>_xlfn.XLOOKUP(C50,XGBoost3!C:C,XGBoost3!D:D)</f>
        <v>1.81929731369018</v>
      </c>
      <c r="R50" s="16">
        <f>_xlfn.XLOOKUP(C50,XGBoost3!C:C,XGBoost3!E:E)</f>
        <v>5.2147502899169904</v>
      </c>
      <c r="S50" s="16">
        <f>_xlfn.XLOOKUP(C50,XGBoost3!C:C,XGBoost3!F:F)</f>
        <v>3.8673717975616402</v>
      </c>
      <c r="T50" s="16">
        <f>_xlfn.XLOOKUP(C50,Conv1!C:C,Conv1!D:D)</f>
        <v>29.038578033447202</v>
      </c>
      <c r="U50" s="16">
        <f>_xlfn.XLOOKUP(C50,Conv1!C:C,Conv1!E:E)</f>
        <v>6370.4775390625</v>
      </c>
      <c r="V50" s="16">
        <f>_xlfn.XLOOKUP(C50,Conv1!C:C,Conv1!F:F)</f>
        <v>1.03583359718322</v>
      </c>
      <c r="W50" s="16">
        <f>_xlfn.XLOOKUP(C50,Conv2!C:C,Conv2!D:D)</f>
        <v>2.0241830348968501</v>
      </c>
      <c r="X50" s="16">
        <f>_xlfn.XLOOKUP(C50,Conv2!C:C,Conv2!E:E)</f>
        <v>4.5557632446289</v>
      </c>
      <c r="Y50" s="16">
        <f>_xlfn.XLOOKUP(C50,Conv2!C:C,Conv2!E:E)</f>
        <v>4.5557632446289</v>
      </c>
      <c r="Z50" s="15">
        <f t="shared" si="0"/>
        <v>1</v>
      </c>
      <c r="AA50" s="15">
        <f t="shared" si="1"/>
        <v>1</v>
      </c>
      <c r="AB50" s="15">
        <f t="shared" si="2"/>
        <v>1</v>
      </c>
      <c r="AC50" s="15">
        <f t="shared" si="3"/>
        <v>1</v>
      </c>
      <c r="AD50" s="15">
        <f t="shared" si="9"/>
        <v>-1</v>
      </c>
      <c r="AE50" s="15">
        <f t="shared" si="10"/>
        <v>1</v>
      </c>
      <c r="AF50" s="15">
        <f t="shared" si="4"/>
        <v>1</v>
      </c>
      <c r="AG50" s="15">
        <f t="shared" si="5"/>
        <v>1</v>
      </c>
      <c r="AH50" s="15">
        <f t="shared" si="6"/>
        <v>1</v>
      </c>
      <c r="AI50" s="15">
        <f t="shared" si="7"/>
        <v>1</v>
      </c>
      <c r="AJ50" s="17">
        <f t="shared" si="11"/>
        <v>0</v>
      </c>
      <c r="AK50" s="17">
        <f t="shared" si="12"/>
        <v>1</v>
      </c>
      <c r="AL50" s="15">
        <f t="shared" si="13"/>
        <v>1</v>
      </c>
      <c r="AM50" s="15">
        <f t="shared" si="14"/>
        <v>0</v>
      </c>
      <c r="AN50" s="15">
        <f t="shared" si="15"/>
        <v>1</v>
      </c>
      <c r="AO50" s="16">
        <f t="shared" si="16"/>
        <v>5.1865242905644831</v>
      </c>
      <c r="AP50" s="16">
        <f t="shared" si="17"/>
        <v>6364.7929662447305</v>
      </c>
      <c r="AQ50" s="18">
        <f t="shared" si="18"/>
        <v>4.6585279685436198</v>
      </c>
    </row>
    <row r="51" spans="1:43" x14ac:dyDescent="0.2">
      <c r="A51" s="14" t="s">
        <v>35</v>
      </c>
      <c r="B51" s="15" t="s">
        <v>37</v>
      </c>
      <c r="C51" s="15" t="str">
        <f t="shared" si="19"/>
        <v>Leicester Man United</v>
      </c>
      <c r="D51" s="15">
        <v>0</v>
      </c>
      <c r="E51" s="15">
        <v>1</v>
      </c>
      <c r="F51" s="15" t="s">
        <v>20</v>
      </c>
      <c r="G51" s="15">
        <f t="shared" si="8"/>
        <v>-1</v>
      </c>
      <c r="H51" s="15">
        <v>3.4</v>
      </c>
      <c r="I51" s="15">
        <v>3.75</v>
      </c>
      <c r="J51" s="15">
        <v>2.0499999999999998</v>
      </c>
      <c r="K51" s="15">
        <v>3.4</v>
      </c>
      <c r="L51" s="15">
        <v>3.75</v>
      </c>
      <c r="M51" s="15">
        <v>2</v>
      </c>
      <c r="N51" s="15">
        <v>3.3</v>
      </c>
      <c r="O51" s="15">
        <v>3.75</v>
      </c>
      <c r="P51" s="15">
        <v>2.0499999999999998</v>
      </c>
      <c r="Q51" s="16">
        <f>_xlfn.XLOOKUP(C51,XGBoost3!C:C,XGBoost3!D:D)</f>
        <v>3.7010869979858398</v>
      </c>
      <c r="R51" s="16">
        <f>_xlfn.XLOOKUP(C51,XGBoost3!C:C,XGBoost3!E:E)</f>
        <v>3.7755858898162802</v>
      </c>
      <c r="S51" s="16">
        <f>_xlfn.XLOOKUP(C51,XGBoost3!C:C,XGBoost3!F:F)</f>
        <v>2.1507709026336599</v>
      </c>
      <c r="T51" s="16">
        <f>_xlfn.XLOOKUP(C51,Conv1!C:C,Conv1!D:D)</f>
        <v>5.78700828552246</v>
      </c>
      <c r="U51" s="16">
        <f>_xlfn.XLOOKUP(C51,Conv1!C:C,Conv1!E:E)</f>
        <v>19.7404479980468</v>
      </c>
      <c r="V51" s="16">
        <f>_xlfn.XLOOKUP(C51,Conv1!C:C,Conv1!F:F)</f>
        <v>1.2877608537673899</v>
      </c>
      <c r="W51" s="16">
        <f>_xlfn.XLOOKUP(C51,Conv2!C:C,Conv2!D:D)</f>
        <v>3.5891761779785099</v>
      </c>
      <c r="X51" s="16">
        <f>_xlfn.XLOOKUP(C51,Conv2!C:C,Conv2!E:E)</f>
        <v>4.7880425453186</v>
      </c>
      <c r="Y51" s="16">
        <f>_xlfn.XLOOKUP(C51,Conv2!C:C,Conv2!E:E)</f>
        <v>4.7880425453186</v>
      </c>
      <c r="Z51" s="15">
        <f t="shared" si="0"/>
        <v>-1</v>
      </c>
      <c r="AA51" s="15">
        <f t="shared" si="1"/>
        <v>-1</v>
      </c>
      <c r="AB51" s="15">
        <f t="shared" si="2"/>
        <v>-1</v>
      </c>
      <c r="AC51" s="15">
        <f t="shared" si="3"/>
        <v>-1</v>
      </c>
      <c r="AD51" s="15">
        <f t="shared" si="9"/>
        <v>-1</v>
      </c>
      <c r="AE51" s="15">
        <f t="shared" si="10"/>
        <v>1</v>
      </c>
      <c r="AF51" s="15">
        <f t="shared" si="4"/>
        <v>1</v>
      </c>
      <c r="AG51" s="15">
        <f t="shared" si="5"/>
        <v>1</v>
      </c>
      <c r="AH51" s="15">
        <f t="shared" si="6"/>
        <v>1</v>
      </c>
      <c r="AI51" s="15">
        <f t="shared" si="7"/>
        <v>1</v>
      </c>
      <c r="AJ51" s="17">
        <f t="shared" si="11"/>
        <v>1</v>
      </c>
      <c r="AK51" s="17">
        <f t="shared" si="12"/>
        <v>0</v>
      </c>
      <c r="AL51" s="15">
        <f t="shared" si="13"/>
        <v>1</v>
      </c>
      <c r="AM51" s="15">
        <f t="shared" si="14"/>
        <v>1</v>
      </c>
      <c r="AN51" s="15">
        <f t="shared" si="15"/>
        <v>0</v>
      </c>
      <c r="AO51" s="16">
        <f t="shared" si="16"/>
        <v>0.41434308553249283</v>
      </c>
      <c r="AP51" s="16">
        <f t="shared" si="17"/>
        <v>16.200637206805961</v>
      </c>
      <c r="AQ51" s="18">
        <f t="shared" si="18"/>
        <v>2.9424534266112921</v>
      </c>
    </row>
    <row r="52" spans="1:43" x14ac:dyDescent="0.2">
      <c r="A52" s="14" t="s">
        <v>33</v>
      </c>
      <c r="B52" s="15" t="s">
        <v>22</v>
      </c>
      <c r="C52" s="15" t="str">
        <f t="shared" si="19"/>
        <v>Everton Liverpool</v>
      </c>
      <c r="D52" s="15">
        <v>0</v>
      </c>
      <c r="E52" s="15">
        <v>0</v>
      </c>
      <c r="F52" s="15" t="s">
        <v>23</v>
      </c>
      <c r="G52" s="15">
        <f t="shared" si="8"/>
        <v>0</v>
      </c>
      <c r="H52" s="15">
        <v>7</v>
      </c>
      <c r="I52" s="15">
        <v>4.75</v>
      </c>
      <c r="J52" s="15">
        <v>1.4</v>
      </c>
      <c r="K52" s="15">
        <v>7.25</v>
      </c>
      <c r="L52" s="15">
        <v>5</v>
      </c>
      <c r="M52" s="15">
        <v>1.4</v>
      </c>
      <c r="N52" s="15">
        <v>7.25</v>
      </c>
      <c r="O52" s="15">
        <v>5</v>
      </c>
      <c r="P52" s="15">
        <v>1.4</v>
      </c>
      <c r="Q52" s="16">
        <f>_xlfn.XLOOKUP(C52,XGBoost3!C:C,XGBoost3!D:D)</f>
        <v>5.0677804946899396</v>
      </c>
      <c r="R52" s="16">
        <f>_xlfn.XLOOKUP(C52,XGBoost3!C:C,XGBoost3!E:E)</f>
        <v>6.9952526092529297</v>
      </c>
      <c r="S52" s="16">
        <f>_xlfn.XLOOKUP(C52,XGBoost3!C:C,XGBoost3!F:F)</f>
        <v>1.5157926082611</v>
      </c>
      <c r="T52" s="16">
        <f>_xlfn.XLOOKUP(C52,Conv1!C:C,Conv1!D:D)</f>
        <v>187.066635131835</v>
      </c>
      <c r="U52" s="16">
        <f>_xlfn.XLOOKUP(C52,Conv1!C:C,Conv1!E:E)</f>
        <v>8.8508501052856392</v>
      </c>
      <c r="V52" s="16">
        <f>_xlfn.XLOOKUP(C52,Conv1!C:C,Conv1!F:F)</f>
        <v>1.13421010971069</v>
      </c>
      <c r="W52" s="16">
        <f>_xlfn.XLOOKUP(C52,Conv2!C:C,Conv2!D:D)</f>
        <v>3.7900245189666699</v>
      </c>
      <c r="X52" s="16">
        <f>_xlfn.XLOOKUP(C52,Conv2!C:C,Conv2!E:E)</f>
        <v>3.4103438854217498</v>
      </c>
      <c r="Y52" s="16">
        <f>_xlfn.XLOOKUP(C52,Conv2!C:C,Conv2!E:E)</f>
        <v>3.4103438854217498</v>
      </c>
      <c r="Z52" s="15">
        <f t="shared" si="0"/>
        <v>-1</v>
      </c>
      <c r="AA52" s="15">
        <f t="shared" si="1"/>
        <v>-1</v>
      </c>
      <c r="AB52" s="15">
        <f t="shared" si="2"/>
        <v>-1</v>
      </c>
      <c r="AC52" s="15">
        <f t="shared" si="3"/>
        <v>-1</v>
      </c>
      <c r="AD52" s="15">
        <f t="shared" si="9"/>
        <v>-1</v>
      </c>
      <c r="AE52" s="15">
        <f t="shared" si="10"/>
        <v>-1</v>
      </c>
      <c r="AF52" s="15">
        <f t="shared" si="4"/>
        <v>0</v>
      </c>
      <c r="AG52" s="15">
        <f t="shared" si="5"/>
        <v>0</v>
      </c>
      <c r="AH52" s="15">
        <f t="shared" si="6"/>
        <v>0</v>
      </c>
      <c r="AI52" s="15">
        <f t="shared" si="7"/>
        <v>0</v>
      </c>
      <c r="AJ52" s="17">
        <f t="shared" si="11"/>
        <v>0</v>
      </c>
      <c r="AK52" s="17">
        <f t="shared" si="12"/>
        <v>0</v>
      </c>
      <c r="AL52" s="15">
        <f t="shared" si="13"/>
        <v>1</v>
      </c>
      <c r="AM52" s="15">
        <f t="shared" si="14"/>
        <v>1</v>
      </c>
      <c r="AN52" s="15">
        <f t="shared" si="15"/>
        <v>1</v>
      </c>
      <c r="AO52" s="16">
        <f t="shared" si="16"/>
        <v>2.9591422527844475</v>
      </c>
      <c r="AP52" s="16">
        <f t="shared" si="17"/>
        <v>179.85806059483303</v>
      </c>
      <c r="AQ52" s="18">
        <f t="shared" si="18"/>
        <v>4.305800672304799</v>
      </c>
    </row>
    <row r="53" spans="1:43" x14ac:dyDescent="0.2">
      <c r="A53" s="14" t="s">
        <v>36</v>
      </c>
      <c r="B53" s="15" t="s">
        <v>27</v>
      </c>
      <c r="C53" s="15" t="str">
        <f t="shared" si="19"/>
        <v>Brentford Leeds</v>
      </c>
      <c r="D53" s="15">
        <v>5</v>
      </c>
      <c r="E53" s="15">
        <v>2</v>
      </c>
      <c r="F53" s="15" t="s">
        <v>24</v>
      </c>
      <c r="G53" s="15">
        <f t="shared" si="8"/>
        <v>1</v>
      </c>
      <c r="H53" s="15">
        <v>2.1</v>
      </c>
      <c r="I53" s="15">
        <v>3.5</v>
      </c>
      <c r="J53" s="15">
        <v>3.4</v>
      </c>
      <c r="K53" s="15">
        <v>2.1</v>
      </c>
      <c r="L53" s="15">
        <v>3.6</v>
      </c>
      <c r="M53" s="15">
        <v>3.2</v>
      </c>
      <c r="N53" s="15">
        <v>2.15</v>
      </c>
      <c r="O53" s="15">
        <v>3.55</v>
      </c>
      <c r="P53" s="15">
        <v>3.3</v>
      </c>
      <c r="Q53" s="16">
        <f>_xlfn.XLOOKUP(C53,XGBoost3!C:C,XGBoost3!D:D)</f>
        <v>2.1206812858581499</v>
      </c>
      <c r="R53" s="16">
        <f>_xlfn.XLOOKUP(C53,XGBoost3!C:C,XGBoost3!E:E)</f>
        <v>4.7934513092040998</v>
      </c>
      <c r="S53" s="16">
        <f>_xlfn.XLOOKUP(C53,XGBoost3!C:C,XGBoost3!F:F)</f>
        <v>3.12660789489746</v>
      </c>
      <c r="T53" s="16">
        <f>_xlfn.XLOOKUP(C53,Conv1!C:C,Conv1!D:D)</f>
        <v>316.62091064453102</v>
      </c>
      <c r="U53" s="16">
        <f>_xlfn.XLOOKUP(C53,Conv1!C:C,Conv1!E:E)</f>
        <v>381.4970703125</v>
      </c>
      <c r="V53" s="16">
        <f>_xlfn.XLOOKUP(C53,Conv1!C:C,Conv1!F:F)</f>
        <v>1.0058131217956501</v>
      </c>
      <c r="W53" s="16">
        <f>_xlfn.XLOOKUP(C53,Conv2!C:C,Conv2!D:D)</f>
        <v>4.3681893348693803</v>
      </c>
      <c r="X53" s="16">
        <f>_xlfn.XLOOKUP(C53,Conv2!C:C,Conv2!E:E)</f>
        <v>3.5447244644164999</v>
      </c>
      <c r="Y53" s="16">
        <f>_xlfn.XLOOKUP(C53,Conv2!C:C,Conv2!E:E)</f>
        <v>3.5447244644164999</v>
      </c>
      <c r="Z53" s="15">
        <f t="shared" si="0"/>
        <v>1</v>
      </c>
      <c r="AA53" s="15">
        <f t="shared" si="1"/>
        <v>1</v>
      </c>
      <c r="AB53" s="15">
        <f t="shared" si="2"/>
        <v>1</v>
      </c>
      <c r="AC53" s="15">
        <f t="shared" si="3"/>
        <v>1</v>
      </c>
      <c r="AD53" s="15">
        <f t="shared" si="9"/>
        <v>-1</v>
      </c>
      <c r="AE53" s="15">
        <f t="shared" si="10"/>
        <v>-1</v>
      </c>
      <c r="AF53" s="15">
        <f t="shared" si="4"/>
        <v>1</v>
      </c>
      <c r="AG53" s="15">
        <f t="shared" si="5"/>
        <v>1</v>
      </c>
      <c r="AH53" s="15">
        <f t="shared" si="6"/>
        <v>1</v>
      </c>
      <c r="AI53" s="15">
        <f t="shared" si="7"/>
        <v>1</v>
      </c>
      <c r="AJ53" s="17">
        <f t="shared" si="11"/>
        <v>0</v>
      </c>
      <c r="AK53" s="17">
        <f t="shared" si="12"/>
        <v>0</v>
      </c>
      <c r="AL53" s="15">
        <f t="shared" si="13"/>
        <v>1</v>
      </c>
      <c r="AM53" s="15">
        <f t="shared" si="14"/>
        <v>0</v>
      </c>
      <c r="AN53" s="15">
        <f t="shared" si="15"/>
        <v>0</v>
      </c>
      <c r="AO53" s="16">
        <f t="shared" si="16"/>
        <v>1.2558246563402917</v>
      </c>
      <c r="AP53" s="16">
        <f t="shared" si="17"/>
        <v>491.67184675638543</v>
      </c>
      <c r="AQ53" s="18">
        <f t="shared" si="18"/>
        <v>2.2316545028493771</v>
      </c>
    </row>
    <row r="54" spans="1:43" x14ac:dyDescent="0.2">
      <c r="A54" s="14" t="s">
        <v>34</v>
      </c>
      <c r="B54" s="15" t="s">
        <v>39</v>
      </c>
      <c r="C54" s="15" t="str">
        <f t="shared" si="19"/>
        <v>Chelsea West Ham</v>
      </c>
      <c r="D54" s="15">
        <v>2</v>
      </c>
      <c r="E54" s="15">
        <v>1</v>
      </c>
      <c r="F54" s="15" t="s">
        <v>24</v>
      </c>
      <c r="G54" s="15">
        <f t="shared" si="8"/>
        <v>1</v>
      </c>
      <c r="H54" s="15">
        <v>1.55</v>
      </c>
      <c r="I54" s="15">
        <v>4.5</v>
      </c>
      <c r="J54" s="15">
        <v>5.5</v>
      </c>
      <c r="K54" s="15">
        <v>1.51</v>
      </c>
      <c r="L54" s="15">
        <v>4.2</v>
      </c>
      <c r="M54" s="15">
        <v>6.25</v>
      </c>
      <c r="N54" s="15">
        <v>1.53</v>
      </c>
      <c r="O54" s="15">
        <v>4.4000000000000004</v>
      </c>
      <c r="P54" s="15">
        <v>6</v>
      </c>
      <c r="Q54" s="16">
        <f>_xlfn.XLOOKUP(C54,XGBoost3!C:C,XGBoost3!D:D)</f>
        <v>3.5546844005584699</v>
      </c>
      <c r="R54" s="16">
        <f>_xlfn.XLOOKUP(C54,XGBoost3!C:C,XGBoost3!E:E)</f>
        <v>4.4968228340148899</v>
      </c>
      <c r="S54" s="16">
        <f>_xlfn.XLOOKUP(C54,XGBoost3!C:C,XGBoost3!F:F)</f>
        <v>2.01490306854248</v>
      </c>
      <c r="T54" s="16">
        <f>_xlfn.XLOOKUP(C54,Conv1!C:C,Conv1!D:D)</f>
        <v>2.3369560241699201</v>
      </c>
      <c r="U54" s="16">
        <f>_xlfn.XLOOKUP(C54,Conv1!C:C,Conv1!E:E)</f>
        <v>9.8605260848999006</v>
      </c>
      <c r="V54" s="16">
        <f>_xlfn.XLOOKUP(C54,Conv1!C:C,Conv1!F:F)</f>
        <v>2.1245925426483101</v>
      </c>
      <c r="W54" s="16">
        <f>_xlfn.XLOOKUP(C54,Conv2!C:C,Conv2!D:D)</f>
        <v>1.8419672250747601</v>
      </c>
      <c r="X54" s="16">
        <f>_xlfn.XLOOKUP(C54,Conv2!C:C,Conv2!E:E)</f>
        <v>4.3596248626708896</v>
      </c>
      <c r="Y54" s="16">
        <f>_xlfn.XLOOKUP(C54,Conv2!C:C,Conv2!E:E)</f>
        <v>4.3596248626708896</v>
      </c>
      <c r="Z54" s="15">
        <f t="shared" si="0"/>
        <v>1</v>
      </c>
      <c r="AA54" s="15">
        <f t="shared" si="1"/>
        <v>1</v>
      </c>
      <c r="AB54" s="15">
        <f t="shared" si="2"/>
        <v>1</v>
      </c>
      <c r="AC54" s="15">
        <f t="shared" si="3"/>
        <v>-1</v>
      </c>
      <c r="AD54" s="15">
        <f t="shared" si="9"/>
        <v>-1</v>
      </c>
      <c r="AE54" s="15">
        <f t="shared" si="10"/>
        <v>1</v>
      </c>
      <c r="AF54" s="15">
        <f t="shared" si="4"/>
        <v>1</v>
      </c>
      <c r="AG54" s="15">
        <f t="shared" si="5"/>
        <v>1</v>
      </c>
      <c r="AH54" s="15">
        <f t="shared" si="6"/>
        <v>1</v>
      </c>
      <c r="AI54" s="15">
        <f t="shared" si="7"/>
        <v>0</v>
      </c>
      <c r="AJ54" s="17">
        <f t="shared" si="11"/>
        <v>0</v>
      </c>
      <c r="AK54" s="17">
        <f t="shared" si="12"/>
        <v>1</v>
      </c>
      <c r="AL54" s="15">
        <f t="shared" si="13"/>
        <v>0</v>
      </c>
      <c r="AM54" s="15">
        <f t="shared" si="14"/>
        <v>0</v>
      </c>
      <c r="AN54" s="15">
        <f t="shared" si="15"/>
        <v>1</v>
      </c>
      <c r="AO54" s="16">
        <f t="shared" si="16"/>
        <v>4.4709863717264478</v>
      </c>
      <c r="AP54" s="16">
        <f t="shared" si="17"/>
        <v>6.7444277822001659</v>
      </c>
      <c r="AQ54" s="18">
        <f t="shared" si="18"/>
        <v>1.6702647372206265</v>
      </c>
    </row>
    <row r="55" spans="1:43" x14ac:dyDescent="0.2">
      <c r="A55" s="14" t="s">
        <v>29</v>
      </c>
      <c r="B55" s="15" t="s">
        <v>18</v>
      </c>
      <c r="C55" s="15" t="str">
        <f t="shared" si="19"/>
        <v>Newcastle Crystal Palace</v>
      </c>
      <c r="D55" s="15">
        <v>0</v>
      </c>
      <c r="E55" s="15">
        <v>0</v>
      </c>
      <c r="F55" s="15" t="s">
        <v>23</v>
      </c>
      <c r="G55" s="15">
        <f t="shared" si="8"/>
        <v>0</v>
      </c>
      <c r="H55" s="15">
        <v>2</v>
      </c>
      <c r="I55" s="15">
        <v>3.5</v>
      </c>
      <c r="J55" s="15">
        <v>3.75</v>
      </c>
      <c r="K55" s="15">
        <v>2</v>
      </c>
      <c r="L55" s="15">
        <v>3.4</v>
      </c>
      <c r="M55" s="15">
        <v>3.75</v>
      </c>
      <c r="N55" s="15">
        <v>2.0499999999999998</v>
      </c>
      <c r="O55" s="15">
        <v>3.45</v>
      </c>
      <c r="P55" s="15">
        <v>3.7</v>
      </c>
      <c r="Q55" s="16">
        <f>_xlfn.XLOOKUP(C55,XGBoost3!C:C,XGBoost3!D:D)</f>
        <v>2.2907643318176198</v>
      </c>
      <c r="R55" s="16">
        <f>_xlfn.XLOOKUP(C55,XGBoost3!C:C,XGBoost3!E:E)</f>
        <v>4.5146307945251403</v>
      </c>
      <c r="S55" s="16">
        <f>_xlfn.XLOOKUP(C55,XGBoost3!C:C,XGBoost3!F:F)</f>
        <v>2.9242980480193999</v>
      </c>
      <c r="T55" s="16">
        <f>_xlfn.XLOOKUP(C55,Conv1!C:C,Conv1!D:D)</f>
        <v>3.9180524349212602</v>
      </c>
      <c r="U55" s="16">
        <f>_xlfn.XLOOKUP(C55,Conv1!C:C,Conv1!E:E)</f>
        <v>1.36067795753479</v>
      </c>
      <c r="V55" s="16">
        <f>_xlfn.XLOOKUP(C55,Conv1!C:C,Conv1!F:F)</f>
        <v>101.59131622314401</v>
      </c>
      <c r="W55" s="16">
        <f>_xlfn.XLOOKUP(C55,Conv2!C:C,Conv2!D:D)</f>
        <v>1.75270187854766</v>
      </c>
      <c r="X55" s="16">
        <f>_xlfn.XLOOKUP(C55,Conv2!C:C,Conv2!E:E)</f>
        <v>4.4803681373596103</v>
      </c>
      <c r="Y55" s="16">
        <f>_xlfn.XLOOKUP(C55,Conv2!C:C,Conv2!E:E)</f>
        <v>4.4803681373596103</v>
      </c>
      <c r="Z55" s="15">
        <f t="shared" si="0"/>
        <v>1</v>
      </c>
      <c r="AA55" s="15">
        <f t="shared" si="1"/>
        <v>1</v>
      </c>
      <c r="AB55" s="15">
        <f t="shared" si="2"/>
        <v>1</v>
      </c>
      <c r="AC55" s="15">
        <f t="shared" si="3"/>
        <v>1</v>
      </c>
      <c r="AD55" s="15">
        <f t="shared" si="9"/>
        <v>-1</v>
      </c>
      <c r="AE55" s="15">
        <f t="shared" si="10"/>
        <v>1</v>
      </c>
      <c r="AF55" s="15">
        <f t="shared" si="4"/>
        <v>0</v>
      </c>
      <c r="AG55" s="15">
        <f t="shared" si="5"/>
        <v>0</v>
      </c>
      <c r="AH55" s="15">
        <f t="shared" si="6"/>
        <v>0</v>
      </c>
      <c r="AI55" s="15">
        <f t="shared" si="7"/>
        <v>0</v>
      </c>
      <c r="AJ55" s="17">
        <f t="shared" si="11"/>
        <v>0</v>
      </c>
      <c r="AK55" s="17">
        <f t="shared" si="12"/>
        <v>0</v>
      </c>
      <c r="AL55" s="15">
        <f t="shared" si="13"/>
        <v>1</v>
      </c>
      <c r="AM55" s="15">
        <f t="shared" si="14"/>
        <v>1</v>
      </c>
      <c r="AN55" s="15">
        <f t="shared" si="15"/>
        <v>1</v>
      </c>
      <c r="AO55" s="16">
        <f t="shared" si="16"/>
        <v>1.3390741990021799</v>
      </c>
      <c r="AP55" s="16">
        <f t="shared" si="17"/>
        <v>97.931428450708935</v>
      </c>
      <c r="AQ55" s="18">
        <f t="shared" si="18"/>
        <v>1.3262801745148383</v>
      </c>
    </row>
    <row r="56" spans="1:43" x14ac:dyDescent="0.2">
      <c r="A56" s="14" t="s">
        <v>30</v>
      </c>
      <c r="B56" s="15" t="s">
        <v>25</v>
      </c>
      <c r="C56" s="15" t="str">
        <f t="shared" si="19"/>
        <v>Nott'm Forest Bournemouth</v>
      </c>
      <c r="D56" s="15">
        <v>2</v>
      </c>
      <c r="E56" s="15">
        <v>3</v>
      </c>
      <c r="F56" s="15" t="s">
        <v>20</v>
      </c>
      <c r="G56" s="15">
        <f t="shared" si="8"/>
        <v>-1</v>
      </c>
      <c r="H56" s="15">
        <v>1.95</v>
      </c>
      <c r="I56" s="15">
        <v>3.5</v>
      </c>
      <c r="J56" s="15">
        <v>3.8</v>
      </c>
      <c r="K56" s="15">
        <v>2</v>
      </c>
      <c r="L56" s="15">
        <v>3.4</v>
      </c>
      <c r="M56" s="15">
        <v>3.8</v>
      </c>
      <c r="N56" s="15">
        <v>2</v>
      </c>
      <c r="O56" s="15">
        <v>3.45</v>
      </c>
      <c r="P56" s="15">
        <v>3.8</v>
      </c>
      <c r="Q56" s="16">
        <f>_xlfn.XLOOKUP(C56,XGBoost3!C:C,XGBoost3!D:D)</f>
        <v>2.4801316261291499</v>
      </c>
      <c r="R56" s="16">
        <f>_xlfn.XLOOKUP(C56,XGBoost3!C:C,XGBoost3!E:E)</f>
        <v>3.9786281585693302</v>
      </c>
      <c r="S56" s="16">
        <f>_xlfn.XLOOKUP(C56,XGBoost3!C:C,XGBoost3!F:F)</f>
        <v>2.89475226402282</v>
      </c>
      <c r="T56" s="16">
        <f>_xlfn.XLOOKUP(C56,Conv1!C:C,Conv1!D:D)</f>
        <v>1.1080911159515301</v>
      </c>
      <c r="U56" s="16">
        <f>_xlfn.XLOOKUP(C56,Conv1!C:C,Conv1!E:E)</f>
        <v>10.886355400085399</v>
      </c>
      <c r="V56" s="16">
        <f>_xlfn.XLOOKUP(C56,Conv1!C:C,Conv1!F:F)</f>
        <v>175.77780151367099</v>
      </c>
      <c r="W56" s="16">
        <f>_xlfn.XLOOKUP(C56,Conv2!C:C,Conv2!D:D)</f>
        <v>2.20327591896057</v>
      </c>
      <c r="X56" s="16">
        <f>_xlfn.XLOOKUP(C56,Conv2!C:C,Conv2!E:E)</f>
        <v>3.9258449077606201</v>
      </c>
      <c r="Y56" s="16">
        <f>_xlfn.XLOOKUP(C56,Conv2!C:C,Conv2!E:E)</f>
        <v>3.9258449077606201</v>
      </c>
      <c r="Z56" s="15">
        <f t="shared" si="0"/>
        <v>1</v>
      </c>
      <c r="AA56" s="15">
        <f t="shared" si="1"/>
        <v>1</v>
      </c>
      <c r="AB56" s="15">
        <f t="shared" si="2"/>
        <v>1</v>
      </c>
      <c r="AC56" s="15">
        <f t="shared" si="3"/>
        <v>1</v>
      </c>
      <c r="AD56" s="15">
        <f t="shared" si="9"/>
        <v>1</v>
      </c>
      <c r="AE56" s="15">
        <f t="shared" si="10"/>
        <v>1</v>
      </c>
      <c r="AF56" s="15">
        <f t="shared" si="4"/>
        <v>0</v>
      </c>
      <c r="AG56" s="15">
        <f t="shared" si="5"/>
        <v>0</v>
      </c>
      <c r="AH56" s="15">
        <f t="shared" si="6"/>
        <v>0</v>
      </c>
      <c r="AI56" s="15">
        <f t="shared" si="7"/>
        <v>0</v>
      </c>
      <c r="AJ56" s="17">
        <f t="shared" si="11"/>
        <v>0</v>
      </c>
      <c r="AK56" s="17">
        <f t="shared" si="12"/>
        <v>0</v>
      </c>
      <c r="AL56" s="15">
        <f t="shared" si="13"/>
        <v>1</v>
      </c>
      <c r="AM56" s="15">
        <f t="shared" si="14"/>
        <v>1</v>
      </c>
      <c r="AN56" s="15">
        <f t="shared" si="15"/>
        <v>1</v>
      </c>
      <c r="AO56" s="16">
        <f t="shared" si="16"/>
        <v>1.1530167266495455</v>
      </c>
      <c r="AP56" s="16">
        <f t="shared" si="17"/>
        <v>172.14081182732187</v>
      </c>
      <c r="AQ56" s="18">
        <f t="shared" si="18"/>
        <v>0.53252832439247411</v>
      </c>
    </row>
    <row r="57" spans="1:43" x14ac:dyDescent="0.2">
      <c r="A57" s="14" t="s">
        <v>31</v>
      </c>
      <c r="B57" s="15" t="s">
        <v>21</v>
      </c>
      <c r="C57" s="15" t="str">
        <f t="shared" si="19"/>
        <v>Tottenham Fulham</v>
      </c>
      <c r="D57" s="15">
        <v>2</v>
      </c>
      <c r="E57" s="15">
        <v>1</v>
      </c>
      <c r="F57" s="15" t="s">
        <v>24</v>
      </c>
      <c r="G57" s="15">
        <f t="shared" si="8"/>
        <v>1</v>
      </c>
      <c r="H57" s="15">
        <v>1.5</v>
      </c>
      <c r="I57" s="15">
        <v>4.5</v>
      </c>
      <c r="J57" s="15">
        <v>6.5</v>
      </c>
      <c r="K57" s="15">
        <v>1.47</v>
      </c>
      <c r="L57" s="15">
        <v>4.5999999999999996</v>
      </c>
      <c r="M57" s="15">
        <v>6.25</v>
      </c>
      <c r="N57" s="15">
        <v>1.47</v>
      </c>
      <c r="O57" s="15">
        <v>4.5999999999999996</v>
      </c>
      <c r="P57" s="15">
        <v>6.25</v>
      </c>
      <c r="Q57" s="16">
        <f>_xlfn.XLOOKUP(C57,XGBoost3!C:C,XGBoost3!D:D)</f>
        <v>1.4823249578475901</v>
      </c>
      <c r="R57" s="16">
        <f>_xlfn.XLOOKUP(C57,XGBoost3!C:C,XGBoost3!E:E)</f>
        <v>8.1532468795776296</v>
      </c>
      <c r="S57" s="16">
        <f>_xlfn.XLOOKUP(C57,XGBoost3!C:C,XGBoost3!F:F)</f>
        <v>4.9325814247131303</v>
      </c>
      <c r="T57" s="16">
        <f>_xlfn.XLOOKUP(C57,Conv1!C:C,Conv1!D:D)</f>
        <v>1.53495073318481</v>
      </c>
      <c r="U57" s="16">
        <f>_xlfn.XLOOKUP(C57,Conv1!C:C,Conv1!E:E)</f>
        <v>2.8727042675018302</v>
      </c>
      <c r="V57" s="16">
        <f>_xlfn.XLOOKUP(C57,Conv1!C:C,Conv1!F:F)</f>
        <v>2443.32055664062</v>
      </c>
      <c r="W57" s="16">
        <f>_xlfn.XLOOKUP(C57,Conv2!C:C,Conv2!D:D)</f>
        <v>1.37193131446838</v>
      </c>
      <c r="X57" s="16">
        <f>_xlfn.XLOOKUP(C57,Conv2!C:C,Conv2!E:E)</f>
        <v>5.74163341522216</v>
      </c>
      <c r="Y57" s="16">
        <f>_xlfn.XLOOKUP(C57,Conv2!C:C,Conv2!E:E)</f>
        <v>5.74163341522216</v>
      </c>
      <c r="Z57" s="15">
        <f t="shared" si="0"/>
        <v>1</v>
      </c>
      <c r="AA57" s="15">
        <f t="shared" si="1"/>
        <v>1</v>
      </c>
      <c r="AB57" s="15">
        <f t="shared" si="2"/>
        <v>1</v>
      </c>
      <c r="AC57" s="15">
        <f t="shared" si="3"/>
        <v>1</v>
      </c>
      <c r="AD57" s="15">
        <f t="shared" si="9"/>
        <v>1</v>
      </c>
      <c r="AE57" s="15">
        <f t="shared" si="10"/>
        <v>1</v>
      </c>
      <c r="AF57" s="15">
        <f t="shared" si="4"/>
        <v>1</v>
      </c>
      <c r="AG57" s="15">
        <f t="shared" si="5"/>
        <v>1</v>
      </c>
      <c r="AH57" s="15">
        <f t="shared" si="6"/>
        <v>1</v>
      </c>
      <c r="AI57" s="15">
        <f t="shared" si="7"/>
        <v>1</v>
      </c>
      <c r="AJ57" s="17">
        <f t="shared" si="11"/>
        <v>1</v>
      </c>
      <c r="AK57" s="17">
        <f t="shared" si="12"/>
        <v>1</v>
      </c>
      <c r="AL57" s="15">
        <f t="shared" si="13"/>
        <v>1</v>
      </c>
      <c r="AM57" s="15">
        <f t="shared" si="14"/>
        <v>1</v>
      </c>
      <c r="AN57" s="15">
        <f t="shared" si="15"/>
        <v>1</v>
      </c>
      <c r="AO57" s="16">
        <f t="shared" si="16"/>
        <v>3.7896315116809172</v>
      </c>
      <c r="AP57" s="16">
        <f t="shared" si="17"/>
        <v>2437.0711696242615</v>
      </c>
      <c r="AQ57" s="18">
        <f t="shared" si="18"/>
        <v>1.2535473291233954</v>
      </c>
    </row>
    <row r="58" spans="1:43" x14ac:dyDescent="0.2">
      <c r="A58" s="14" t="s">
        <v>28</v>
      </c>
      <c r="B58" s="15" t="s">
        <v>32</v>
      </c>
      <c r="C58" s="15" t="str">
        <f t="shared" si="19"/>
        <v>Wolves Southampton</v>
      </c>
      <c r="D58" s="15">
        <v>1</v>
      </c>
      <c r="E58" s="15">
        <v>0</v>
      </c>
      <c r="F58" s="15" t="s">
        <v>24</v>
      </c>
      <c r="G58" s="15">
        <f t="shared" si="8"/>
        <v>1</v>
      </c>
      <c r="H58" s="15">
        <v>2.2000000000000002</v>
      </c>
      <c r="I58" s="15">
        <v>3.4</v>
      </c>
      <c r="J58" s="15">
        <v>3.25</v>
      </c>
      <c r="K58" s="15">
        <v>2.15</v>
      </c>
      <c r="L58" s="15">
        <v>3.4</v>
      </c>
      <c r="M58" s="15">
        <v>3.3</v>
      </c>
      <c r="N58" s="15">
        <v>2.25</v>
      </c>
      <c r="O58" s="15">
        <v>3.35</v>
      </c>
      <c r="P58" s="15">
        <v>3.25</v>
      </c>
      <c r="Q58" s="16">
        <f>_xlfn.XLOOKUP(C58,XGBoost3!C:C,XGBoost3!D:D)</f>
        <v>3.16286277770996</v>
      </c>
      <c r="R58" s="16">
        <f>_xlfn.XLOOKUP(C58,XGBoost3!C:C,XGBoost3!E:E)</f>
        <v>2.6670258045196502</v>
      </c>
      <c r="S58" s="16">
        <f>_xlfn.XLOOKUP(C58,XGBoost3!C:C,XGBoost3!F:F)</f>
        <v>3.2374904155731201</v>
      </c>
      <c r="T58" s="16">
        <f>_xlfn.XLOOKUP(C58,Conv1!C:C,Conv1!D:D)</f>
        <v>546024.8125</v>
      </c>
      <c r="U58" s="16">
        <f>_xlfn.XLOOKUP(C58,Conv1!C:C,Conv1!E:E)</f>
        <v>1065.05969238281</v>
      </c>
      <c r="V58" s="16">
        <f>_xlfn.XLOOKUP(C58,Conv1!C:C,Conv1!F:F)</f>
        <v>1.0009416341781601</v>
      </c>
      <c r="W58" s="16">
        <f>_xlfn.XLOOKUP(C58,Conv2!C:C,Conv2!D:D)</f>
        <v>2.3583416938781698</v>
      </c>
      <c r="X58" s="16">
        <f>_xlfn.XLOOKUP(C58,Conv2!C:C,Conv2!E:E)</f>
        <v>3.6314933300018302</v>
      </c>
      <c r="Y58" s="16">
        <f>_xlfn.XLOOKUP(C58,Conv2!C:C,Conv2!E:E)</f>
        <v>3.6314933300018302</v>
      </c>
      <c r="Z58" s="15">
        <f t="shared" si="0"/>
        <v>1</v>
      </c>
      <c r="AA58" s="15">
        <f t="shared" si="1"/>
        <v>1</v>
      </c>
      <c r="AB58" s="15">
        <f t="shared" si="2"/>
        <v>1</v>
      </c>
      <c r="AC58" s="15">
        <f t="shared" si="3"/>
        <v>-1</v>
      </c>
      <c r="AD58" s="15">
        <f t="shared" si="9"/>
        <v>-1</v>
      </c>
      <c r="AE58" s="15">
        <f t="shared" si="10"/>
        <v>1</v>
      </c>
      <c r="AF58" s="15">
        <f t="shared" si="4"/>
        <v>1</v>
      </c>
      <c r="AG58" s="15">
        <f t="shared" si="5"/>
        <v>1</v>
      </c>
      <c r="AH58" s="15">
        <f t="shared" si="6"/>
        <v>1</v>
      </c>
      <c r="AI58" s="15">
        <f t="shared" si="7"/>
        <v>0</v>
      </c>
      <c r="AJ58" s="17">
        <f t="shared" si="11"/>
        <v>0</v>
      </c>
      <c r="AK58" s="17">
        <f t="shared" si="12"/>
        <v>1</v>
      </c>
      <c r="AL58" s="15">
        <f t="shared" si="13"/>
        <v>0</v>
      </c>
      <c r="AM58" s="15">
        <f t="shared" si="14"/>
        <v>0</v>
      </c>
      <c r="AN58" s="15">
        <f t="shared" si="15"/>
        <v>1</v>
      </c>
      <c r="AO58" s="16">
        <f t="shared" si="16"/>
        <v>1.1401441541852979</v>
      </c>
      <c r="AP58" s="16">
        <f t="shared" si="17"/>
        <v>546023.59472059039</v>
      </c>
      <c r="AQ58" s="18">
        <f t="shared" si="18"/>
        <v>0.48632661689835116</v>
      </c>
    </row>
    <row r="59" spans="1:43" x14ac:dyDescent="0.2">
      <c r="A59" s="14" t="s">
        <v>26</v>
      </c>
      <c r="B59" s="15" t="s">
        <v>40</v>
      </c>
      <c r="C59" s="15" t="str">
        <f t="shared" si="19"/>
        <v>Aston Villa Man City</v>
      </c>
      <c r="D59" s="15">
        <v>1</v>
      </c>
      <c r="E59" s="15">
        <v>1</v>
      </c>
      <c r="F59" s="15" t="s">
        <v>23</v>
      </c>
      <c r="G59" s="15">
        <f t="shared" si="8"/>
        <v>0</v>
      </c>
      <c r="H59" s="15">
        <v>8</v>
      </c>
      <c r="I59" s="15">
        <v>5.5</v>
      </c>
      <c r="J59" s="15">
        <v>1.33</v>
      </c>
      <c r="K59" s="15">
        <v>8</v>
      </c>
      <c r="L59" s="15">
        <v>5.25</v>
      </c>
      <c r="M59" s="15">
        <v>1.35</v>
      </c>
      <c r="N59" s="15">
        <v>8.25</v>
      </c>
      <c r="O59" s="15">
        <v>5.5</v>
      </c>
      <c r="P59" s="15">
        <v>1.33</v>
      </c>
      <c r="Q59" s="16">
        <f>_xlfn.XLOOKUP(C59,XGBoost3!C:C,XGBoost3!D:D)</f>
        <v>12.3995904922485</v>
      </c>
      <c r="R59" s="16">
        <f>_xlfn.XLOOKUP(C59,XGBoost3!C:C,XGBoost3!E:E)</f>
        <v>7.9124422073364196</v>
      </c>
      <c r="S59" s="16">
        <f>_xlfn.XLOOKUP(C59,XGBoost3!C:C,XGBoost3!F:F)</f>
        <v>1.2610833644866899</v>
      </c>
      <c r="T59" s="16">
        <f>_xlfn.XLOOKUP(C59,Conv1!C:C,Conv1!D:D)</f>
        <v>419.23318481445301</v>
      </c>
      <c r="U59" s="16">
        <f>_xlfn.XLOOKUP(C59,Conv1!C:C,Conv1!E:E)</f>
        <v>40.416599273681598</v>
      </c>
      <c r="V59" s="16">
        <f>_xlfn.XLOOKUP(C59,Conv1!C:C,Conv1!F:F)</f>
        <v>1.0278840065002399</v>
      </c>
      <c r="W59" s="16">
        <f>_xlfn.XLOOKUP(C59,Conv2!C:C,Conv2!D:D)</f>
        <v>15.114070892333901</v>
      </c>
      <c r="X59" s="16">
        <f>_xlfn.XLOOKUP(C59,Conv2!C:C,Conv2!E:E)</f>
        <v>6.2371568679809499</v>
      </c>
      <c r="Y59" s="16">
        <f>_xlfn.XLOOKUP(C59,Conv2!C:C,Conv2!E:E)</f>
        <v>6.2371568679809499</v>
      </c>
      <c r="Z59" s="15">
        <f t="shared" si="0"/>
        <v>-1</v>
      </c>
      <c r="AA59" s="15">
        <f t="shared" si="1"/>
        <v>-1</v>
      </c>
      <c r="AB59" s="15">
        <f t="shared" si="2"/>
        <v>-1</v>
      </c>
      <c r="AC59" s="15">
        <f t="shared" si="3"/>
        <v>-1</v>
      </c>
      <c r="AD59" s="15">
        <f t="shared" si="9"/>
        <v>-1</v>
      </c>
      <c r="AE59" s="15">
        <f t="shared" si="10"/>
        <v>-1</v>
      </c>
      <c r="AF59" s="15">
        <f t="shared" si="4"/>
        <v>0</v>
      </c>
      <c r="AG59" s="15">
        <f t="shared" si="5"/>
        <v>0</v>
      </c>
      <c r="AH59" s="15">
        <f t="shared" si="6"/>
        <v>0</v>
      </c>
      <c r="AI59" s="15">
        <f t="shared" si="7"/>
        <v>0</v>
      </c>
      <c r="AJ59" s="17">
        <f t="shared" si="11"/>
        <v>0</v>
      </c>
      <c r="AK59" s="17">
        <f t="shared" si="12"/>
        <v>0</v>
      </c>
      <c r="AL59" s="15">
        <f t="shared" si="13"/>
        <v>1</v>
      </c>
      <c r="AM59" s="15">
        <f t="shared" si="14"/>
        <v>1</v>
      </c>
      <c r="AN59" s="15">
        <f t="shared" si="15"/>
        <v>1</v>
      </c>
      <c r="AO59" s="16">
        <f t="shared" si="16"/>
        <v>4.8003883342650342</v>
      </c>
      <c r="AP59" s="16">
        <f t="shared" si="17"/>
        <v>412.46386311911402</v>
      </c>
      <c r="AQ59" s="18">
        <f t="shared" si="18"/>
        <v>8.4698912619920694</v>
      </c>
    </row>
    <row r="60" spans="1:43" x14ac:dyDescent="0.2">
      <c r="A60" s="14" t="s">
        <v>38</v>
      </c>
      <c r="B60" s="15" t="s">
        <v>35</v>
      </c>
      <c r="C60" s="15" t="str">
        <f t="shared" si="19"/>
        <v>Brighton Leicester</v>
      </c>
      <c r="D60" s="15">
        <v>5</v>
      </c>
      <c r="E60" s="15">
        <v>2</v>
      </c>
      <c r="F60" s="15" t="s">
        <v>24</v>
      </c>
      <c r="G60" s="15">
        <f t="shared" si="8"/>
        <v>1</v>
      </c>
      <c r="H60" s="15">
        <v>1.83</v>
      </c>
      <c r="I60" s="15">
        <v>3.5</v>
      </c>
      <c r="J60" s="15">
        <v>4.5</v>
      </c>
      <c r="K60" s="15">
        <v>1.88</v>
      </c>
      <c r="L60" s="15">
        <v>3.6</v>
      </c>
      <c r="M60" s="15">
        <v>4</v>
      </c>
      <c r="N60" s="15">
        <v>1.9</v>
      </c>
      <c r="O60" s="15">
        <v>3.6</v>
      </c>
      <c r="P60" s="15">
        <v>4.2</v>
      </c>
      <c r="Q60" s="16">
        <f>_xlfn.XLOOKUP(C60,XGBoost3!C:C,XGBoost3!D:D)</f>
        <v>1.4374496936798</v>
      </c>
      <c r="R60" s="16">
        <f>_xlfn.XLOOKUP(C60,XGBoost3!C:C,XGBoost3!E:E)</f>
        <v>5.3925361633300701</v>
      </c>
      <c r="S60" s="16">
        <f>_xlfn.XLOOKUP(C60,XGBoost3!C:C,XGBoost3!F:F)</f>
        <v>8.4117069244384695</v>
      </c>
      <c r="T60" s="16">
        <f>_xlfn.XLOOKUP(C60,Conv1!C:C,Conv1!D:D)</f>
        <v>1.0001391172409</v>
      </c>
      <c r="U60" s="16">
        <f>_xlfn.XLOOKUP(C60,Conv1!C:C,Conv1!E:E)</f>
        <v>7193.34716796875</v>
      </c>
      <c r="V60" s="16">
        <f>_xlfn.XLOOKUP(C60,Conv1!C:C,Conv1!F:F)</f>
        <v>34740764</v>
      </c>
      <c r="W60" s="16">
        <f>_xlfn.XLOOKUP(C60,Conv2!C:C,Conv2!D:D)</f>
        <v>1.67125356197357</v>
      </c>
      <c r="X60" s="16">
        <f>_xlfn.XLOOKUP(C60,Conv2!C:C,Conv2!E:E)</f>
        <v>4.9211230278015101</v>
      </c>
      <c r="Y60" s="16">
        <f>_xlfn.XLOOKUP(C60,Conv2!C:C,Conv2!E:E)</f>
        <v>4.9211230278015101</v>
      </c>
      <c r="Z60" s="15">
        <f t="shared" si="0"/>
        <v>1</v>
      </c>
      <c r="AA60" s="15">
        <f t="shared" si="1"/>
        <v>1</v>
      </c>
      <c r="AB60" s="15">
        <f t="shared" si="2"/>
        <v>1</v>
      </c>
      <c r="AC60" s="15">
        <f t="shared" si="3"/>
        <v>1</v>
      </c>
      <c r="AD60" s="15">
        <f t="shared" si="9"/>
        <v>1</v>
      </c>
      <c r="AE60" s="15">
        <f t="shared" si="10"/>
        <v>1</v>
      </c>
      <c r="AF60" s="15">
        <f t="shared" si="4"/>
        <v>1</v>
      </c>
      <c r="AG60" s="15">
        <f t="shared" si="5"/>
        <v>1</v>
      </c>
      <c r="AH60" s="15">
        <f t="shared" si="6"/>
        <v>1</v>
      </c>
      <c r="AI60" s="15">
        <f t="shared" si="7"/>
        <v>1</v>
      </c>
      <c r="AJ60" s="17">
        <f t="shared" si="11"/>
        <v>1</v>
      </c>
      <c r="AK60" s="17">
        <f t="shared" si="12"/>
        <v>1</v>
      </c>
      <c r="AL60" s="15">
        <f t="shared" si="13"/>
        <v>1</v>
      </c>
      <c r="AM60" s="15">
        <f t="shared" si="14"/>
        <v>1</v>
      </c>
      <c r="AN60" s="15">
        <f t="shared" si="15"/>
        <v>1</v>
      </c>
      <c r="AO60" s="16">
        <f t="shared" si="16"/>
        <v>4.6006101660634044</v>
      </c>
      <c r="AP60" s="16">
        <f t="shared" si="17"/>
        <v>34740760.543974295</v>
      </c>
      <c r="AQ60" s="18">
        <f t="shared" si="18"/>
        <v>1.522402512058761</v>
      </c>
    </row>
    <row r="61" spans="1:43" x14ac:dyDescent="0.2">
      <c r="A61" s="14" t="s">
        <v>37</v>
      </c>
      <c r="B61" s="15" t="s">
        <v>19</v>
      </c>
      <c r="C61" s="15" t="str">
        <f t="shared" si="19"/>
        <v>Man United Arsenal</v>
      </c>
      <c r="D61" s="15">
        <v>3</v>
      </c>
      <c r="E61" s="15">
        <v>1</v>
      </c>
      <c r="F61" s="15" t="s">
        <v>24</v>
      </c>
      <c r="G61" s="15">
        <f t="shared" si="8"/>
        <v>1</v>
      </c>
      <c r="H61" s="15">
        <v>2.5</v>
      </c>
      <c r="I61" s="15">
        <v>3.5</v>
      </c>
      <c r="J61" s="15">
        <v>2.7</v>
      </c>
      <c r="K61" s="15">
        <v>2.5499999999999998</v>
      </c>
      <c r="L61" s="15">
        <v>3.5</v>
      </c>
      <c r="M61" s="15">
        <v>2.5499999999999998</v>
      </c>
      <c r="N61" s="15">
        <v>2.5499999999999998</v>
      </c>
      <c r="O61" s="15">
        <v>3.55</v>
      </c>
      <c r="P61" s="15">
        <v>2.65</v>
      </c>
      <c r="Q61" s="16">
        <f>_xlfn.XLOOKUP(C61,XGBoost3!C:C,XGBoost3!D:D)</f>
        <v>4.0241265296936</v>
      </c>
      <c r="R61" s="16">
        <f>_xlfn.XLOOKUP(C61,XGBoost3!C:C,XGBoost3!E:E)</f>
        <v>3.2023663520812899</v>
      </c>
      <c r="S61" s="16">
        <f>_xlfn.XLOOKUP(C61,XGBoost3!C:C,XGBoost3!F:F)</f>
        <v>2.2767128944396902</v>
      </c>
      <c r="T61" s="16">
        <f>_xlfn.XLOOKUP(C61,Conv1!C:C,Conv1!D:D)</f>
        <v>114.59754943847599</v>
      </c>
      <c r="U61" s="16">
        <f>_xlfn.XLOOKUP(C61,Conv1!C:C,Conv1!E:E)</f>
        <v>11.5146465301513</v>
      </c>
      <c r="V61" s="16">
        <f>_xlfn.XLOOKUP(C61,Conv1!C:C,Conv1!F:F)</f>
        <v>1.1056714057922301</v>
      </c>
      <c r="W61" s="16">
        <f>_xlfn.XLOOKUP(C61,Conv2!C:C,Conv2!D:D)</f>
        <v>2.1353287696838299</v>
      </c>
      <c r="X61" s="16">
        <f>_xlfn.XLOOKUP(C61,Conv2!C:C,Conv2!E:E)</f>
        <v>3.9465816020965501</v>
      </c>
      <c r="Y61" s="16">
        <f>_xlfn.XLOOKUP(C61,Conv2!C:C,Conv2!E:E)</f>
        <v>3.9465816020965501</v>
      </c>
      <c r="Z61" s="15">
        <f t="shared" si="0"/>
        <v>1</v>
      </c>
      <c r="AA61" s="15">
        <f t="shared" si="1"/>
        <v>1</v>
      </c>
      <c r="AB61" s="15">
        <f t="shared" si="2"/>
        <v>1</v>
      </c>
      <c r="AC61" s="15">
        <f t="shared" si="3"/>
        <v>-1</v>
      </c>
      <c r="AD61" s="15">
        <f t="shared" si="9"/>
        <v>-1</v>
      </c>
      <c r="AE61" s="15">
        <f t="shared" si="10"/>
        <v>1</v>
      </c>
      <c r="AF61" s="15">
        <f t="shared" si="4"/>
        <v>1</v>
      </c>
      <c r="AG61" s="15">
        <f t="shared" si="5"/>
        <v>1</v>
      </c>
      <c r="AH61" s="15">
        <f t="shared" si="6"/>
        <v>1</v>
      </c>
      <c r="AI61" s="15">
        <f t="shared" si="7"/>
        <v>0</v>
      </c>
      <c r="AJ61" s="17">
        <f t="shared" si="11"/>
        <v>0</v>
      </c>
      <c r="AK61" s="17">
        <f t="shared" si="12"/>
        <v>1</v>
      </c>
      <c r="AL61" s="15">
        <f t="shared" si="13"/>
        <v>0</v>
      </c>
      <c r="AM61" s="15">
        <f t="shared" si="14"/>
        <v>0</v>
      </c>
      <c r="AN61" s="15">
        <f t="shared" si="15"/>
        <v>1</v>
      </c>
      <c r="AO61" s="16">
        <f t="shared" si="16"/>
        <v>1.5598850732952605</v>
      </c>
      <c r="AP61" s="16">
        <f t="shared" si="17"/>
        <v>112.34088249753454</v>
      </c>
      <c r="AQ61" s="18">
        <f t="shared" si="18"/>
        <v>1.417869192580419</v>
      </c>
    </row>
    <row r="62" spans="1:43" x14ac:dyDescent="0.2">
      <c r="A62" s="14" t="s">
        <v>26</v>
      </c>
      <c r="B62" s="15" t="s">
        <v>32</v>
      </c>
      <c r="C62" s="15" t="str">
        <f t="shared" si="19"/>
        <v>Aston Villa Southampton</v>
      </c>
      <c r="D62" s="15">
        <v>1</v>
      </c>
      <c r="E62" s="15">
        <v>0</v>
      </c>
      <c r="F62" s="15" t="s">
        <v>24</v>
      </c>
      <c r="G62" s="15">
        <f t="shared" si="8"/>
        <v>1</v>
      </c>
      <c r="H62" s="15">
        <v>2.1</v>
      </c>
      <c r="I62" s="15">
        <v>3.5</v>
      </c>
      <c r="J62" s="15">
        <v>3.5</v>
      </c>
      <c r="K62" s="15">
        <v>2</v>
      </c>
      <c r="L62" s="15">
        <v>3.5</v>
      </c>
      <c r="M62" s="15">
        <v>3.6</v>
      </c>
      <c r="N62" s="15">
        <v>2.1</v>
      </c>
      <c r="O62" s="15">
        <v>3.45</v>
      </c>
      <c r="P62" s="15">
        <v>3.5</v>
      </c>
      <c r="Q62" s="16">
        <f>_xlfn.XLOOKUP(C62,XGBoost3!C:C,XGBoost3!D:D)</f>
        <v>2.7426388263702299</v>
      </c>
      <c r="R62" s="16">
        <f>_xlfn.XLOOKUP(C62,XGBoost3!C:C,XGBoost3!E:E)</f>
        <v>2.8314757347106898</v>
      </c>
      <c r="S62" s="16">
        <f>_xlfn.XLOOKUP(C62,XGBoost3!C:C,XGBoost3!F:F)</f>
        <v>3.5433993339538499</v>
      </c>
      <c r="T62" s="16">
        <f>_xlfn.XLOOKUP(C62,Conv1!C:C,Conv1!D:D)</f>
        <v>52552.015625</v>
      </c>
      <c r="U62" s="16">
        <f>_xlfn.XLOOKUP(C62,Conv1!C:C,Conv1!E:E)</f>
        <v>21.9089241027832</v>
      </c>
      <c r="V62" s="16">
        <f>_xlfn.XLOOKUP(C62,Conv1!C:C,Conv1!F:F)</f>
        <v>1.04784727096557</v>
      </c>
      <c r="W62" s="16">
        <f>_xlfn.XLOOKUP(C62,Conv2!C:C,Conv2!D:D)</f>
        <v>1.94205617904663</v>
      </c>
      <c r="X62" s="16">
        <f>_xlfn.XLOOKUP(C62,Conv2!C:C,Conv2!E:E)</f>
        <v>4.1341323852539</v>
      </c>
      <c r="Y62" s="16">
        <f>_xlfn.XLOOKUP(C62,Conv2!C:C,Conv2!E:E)</f>
        <v>4.1341323852539</v>
      </c>
      <c r="Z62" s="15">
        <f t="shared" si="0"/>
        <v>1</v>
      </c>
      <c r="AA62" s="15">
        <f t="shared" si="1"/>
        <v>1</v>
      </c>
      <c r="AB62" s="15">
        <f t="shared" si="2"/>
        <v>1</v>
      </c>
      <c r="AC62" s="15">
        <f t="shared" si="3"/>
        <v>1</v>
      </c>
      <c r="AD62" s="15">
        <f t="shared" si="9"/>
        <v>-1</v>
      </c>
      <c r="AE62" s="15">
        <f t="shared" si="10"/>
        <v>1</v>
      </c>
      <c r="AF62" s="15">
        <f t="shared" si="4"/>
        <v>1</v>
      </c>
      <c r="AG62" s="15">
        <f t="shared" si="5"/>
        <v>1</v>
      </c>
      <c r="AH62" s="15">
        <f t="shared" si="6"/>
        <v>1</v>
      </c>
      <c r="AI62" s="15">
        <f t="shared" si="7"/>
        <v>1</v>
      </c>
      <c r="AJ62" s="17">
        <f t="shared" si="11"/>
        <v>0</v>
      </c>
      <c r="AK62" s="17">
        <f t="shared" si="12"/>
        <v>1</v>
      </c>
      <c r="AL62" s="15">
        <f t="shared" si="13"/>
        <v>1</v>
      </c>
      <c r="AM62" s="15">
        <f t="shared" si="14"/>
        <v>0</v>
      </c>
      <c r="AN62" s="15">
        <f t="shared" si="15"/>
        <v>1</v>
      </c>
      <c r="AO62" s="16">
        <f t="shared" si="16"/>
        <v>0.89299520160963097</v>
      </c>
      <c r="AP62" s="16">
        <f t="shared" si="17"/>
        <v>52549.918924195794</v>
      </c>
      <c r="AQ62" s="18">
        <f t="shared" si="18"/>
        <v>0.94610107977865732</v>
      </c>
    </row>
    <row r="63" spans="1:43" x14ac:dyDescent="0.2">
      <c r="A63" s="14" t="s">
        <v>30</v>
      </c>
      <c r="B63" s="15" t="s">
        <v>21</v>
      </c>
      <c r="C63" s="15" t="str">
        <f t="shared" si="19"/>
        <v>Nott'm Forest Fulham</v>
      </c>
      <c r="D63" s="15">
        <v>2</v>
      </c>
      <c r="E63" s="15">
        <v>3</v>
      </c>
      <c r="F63" s="15" t="s">
        <v>20</v>
      </c>
      <c r="G63" s="15">
        <f t="shared" si="8"/>
        <v>-1</v>
      </c>
      <c r="H63" s="15">
        <v>2.75</v>
      </c>
      <c r="I63" s="15">
        <v>3.3</v>
      </c>
      <c r="J63" s="15">
        <v>2.62</v>
      </c>
      <c r="K63" s="15">
        <v>2.75</v>
      </c>
      <c r="L63" s="15">
        <v>3.4</v>
      </c>
      <c r="M63" s="15">
        <v>2.5</v>
      </c>
      <c r="N63" s="15">
        <v>2.75</v>
      </c>
      <c r="O63" s="15">
        <v>3.35</v>
      </c>
      <c r="P63" s="15">
        <v>2.6</v>
      </c>
      <c r="Q63" s="16">
        <f>_xlfn.XLOOKUP(C63,XGBoost3!C:C,XGBoost3!D:D)</f>
        <v>2.97257947921752</v>
      </c>
      <c r="R63" s="16">
        <f>_xlfn.XLOOKUP(C63,XGBoost3!C:C,XGBoost3!E:E)</f>
        <v>3.69043636322021</v>
      </c>
      <c r="S63" s="16">
        <f>_xlfn.XLOOKUP(C63,XGBoost3!C:C,XGBoost3!F:F)</f>
        <v>2.5469841957092201</v>
      </c>
      <c r="T63" s="16">
        <f>_xlfn.XLOOKUP(C63,Conv1!C:C,Conv1!D:D)</f>
        <v>7.83243656158447</v>
      </c>
      <c r="U63" s="16">
        <f>_xlfn.XLOOKUP(C63,Conv1!C:C,Conv1!E:E)</f>
        <v>7.6296529769897399</v>
      </c>
      <c r="V63" s="16">
        <f>_xlfn.XLOOKUP(C63,Conv1!C:C,Conv1!F:F)</f>
        <v>1.3490574359893699</v>
      </c>
      <c r="W63" s="16">
        <f>_xlfn.XLOOKUP(C63,Conv2!C:C,Conv2!D:D)</f>
        <v>2.0585076808929399</v>
      </c>
      <c r="X63" s="16">
        <f>_xlfn.XLOOKUP(C63,Conv2!C:C,Conv2!E:E)</f>
        <v>3.89678907394409</v>
      </c>
      <c r="Y63" s="16">
        <f>_xlfn.XLOOKUP(C63,Conv2!C:C,Conv2!E:E)</f>
        <v>3.89678907394409</v>
      </c>
      <c r="Z63" s="15">
        <f t="shared" si="0"/>
        <v>-1</v>
      </c>
      <c r="AA63" s="15">
        <f t="shared" si="1"/>
        <v>-1</v>
      </c>
      <c r="AB63" s="15">
        <f t="shared" si="2"/>
        <v>-1</v>
      </c>
      <c r="AC63" s="15">
        <f t="shared" si="3"/>
        <v>-1</v>
      </c>
      <c r="AD63" s="15">
        <f t="shared" si="9"/>
        <v>-1</v>
      </c>
      <c r="AE63" s="15">
        <f t="shared" si="10"/>
        <v>1</v>
      </c>
      <c r="AF63" s="15">
        <f t="shared" si="4"/>
        <v>1</v>
      </c>
      <c r="AG63" s="15">
        <f t="shared" si="5"/>
        <v>1</v>
      </c>
      <c r="AH63" s="15">
        <f t="shared" si="6"/>
        <v>1</v>
      </c>
      <c r="AI63" s="15">
        <f t="shared" si="7"/>
        <v>1</v>
      </c>
      <c r="AJ63" s="17">
        <f t="shared" si="11"/>
        <v>1</v>
      </c>
      <c r="AK63" s="17">
        <f t="shared" si="12"/>
        <v>0</v>
      </c>
      <c r="AL63" s="15">
        <f t="shared" si="13"/>
        <v>1</v>
      </c>
      <c r="AM63" s="15">
        <f t="shared" si="14"/>
        <v>1</v>
      </c>
      <c r="AN63" s="15">
        <f t="shared" si="15"/>
        <v>0</v>
      </c>
      <c r="AO63" s="16">
        <f t="shared" si="16"/>
        <v>0.41018193216662208</v>
      </c>
      <c r="AP63" s="16">
        <f t="shared" si="17"/>
        <v>6.7610242052843734</v>
      </c>
      <c r="AQ63" s="18">
        <f t="shared" si="18"/>
        <v>1.5680567021219181</v>
      </c>
    </row>
    <row r="64" spans="1:43" x14ac:dyDescent="0.2">
      <c r="A64" s="14" t="s">
        <v>28</v>
      </c>
      <c r="B64" s="15" t="s">
        <v>40</v>
      </c>
      <c r="C64" s="15" t="str">
        <f t="shared" si="19"/>
        <v>Wolves Man City</v>
      </c>
      <c r="D64" s="15">
        <v>0</v>
      </c>
      <c r="E64" s="15">
        <v>3</v>
      </c>
      <c r="F64" s="15" t="s">
        <v>20</v>
      </c>
      <c r="G64" s="15">
        <f t="shared" si="8"/>
        <v>-1</v>
      </c>
      <c r="H64" s="15">
        <v>9.5</v>
      </c>
      <c r="I64" s="15">
        <v>5</v>
      </c>
      <c r="J64" s="15">
        <v>1.33</v>
      </c>
      <c r="K64" s="15">
        <v>9</v>
      </c>
      <c r="L64" s="15">
        <v>5.5</v>
      </c>
      <c r="M64" s="15">
        <v>1.32</v>
      </c>
      <c r="N64" s="15">
        <v>8.5</v>
      </c>
      <c r="O64" s="15">
        <v>5.5</v>
      </c>
      <c r="P64" s="15">
        <v>1.33</v>
      </c>
      <c r="Q64" s="16">
        <f>_xlfn.XLOOKUP(C64,XGBoost3!C:C,XGBoost3!D:D)</f>
        <v>10.7267694473266</v>
      </c>
      <c r="R64" s="16">
        <f>_xlfn.XLOOKUP(C64,XGBoost3!C:C,XGBoost3!E:E)</f>
        <v>11.556531906127899</v>
      </c>
      <c r="S64" s="16">
        <f>_xlfn.XLOOKUP(C64,XGBoost3!C:C,XGBoost3!F:F)</f>
        <v>1.2191492319107</v>
      </c>
      <c r="T64" s="16">
        <f>_xlfn.XLOOKUP(C64,Conv1!C:C,Conv1!D:D)</f>
        <v>4.2518730163574201</v>
      </c>
      <c r="U64" s="16">
        <f>_xlfn.XLOOKUP(C64,Conv1!C:C,Conv1!E:E)</f>
        <v>28.076065063476499</v>
      </c>
      <c r="V64" s="16">
        <f>_xlfn.XLOOKUP(C64,Conv1!C:C,Conv1!F:F)</f>
        <v>1.3713808059692301</v>
      </c>
      <c r="W64" s="16">
        <f>_xlfn.XLOOKUP(C64,Conv2!C:C,Conv2!D:D)</f>
        <v>10.2461433410644</v>
      </c>
      <c r="X64" s="16">
        <f>_xlfn.XLOOKUP(C64,Conv2!C:C,Conv2!E:E)</f>
        <v>4.5612540245056099</v>
      </c>
      <c r="Y64" s="16">
        <f>_xlfn.XLOOKUP(C64,Conv2!C:C,Conv2!E:E)</f>
        <v>4.5612540245056099</v>
      </c>
      <c r="Z64" s="15">
        <f t="shared" si="0"/>
        <v>-1</v>
      </c>
      <c r="AA64" s="15">
        <f t="shared" si="1"/>
        <v>-1</v>
      </c>
      <c r="AB64" s="15">
        <f t="shared" si="2"/>
        <v>-1</v>
      </c>
      <c r="AC64" s="15">
        <f t="shared" si="3"/>
        <v>-1</v>
      </c>
      <c r="AD64" s="15">
        <f t="shared" si="9"/>
        <v>-1</v>
      </c>
      <c r="AE64" s="15">
        <f t="shared" si="10"/>
        <v>-1</v>
      </c>
      <c r="AF64" s="15">
        <f t="shared" si="4"/>
        <v>1</v>
      </c>
      <c r="AG64" s="15">
        <f t="shared" si="5"/>
        <v>1</v>
      </c>
      <c r="AH64" s="15">
        <f t="shared" si="6"/>
        <v>1</v>
      </c>
      <c r="AI64" s="15">
        <f t="shared" si="7"/>
        <v>1</v>
      </c>
      <c r="AJ64" s="17">
        <f t="shared" si="11"/>
        <v>1</v>
      </c>
      <c r="AK64" s="17">
        <f t="shared" si="12"/>
        <v>1</v>
      </c>
      <c r="AL64" s="15">
        <f t="shared" si="13"/>
        <v>1</v>
      </c>
      <c r="AM64" s="15">
        <f t="shared" si="14"/>
        <v>1</v>
      </c>
      <c r="AN64" s="15">
        <f t="shared" si="15"/>
        <v>1</v>
      </c>
      <c r="AO64" s="16">
        <f t="shared" si="16"/>
        <v>6.4538646402197219</v>
      </c>
      <c r="AP64" s="16">
        <f t="shared" si="17"/>
        <v>22.972309613762807</v>
      </c>
      <c r="AQ64" s="18">
        <f t="shared" si="18"/>
        <v>3.7909448881425538</v>
      </c>
    </row>
    <row r="65" spans="1:43" x14ac:dyDescent="0.2">
      <c r="A65" s="14" t="s">
        <v>29</v>
      </c>
      <c r="B65" s="15" t="s">
        <v>25</v>
      </c>
      <c r="C65" s="15" t="str">
        <f t="shared" si="19"/>
        <v>Newcastle Bournemouth</v>
      </c>
      <c r="D65" s="15">
        <v>1</v>
      </c>
      <c r="E65" s="15">
        <v>1</v>
      </c>
      <c r="F65" s="15" t="s">
        <v>23</v>
      </c>
      <c r="G65" s="15">
        <f t="shared" si="8"/>
        <v>0</v>
      </c>
      <c r="H65" s="15">
        <v>1.44</v>
      </c>
      <c r="I65" s="15">
        <v>4.4000000000000004</v>
      </c>
      <c r="J65" s="15">
        <v>7.5</v>
      </c>
      <c r="K65" s="15">
        <v>1.46</v>
      </c>
      <c r="L65" s="15">
        <v>4.33</v>
      </c>
      <c r="M65" s="15">
        <v>7.25</v>
      </c>
      <c r="N65" s="15">
        <v>1.5</v>
      </c>
      <c r="O65" s="15">
        <v>4.4000000000000004</v>
      </c>
      <c r="P65" s="15">
        <v>6.75</v>
      </c>
      <c r="Q65" s="16">
        <f>_xlfn.XLOOKUP(C65,XGBoost3!C:C,XGBoost3!D:D)</f>
        <v>2.5269858837127601</v>
      </c>
      <c r="R65" s="16">
        <f>_xlfn.XLOOKUP(C65,XGBoost3!C:C,XGBoost3!E:E)</f>
        <v>4.3465318679809499</v>
      </c>
      <c r="S65" s="16">
        <f>_xlfn.XLOOKUP(C65,XGBoost3!C:C,XGBoost3!F:F)</f>
        <v>2.6723451614379798</v>
      </c>
      <c r="T65" s="16">
        <f>_xlfn.XLOOKUP(C65,Conv1!C:C,Conv1!D:D)</f>
        <v>1.3660463094711299</v>
      </c>
      <c r="U65" s="16">
        <f>_xlfn.XLOOKUP(C65,Conv1!C:C,Conv1!E:E)</f>
        <v>12.608666419982899</v>
      </c>
      <c r="V65" s="16">
        <f>_xlfn.XLOOKUP(C65,Conv1!C:C,Conv1!F:F)</f>
        <v>5.3008251190185502</v>
      </c>
      <c r="W65" s="16">
        <f>_xlfn.XLOOKUP(C65,Conv2!C:C,Conv2!D:D)</f>
        <v>1.9631834030151301</v>
      </c>
      <c r="X65" s="16">
        <f>_xlfn.XLOOKUP(C65,Conv2!C:C,Conv2!E:E)</f>
        <v>4.0817341804504297</v>
      </c>
      <c r="Y65" s="16">
        <f>_xlfn.XLOOKUP(C65,Conv2!C:C,Conv2!E:E)</f>
        <v>4.0817341804504297</v>
      </c>
      <c r="Z65" s="15">
        <f t="shared" si="0"/>
        <v>1</v>
      </c>
      <c r="AA65" s="15">
        <f t="shared" si="1"/>
        <v>1</v>
      </c>
      <c r="AB65" s="15">
        <f t="shared" si="2"/>
        <v>1</v>
      </c>
      <c r="AC65" s="15">
        <f t="shared" si="3"/>
        <v>1</v>
      </c>
      <c r="AD65" s="15">
        <f t="shared" si="9"/>
        <v>1</v>
      </c>
      <c r="AE65" s="15">
        <f t="shared" si="10"/>
        <v>1</v>
      </c>
      <c r="AF65" s="15">
        <f t="shared" si="4"/>
        <v>0</v>
      </c>
      <c r="AG65" s="15">
        <f t="shared" si="5"/>
        <v>0</v>
      </c>
      <c r="AH65" s="15">
        <f t="shared" si="6"/>
        <v>0</v>
      </c>
      <c r="AI65" s="15">
        <f t="shared" si="7"/>
        <v>0</v>
      </c>
      <c r="AJ65" s="17">
        <f t="shared" si="11"/>
        <v>0</v>
      </c>
      <c r="AK65" s="17">
        <f t="shared" si="12"/>
        <v>0</v>
      </c>
      <c r="AL65" s="15">
        <f t="shared" si="13"/>
        <v>1</v>
      </c>
      <c r="AM65" s="15">
        <f t="shared" si="14"/>
        <v>1</v>
      </c>
      <c r="AN65" s="15">
        <f t="shared" si="15"/>
        <v>1</v>
      </c>
      <c r="AO65" s="16">
        <f t="shared" si="16"/>
        <v>4.2053332601513453</v>
      </c>
      <c r="AP65" s="16">
        <f t="shared" si="17"/>
        <v>8.3366813434021072</v>
      </c>
      <c r="AQ65" s="18">
        <f t="shared" si="18"/>
        <v>2.7268066452351873</v>
      </c>
    </row>
    <row r="66" spans="1:43" x14ac:dyDescent="0.2">
      <c r="A66" s="14" t="s">
        <v>31</v>
      </c>
      <c r="B66" s="15" t="s">
        <v>35</v>
      </c>
      <c r="C66" s="15" t="str">
        <f t="shared" si="19"/>
        <v>Tottenham Leicester</v>
      </c>
      <c r="D66" s="15">
        <v>6</v>
      </c>
      <c r="E66" s="15">
        <v>2</v>
      </c>
      <c r="F66" s="15" t="s">
        <v>24</v>
      </c>
      <c r="G66" s="15">
        <f t="shared" si="8"/>
        <v>1</v>
      </c>
      <c r="H66" s="15">
        <v>1.45</v>
      </c>
      <c r="I66" s="15">
        <v>4.5</v>
      </c>
      <c r="J66" s="15">
        <v>7</v>
      </c>
      <c r="K66" s="15">
        <v>1.47</v>
      </c>
      <c r="L66" s="15">
        <v>4.5</v>
      </c>
      <c r="M66" s="15">
        <v>6.5</v>
      </c>
      <c r="N66" s="15">
        <v>1.5</v>
      </c>
      <c r="O66" s="15">
        <v>4.7</v>
      </c>
      <c r="P66" s="15">
        <v>6</v>
      </c>
      <c r="Q66" s="16">
        <f>_xlfn.XLOOKUP(C66,XGBoost3!C:C,XGBoost3!D:D)</f>
        <v>1.1992883682250901</v>
      </c>
      <c r="R66" s="16">
        <f>_xlfn.XLOOKUP(C66,XGBoost3!C:C,XGBoost3!E:E)</f>
        <v>27.108211517333899</v>
      </c>
      <c r="S66" s="16">
        <f>_xlfn.XLOOKUP(C66,XGBoost3!C:C,XGBoost3!F:F)</f>
        <v>7.7349677085876403</v>
      </c>
      <c r="T66" s="16">
        <f>_xlfn.XLOOKUP(C66,Conv1!C:C,Conv1!D:D)</f>
        <v>1</v>
      </c>
      <c r="U66" s="16">
        <f>_xlfn.XLOOKUP(C66,Conv1!C:C,Conv1!E:E)</f>
        <v>1.37946827441908E+24</v>
      </c>
      <c r="V66" s="16">
        <f>_xlfn.XLOOKUP(C66,Conv1!C:C,Conv1!F:F)</f>
        <v>1.14890987200839E+16</v>
      </c>
      <c r="W66" s="16">
        <f>_xlfn.XLOOKUP(C66,Conv2!C:C,Conv2!D:D)</f>
        <v>1.1090279817581099</v>
      </c>
      <c r="X66" s="16">
        <f>_xlfn.XLOOKUP(C66,Conv2!C:C,Conv2!E:E)</f>
        <v>14.644833564758301</v>
      </c>
      <c r="Y66" s="16">
        <f>_xlfn.XLOOKUP(C66,Conv2!C:C,Conv2!E:E)</f>
        <v>14.644833564758301</v>
      </c>
      <c r="Z66" s="15">
        <f t="shared" ref="Z66:Z129" si="20">-1 + 2*IF(MIN(H66:J66)=H66,1,0)</f>
        <v>1</v>
      </c>
      <c r="AA66" s="15">
        <f t="shared" ref="AA66:AA129" si="21">-1 + 2*IF(MIN(K66:M66)=K66,1,0)</f>
        <v>1</v>
      </c>
      <c r="AB66" s="15">
        <f t="shared" ref="AB66:AB129" si="22">-1 + 2*IF(MIN(N66:P66)=N66,1,0)</f>
        <v>1</v>
      </c>
      <c r="AC66" s="15">
        <f t="shared" ref="AC66:AC129" si="23">-1 + 2*IF(MIN(Q66:S66)=Q66,1,0)</f>
        <v>1</v>
      </c>
      <c r="AD66" s="15">
        <f t="shared" si="9"/>
        <v>1</v>
      </c>
      <c r="AE66" s="15">
        <f t="shared" si="10"/>
        <v>1</v>
      </c>
      <c r="AF66" s="15">
        <f t="shared" ref="AF66:AF129" si="24">IF(Z66=G66,1,0)</f>
        <v>1</v>
      </c>
      <c r="AG66" s="15">
        <f t="shared" ref="AG66:AG129" si="25">IF(AA66=G66,1,0)</f>
        <v>1</v>
      </c>
      <c r="AH66" s="15">
        <f t="shared" ref="AH66:AH129" si="26">IF(AB66=G66,1,0)</f>
        <v>1</v>
      </c>
      <c r="AI66" s="15">
        <f t="shared" ref="AI66:AI129" si="27">IF(AC66=G66,1,0)</f>
        <v>1</v>
      </c>
      <c r="AJ66" s="17">
        <f t="shared" si="11"/>
        <v>1</v>
      </c>
      <c r="AK66" s="17">
        <f t="shared" si="12"/>
        <v>1</v>
      </c>
      <c r="AL66" s="15">
        <f t="shared" si="13"/>
        <v>1</v>
      </c>
      <c r="AM66" s="15">
        <f t="shared" si="14"/>
        <v>1</v>
      </c>
      <c r="AN66" s="15">
        <f t="shared" si="15"/>
        <v>1</v>
      </c>
      <c r="AO66" s="16">
        <f t="shared" ref="AO66:AO129" si="28">SQRT((Q66-N66)^2+(R66-O66)^2+(S66-P66)^2)</f>
        <v>22.47728817808995</v>
      </c>
      <c r="AP66" s="16">
        <f t="shared" si="17"/>
        <v>1.37946827441908E+24</v>
      </c>
      <c r="AQ66" s="18">
        <f t="shared" si="18"/>
        <v>13.182781235845612</v>
      </c>
    </row>
    <row r="67" spans="1:43" x14ac:dyDescent="0.2">
      <c r="A67" s="14" t="s">
        <v>36</v>
      </c>
      <c r="B67" s="15" t="s">
        <v>19</v>
      </c>
      <c r="C67" s="15" t="str">
        <f t="shared" si="19"/>
        <v>Brentford Arsenal</v>
      </c>
      <c r="D67" s="15">
        <v>0</v>
      </c>
      <c r="E67" s="15">
        <v>3</v>
      </c>
      <c r="F67" s="15" t="s">
        <v>20</v>
      </c>
      <c r="G67" s="15">
        <f t="shared" ref="G67:G130" si="29">IF(F67="H",1,0)+IF(F67="A",-1,0)</f>
        <v>-1</v>
      </c>
      <c r="H67" s="15">
        <v>4.2</v>
      </c>
      <c r="I67" s="15">
        <v>3.8</v>
      </c>
      <c r="J67" s="15">
        <v>1.8</v>
      </c>
      <c r="K67" s="15">
        <v>4.2</v>
      </c>
      <c r="L67" s="15">
        <v>3.75</v>
      </c>
      <c r="M67" s="15">
        <v>1.82</v>
      </c>
      <c r="N67" s="15">
        <v>4.2</v>
      </c>
      <c r="O67" s="15">
        <v>3.85</v>
      </c>
      <c r="P67" s="15">
        <v>1.8</v>
      </c>
      <c r="Q67" s="16">
        <f>_xlfn.XLOOKUP(C67,XGBoost3!C:C,XGBoost3!D:D)</f>
        <v>2.2842822074890101</v>
      </c>
      <c r="R67" s="16">
        <f>_xlfn.XLOOKUP(C67,XGBoost3!C:C,XGBoost3!E:E)</f>
        <v>5.6285262107849103</v>
      </c>
      <c r="S67" s="16">
        <f>_xlfn.XLOOKUP(C67,XGBoost3!C:C,XGBoost3!F:F)</f>
        <v>2.6003787517547599</v>
      </c>
      <c r="T67" s="16">
        <f>_xlfn.XLOOKUP(C67,Conv1!C:C,Conv1!D:D)</f>
        <v>4.0174078941345197</v>
      </c>
      <c r="U67" s="16">
        <f>_xlfn.XLOOKUP(C67,Conv1!C:C,Conv1!E:E)</f>
        <v>11904.94140625</v>
      </c>
      <c r="V67" s="16">
        <f>_xlfn.XLOOKUP(C67,Conv1!C:C,Conv1!F:F)</f>
        <v>1.33155918121337</v>
      </c>
      <c r="W67" s="16">
        <f>_xlfn.XLOOKUP(C67,Conv2!C:C,Conv2!D:D)</f>
        <v>2.6176071166992099</v>
      </c>
      <c r="X67" s="16">
        <f>_xlfn.XLOOKUP(C67,Conv2!C:C,Conv2!E:E)</f>
        <v>3.9811129570007302</v>
      </c>
      <c r="Y67" s="16">
        <f>_xlfn.XLOOKUP(C67,Conv2!C:C,Conv2!E:E)</f>
        <v>3.9811129570007302</v>
      </c>
      <c r="Z67" s="15">
        <f t="shared" si="20"/>
        <v>-1</v>
      </c>
      <c r="AA67" s="15">
        <f t="shared" si="21"/>
        <v>-1</v>
      </c>
      <c r="AB67" s="15">
        <f t="shared" si="22"/>
        <v>-1</v>
      </c>
      <c r="AC67" s="15">
        <f t="shared" si="23"/>
        <v>1</v>
      </c>
      <c r="AD67" s="15">
        <f t="shared" ref="AD67:AD130" si="30">-1 + 2*IF(MIN(T67:V67)=T67,1,0)</f>
        <v>-1</v>
      </c>
      <c r="AE67" s="15">
        <f t="shared" ref="AE67:AE130" si="31">-1 + 2*IF(MIN(W67:Y67)=W67,1,0)</f>
        <v>1</v>
      </c>
      <c r="AF67" s="15">
        <f t="shared" si="24"/>
        <v>1</v>
      </c>
      <c r="AG67" s="15">
        <f t="shared" si="25"/>
        <v>1</v>
      </c>
      <c r="AH67" s="15">
        <f t="shared" si="26"/>
        <v>1</v>
      </c>
      <c r="AI67" s="15">
        <f t="shared" si="27"/>
        <v>0</v>
      </c>
      <c r="AJ67" s="17">
        <f t="shared" ref="AJ67:AJ130" si="32">IF(AD67=G67,1,0)</f>
        <v>1</v>
      </c>
      <c r="AK67" s="17">
        <f t="shared" ref="AK67:AK130" si="33">IF(AE67=G67,1,0)</f>
        <v>0</v>
      </c>
      <c r="AL67" s="15">
        <f t="shared" ref="AL67:AL130" si="34">IF(AI67=AH67,1,0)</f>
        <v>0</v>
      </c>
      <c r="AM67" s="15">
        <f t="shared" ref="AM67:AM130" si="35">IF(AJ67=AH67,1,0)</f>
        <v>1</v>
      </c>
      <c r="AN67" s="15">
        <f t="shared" ref="AN67:AN130" si="36">IF(AK67=AH67,1,0)</f>
        <v>0</v>
      </c>
      <c r="AO67" s="16">
        <f t="shared" si="28"/>
        <v>2.7338135066702374</v>
      </c>
      <c r="AP67" s="16">
        <f t="shared" ref="AP67:AP130" si="37">SQRT((T67-N67)^2+(U67-O67)^2+(V67-P67)^2)</f>
        <v>11901.091416869895</v>
      </c>
      <c r="AQ67" s="18">
        <f t="shared" ref="AQ67:AQ130" si="38">SQRT((W67-N67)^2+(X67-O67)^2+(Y67-P67)^2)</f>
        <v>2.697853142002161</v>
      </c>
    </row>
    <row r="68" spans="1:43" x14ac:dyDescent="0.2">
      <c r="A68" s="14" t="s">
        <v>33</v>
      </c>
      <c r="B68" s="15" t="s">
        <v>39</v>
      </c>
      <c r="C68" s="15" t="str">
        <f t="shared" ref="C68:C131" si="39" xml:space="preserve"> A68 &amp;" " &amp; B68</f>
        <v>Everton West Ham</v>
      </c>
      <c r="D68" s="15">
        <v>1</v>
      </c>
      <c r="E68" s="15">
        <v>0</v>
      </c>
      <c r="F68" s="15" t="s">
        <v>24</v>
      </c>
      <c r="G68" s="15">
        <f t="shared" si="29"/>
        <v>1</v>
      </c>
      <c r="H68" s="15">
        <v>2.9</v>
      </c>
      <c r="I68" s="15">
        <v>3.25</v>
      </c>
      <c r="J68" s="15">
        <v>2.5</v>
      </c>
      <c r="K68" s="15">
        <v>3</v>
      </c>
      <c r="L68" s="15">
        <v>3.3</v>
      </c>
      <c r="M68" s="15">
        <v>2.37</v>
      </c>
      <c r="N68" s="15">
        <v>2.9</v>
      </c>
      <c r="O68" s="15">
        <v>3.3</v>
      </c>
      <c r="P68" s="15">
        <v>2.5</v>
      </c>
      <c r="Q68" s="16">
        <f>_xlfn.XLOOKUP(C68,XGBoost3!C:C,XGBoost3!D:D)</f>
        <v>4.0449366569518999</v>
      </c>
      <c r="R68" s="16">
        <f>_xlfn.XLOOKUP(C68,XGBoost3!C:C,XGBoost3!E:E)</f>
        <v>3.3691985607147199</v>
      </c>
      <c r="S68" s="16">
        <f>_xlfn.XLOOKUP(C68,XGBoost3!C:C,XGBoost3!F:F)</f>
        <v>2.1931228637695299</v>
      </c>
      <c r="T68" s="16">
        <f>_xlfn.XLOOKUP(C68,Conv1!C:C,Conv1!D:D)</f>
        <v>1.1951556205749501</v>
      </c>
      <c r="U68" s="16">
        <f>_xlfn.XLOOKUP(C68,Conv1!C:C,Conv1!E:E)</f>
        <v>2044.83056640625</v>
      </c>
      <c r="V68" s="16">
        <f>_xlfn.XLOOKUP(C68,Conv1!C:C,Conv1!F:F)</f>
        <v>6.1425113677978498</v>
      </c>
      <c r="W68" s="16">
        <f>_xlfn.XLOOKUP(C68,Conv2!C:C,Conv2!D:D)</f>
        <v>2.2955520153045601</v>
      </c>
      <c r="X68" s="16">
        <f>_xlfn.XLOOKUP(C68,Conv2!C:C,Conv2!E:E)</f>
        <v>3.93989086151123</v>
      </c>
      <c r="Y68" s="16">
        <f>_xlfn.XLOOKUP(C68,Conv2!C:C,Conv2!E:E)</f>
        <v>3.93989086151123</v>
      </c>
      <c r="Z68" s="15">
        <f t="shared" si="20"/>
        <v>-1</v>
      </c>
      <c r="AA68" s="15">
        <f t="shared" si="21"/>
        <v>-1</v>
      </c>
      <c r="AB68" s="15">
        <f t="shared" si="22"/>
        <v>-1</v>
      </c>
      <c r="AC68" s="15">
        <f t="shared" si="23"/>
        <v>-1</v>
      </c>
      <c r="AD68" s="15">
        <f t="shared" si="30"/>
        <v>1</v>
      </c>
      <c r="AE68" s="15">
        <f t="shared" si="31"/>
        <v>1</v>
      </c>
      <c r="AF68" s="15">
        <f t="shared" si="24"/>
        <v>0</v>
      </c>
      <c r="AG68" s="15">
        <f t="shared" si="25"/>
        <v>0</v>
      </c>
      <c r="AH68" s="15">
        <f t="shared" si="26"/>
        <v>0</v>
      </c>
      <c r="AI68" s="15">
        <f t="shared" si="27"/>
        <v>0</v>
      </c>
      <c r="AJ68" s="17">
        <f t="shared" si="32"/>
        <v>1</v>
      </c>
      <c r="AK68" s="17">
        <f t="shared" si="33"/>
        <v>1</v>
      </c>
      <c r="AL68" s="15">
        <f t="shared" si="34"/>
        <v>1</v>
      </c>
      <c r="AM68" s="15">
        <f t="shared" si="35"/>
        <v>0</v>
      </c>
      <c r="AN68" s="15">
        <f t="shared" si="36"/>
        <v>0</v>
      </c>
      <c r="AO68" s="16">
        <f t="shared" si="28"/>
        <v>1.1873676625115728</v>
      </c>
      <c r="AP68" s="16">
        <f t="shared" si="37"/>
        <v>2041.5345277399663</v>
      </c>
      <c r="AQ68" s="18">
        <f t="shared" si="38"/>
        <v>1.6876324759590031</v>
      </c>
    </row>
    <row r="69" spans="1:43" x14ac:dyDescent="0.2">
      <c r="A69" s="14" t="s">
        <v>19</v>
      </c>
      <c r="B69" s="15" t="s">
        <v>31</v>
      </c>
      <c r="C69" s="15" t="str">
        <f t="shared" si="39"/>
        <v>Arsenal Tottenham</v>
      </c>
      <c r="D69" s="15">
        <v>3</v>
      </c>
      <c r="E69" s="15">
        <v>1</v>
      </c>
      <c r="F69" s="15" t="s">
        <v>24</v>
      </c>
      <c r="G69" s="15">
        <f t="shared" si="29"/>
        <v>1</v>
      </c>
      <c r="H69" s="15">
        <v>2.0499999999999998</v>
      </c>
      <c r="I69" s="15">
        <v>3.75</v>
      </c>
      <c r="J69" s="15">
        <v>3.3</v>
      </c>
      <c r="K69" s="15">
        <v>2.0499999999999998</v>
      </c>
      <c r="L69" s="15">
        <v>3.7</v>
      </c>
      <c r="M69" s="15">
        <v>3.4</v>
      </c>
      <c r="N69" s="15">
        <v>2.1</v>
      </c>
      <c r="O69" s="15">
        <v>3.7</v>
      </c>
      <c r="P69" s="15">
        <v>3.3</v>
      </c>
      <c r="Q69" s="16">
        <f>_xlfn.XLOOKUP(C69,XGBoost3!C:C,XGBoost3!D:D)</f>
        <v>1.7039929628372099</v>
      </c>
      <c r="R69" s="16">
        <f>_xlfn.XLOOKUP(C69,XGBoost3!C:C,XGBoost3!E:E)</f>
        <v>3.8543069362640301</v>
      </c>
      <c r="S69" s="16">
        <f>_xlfn.XLOOKUP(C69,XGBoost3!C:C,XGBoost3!F:F)</f>
        <v>6.5064759254455504</v>
      </c>
      <c r="T69" s="16">
        <f>_xlfn.XLOOKUP(C69,Conv1!C:C,Conv1!D:D)</f>
        <v>35.894264221191399</v>
      </c>
      <c r="U69" s="16">
        <f>_xlfn.XLOOKUP(C69,Conv1!C:C,Conv1!E:E)</f>
        <v>1.0320957899093599</v>
      </c>
      <c r="V69" s="16">
        <f>_xlfn.XLOOKUP(C69,Conv1!C:C,Conv1!F:F)</f>
        <v>308.82723999023398</v>
      </c>
      <c r="W69" s="16">
        <f>_xlfn.XLOOKUP(C69,Conv2!C:C,Conv2!D:D)</f>
        <v>1.55691218376159</v>
      </c>
      <c r="X69" s="16">
        <f>_xlfn.XLOOKUP(C69,Conv2!C:C,Conv2!E:E)</f>
        <v>5.2300944328308097</v>
      </c>
      <c r="Y69" s="16">
        <f>_xlfn.XLOOKUP(C69,Conv2!C:C,Conv2!E:E)</f>
        <v>5.2300944328308097</v>
      </c>
      <c r="Z69" s="15">
        <f t="shared" si="20"/>
        <v>1</v>
      </c>
      <c r="AA69" s="15">
        <f t="shared" si="21"/>
        <v>1</v>
      </c>
      <c r="AB69" s="15">
        <f t="shared" si="22"/>
        <v>1</v>
      </c>
      <c r="AC69" s="15">
        <f t="shared" si="23"/>
        <v>1</v>
      </c>
      <c r="AD69" s="15">
        <f t="shared" si="30"/>
        <v>-1</v>
      </c>
      <c r="AE69" s="15">
        <f t="shared" si="31"/>
        <v>1</v>
      </c>
      <c r="AF69" s="15">
        <f t="shared" si="24"/>
        <v>1</v>
      </c>
      <c r="AG69" s="15">
        <f t="shared" si="25"/>
        <v>1</v>
      </c>
      <c r="AH69" s="15">
        <f t="shared" si="26"/>
        <v>1</v>
      </c>
      <c r="AI69" s="15">
        <f t="shared" si="27"/>
        <v>1</v>
      </c>
      <c r="AJ69" s="17">
        <f t="shared" si="32"/>
        <v>0</v>
      </c>
      <c r="AK69" s="17">
        <f t="shared" si="33"/>
        <v>1</v>
      </c>
      <c r="AL69" s="15">
        <f t="shared" si="34"/>
        <v>1</v>
      </c>
      <c r="AM69" s="15">
        <f t="shared" si="35"/>
        <v>0</v>
      </c>
      <c r="AN69" s="15">
        <f t="shared" si="36"/>
        <v>1</v>
      </c>
      <c r="AO69" s="16">
        <f t="shared" si="28"/>
        <v>3.2345200671078764</v>
      </c>
      <c r="AP69" s="16">
        <f t="shared" si="37"/>
        <v>307.40212163089564</v>
      </c>
      <c r="AQ69" s="18">
        <f t="shared" si="38"/>
        <v>2.5221811729475201</v>
      </c>
    </row>
    <row r="70" spans="1:43" x14ac:dyDescent="0.2">
      <c r="A70" s="14" t="s">
        <v>25</v>
      </c>
      <c r="B70" s="15" t="s">
        <v>36</v>
      </c>
      <c r="C70" s="15" t="str">
        <f t="shared" si="39"/>
        <v>Bournemouth Brentford</v>
      </c>
      <c r="D70" s="15">
        <v>0</v>
      </c>
      <c r="E70" s="15">
        <v>0</v>
      </c>
      <c r="F70" s="15" t="s">
        <v>23</v>
      </c>
      <c r="G70" s="15">
        <f t="shared" si="29"/>
        <v>0</v>
      </c>
      <c r="H70" s="15">
        <v>3.3</v>
      </c>
      <c r="I70" s="15">
        <v>3.4</v>
      </c>
      <c r="J70" s="15">
        <v>2.2000000000000002</v>
      </c>
      <c r="K70" s="15">
        <v>3.3</v>
      </c>
      <c r="L70" s="15">
        <v>3.4</v>
      </c>
      <c r="M70" s="15">
        <v>2.15</v>
      </c>
      <c r="N70" s="15">
        <v>3.25</v>
      </c>
      <c r="O70" s="15">
        <v>3.4</v>
      </c>
      <c r="P70" s="15">
        <v>2.2000000000000002</v>
      </c>
      <c r="Q70" s="16">
        <f>_xlfn.XLOOKUP(C70,XGBoost3!C:C,XGBoost3!D:D)</f>
        <v>2.3861341476440399</v>
      </c>
      <c r="R70" s="16">
        <f>_xlfn.XLOOKUP(C70,XGBoost3!C:C,XGBoost3!E:E)</f>
        <v>3.2358727455139098</v>
      </c>
      <c r="S70" s="16">
        <f>_xlfn.XLOOKUP(C70,XGBoost3!C:C,XGBoost3!F:F)</f>
        <v>3.6781420707702601</v>
      </c>
      <c r="T70" s="16">
        <f>_xlfn.XLOOKUP(C70,Conv1!C:C,Conv1!D:D)</f>
        <v>1.47575712203979</v>
      </c>
      <c r="U70" s="16">
        <f>_xlfn.XLOOKUP(C70,Conv1!C:C,Conv1!E:E)</f>
        <v>3.14581942558288</v>
      </c>
      <c r="V70" s="16">
        <f>_xlfn.XLOOKUP(C70,Conv1!C:C,Conv1!F:F)</f>
        <v>222.24557495117099</v>
      </c>
      <c r="W70" s="16">
        <f>_xlfn.XLOOKUP(C70,Conv2!C:C,Conv2!D:D)</f>
        <v>1.7027690410614</v>
      </c>
      <c r="X70" s="16">
        <f>_xlfn.XLOOKUP(C70,Conv2!C:C,Conv2!E:E)</f>
        <v>5.3033919334411603</v>
      </c>
      <c r="Y70" s="16">
        <f>_xlfn.XLOOKUP(C70,Conv2!C:C,Conv2!E:E)</f>
        <v>5.3033919334411603</v>
      </c>
      <c r="Z70" s="15">
        <f t="shared" si="20"/>
        <v>-1</v>
      </c>
      <c r="AA70" s="15">
        <f t="shared" si="21"/>
        <v>-1</v>
      </c>
      <c r="AB70" s="15">
        <f t="shared" si="22"/>
        <v>-1</v>
      </c>
      <c r="AC70" s="15">
        <f t="shared" si="23"/>
        <v>1</v>
      </c>
      <c r="AD70" s="15">
        <f t="shared" si="30"/>
        <v>1</v>
      </c>
      <c r="AE70" s="15">
        <f t="shared" si="31"/>
        <v>1</v>
      </c>
      <c r="AF70" s="15">
        <f t="shared" si="24"/>
        <v>0</v>
      </c>
      <c r="AG70" s="15">
        <f t="shared" si="25"/>
        <v>0</v>
      </c>
      <c r="AH70" s="15">
        <f t="shared" si="26"/>
        <v>0</v>
      </c>
      <c r="AI70" s="15">
        <f t="shared" si="27"/>
        <v>0</v>
      </c>
      <c r="AJ70" s="17">
        <f t="shared" si="32"/>
        <v>0</v>
      </c>
      <c r="AK70" s="17">
        <f t="shared" si="33"/>
        <v>0</v>
      </c>
      <c r="AL70" s="15">
        <f t="shared" si="34"/>
        <v>1</v>
      </c>
      <c r="AM70" s="15">
        <f t="shared" si="35"/>
        <v>1</v>
      </c>
      <c r="AN70" s="15">
        <f t="shared" si="36"/>
        <v>1</v>
      </c>
      <c r="AO70" s="16">
        <f t="shared" si="28"/>
        <v>1.7199145176179029</v>
      </c>
      <c r="AP70" s="16">
        <f t="shared" si="37"/>
        <v>220.05287455778853</v>
      </c>
      <c r="AQ70" s="18">
        <f t="shared" si="38"/>
        <v>3.9557383615621751</v>
      </c>
    </row>
    <row r="71" spans="1:43" x14ac:dyDescent="0.2">
      <c r="A71" s="14" t="s">
        <v>18</v>
      </c>
      <c r="B71" s="15" t="s">
        <v>34</v>
      </c>
      <c r="C71" s="15" t="str">
        <f t="shared" si="39"/>
        <v>Crystal Palace Chelsea</v>
      </c>
      <c r="D71" s="15">
        <v>1</v>
      </c>
      <c r="E71" s="15">
        <v>2</v>
      </c>
      <c r="F71" s="15" t="s">
        <v>20</v>
      </c>
      <c r="G71" s="15">
        <f t="shared" si="29"/>
        <v>-1</v>
      </c>
      <c r="H71" s="15">
        <v>4.2</v>
      </c>
      <c r="I71" s="15">
        <v>3.6</v>
      </c>
      <c r="J71" s="15">
        <v>1.85</v>
      </c>
      <c r="K71" s="15">
        <v>4.2</v>
      </c>
      <c r="L71" s="15">
        <v>3.6</v>
      </c>
      <c r="M71" s="15">
        <v>1.83</v>
      </c>
      <c r="N71" s="15">
        <v>4.2</v>
      </c>
      <c r="O71" s="15">
        <v>3.55</v>
      </c>
      <c r="P71" s="15">
        <v>1.9</v>
      </c>
      <c r="Q71" s="16">
        <f>_xlfn.XLOOKUP(C71,XGBoost3!C:C,XGBoost3!D:D)</f>
        <v>2.2251377105712802</v>
      </c>
      <c r="R71" s="16">
        <f>_xlfn.XLOOKUP(C71,XGBoost3!C:C,XGBoost3!E:E)</f>
        <v>4.0281949043273899</v>
      </c>
      <c r="S71" s="16">
        <f>_xlfn.XLOOKUP(C71,XGBoost3!C:C,XGBoost3!F:F)</f>
        <v>3.30754041671752</v>
      </c>
      <c r="T71" s="16">
        <f>_xlfn.XLOOKUP(C71,Conv1!C:C,Conv1!D:D)</f>
        <v>23.060033798217699</v>
      </c>
      <c r="U71" s="16">
        <f>_xlfn.XLOOKUP(C71,Conv1!C:C,Conv1!E:E)</f>
        <v>930.37640380859295</v>
      </c>
      <c r="V71" s="16">
        <f>_xlfn.XLOOKUP(C71,Conv1!C:C,Conv1!F:F)</f>
        <v>1.0465066432952801</v>
      </c>
      <c r="W71" s="16">
        <f>_xlfn.XLOOKUP(C71,Conv2!C:C,Conv2!D:D)</f>
        <v>3.41625881195068</v>
      </c>
      <c r="X71" s="16">
        <f>_xlfn.XLOOKUP(C71,Conv2!C:C,Conv2!E:E)</f>
        <v>3.2330520153045601</v>
      </c>
      <c r="Y71" s="16">
        <f>_xlfn.XLOOKUP(C71,Conv2!C:C,Conv2!E:E)</f>
        <v>3.2330520153045601</v>
      </c>
      <c r="Z71" s="15">
        <f t="shared" si="20"/>
        <v>-1</v>
      </c>
      <c r="AA71" s="15">
        <f t="shared" si="21"/>
        <v>-1</v>
      </c>
      <c r="AB71" s="15">
        <f t="shared" si="22"/>
        <v>-1</v>
      </c>
      <c r="AC71" s="15">
        <f t="shared" si="23"/>
        <v>1</v>
      </c>
      <c r="AD71" s="15">
        <f t="shared" si="30"/>
        <v>-1</v>
      </c>
      <c r="AE71" s="15">
        <f t="shared" si="31"/>
        <v>-1</v>
      </c>
      <c r="AF71" s="15">
        <f t="shared" si="24"/>
        <v>1</v>
      </c>
      <c r="AG71" s="15">
        <f t="shared" si="25"/>
        <v>1</v>
      </c>
      <c r="AH71" s="15">
        <f t="shared" si="26"/>
        <v>1</v>
      </c>
      <c r="AI71" s="15">
        <f t="shared" si="27"/>
        <v>0</v>
      </c>
      <c r="AJ71" s="17">
        <f t="shared" si="32"/>
        <v>1</v>
      </c>
      <c r="AK71" s="17">
        <f t="shared" si="33"/>
        <v>1</v>
      </c>
      <c r="AL71" s="15">
        <f t="shared" si="34"/>
        <v>0</v>
      </c>
      <c r="AM71" s="15">
        <f t="shared" si="35"/>
        <v>1</v>
      </c>
      <c r="AN71" s="15">
        <f t="shared" si="36"/>
        <v>1</v>
      </c>
      <c r="AO71" s="16">
        <f t="shared" si="28"/>
        <v>2.4718255305392525</v>
      </c>
      <c r="AP71" s="16">
        <f t="shared" si="37"/>
        <v>927.01866870228071</v>
      </c>
      <c r="AQ71" s="18">
        <f t="shared" si="38"/>
        <v>1.578522711383973</v>
      </c>
    </row>
    <row r="72" spans="1:43" x14ac:dyDescent="0.2">
      <c r="A72" s="14" t="s">
        <v>21</v>
      </c>
      <c r="B72" s="15" t="s">
        <v>29</v>
      </c>
      <c r="C72" s="15" t="str">
        <f t="shared" si="39"/>
        <v>Fulham Newcastle</v>
      </c>
      <c r="D72" s="15">
        <v>1</v>
      </c>
      <c r="E72" s="15">
        <v>4</v>
      </c>
      <c r="F72" s="15" t="s">
        <v>20</v>
      </c>
      <c r="G72" s="15">
        <f t="shared" si="29"/>
        <v>-1</v>
      </c>
      <c r="H72" s="15">
        <v>3</v>
      </c>
      <c r="I72" s="15">
        <v>3.4</v>
      </c>
      <c r="J72" s="15">
        <v>2.37</v>
      </c>
      <c r="K72" s="15">
        <v>3</v>
      </c>
      <c r="L72" s="15">
        <v>3.4</v>
      </c>
      <c r="M72" s="15">
        <v>2.2999999999999998</v>
      </c>
      <c r="N72" s="15">
        <v>3</v>
      </c>
      <c r="O72" s="15">
        <v>3.4</v>
      </c>
      <c r="P72" s="15">
        <v>2.35</v>
      </c>
      <c r="Q72" s="16">
        <f>_xlfn.XLOOKUP(C72,XGBoost3!C:C,XGBoost3!D:D)</f>
        <v>2.0640237331390301</v>
      </c>
      <c r="R72" s="16">
        <f>_xlfn.XLOOKUP(C72,XGBoost3!C:C,XGBoost3!E:E)</f>
        <v>3.6823027133941602</v>
      </c>
      <c r="S72" s="16">
        <f>_xlfn.XLOOKUP(C72,XGBoost3!C:C,XGBoost3!F:F)</f>
        <v>4.0993638038635201</v>
      </c>
      <c r="T72" s="16">
        <f>_xlfn.XLOOKUP(C72,Conv1!C:C,Conv1!D:D)</f>
        <v>3427.45483398437</v>
      </c>
      <c r="U72" s="16">
        <f>_xlfn.XLOOKUP(C72,Conv1!C:C,Conv1!E:E)</f>
        <v>41781.23828125</v>
      </c>
      <c r="V72" s="16">
        <f>_xlfn.XLOOKUP(C72,Conv1!C:C,Conv1!F:F)</f>
        <v>1.00031578540802</v>
      </c>
      <c r="W72" s="16">
        <f>_xlfn.XLOOKUP(C72,Conv2!C:C,Conv2!D:D)</f>
        <v>2.7528157234191801</v>
      </c>
      <c r="X72" s="16">
        <f>_xlfn.XLOOKUP(C72,Conv2!C:C,Conv2!E:E)</f>
        <v>3.6753075122833199</v>
      </c>
      <c r="Y72" s="16">
        <f>_xlfn.XLOOKUP(C72,Conv2!C:C,Conv2!E:E)</f>
        <v>3.6753075122833199</v>
      </c>
      <c r="Z72" s="15">
        <f t="shared" si="20"/>
        <v>-1</v>
      </c>
      <c r="AA72" s="15">
        <f t="shared" si="21"/>
        <v>-1</v>
      </c>
      <c r="AB72" s="15">
        <f t="shared" si="22"/>
        <v>-1</v>
      </c>
      <c r="AC72" s="15">
        <f t="shared" si="23"/>
        <v>1</v>
      </c>
      <c r="AD72" s="15">
        <f t="shared" si="30"/>
        <v>-1</v>
      </c>
      <c r="AE72" s="15">
        <f t="shared" si="31"/>
        <v>1</v>
      </c>
      <c r="AF72" s="15">
        <f t="shared" si="24"/>
        <v>1</v>
      </c>
      <c r="AG72" s="15">
        <f t="shared" si="25"/>
        <v>1</v>
      </c>
      <c r="AH72" s="15">
        <f t="shared" si="26"/>
        <v>1</v>
      </c>
      <c r="AI72" s="15">
        <f t="shared" si="27"/>
        <v>0</v>
      </c>
      <c r="AJ72" s="17">
        <f t="shared" si="32"/>
        <v>1</v>
      </c>
      <c r="AK72" s="17">
        <f t="shared" si="33"/>
        <v>0</v>
      </c>
      <c r="AL72" s="15">
        <f t="shared" si="34"/>
        <v>0</v>
      </c>
      <c r="AM72" s="15">
        <f t="shared" si="35"/>
        <v>1</v>
      </c>
      <c r="AN72" s="15">
        <f t="shared" si="36"/>
        <v>0</v>
      </c>
      <c r="AO72" s="16">
        <f t="shared" si="28"/>
        <v>2.0040010260437859</v>
      </c>
      <c r="AP72" s="16">
        <f t="shared" si="37"/>
        <v>41917.951574306731</v>
      </c>
      <c r="AQ72" s="18">
        <f t="shared" si="38"/>
        <v>1.3759848454917718</v>
      </c>
    </row>
    <row r="73" spans="1:43" x14ac:dyDescent="0.2">
      <c r="A73" s="14" t="s">
        <v>22</v>
      </c>
      <c r="B73" s="15" t="s">
        <v>38</v>
      </c>
      <c r="C73" s="15" t="str">
        <f t="shared" si="39"/>
        <v>Liverpool Brighton</v>
      </c>
      <c r="D73" s="15">
        <v>3</v>
      </c>
      <c r="E73" s="15">
        <v>3</v>
      </c>
      <c r="F73" s="15" t="s">
        <v>23</v>
      </c>
      <c r="G73" s="15">
        <f t="shared" si="29"/>
        <v>0</v>
      </c>
      <c r="H73" s="15">
        <v>1.33</v>
      </c>
      <c r="I73" s="15">
        <v>5.25</v>
      </c>
      <c r="J73" s="15">
        <v>8.5</v>
      </c>
      <c r="K73" s="15">
        <v>1.35</v>
      </c>
      <c r="L73" s="15">
        <v>5.25</v>
      </c>
      <c r="M73" s="15">
        <v>8</v>
      </c>
      <c r="N73" s="15">
        <v>1.35</v>
      </c>
      <c r="O73" s="15">
        <v>5.25</v>
      </c>
      <c r="P73" s="15">
        <v>8.25</v>
      </c>
      <c r="Q73" s="16">
        <f>_xlfn.XLOOKUP(C73,XGBoost3!C:C,XGBoost3!D:D)</f>
        <v>1.89018177986145</v>
      </c>
      <c r="R73" s="16">
        <f>_xlfn.XLOOKUP(C73,XGBoost3!C:C,XGBoost3!E:E)</f>
        <v>3.2592966556549001</v>
      </c>
      <c r="S73" s="16">
        <f>_xlfn.XLOOKUP(C73,XGBoost3!C:C,XGBoost3!F:F)</f>
        <v>6.0925207138061497</v>
      </c>
      <c r="T73" s="16">
        <f>_xlfn.XLOOKUP(C73,Conv1!C:C,Conv1!D:D)</f>
        <v>16853134</v>
      </c>
      <c r="U73" s="16">
        <f>_xlfn.XLOOKUP(C73,Conv1!C:C,Conv1!E:E)</f>
        <v>4.09448194503784</v>
      </c>
      <c r="V73" s="16">
        <f>_xlfn.XLOOKUP(C73,Conv1!C:C,Conv1!F:F)</f>
        <v>1.3231559991836499</v>
      </c>
      <c r="W73" s="16">
        <f>_xlfn.XLOOKUP(C73,Conv2!C:C,Conv2!D:D)</f>
        <v>2.0563271045684801</v>
      </c>
      <c r="X73" s="16">
        <f>_xlfn.XLOOKUP(C73,Conv2!C:C,Conv2!E:E)</f>
        <v>3.9961476325988698</v>
      </c>
      <c r="Y73" s="16">
        <f>_xlfn.XLOOKUP(C73,Conv2!C:C,Conv2!E:E)</f>
        <v>3.9961476325988698</v>
      </c>
      <c r="Z73" s="15">
        <f t="shared" si="20"/>
        <v>1</v>
      </c>
      <c r="AA73" s="15">
        <f t="shared" si="21"/>
        <v>1</v>
      </c>
      <c r="AB73" s="15">
        <f t="shared" si="22"/>
        <v>1</v>
      </c>
      <c r="AC73" s="15">
        <f t="shared" si="23"/>
        <v>1</v>
      </c>
      <c r="AD73" s="15">
        <f t="shared" si="30"/>
        <v>-1</v>
      </c>
      <c r="AE73" s="15">
        <f t="shared" si="31"/>
        <v>1</v>
      </c>
      <c r="AF73" s="15">
        <f t="shared" si="24"/>
        <v>0</v>
      </c>
      <c r="AG73" s="15">
        <f t="shared" si="25"/>
        <v>0</v>
      </c>
      <c r="AH73" s="15">
        <f t="shared" si="26"/>
        <v>0</v>
      </c>
      <c r="AI73" s="15">
        <f t="shared" si="27"/>
        <v>0</v>
      </c>
      <c r="AJ73" s="17">
        <f t="shared" si="32"/>
        <v>0</v>
      </c>
      <c r="AK73" s="17">
        <f t="shared" si="33"/>
        <v>0</v>
      </c>
      <c r="AL73" s="15">
        <f t="shared" si="34"/>
        <v>1</v>
      </c>
      <c r="AM73" s="15">
        <f t="shared" si="35"/>
        <v>1</v>
      </c>
      <c r="AN73" s="15">
        <f t="shared" si="36"/>
        <v>1</v>
      </c>
      <c r="AO73" s="16">
        <f t="shared" si="28"/>
        <v>2.9848639886662465</v>
      </c>
      <c r="AP73" s="16">
        <f t="shared" si="37"/>
        <v>16853132.650001463</v>
      </c>
      <c r="AQ73" s="18">
        <f t="shared" si="38"/>
        <v>4.4906907822215629</v>
      </c>
    </row>
    <row r="74" spans="1:43" x14ac:dyDescent="0.2">
      <c r="A74" s="14" t="s">
        <v>32</v>
      </c>
      <c r="B74" s="15" t="s">
        <v>33</v>
      </c>
      <c r="C74" s="15" t="str">
        <f t="shared" si="39"/>
        <v>Southampton Everton</v>
      </c>
      <c r="D74" s="15">
        <v>1</v>
      </c>
      <c r="E74" s="15">
        <v>2</v>
      </c>
      <c r="F74" s="15" t="s">
        <v>20</v>
      </c>
      <c r="G74" s="15">
        <f t="shared" si="29"/>
        <v>-1</v>
      </c>
      <c r="H74" s="15">
        <v>2.15</v>
      </c>
      <c r="I74" s="15">
        <v>3.4</v>
      </c>
      <c r="J74" s="15">
        <v>3.4</v>
      </c>
      <c r="K74" s="15">
        <v>2.15</v>
      </c>
      <c r="L74" s="15">
        <v>3.3</v>
      </c>
      <c r="M74" s="15">
        <v>3.3</v>
      </c>
      <c r="N74" s="15">
        <v>2.2000000000000002</v>
      </c>
      <c r="O74" s="15">
        <v>3.35</v>
      </c>
      <c r="P74" s="15">
        <v>3.4</v>
      </c>
      <c r="Q74" s="16">
        <f>_xlfn.XLOOKUP(C74,XGBoost3!C:C,XGBoost3!D:D)</f>
        <v>4.3752331733703604</v>
      </c>
      <c r="R74" s="16">
        <f>_xlfn.XLOOKUP(C74,XGBoost3!C:C,XGBoost3!E:E)</f>
        <v>4.5161042213439897</v>
      </c>
      <c r="S74" s="16">
        <f>_xlfn.XLOOKUP(C74,XGBoost3!C:C,XGBoost3!F:F)</f>
        <v>1.8181455135345399</v>
      </c>
      <c r="T74" s="16">
        <f>_xlfn.XLOOKUP(C74,Conv1!C:C,Conv1!D:D)</f>
        <v>4.7206273078918404</v>
      </c>
      <c r="U74" s="16">
        <f>_xlfn.XLOOKUP(C74,Conv1!C:C,Conv1!E:E)</f>
        <v>2.8914806842803902</v>
      </c>
      <c r="V74" s="16">
        <f>_xlfn.XLOOKUP(C74,Conv1!C:C,Conv1!F:F)</f>
        <v>2.2608060836791899</v>
      </c>
      <c r="W74" s="16">
        <f>_xlfn.XLOOKUP(C74,Conv2!C:C,Conv2!D:D)</f>
        <v>3.6420772075653001</v>
      </c>
      <c r="X74" s="16">
        <f>_xlfn.XLOOKUP(C74,Conv2!C:C,Conv2!E:E)</f>
        <v>3.91955137252807</v>
      </c>
      <c r="Y74" s="16">
        <f>_xlfn.XLOOKUP(C74,Conv2!C:C,Conv2!E:E)</f>
        <v>3.91955137252807</v>
      </c>
      <c r="Z74" s="15">
        <f t="shared" si="20"/>
        <v>1</v>
      </c>
      <c r="AA74" s="15">
        <f t="shared" si="21"/>
        <v>1</v>
      </c>
      <c r="AB74" s="15">
        <f t="shared" si="22"/>
        <v>1</v>
      </c>
      <c r="AC74" s="15">
        <f t="shared" si="23"/>
        <v>-1</v>
      </c>
      <c r="AD74" s="15">
        <f t="shared" si="30"/>
        <v>-1</v>
      </c>
      <c r="AE74" s="15">
        <f t="shared" si="31"/>
        <v>1</v>
      </c>
      <c r="AF74" s="15">
        <f t="shared" si="24"/>
        <v>0</v>
      </c>
      <c r="AG74" s="15">
        <f t="shared" si="25"/>
        <v>0</v>
      </c>
      <c r="AH74" s="15">
        <f t="shared" si="26"/>
        <v>0</v>
      </c>
      <c r="AI74" s="15">
        <f t="shared" si="27"/>
        <v>1</v>
      </c>
      <c r="AJ74" s="17">
        <f t="shared" si="32"/>
        <v>1</v>
      </c>
      <c r="AK74" s="17">
        <f t="shared" si="33"/>
        <v>0</v>
      </c>
      <c r="AL74" s="15">
        <f t="shared" si="34"/>
        <v>0</v>
      </c>
      <c r="AM74" s="15">
        <f t="shared" si="35"/>
        <v>0</v>
      </c>
      <c r="AN74" s="15">
        <f t="shared" si="36"/>
        <v>1</v>
      </c>
      <c r="AO74" s="16">
        <f t="shared" si="28"/>
        <v>2.9315016680735599</v>
      </c>
      <c r="AP74" s="16">
        <f t="shared" si="37"/>
        <v>2.8038482068686226</v>
      </c>
      <c r="AQ74" s="18">
        <f t="shared" si="38"/>
        <v>1.6352091814883325</v>
      </c>
    </row>
    <row r="75" spans="1:43" x14ac:dyDescent="0.2">
      <c r="A75" s="14" t="s">
        <v>39</v>
      </c>
      <c r="B75" s="15" t="s">
        <v>28</v>
      </c>
      <c r="C75" s="15" t="str">
        <f t="shared" si="39"/>
        <v>West Ham Wolves</v>
      </c>
      <c r="D75" s="15">
        <v>2</v>
      </c>
      <c r="E75" s="15">
        <v>0</v>
      </c>
      <c r="F75" s="15" t="s">
        <v>24</v>
      </c>
      <c r="G75" s="15">
        <f t="shared" si="29"/>
        <v>1</v>
      </c>
      <c r="H75" s="15">
        <v>1.95</v>
      </c>
      <c r="I75" s="15">
        <v>3.5</v>
      </c>
      <c r="J75" s="15">
        <v>4.2</v>
      </c>
      <c r="K75" s="15">
        <v>1.93</v>
      </c>
      <c r="L75" s="15">
        <v>3.5</v>
      </c>
      <c r="M75" s="15">
        <v>4</v>
      </c>
      <c r="N75" s="15">
        <v>1.95</v>
      </c>
      <c r="O75" s="15">
        <v>3.45</v>
      </c>
      <c r="P75" s="15">
        <v>4</v>
      </c>
      <c r="Q75" s="16">
        <f>_xlfn.XLOOKUP(C75,XGBoost3!C:C,XGBoost3!D:D)</f>
        <v>3.5936596393585201</v>
      </c>
      <c r="R75" s="16">
        <f>_xlfn.XLOOKUP(C75,XGBoost3!C:C,XGBoost3!E:E)</f>
        <v>3.6321659088134699</v>
      </c>
      <c r="S75" s="16">
        <f>_xlfn.XLOOKUP(C75,XGBoost3!C:C,XGBoost3!F:F)</f>
        <v>2.2400715351104701</v>
      </c>
      <c r="T75" s="16">
        <f>_xlfn.XLOOKUP(C75,Conv1!C:C,Conv1!D:D)</f>
        <v>2.3006489276885902</v>
      </c>
      <c r="U75" s="16">
        <f>_xlfn.XLOOKUP(C75,Conv1!C:C,Conv1!E:E)</f>
        <v>1.77508091926574</v>
      </c>
      <c r="V75" s="16">
        <f>_xlfn.XLOOKUP(C75,Conv1!C:C,Conv1!F:F)</f>
        <v>503.691314697265</v>
      </c>
      <c r="W75" s="16">
        <f>_xlfn.XLOOKUP(C75,Conv2!C:C,Conv2!D:D)</f>
        <v>2.36344289779663</v>
      </c>
      <c r="X75" s="16">
        <f>_xlfn.XLOOKUP(C75,Conv2!C:C,Conv2!E:E)</f>
        <v>3.7637138366699201</v>
      </c>
      <c r="Y75" s="16">
        <f>_xlfn.XLOOKUP(C75,Conv2!C:C,Conv2!E:E)</f>
        <v>3.7637138366699201</v>
      </c>
      <c r="Z75" s="15">
        <f t="shared" si="20"/>
        <v>1</v>
      </c>
      <c r="AA75" s="15">
        <f t="shared" si="21"/>
        <v>1</v>
      </c>
      <c r="AB75" s="15">
        <f t="shared" si="22"/>
        <v>1</v>
      </c>
      <c r="AC75" s="15">
        <f t="shared" si="23"/>
        <v>-1</v>
      </c>
      <c r="AD75" s="15">
        <f t="shared" si="30"/>
        <v>-1</v>
      </c>
      <c r="AE75" s="15">
        <f t="shared" si="31"/>
        <v>1</v>
      </c>
      <c r="AF75" s="15">
        <f t="shared" si="24"/>
        <v>1</v>
      </c>
      <c r="AG75" s="15">
        <f t="shared" si="25"/>
        <v>1</v>
      </c>
      <c r="AH75" s="15">
        <f t="shared" si="26"/>
        <v>1</v>
      </c>
      <c r="AI75" s="15">
        <f t="shared" si="27"/>
        <v>0</v>
      </c>
      <c r="AJ75" s="17">
        <f t="shared" si="32"/>
        <v>0</v>
      </c>
      <c r="AK75" s="17">
        <f t="shared" si="33"/>
        <v>1</v>
      </c>
      <c r="AL75" s="15">
        <f t="shared" si="34"/>
        <v>0</v>
      </c>
      <c r="AM75" s="15">
        <f t="shared" si="35"/>
        <v>0</v>
      </c>
      <c r="AN75" s="15">
        <f t="shared" si="36"/>
        <v>1</v>
      </c>
      <c r="AO75" s="16">
        <f t="shared" si="28"/>
        <v>2.4149843953778323</v>
      </c>
      <c r="AP75" s="16">
        <f t="shared" si="37"/>
        <v>499.69424480624014</v>
      </c>
      <c r="AQ75" s="18">
        <f t="shared" si="38"/>
        <v>0.57024779880143772</v>
      </c>
    </row>
    <row r="76" spans="1:43" x14ac:dyDescent="0.2">
      <c r="A76" s="14" t="s">
        <v>40</v>
      </c>
      <c r="B76" s="15" t="s">
        <v>37</v>
      </c>
      <c r="C76" s="15" t="str">
        <f t="shared" si="39"/>
        <v>Man City Man United</v>
      </c>
      <c r="D76" s="15">
        <v>6</v>
      </c>
      <c r="E76" s="15">
        <v>3</v>
      </c>
      <c r="F76" s="15" t="s">
        <v>24</v>
      </c>
      <c r="G76" s="15">
        <f t="shared" si="29"/>
        <v>1</v>
      </c>
      <c r="H76" s="15">
        <v>1.33</v>
      </c>
      <c r="I76" s="15">
        <v>5.75</v>
      </c>
      <c r="J76" s="15">
        <v>7.5</v>
      </c>
      <c r="K76" s="15">
        <v>1.34</v>
      </c>
      <c r="L76" s="15">
        <v>5.5</v>
      </c>
      <c r="M76" s="15">
        <v>7.75</v>
      </c>
      <c r="N76" s="15">
        <v>1.35</v>
      </c>
      <c r="O76" s="15">
        <v>5.75</v>
      </c>
      <c r="P76" s="15">
        <v>7.75</v>
      </c>
      <c r="Q76" s="16">
        <f>_xlfn.XLOOKUP(C76,XGBoost3!C:C,XGBoost3!D:D)</f>
        <v>1.3871715068817101</v>
      </c>
      <c r="R76" s="16">
        <f>_xlfn.XLOOKUP(C76,XGBoost3!C:C,XGBoost3!E:E)</f>
        <v>10.113980293273899</v>
      </c>
      <c r="S76" s="16">
        <f>_xlfn.XLOOKUP(C76,XGBoost3!C:C,XGBoost3!F:F)</f>
        <v>5.54829502105712</v>
      </c>
      <c r="T76" s="16">
        <f>_xlfn.XLOOKUP(C76,Conv1!C:C,Conv1!D:D)</f>
        <v>9.0559587478637695</v>
      </c>
      <c r="U76" s="16">
        <f>_xlfn.XLOOKUP(C76,Conv1!C:C,Conv1!E:E)</f>
        <v>243.32675170898401</v>
      </c>
      <c r="V76" s="16">
        <f>_xlfn.XLOOKUP(C76,Conv1!C:C,Conv1!F:F)</f>
        <v>1.12934911251068</v>
      </c>
      <c r="W76" s="16">
        <f>_xlfn.XLOOKUP(C76,Conv2!C:C,Conv2!D:D)</f>
        <v>3.4876425266265798</v>
      </c>
      <c r="X76" s="16">
        <f>_xlfn.XLOOKUP(C76,Conv2!C:C,Conv2!E:E)</f>
        <v>4.29370069503784</v>
      </c>
      <c r="Y76" s="16">
        <f>_xlfn.XLOOKUP(C76,Conv2!C:C,Conv2!E:E)</f>
        <v>4.29370069503784</v>
      </c>
      <c r="Z76" s="15">
        <f t="shared" si="20"/>
        <v>1</v>
      </c>
      <c r="AA76" s="15">
        <f t="shared" si="21"/>
        <v>1</v>
      </c>
      <c r="AB76" s="15">
        <f t="shared" si="22"/>
        <v>1</v>
      </c>
      <c r="AC76" s="15">
        <f t="shared" si="23"/>
        <v>1</v>
      </c>
      <c r="AD76" s="15">
        <f t="shared" si="30"/>
        <v>-1</v>
      </c>
      <c r="AE76" s="15">
        <f t="shared" si="31"/>
        <v>1</v>
      </c>
      <c r="AF76" s="15">
        <f t="shared" si="24"/>
        <v>1</v>
      </c>
      <c r="AG76" s="15">
        <f t="shared" si="25"/>
        <v>1</v>
      </c>
      <c r="AH76" s="15">
        <f t="shared" si="26"/>
        <v>1</v>
      </c>
      <c r="AI76" s="15">
        <f t="shared" si="27"/>
        <v>1</v>
      </c>
      <c r="AJ76" s="17">
        <f t="shared" si="32"/>
        <v>0</v>
      </c>
      <c r="AK76" s="17">
        <f t="shared" si="33"/>
        <v>1</v>
      </c>
      <c r="AL76" s="15">
        <f t="shared" si="34"/>
        <v>1</v>
      </c>
      <c r="AM76" s="15">
        <f t="shared" si="35"/>
        <v>0</v>
      </c>
      <c r="AN76" s="15">
        <f t="shared" si="36"/>
        <v>1</v>
      </c>
      <c r="AO76" s="16">
        <f t="shared" si="28"/>
        <v>4.88806818030484</v>
      </c>
      <c r="AP76" s="16">
        <f t="shared" si="37"/>
        <v>237.79387664738138</v>
      </c>
      <c r="AQ76" s="18">
        <f t="shared" si="38"/>
        <v>4.3169813669690127</v>
      </c>
    </row>
    <row r="77" spans="1:43" x14ac:dyDescent="0.2">
      <c r="A77" s="14" t="s">
        <v>27</v>
      </c>
      <c r="B77" s="15" t="s">
        <v>26</v>
      </c>
      <c r="C77" s="15" t="str">
        <f t="shared" si="39"/>
        <v>Leeds Aston Villa</v>
      </c>
      <c r="D77" s="15">
        <v>0</v>
      </c>
      <c r="E77" s="15">
        <v>0</v>
      </c>
      <c r="F77" s="15" t="s">
        <v>23</v>
      </c>
      <c r="G77" s="15">
        <f t="shared" si="29"/>
        <v>0</v>
      </c>
      <c r="H77" s="15">
        <v>2.35</v>
      </c>
      <c r="I77" s="15">
        <v>3.4</v>
      </c>
      <c r="J77" s="15">
        <v>3</v>
      </c>
      <c r="K77" s="15">
        <v>2.37</v>
      </c>
      <c r="L77" s="15">
        <v>3.4</v>
      </c>
      <c r="M77" s="15">
        <v>2.87</v>
      </c>
      <c r="N77" s="15">
        <v>2.35</v>
      </c>
      <c r="O77" s="15">
        <v>3.45</v>
      </c>
      <c r="P77" s="15">
        <v>2.95</v>
      </c>
      <c r="Q77" s="16">
        <f>_xlfn.XLOOKUP(C77,XGBoost3!C:C,XGBoost3!D:D)</f>
        <v>3.1383850574493399</v>
      </c>
      <c r="R77" s="16">
        <f>_xlfn.XLOOKUP(C77,XGBoost3!C:C,XGBoost3!E:E)</f>
        <v>6.3679318428039497</v>
      </c>
      <c r="S77" s="16">
        <f>_xlfn.XLOOKUP(C77,XGBoost3!C:C,XGBoost3!F:F)</f>
        <v>1.90720331668853</v>
      </c>
      <c r="T77" s="16">
        <f>_xlfn.XLOOKUP(C77,Conv1!C:C,Conv1!D:D)</f>
        <v>1.1461482048034599</v>
      </c>
      <c r="U77" s="16">
        <f>_xlfn.XLOOKUP(C77,Conv1!C:C,Conv1!E:E)</f>
        <v>12.7332258224487</v>
      </c>
      <c r="V77" s="16">
        <f>_xlfn.XLOOKUP(C77,Conv1!C:C,Conv1!F:F)</f>
        <v>20.417421340942301</v>
      </c>
      <c r="W77" s="16">
        <f>_xlfn.XLOOKUP(C77,Conv2!C:C,Conv2!D:D)</f>
        <v>1.88620936870574</v>
      </c>
      <c r="X77" s="16">
        <f>_xlfn.XLOOKUP(C77,Conv2!C:C,Conv2!E:E)</f>
        <v>3.9607021808624201</v>
      </c>
      <c r="Y77" s="16">
        <f>_xlfn.XLOOKUP(C77,Conv2!C:C,Conv2!E:E)</f>
        <v>3.9607021808624201</v>
      </c>
      <c r="Z77" s="15">
        <f t="shared" si="20"/>
        <v>1</v>
      </c>
      <c r="AA77" s="15">
        <f t="shared" si="21"/>
        <v>1</v>
      </c>
      <c r="AB77" s="15">
        <f t="shared" si="22"/>
        <v>1</v>
      </c>
      <c r="AC77" s="15">
        <f t="shared" si="23"/>
        <v>-1</v>
      </c>
      <c r="AD77" s="15">
        <f t="shared" si="30"/>
        <v>1</v>
      </c>
      <c r="AE77" s="15">
        <f t="shared" si="31"/>
        <v>1</v>
      </c>
      <c r="AF77" s="15">
        <f t="shared" si="24"/>
        <v>0</v>
      </c>
      <c r="AG77" s="15">
        <f t="shared" si="25"/>
        <v>0</v>
      </c>
      <c r="AH77" s="15">
        <f t="shared" si="26"/>
        <v>0</v>
      </c>
      <c r="AI77" s="15">
        <f t="shared" si="27"/>
        <v>0</v>
      </c>
      <c r="AJ77" s="17">
        <f t="shared" si="32"/>
        <v>0</v>
      </c>
      <c r="AK77" s="17">
        <f t="shared" si="33"/>
        <v>0</v>
      </c>
      <c r="AL77" s="15">
        <f t="shared" si="34"/>
        <v>1</v>
      </c>
      <c r="AM77" s="15">
        <f t="shared" si="35"/>
        <v>1</v>
      </c>
      <c r="AN77" s="15">
        <f t="shared" si="36"/>
        <v>1</v>
      </c>
      <c r="AO77" s="16">
        <f t="shared" si="28"/>
        <v>3.1973898981488094</v>
      </c>
      <c r="AP77" s="16">
        <f t="shared" si="37"/>
        <v>19.817627232274372</v>
      </c>
      <c r="AQ77" s="18">
        <f t="shared" si="38"/>
        <v>1.223698233068109</v>
      </c>
    </row>
    <row r="78" spans="1:43" x14ac:dyDescent="0.2">
      <c r="A78" s="14" t="s">
        <v>35</v>
      </c>
      <c r="B78" s="15" t="s">
        <v>30</v>
      </c>
      <c r="C78" s="15" t="str">
        <f t="shared" si="39"/>
        <v>Leicester Nott'm Forest</v>
      </c>
      <c r="D78" s="15">
        <v>4</v>
      </c>
      <c r="E78" s="15">
        <v>0</v>
      </c>
      <c r="F78" s="15" t="s">
        <v>24</v>
      </c>
      <c r="G78" s="15">
        <f t="shared" si="29"/>
        <v>1</v>
      </c>
      <c r="H78" s="15">
        <v>1.75</v>
      </c>
      <c r="I78" s="15">
        <v>4</v>
      </c>
      <c r="J78" s="15">
        <v>4.33</v>
      </c>
      <c r="K78" s="15">
        <v>1.73</v>
      </c>
      <c r="L78" s="15">
        <v>3.9</v>
      </c>
      <c r="M78" s="15">
        <v>4.5</v>
      </c>
      <c r="N78" s="15">
        <v>1.75</v>
      </c>
      <c r="O78" s="15">
        <v>4</v>
      </c>
      <c r="P78" s="15">
        <v>4.3</v>
      </c>
      <c r="Q78" s="16">
        <f>_xlfn.XLOOKUP(C78,XGBoost3!C:C,XGBoost3!D:D)</f>
        <v>9.5714397430419904</v>
      </c>
      <c r="R78" s="16">
        <f>_xlfn.XLOOKUP(C78,XGBoost3!C:C,XGBoost3!E:E)</f>
        <v>1.9243645668029701</v>
      </c>
      <c r="S78" s="16">
        <f>_xlfn.XLOOKUP(C78,XGBoost3!C:C,XGBoost3!F:F)</f>
        <v>2.6604909896850502</v>
      </c>
      <c r="T78" s="16">
        <f>_xlfn.XLOOKUP(C78,Conv1!C:C,Conv1!D:D)</f>
        <v>94981.2109375</v>
      </c>
      <c r="U78" s="16">
        <f>_xlfn.XLOOKUP(C78,Conv1!C:C,Conv1!E:E)</f>
        <v>1.01001465320587</v>
      </c>
      <c r="V78" s="16">
        <f>_xlfn.XLOOKUP(C78,Conv1!C:C,Conv1!F:F)</f>
        <v>100.96083831787099</v>
      </c>
      <c r="W78" s="16">
        <f>_xlfn.XLOOKUP(C78,Conv2!C:C,Conv2!D:D)</f>
        <v>27.925460815429599</v>
      </c>
      <c r="X78" s="16">
        <f>_xlfn.XLOOKUP(C78,Conv2!C:C,Conv2!E:E)</f>
        <v>27.930788040161101</v>
      </c>
      <c r="Y78" s="16">
        <f>_xlfn.XLOOKUP(C78,Conv2!C:C,Conv2!E:E)</f>
        <v>27.930788040161101</v>
      </c>
      <c r="Z78" s="15">
        <f t="shared" si="20"/>
        <v>1</v>
      </c>
      <c r="AA78" s="15">
        <f t="shared" si="21"/>
        <v>1</v>
      </c>
      <c r="AB78" s="15">
        <f t="shared" si="22"/>
        <v>1</v>
      </c>
      <c r="AC78" s="15">
        <f t="shared" si="23"/>
        <v>-1</v>
      </c>
      <c r="AD78" s="15">
        <f t="shared" si="30"/>
        <v>-1</v>
      </c>
      <c r="AE78" s="15">
        <f t="shared" si="31"/>
        <v>1</v>
      </c>
      <c r="AF78" s="15">
        <f t="shared" si="24"/>
        <v>1</v>
      </c>
      <c r="AG78" s="15">
        <f t="shared" si="25"/>
        <v>1</v>
      </c>
      <c r="AH78" s="15">
        <f t="shared" si="26"/>
        <v>1</v>
      </c>
      <c r="AI78" s="15">
        <f t="shared" si="27"/>
        <v>0</v>
      </c>
      <c r="AJ78" s="17">
        <f t="shared" si="32"/>
        <v>0</v>
      </c>
      <c r="AK78" s="17">
        <f t="shared" si="33"/>
        <v>1</v>
      </c>
      <c r="AL78" s="15">
        <f t="shared" si="34"/>
        <v>0</v>
      </c>
      <c r="AM78" s="15">
        <f t="shared" si="35"/>
        <v>0</v>
      </c>
      <c r="AN78" s="15">
        <f t="shared" si="36"/>
        <v>1</v>
      </c>
      <c r="AO78" s="16">
        <f t="shared" si="28"/>
        <v>8.2565835489313422</v>
      </c>
      <c r="AP78" s="16">
        <f t="shared" si="37"/>
        <v>94979.510170540292</v>
      </c>
      <c r="AQ78" s="18">
        <f t="shared" si="38"/>
        <v>42.617502373112259</v>
      </c>
    </row>
    <row r="79" spans="1:43" x14ac:dyDescent="0.2">
      <c r="A79" s="14" t="s">
        <v>25</v>
      </c>
      <c r="B79" s="15" t="s">
        <v>35</v>
      </c>
      <c r="C79" s="15" t="str">
        <f t="shared" si="39"/>
        <v>Bournemouth Leicester</v>
      </c>
      <c r="D79" s="15">
        <v>2</v>
      </c>
      <c r="E79" s="15">
        <v>1</v>
      </c>
      <c r="F79" s="15" t="s">
        <v>24</v>
      </c>
      <c r="G79" s="15">
        <f t="shared" si="29"/>
        <v>1</v>
      </c>
      <c r="H79" s="15">
        <v>3.6</v>
      </c>
      <c r="I79" s="15">
        <v>3.4</v>
      </c>
      <c r="J79" s="15">
        <v>2.0499999999999998</v>
      </c>
      <c r="K79" s="15">
        <v>3.3</v>
      </c>
      <c r="L79" s="15">
        <v>3.6</v>
      </c>
      <c r="M79" s="15">
        <v>2.0499999999999998</v>
      </c>
      <c r="N79" s="15">
        <v>3.4</v>
      </c>
      <c r="O79" s="15">
        <v>3.55</v>
      </c>
      <c r="P79" s="15">
        <v>2.1</v>
      </c>
      <c r="Q79" s="16">
        <f>_xlfn.XLOOKUP(C79,XGBoost3!C:C,XGBoost3!D:D)</f>
        <v>1.90889656543731</v>
      </c>
      <c r="R79" s="16">
        <f>_xlfn.XLOOKUP(C79,XGBoost3!C:C,XGBoost3!E:E)</f>
        <v>6.60744285583496</v>
      </c>
      <c r="S79" s="16">
        <f>_xlfn.XLOOKUP(C79,XGBoost3!C:C,XGBoost3!F:F)</f>
        <v>3.0788874626159601</v>
      </c>
      <c r="T79" s="16">
        <f>_xlfn.XLOOKUP(C79,Conv1!C:C,Conv1!D:D)</f>
        <v>1.37044024467468</v>
      </c>
      <c r="U79" s="16">
        <f>_xlfn.XLOOKUP(C79,Conv1!C:C,Conv1!E:E)</f>
        <v>6.2497496604919398</v>
      </c>
      <c r="V79" s="16">
        <f>_xlfn.XLOOKUP(C79,Conv1!C:C,Conv1!F:F)</f>
        <v>9.0660905838012695</v>
      </c>
      <c r="W79" s="16">
        <f>_xlfn.XLOOKUP(C79,Conv2!C:C,Conv2!D:D)</f>
        <v>1.8364839553832999</v>
      </c>
      <c r="X79" s="16">
        <f>_xlfn.XLOOKUP(C79,Conv2!C:C,Conv2!E:E)</f>
        <v>4.5769367218017498</v>
      </c>
      <c r="Y79" s="16">
        <f>_xlfn.XLOOKUP(C79,Conv2!C:C,Conv2!E:E)</f>
        <v>4.5769367218017498</v>
      </c>
      <c r="Z79" s="15">
        <f t="shared" si="20"/>
        <v>-1</v>
      </c>
      <c r="AA79" s="15">
        <f t="shared" si="21"/>
        <v>-1</v>
      </c>
      <c r="AB79" s="15">
        <f t="shared" si="22"/>
        <v>-1</v>
      </c>
      <c r="AC79" s="15">
        <f t="shared" si="23"/>
        <v>1</v>
      </c>
      <c r="AD79" s="15">
        <f t="shared" si="30"/>
        <v>1</v>
      </c>
      <c r="AE79" s="15">
        <f t="shared" si="31"/>
        <v>1</v>
      </c>
      <c r="AF79" s="15">
        <f t="shared" si="24"/>
        <v>0</v>
      </c>
      <c r="AG79" s="15">
        <f t="shared" si="25"/>
        <v>0</v>
      </c>
      <c r="AH79" s="15">
        <f t="shared" si="26"/>
        <v>0</v>
      </c>
      <c r="AI79" s="15">
        <f t="shared" si="27"/>
        <v>1</v>
      </c>
      <c r="AJ79" s="17">
        <f t="shared" si="32"/>
        <v>1</v>
      </c>
      <c r="AK79" s="17">
        <f t="shared" si="33"/>
        <v>1</v>
      </c>
      <c r="AL79" s="15">
        <f t="shared" si="34"/>
        <v>0</v>
      </c>
      <c r="AM79" s="15">
        <f t="shared" si="35"/>
        <v>0</v>
      </c>
      <c r="AN79" s="15">
        <f t="shared" si="36"/>
        <v>0</v>
      </c>
      <c r="AO79" s="16">
        <f t="shared" si="28"/>
        <v>3.5397128320991804</v>
      </c>
      <c r="AP79" s="16">
        <f t="shared" si="37"/>
        <v>7.7417168025888961</v>
      </c>
      <c r="AQ79" s="18">
        <f t="shared" si="38"/>
        <v>3.1039325018706148</v>
      </c>
    </row>
    <row r="80" spans="1:43" x14ac:dyDescent="0.2">
      <c r="A80" s="14" t="s">
        <v>34</v>
      </c>
      <c r="B80" s="15" t="s">
        <v>28</v>
      </c>
      <c r="C80" s="15" t="str">
        <f t="shared" si="39"/>
        <v>Chelsea Wolves</v>
      </c>
      <c r="D80" s="15">
        <v>3</v>
      </c>
      <c r="E80" s="15">
        <v>0</v>
      </c>
      <c r="F80" s="15" t="s">
        <v>24</v>
      </c>
      <c r="G80" s="15">
        <f t="shared" si="29"/>
        <v>1</v>
      </c>
      <c r="H80" s="15">
        <v>1.4</v>
      </c>
      <c r="I80" s="15">
        <v>4.5</v>
      </c>
      <c r="J80" s="15">
        <v>8</v>
      </c>
      <c r="K80" s="15">
        <v>1.39</v>
      </c>
      <c r="L80" s="15">
        <v>4.75</v>
      </c>
      <c r="M80" s="15">
        <v>8.25</v>
      </c>
      <c r="N80" s="15">
        <v>1.4</v>
      </c>
      <c r="O80" s="15">
        <v>4.8</v>
      </c>
      <c r="P80" s="15">
        <v>8</v>
      </c>
      <c r="Q80" s="16">
        <f>_xlfn.XLOOKUP(C80,XGBoost3!C:C,XGBoost3!D:D)</f>
        <v>2.3495023250579798</v>
      </c>
      <c r="R80" s="16">
        <f>_xlfn.XLOOKUP(C80,XGBoost3!C:C,XGBoost3!E:E)</f>
        <v>3.9116396903991699</v>
      </c>
      <c r="S80" s="16">
        <f>_xlfn.XLOOKUP(C80,XGBoost3!C:C,XGBoost3!F:F)</f>
        <v>3.1374449729919398</v>
      </c>
      <c r="T80" s="16">
        <f>_xlfn.XLOOKUP(C80,Conv1!C:C,Conv1!D:D)</f>
        <v>2.06777667999267</v>
      </c>
      <c r="U80" s="16">
        <f>_xlfn.XLOOKUP(C80,Conv1!C:C,Conv1!E:E)</f>
        <v>6.7167372703552202</v>
      </c>
      <c r="V80" s="16">
        <f>_xlfn.XLOOKUP(C80,Conv1!C:C,Conv1!F:F)</f>
        <v>2.72103691101074</v>
      </c>
      <c r="W80" s="16">
        <f>_xlfn.XLOOKUP(C80,Conv2!C:C,Conv2!D:D)</f>
        <v>2.0422291755676198</v>
      </c>
      <c r="X80" s="16">
        <f>_xlfn.XLOOKUP(C80,Conv2!C:C,Conv2!E:E)</f>
        <v>3.7571001052856401</v>
      </c>
      <c r="Y80" s="16">
        <f>_xlfn.XLOOKUP(C80,Conv2!C:C,Conv2!E:E)</f>
        <v>3.7571001052856401</v>
      </c>
      <c r="Z80" s="15">
        <f t="shared" si="20"/>
        <v>1</v>
      </c>
      <c r="AA80" s="15">
        <f t="shared" si="21"/>
        <v>1</v>
      </c>
      <c r="AB80" s="15">
        <f t="shared" si="22"/>
        <v>1</v>
      </c>
      <c r="AC80" s="15">
        <f t="shared" si="23"/>
        <v>1</v>
      </c>
      <c r="AD80" s="15">
        <f t="shared" si="30"/>
        <v>1</v>
      </c>
      <c r="AE80" s="15">
        <f t="shared" si="31"/>
        <v>1</v>
      </c>
      <c r="AF80" s="15">
        <f t="shared" si="24"/>
        <v>1</v>
      </c>
      <c r="AG80" s="15">
        <f t="shared" si="25"/>
        <v>1</v>
      </c>
      <c r="AH80" s="15">
        <f t="shared" si="26"/>
        <v>1</v>
      </c>
      <c r="AI80" s="15">
        <f t="shared" si="27"/>
        <v>1</v>
      </c>
      <c r="AJ80" s="17">
        <f t="shared" si="32"/>
        <v>1</v>
      </c>
      <c r="AK80" s="17">
        <f t="shared" si="33"/>
        <v>1</v>
      </c>
      <c r="AL80" s="15">
        <f t="shared" si="34"/>
        <v>1</v>
      </c>
      <c r="AM80" s="15">
        <f t="shared" si="35"/>
        <v>1</v>
      </c>
      <c r="AN80" s="15">
        <f t="shared" si="36"/>
        <v>1</v>
      </c>
      <c r="AO80" s="16">
        <f t="shared" si="28"/>
        <v>5.033406410736764</v>
      </c>
      <c r="AP80" s="16">
        <f t="shared" si="37"/>
        <v>5.6557279595841452</v>
      </c>
      <c r="AQ80" s="18">
        <f t="shared" si="38"/>
        <v>4.416140625128758</v>
      </c>
    </row>
    <row r="81" spans="1:43" x14ac:dyDescent="0.2">
      <c r="A81" s="14" t="s">
        <v>40</v>
      </c>
      <c r="B81" s="15" t="s">
        <v>32</v>
      </c>
      <c r="C81" s="15" t="str">
        <f t="shared" si="39"/>
        <v>Man City Southampton</v>
      </c>
      <c r="D81" s="15">
        <v>4</v>
      </c>
      <c r="E81" s="15">
        <v>0</v>
      </c>
      <c r="F81" s="15" t="s">
        <v>24</v>
      </c>
      <c r="G81" s="15">
        <f t="shared" si="29"/>
        <v>1</v>
      </c>
      <c r="H81" s="15">
        <v>1.1100000000000001</v>
      </c>
      <c r="I81" s="15">
        <v>10</v>
      </c>
      <c r="J81" s="15">
        <v>17</v>
      </c>
      <c r="K81" s="15">
        <v>1.1200000000000001</v>
      </c>
      <c r="L81" s="15">
        <v>10.5</v>
      </c>
      <c r="M81" s="15">
        <v>20</v>
      </c>
      <c r="N81" s="15">
        <v>1.1200000000000001</v>
      </c>
      <c r="O81" s="15">
        <v>10</v>
      </c>
      <c r="P81" s="15">
        <v>19</v>
      </c>
      <c r="Q81" s="16">
        <f>_xlfn.XLOOKUP(C81,XGBoost3!C:C,XGBoost3!D:D)</f>
        <v>1.18071496486663</v>
      </c>
      <c r="R81" s="16">
        <f>_xlfn.XLOOKUP(C81,XGBoost3!C:C,XGBoost3!E:E)</f>
        <v>10.2430305480957</v>
      </c>
      <c r="S81" s="16">
        <f>_xlfn.XLOOKUP(C81,XGBoost3!C:C,XGBoost3!F:F)</f>
        <v>18.041378021240199</v>
      </c>
      <c r="T81" s="16">
        <f>_xlfn.XLOOKUP(C81,Conv1!C:C,Conv1!D:D)</f>
        <v>1.0002461671829199</v>
      </c>
      <c r="U81" s="16">
        <f>_xlfn.XLOOKUP(C81,Conv1!C:C,Conv1!E:E)</f>
        <v>6.4496156366444902E+17</v>
      </c>
      <c r="V81" s="16">
        <f>_xlfn.XLOOKUP(C81,Conv1!C:C,Conv1!F:F)</f>
        <v>4063.16870117187</v>
      </c>
      <c r="W81" s="16">
        <f>_xlfn.XLOOKUP(C81,Conv2!C:C,Conv2!D:D)</f>
        <v>1.66358029842376</v>
      </c>
      <c r="X81" s="16">
        <f>_xlfn.XLOOKUP(C81,Conv2!C:C,Conv2!E:E)</f>
        <v>4.2310862541198704</v>
      </c>
      <c r="Y81" s="16">
        <f>_xlfn.XLOOKUP(C81,Conv2!C:C,Conv2!E:E)</f>
        <v>4.2310862541198704</v>
      </c>
      <c r="Z81" s="15">
        <f t="shared" si="20"/>
        <v>1</v>
      </c>
      <c r="AA81" s="15">
        <f t="shared" si="21"/>
        <v>1</v>
      </c>
      <c r="AB81" s="15">
        <f t="shared" si="22"/>
        <v>1</v>
      </c>
      <c r="AC81" s="15">
        <f t="shared" si="23"/>
        <v>1</v>
      </c>
      <c r="AD81" s="15">
        <f t="shared" si="30"/>
        <v>1</v>
      </c>
      <c r="AE81" s="15">
        <f t="shared" si="31"/>
        <v>1</v>
      </c>
      <c r="AF81" s="15">
        <f t="shared" si="24"/>
        <v>1</v>
      </c>
      <c r="AG81" s="15">
        <f t="shared" si="25"/>
        <v>1</v>
      </c>
      <c r="AH81" s="15">
        <f t="shared" si="26"/>
        <v>1</v>
      </c>
      <c r="AI81" s="15">
        <f t="shared" si="27"/>
        <v>1</v>
      </c>
      <c r="AJ81" s="17">
        <f t="shared" si="32"/>
        <v>1</v>
      </c>
      <c r="AK81" s="17">
        <f t="shared" si="33"/>
        <v>1</v>
      </c>
      <c r="AL81" s="15">
        <f t="shared" si="34"/>
        <v>1</v>
      </c>
      <c r="AM81" s="15">
        <f t="shared" si="35"/>
        <v>1</v>
      </c>
      <c r="AN81" s="15">
        <f t="shared" si="36"/>
        <v>1</v>
      </c>
      <c r="AO81" s="16">
        <f t="shared" si="28"/>
        <v>0.99081090649417514</v>
      </c>
      <c r="AP81" s="16">
        <f t="shared" si="37"/>
        <v>6.4496156366444902E+17</v>
      </c>
      <c r="AQ81" s="18">
        <f t="shared" si="38"/>
        <v>15.864950632809617</v>
      </c>
    </row>
    <row r="82" spans="1:43" x14ac:dyDescent="0.2">
      <c r="A82" s="14" t="s">
        <v>29</v>
      </c>
      <c r="B82" s="15" t="s">
        <v>36</v>
      </c>
      <c r="C82" s="15" t="str">
        <f t="shared" si="39"/>
        <v>Newcastle Brentford</v>
      </c>
      <c r="D82" s="15">
        <v>5</v>
      </c>
      <c r="E82" s="15">
        <v>1</v>
      </c>
      <c r="F82" s="15" t="s">
        <v>24</v>
      </c>
      <c r="G82" s="15">
        <f t="shared" si="29"/>
        <v>1</v>
      </c>
      <c r="H82" s="15">
        <v>1.83</v>
      </c>
      <c r="I82" s="15">
        <v>3.8</v>
      </c>
      <c r="J82" s="15">
        <v>4.2</v>
      </c>
      <c r="K82" s="15">
        <v>1.8</v>
      </c>
      <c r="L82" s="15">
        <v>3.8</v>
      </c>
      <c r="M82" s="15">
        <v>4.0999999999999996</v>
      </c>
      <c r="N82" s="15">
        <v>1.8</v>
      </c>
      <c r="O82" s="15">
        <v>3.85</v>
      </c>
      <c r="P82" s="15">
        <v>4.3</v>
      </c>
      <c r="Q82" s="16">
        <f>_xlfn.XLOOKUP(C82,XGBoost3!C:C,XGBoost3!D:D)</f>
        <v>2.3701105117797798</v>
      </c>
      <c r="R82" s="16">
        <f>_xlfn.XLOOKUP(C82,XGBoost3!C:C,XGBoost3!E:E)</f>
        <v>4.7661566734313903</v>
      </c>
      <c r="S82" s="16">
        <f>_xlfn.XLOOKUP(C82,XGBoost3!C:C,XGBoost3!F:F)</f>
        <v>2.7154278755187899</v>
      </c>
      <c r="T82" s="16">
        <f>_xlfn.XLOOKUP(C82,Conv1!C:C,Conv1!D:D)</f>
        <v>1.12895011901855</v>
      </c>
      <c r="U82" s="16">
        <f>_xlfn.XLOOKUP(C82,Conv1!C:C,Conv1!E:E)</f>
        <v>265.01925659179602</v>
      </c>
      <c r="V82" s="16">
        <f>_xlfn.XLOOKUP(C82,Conv1!C:C,Conv1!F:F)</f>
        <v>9.0540409088134695</v>
      </c>
      <c r="W82" s="16">
        <f>_xlfn.XLOOKUP(C82,Conv2!C:C,Conv2!D:D)</f>
        <v>1.6641831398010201</v>
      </c>
      <c r="X82" s="16">
        <f>_xlfn.XLOOKUP(C82,Conv2!C:C,Conv2!E:E)</f>
        <v>4.8242869377136204</v>
      </c>
      <c r="Y82" s="16">
        <f>_xlfn.XLOOKUP(C82,Conv2!C:C,Conv2!E:E)</f>
        <v>4.8242869377136204</v>
      </c>
      <c r="Z82" s="15">
        <f t="shared" si="20"/>
        <v>1</v>
      </c>
      <c r="AA82" s="15">
        <f t="shared" si="21"/>
        <v>1</v>
      </c>
      <c r="AB82" s="15">
        <f t="shared" si="22"/>
        <v>1</v>
      </c>
      <c r="AC82" s="15">
        <f t="shared" si="23"/>
        <v>1</v>
      </c>
      <c r="AD82" s="15">
        <f t="shared" si="30"/>
        <v>1</v>
      </c>
      <c r="AE82" s="15">
        <f t="shared" si="31"/>
        <v>1</v>
      </c>
      <c r="AF82" s="15">
        <f t="shared" si="24"/>
        <v>1</v>
      </c>
      <c r="AG82" s="15">
        <f t="shared" si="25"/>
        <v>1</v>
      </c>
      <c r="AH82" s="15">
        <f t="shared" si="26"/>
        <v>1</v>
      </c>
      <c r="AI82" s="15">
        <f t="shared" si="27"/>
        <v>1</v>
      </c>
      <c r="AJ82" s="17">
        <f t="shared" si="32"/>
        <v>1</v>
      </c>
      <c r="AK82" s="17">
        <f t="shared" si="33"/>
        <v>1</v>
      </c>
      <c r="AL82" s="15">
        <f t="shared" si="34"/>
        <v>1</v>
      </c>
      <c r="AM82" s="15">
        <f t="shared" si="35"/>
        <v>1</v>
      </c>
      <c r="AN82" s="15">
        <f t="shared" si="36"/>
        <v>1</v>
      </c>
      <c r="AO82" s="16">
        <f t="shared" si="28"/>
        <v>1.9170909899109037</v>
      </c>
      <c r="AP82" s="16">
        <f t="shared" si="37"/>
        <v>261.21338365714882</v>
      </c>
      <c r="AQ82" s="18">
        <f t="shared" si="38"/>
        <v>1.114700878967456</v>
      </c>
    </row>
    <row r="83" spans="1:43" x14ac:dyDescent="0.2">
      <c r="A83" s="14" t="s">
        <v>38</v>
      </c>
      <c r="B83" s="15" t="s">
        <v>31</v>
      </c>
      <c r="C83" s="15" t="str">
        <f t="shared" si="39"/>
        <v>Brighton Tottenham</v>
      </c>
      <c r="D83" s="15">
        <v>0</v>
      </c>
      <c r="E83" s="15">
        <v>1</v>
      </c>
      <c r="F83" s="15" t="s">
        <v>20</v>
      </c>
      <c r="G83" s="15">
        <f t="shared" si="29"/>
        <v>-1</v>
      </c>
      <c r="H83" s="15">
        <v>2.8</v>
      </c>
      <c r="I83" s="15">
        <v>3.4</v>
      </c>
      <c r="J83" s="15">
        <v>2.5</v>
      </c>
      <c r="K83" s="15">
        <v>2.65</v>
      </c>
      <c r="L83" s="15">
        <v>3.5</v>
      </c>
      <c r="M83" s="15">
        <v>2.5</v>
      </c>
      <c r="N83" s="15">
        <v>2.75</v>
      </c>
      <c r="O83" s="15">
        <v>3.45</v>
      </c>
      <c r="P83" s="15">
        <v>2.5499999999999998</v>
      </c>
      <c r="Q83" s="16">
        <f>_xlfn.XLOOKUP(C83,XGBoost3!C:C,XGBoost3!D:D)</f>
        <v>1.7533676624298</v>
      </c>
      <c r="R83" s="16">
        <f>_xlfn.XLOOKUP(C83,XGBoost3!C:C,XGBoost3!E:E)</f>
        <v>4.4633493423461896</v>
      </c>
      <c r="S83" s="16">
        <f>_xlfn.XLOOKUP(C83,XGBoost3!C:C,XGBoost3!F:F)</f>
        <v>4.8632931709289497</v>
      </c>
      <c r="T83" s="16">
        <f>_xlfn.XLOOKUP(C83,Conv1!C:C,Conv1!D:D)</f>
        <v>1.02845311164855</v>
      </c>
      <c r="U83" s="16">
        <f>_xlfn.XLOOKUP(C83,Conv1!C:C,Conv1!E:E)</f>
        <v>557.49908447265602</v>
      </c>
      <c r="V83" s="16">
        <f>_xlfn.XLOOKUP(C83,Conv1!C:C,Conv1!F:F)</f>
        <v>38.651466369628899</v>
      </c>
      <c r="W83" s="16">
        <f>_xlfn.XLOOKUP(C83,Conv2!C:C,Conv2!D:D)</f>
        <v>1.36737537384033</v>
      </c>
      <c r="X83" s="16">
        <f>_xlfn.XLOOKUP(C83,Conv2!C:C,Conv2!E:E)</f>
        <v>6.9094514846801696</v>
      </c>
      <c r="Y83" s="16">
        <f>_xlfn.XLOOKUP(C83,Conv2!C:C,Conv2!E:E)</f>
        <v>6.9094514846801696</v>
      </c>
      <c r="Z83" s="15">
        <f t="shared" si="20"/>
        <v>-1</v>
      </c>
      <c r="AA83" s="15">
        <f t="shared" si="21"/>
        <v>-1</v>
      </c>
      <c r="AB83" s="15">
        <f t="shared" si="22"/>
        <v>-1</v>
      </c>
      <c r="AC83" s="15">
        <f t="shared" si="23"/>
        <v>1</v>
      </c>
      <c r="AD83" s="15">
        <f t="shared" si="30"/>
        <v>1</v>
      </c>
      <c r="AE83" s="15">
        <f t="shared" si="31"/>
        <v>1</v>
      </c>
      <c r="AF83" s="15">
        <f t="shared" si="24"/>
        <v>1</v>
      </c>
      <c r="AG83" s="15">
        <f t="shared" si="25"/>
        <v>1</v>
      </c>
      <c r="AH83" s="15">
        <f t="shared" si="26"/>
        <v>1</v>
      </c>
      <c r="AI83" s="15">
        <f t="shared" si="27"/>
        <v>0</v>
      </c>
      <c r="AJ83" s="17">
        <f t="shared" si="32"/>
        <v>0</v>
      </c>
      <c r="AK83" s="17">
        <f t="shared" si="33"/>
        <v>0</v>
      </c>
      <c r="AL83" s="15">
        <f t="shared" si="34"/>
        <v>0</v>
      </c>
      <c r="AM83" s="15">
        <f t="shared" si="35"/>
        <v>0</v>
      </c>
      <c r="AN83" s="15">
        <f t="shared" si="36"/>
        <v>0</v>
      </c>
      <c r="AO83" s="16">
        <f t="shared" si="28"/>
        <v>2.7150466295425963</v>
      </c>
      <c r="AP83" s="16">
        <f t="shared" si="37"/>
        <v>555.22668127775933</v>
      </c>
      <c r="AQ83" s="18">
        <f t="shared" si="38"/>
        <v>5.7344810296136766</v>
      </c>
    </row>
    <row r="84" spans="1:43" x14ac:dyDescent="0.2">
      <c r="A84" s="14" t="s">
        <v>18</v>
      </c>
      <c r="B84" s="15" t="s">
        <v>27</v>
      </c>
      <c r="C84" s="15" t="str">
        <f t="shared" si="39"/>
        <v>Crystal Palace Leeds</v>
      </c>
      <c r="D84" s="15">
        <v>2</v>
      </c>
      <c r="E84" s="15">
        <v>1</v>
      </c>
      <c r="F84" s="15" t="s">
        <v>24</v>
      </c>
      <c r="G84" s="15">
        <f t="shared" si="29"/>
        <v>1</v>
      </c>
      <c r="H84" s="15">
        <v>2.0499999999999998</v>
      </c>
      <c r="I84" s="15">
        <v>3.5</v>
      </c>
      <c r="J84" s="15">
        <v>3.6</v>
      </c>
      <c r="K84" s="15">
        <v>2.0499999999999998</v>
      </c>
      <c r="L84" s="15">
        <v>3.6</v>
      </c>
      <c r="M84" s="15">
        <v>3.4</v>
      </c>
      <c r="N84" s="15">
        <v>2.1</v>
      </c>
      <c r="O84" s="15">
        <v>3.55</v>
      </c>
      <c r="P84" s="15">
        <v>3.45</v>
      </c>
      <c r="Q84" s="16">
        <f>_xlfn.XLOOKUP(C84,XGBoost3!C:C,XGBoost3!D:D)</f>
        <v>2.5872826576232901</v>
      </c>
      <c r="R84" s="16">
        <f>_xlfn.XLOOKUP(C84,XGBoost3!C:C,XGBoost3!E:E)</f>
        <v>3.3780565261840798</v>
      </c>
      <c r="S84" s="16">
        <f>_xlfn.XLOOKUP(C84,XGBoost3!C:C,XGBoost3!F:F)</f>
        <v>3.1499443054199201</v>
      </c>
      <c r="T84" s="16">
        <f>_xlfn.XLOOKUP(C84,Conv1!C:C,Conv1!D:D)</f>
        <v>28.337755203246999</v>
      </c>
      <c r="U84" s="16">
        <f>_xlfn.XLOOKUP(C84,Conv1!C:C,Conv1!E:E)</f>
        <v>2.2082045078277499</v>
      </c>
      <c r="V84" s="16">
        <f>_xlfn.XLOOKUP(C84,Conv1!C:C,Conv1!F:F)</f>
        <v>1.95367920398712</v>
      </c>
      <c r="W84" s="16">
        <f>_xlfn.XLOOKUP(C84,Conv2!C:C,Conv2!D:D)</f>
        <v>3.6020226478576598</v>
      </c>
      <c r="X84" s="16">
        <f>_xlfn.XLOOKUP(C84,Conv2!C:C,Conv2!E:E)</f>
        <v>3.2358613014221098</v>
      </c>
      <c r="Y84" s="16">
        <f>_xlfn.XLOOKUP(C84,Conv2!C:C,Conv2!E:E)</f>
        <v>3.2358613014221098</v>
      </c>
      <c r="Z84" s="15">
        <f t="shared" si="20"/>
        <v>1</v>
      </c>
      <c r="AA84" s="15">
        <f t="shared" si="21"/>
        <v>1</v>
      </c>
      <c r="AB84" s="15">
        <f t="shared" si="22"/>
        <v>1</v>
      </c>
      <c r="AC84" s="15">
        <f t="shared" si="23"/>
        <v>1</v>
      </c>
      <c r="AD84" s="15">
        <f t="shared" si="30"/>
        <v>-1</v>
      </c>
      <c r="AE84" s="15">
        <f t="shared" si="31"/>
        <v>-1</v>
      </c>
      <c r="AF84" s="15">
        <f t="shared" si="24"/>
        <v>1</v>
      </c>
      <c r="AG84" s="15">
        <f t="shared" si="25"/>
        <v>1</v>
      </c>
      <c r="AH84" s="15">
        <f t="shared" si="26"/>
        <v>1</v>
      </c>
      <c r="AI84" s="15">
        <f t="shared" si="27"/>
        <v>1</v>
      </c>
      <c r="AJ84" s="17">
        <f t="shared" si="32"/>
        <v>0</v>
      </c>
      <c r="AK84" s="17">
        <f t="shared" si="33"/>
        <v>0</v>
      </c>
      <c r="AL84" s="15">
        <f t="shared" si="34"/>
        <v>1</v>
      </c>
      <c r="AM84" s="15">
        <f t="shared" si="35"/>
        <v>0</v>
      </c>
      <c r="AN84" s="15">
        <f t="shared" si="36"/>
        <v>0</v>
      </c>
      <c r="AO84" s="16">
        <f t="shared" si="28"/>
        <v>0.59753022221326746</v>
      </c>
      <c r="AP84" s="16">
        <f t="shared" si="37"/>
        <v>26.314619305110785</v>
      </c>
      <c r="AQ84" s="18">
        <f t="shared" si="38"/>
        <v>1.5493903765191581</v>
      </c>
    </row>
    <row r="85" spans="1:43" x14ac:dyDescent="0.2">
      <c r="A85" s="14" t="s">
        <v>39</v>
      </c>
      <c r="B85" s="15" t="s">
        <v>21</v>
      </c>
      <c r="C85" s="15" t="str">
        <f t="shared" si="39"/>
        <v>West Ham Fulham</v>
      </c>
      <c r="D85" s="15">
        <v>3</v>
      </c>
      <c r="E85" s="15">
        <v>1</v>
      </c>
      <c r="F85" s="15" t="s">
        <v>24</v>
      </c>
      <c r="G85" s="15">
        <f t="shared" si="29"/>
        <v>1</v>
      </c>
      <c r="H85" s="15">
        <v>1.72</v>
      </c>
      <c r="I85" s="15">
        <v>3.8</v>
      </c>
      <c r="J85" s="15">
        <v>4.75</v>
      </c>
      <c r="K85" s="15">
        <v>1.75</v>
      </c>
      <c r="L85" s="15">
        <v>3.8</v>
      </c>
      <c r="M85" s="15">
        <v>4.4000000000000004</v>
      </c>
      <c r="N85" s="15">
        <v>1.77</v>
      </c>
      <c r="O85" s="15">
        <v>3.85</v>
      </c>
      <c r="P85" s="15">
        <v>4.4000000000000004</v>
      </c>
      <c r="Q85" s="16">
        <f>_xlfn.XLOOKUP(C85,XGBoost3!C:C,XGBoost3!D:D)</f>
        <v>1.5349210500717101</v>
      </c>
      <c r="R85" s="16">
        <f>_xlfn.XLOOKUP(C85,XGBoost3!C:C,XGBoost3!E:E)</f>
        <v>5.0728254318237296</v>
      </c>
      <c r="S85" s="16">
        <f>_xlfn.XLOOKUP(C85,XGBoost3!C:C,XGBoost3!F:F)</f>
        <v>6.6062455177307102</v>
      </c>
      <c r="T85" s="16">
        <f>_xlfn.XLOOKUP(C85,Conv1!C:C,Conv1!D:D)</f>
        <v>2.5656049251556299</v>
      </c>
      <c r="U85" s="16">
        <f>_xlfn.XLOOKUP(C85,Conv1!C:C,Conv1!E:E)</f>
        <v>2.4337594509124698</v>
      </c>
      <c r="V85" s="16">
        <f>_xlfn.XLOOKUP(C85,Conv1!C:C,Conv1!F:F)</f>
        <v>5.01651763916015</v>
      </c>
      <c r="W85" s="16">
        <f>_xlfn.XLOOKUP(C85,Conv2!C:C,Conv2!D:D)</f>
        <v>1.5451807975769001</v>
      </c>
      <c r="X85" s="16">
        <f>_xlfn.XLOOKUP(C85,Conv2!C:C,Conv2!E:E)</f>
        <v>4.7521805763244602</v>
      </c>
      <c r="Y85" s="16">
        <f>_xlfn.XLOOKUP(C85,Conv2!C:C,Conv2!E:E)</f>
        <v>4.7521805763244602</v>
      </c>
      <c r="Z85" s="15">
        <f t="shared" si="20"/>
        <v>1</v>
      </c>
      <c r="AA85" s="15">
        <f t="shared" si="21"/>
        <v>1</v>
      </c>
      <c r="AB85" s="15">
        <f t="shared" si="22"/>
        <v>1</v>
      </c>
      <c r="AC85" s="15">
        <f t="shared" si="23"/>
        <v>1</v>
      </c>
      <c r="AD85" s="15">
        <f t="shared" si="30"/>
        <v>-1</v>
      </c>
      <c r="AE85" s="15">
        <f t="shared" si="31"/>
        <v>1</v>
      </c>
      <c r="AF85" s="15">
        <f t="shared" si="24"/>
        <v>1</v>
      </c>
      <c r="AG85" s="15">
        <f t="shared" si="25"/>
        <v>1</v>
      </c>
      <c r="AH85" s="15">
        <f t="shared" si="26"/>
        <v>1</v>
      </c>
      <c r="AI85" s="15">
        <f t="shared" si="27"/>
        <v>1</v>
      </c>
      <c r="AJ85" s="17">
        <f t="shared" si="32"/>
        <v>0</v>
      </c>
      <c r="AK85" s="17">
        <f t="shared" si="33"/>
        <v>1</v>
      </c>
      <c r="AL85" s="15">
        <f t="shared" si="34"/>
        <v>1</v>
      </c>
      <c r="AM85" s="15">
        <f t="shared" si="35"/>
        <v>0</v>
      </c>
      <c r="AN85" s="15">
        <f t="shared" si="36"/>
        <v>1</v>
      </c>
      <c r="AO85" s="16">
        <f t="shared" si="28"/>
        <v>2.5333936594854589</v>
      </c>
      <c r="AP85" s="16">
        <f t="shared" si="37"/>
        <v>1.737474744912066</v>
      </c>
      <c r="AQ85" s="18">
        <f t="shared" si="38"/>
        <v>0.99423569862257644</v>
      </c>
    </row>
    <row r="86" spans="1:43" x14ac:dyDescent="0.2">
      <c r="A86" s="14" t="s">
        <v>19</v>
      </c>
      <c r="B86" s="15" t="s">
        <v>22</v>
      </c>
      <c r="C86" s="15" t="str">
        <f t="shared" si="39"/>
        <v>Arsenal Liverpool</v>
      </c>
      <c r="D86" s="15">
        <v>3</v>
      </c>
      <c r="E86" s="15">
        <v>2</v>
      </c>
      <c r="F86" s="15" t="s">
        <v>24</v>
      </c>
      <c r="G86" s="15">
        <f t="shared" si="29"/>
        <v>1</v>
      </c>
      <c r="H86" s="15">
        <v>2.5</v>
      </c>
      <c r="I86" s="15">
        <v>3.6</v>
      </c>
      <c r="J86" s="15">
        <v>2.62</v>
      </c>
      <c r="K86" s="15">
        <v>2.5</v>
      </c>
      <c r="L86" s="15">
        <v>3.7</v>
      </c>
      <c r="M86" s="15">
        <v>2.5499999999999998</v>
      </c>
      <c r="N86" s="15">
        <v>2.5</v>
      </c>
      <c r="O86" s="15">
        <v>3.65</v>
      </c>
      <c r="P86" s="15">
        <v>2.6</v>
      </c>
      <c r="Q86" s="16">
        <f>_xlfn.XLOOKUP(C86,XGBoost3!C:C,XGBoost3!D:D)</f>
        <v>2.0200049877166699</v>
      </c>
      <c r="R86" s="16">
        <f>_xlfn.XLOOKUP(C86,XGBoost3!C:C,XGBoost3!E:E)</f>
        <v>6.15706443786621</v>
      </c>
      <c r="S86" s="16">
        <f>_xlfn.XLOOKUP(C86,XGBoost3!C:C,XGBoost3!F:F)</f>
        <v>2.9193959236145002</v>
      </c>
      <c r="T86" s="16">
        <f>_xlfn.XLOOKUP(C86,Conv1!C:C,Conv1!D:D)</f>
        <v>1.4503872394561701</v>
      </c>
      <c r="U86" s="16">
        <f>_xlfn.XLOOKUP(C86,Conv1!C:C,Conv1!E:E)</f>
        <v>3.2739768028259202</v>
      </c>
      <c r="V86" s="16">
        <f>_xlfn.XLOOKUP(C86,Conv1!C:C,Conv1!F:F)</f>
        <v>196.46163940429599</v>
      </c>
      <c r="W86" s="16">
        <f>_xlfn.XLOOKUP(C86,Conv2!C:C,Conv2!D:D)</f>
        <v>1.8008185625076201</v>
      </c>
      <c r="X86" s="16">
        <f>_xlfn.XLOOKUP(C86,Conv2!C:C,Conv2!E:E)</f>
        <v>3.95088791847229</v>
      </c>
      <c r="Y86" s="16">
        <f>_xlfn.XLOOKUP(C86,Conv2!C:C,Conv2!E:E)</f>
        <v>3.95088791847229</v>
      </c>
      <c r="Z86" s="15">
        <f t="shared" si="20"/>
        <v>1</v>
      </c>
      <c r="AA86" s="15">
        <f t="shared" si="21"/>
        <v>1</v>
      </c>
      <c r="AB86" s="15">
        <f t="shared" si="22"/>
        <v>1</v>
      </c>
      <c r="AC86" s="15">
        <f t="shared" si="23"/>
        <v>1</v>
      </c>
      <c r="AD86" s="15">
        <f t="shared" si="30"/>
        <v>1</v>
      </c>
      <c r="AE86" s="15">
        <f t="shared" si="31"/>
        <v>1</v>
      </c>
      <c r="AF86" s="15">
        <f t="shared" si="24"/>
        <v>1</v>
      </c>
      <c r="AG86" s="15">
        <f t="shared" si="25"/>
        <v>1</v>
      </c>
      <c r="AH86" s="15">
        <f t="shared" si="26"/>
        <v>1</v>
      </c>
      <c r="AI86" s="15">
        <f t="shared" si="27"/>
        <v>1</v>
      </c>
      <c r="AJ86" s="17">
        <f t="shared" si="32"/>
        <v>1</v>
      </c>
      <c r="AK86" s="17">
        <f t="shared" si="33"/>
        <v>1</v>
      </c>
      <c r="AL86" s="15">
        <f t="shared" si="34"/>
        <v>1</v>
      </c>
      <c r="AM86" s="15">
        <f t="shared" si="35"/>
        <v>1</v>
      </c>
      <c r="AN86" s="15">
        <f t="shared" si="36"/>
        <v>1</v>
      </c>
      <c r="AO86" s="16">
        <f t="shared" si="28"/>
        <v>2.5725048228238272</v>
      </c>
      <c r="AP86" s="16">
        <f t="shared" si="37"/>
        <v>193.86484547981669</v>
      </c>
      <c r="AQ86" s="18">
        <f t="shared" si="38"/>
        <v>1.5505761478530793</v>
      </c>
    </row>
    <row r="87" spans="1:43" x14ac:dyDescent="0.2">
      <c r="A87" s="14" t="s">
        <v>33</v>
      </c>
      <c r="B87" s="15" t="s">
        <v>37</v>
      </c>
      <c r="C87" s="15" t="str">
        <f t="shared" si="39"/>
        <v>Everton Man United</v>
      </c>
      <c r="D87" s="15">
        <v>1</v>
      </c>
      <c r="E87" s="15">
        <v>2</v>
      </c>
      <c r="F87" s="15" t="s">
        <v>20</v>
      </c>
      <c r="G87" s="15">
        <f t="shared" si="29"/>
        <v>-1</v>
      </c>
      <c r="H87" s="15">
        <v>3.6</v>
      </c>
      <c r="I87" s="15">
        <v>3.5</v>
      </c>
      <c r="J87" s="15">
        <v>2.0499999999999998</v>
      </c>
      <c r="K87" s="15">
        <v>3.5</v>
      </c>
      <c r="L87" s="15">
        <v>3.5</v>
      </c>
      <c r="M87" s="15">
        <v>2.0499999999999998</v>
      </c>
      <c r="N87" s="15">
        <v>3.45</v>
      </c>
      <c r="O87" s="15">
        <v>3.5</v>
      </c>
      <c r="P87" s="15">
        <v>2.1</v>
      </c>
      <c r="Q87" s="16">
        <f>_xlfn.XLOOKUP(C87,XGBoost3!C:C,XGBoost3!D:D)</f>
        <v>3.15751647949218</v>
      </c>
      <c r="R87" s="16">
        <f>_xlfn.XLOOKUP(C87,XGBoost3!C:C,XGBoost3!E:E)</f>
        <v>7.5844907760620099</v>
      </c>
      <c r="S87" s="16">
        <f>_xlfn.XLOOKUP(C87,XGBoost3!C:C,XGBoost3!F:F)</f>
        <v>1.81340956687927</v>
      </c>
      <c r="T87" s="16">
        <f>_xlfn.XLOOKUP(C87,Conv1!C:C,Conv1!D:D)</f>
        <v>3629.26977539062</v>
      </c>
      <c r="U87" s="16">
        <f>_xlfn.XLOOKUP(C87,Conv1!C:C,Conv1!E:E)</f>
        <v>1183865.875</v>
      </c>
      <c r="V87" s="16">
        <f>_xlfn.XLOOKUP(C87,Conv1!C:C,Conv1!F:F)</f>
        <v>1.00027644634246</v>
      </c>
      <c r="W87" s="16">
        <f>_xlfn.XLOOKUP(C87,Conv2!C:C,Conv2!D:D)</f>
        <v>3.48775911331176</v>
      </c>
      <c r="X87" s="16">
        <f>_xlfn.XLOOKUP(C87,Conv2!C:C,Conv2!E:E)</f>
        <v>4.6424593925476003</v>
      </c>
      <c r="Y87" s="16">
        <f>_xlfn.XLOOKUP(C87,Conv2!C:C,Conv2!E:E)</f>
        <v>4.6424593925476003</v>
      </c>
      <c r="Z87" s="15">
        <f t="shared" si="20"/>
        <v>-1</v>
      </c>
      <c r="AA87" s="15">
        <f t="shared" si="21"/>
        <v>-1</v>
      </c>
      <c r="AB87" s="15">
        <f t="shared" si="22"/>
        <v>-1</v>
      </c>
      <c r="AC87" s="15">
        <f t="shared" si="23"/>
        <v>-1</v>
      </c>
      <c r="AD87" s="15">
        <f t="shared" si="30"/>
        <v>-1</v>
      </c>
      <c r="AE87" s="15">
        <f t="shared" si="31"/>
        <v>1</v>
      </c>
      <c r="AF87" s="15">
        <f t="shared" si="24"/>
        <v>1</v>
      </c>
      <c r="AG87" s="15">
        <f t="shared" si="25"/>
        <v>1</v>
      </c>
      <c r="AH87" s="15">
        <f t="shared" si="26"/>
        <v>1</v>
      </c>
      <c r="AI87" s="15">
        <f t="shared" si="27"/>
        <v>1</v>
      </c>
      <c r="AJ87" s="17">
        <f t="shared" si="32"/>
        <v>1</v>
      </c>
      <c r="AK87" s="17">
        <f t="shared" si="33"/>
        <v>0</v>
      </c>
      <c r="AL87" s="15">
        <f t="shared" si="34"/>
        <v>1</v>
      </c>
      <c r="AM87" s="15">
        <f t="shared" si="35"/>
        <v>1</v>
      </c>
      <c r="AN87" s="15">
        <f t="shared" si="36"/>
        <v>0</v>
      </c>
      <c r="AO87" s="16">
        <f t="shared" si="28"/>
        <v>4.1049659664680069</v>
      </c>
      <c r="AP87" s="16">
        <f t="shared" si="37"/>
        <v>1183867.927393463</v>
      </c>
      <c r="AQ87" s="18">
        <f t="shared" si="38"/>
        <v>2.7876045230648905</v>
      </c>
    </row>
    <row r="88" spans="1:43" x14ac:dyDescent="0.2">
      <c r="A88" s="14" t="s">
        <v>30</v>
      </c>
      <c r="B88" s="15" t="s">
        <v>26</v>
      </c>
      <c r="C88" s="15" t="str">
        <f t="shared" si="39"/>
        <v>Nott'm Forest Aston Villa</v>
      </c>
      <c r="D88" s="15">
        <v>1</v>
      </c>
      <c r="E88" s="15">
        <v>1</v>
      </c>
      <c r="F88" s="15" t="s">
        <v>23</v>
      </c>
      <c r="G88" s="15">
        <f t="shared" si="29"/>
        <v>0</v>
      </c>
      <c r="H88" s="15">
        <v>3.3</v>
      </c>
      <c r="I88" s="15">
        <v>3.4</v>
      </c>
      <c r="J88" s="15">
        <v>2.2000000000000002</v>
      </c>
      <c r="K88" s="15">
        <v>3.25</v>
      </c>
      <c r="L88" s="15">
        <v>3.4</v>
      </c>
      <c r="M88" s="15">
        <v>2.2000000000000002</v>
      </c>
      <c r="N88" s="15">
        <v>3.3</v>
      </c>
      <c r="O88" s="15">
        <v>3.4</v>
      </c>
      <c r="P88" s="15">
        <v>2.2000000000000002</v>
      </c>
      <c r="Q88" s="16">
        <f>_xlfn.XLOOKUP(C88,XGBoost3!C:C,XGBoost3!D:D)</f>
        <v>3.9720499515533398</v>
      </c>
      <c r="R88" s="16">
        <f>_xlfn.XLOOKUP(C88,XGBoost3!C:C,XGBoost3!E:E)</f>
        <v>2.6962645053863499</v>
      </c>
      <c r="S88" s="16">
        <f>_xlfn.XLOOKUP(C88,XGBoost3!C:C,XGBoost3!F:F)</f>
        <v>2.6500077247619598</v>
      </c>
      <c r="T88" s="16">
        <f>_xlfn.XLOOKUP(C88,Conv1!C:C,Conv1!D:D)</f>
        <v>1682208230211580</v>
      </c>
      <c r="U88" s="16">
        <f>_xlfn.XLOOKUP(C88,Conv1!C:C,Conv1!E:E)</f>
        <v>276053664</v>
      </c>
      <c r="V88" s="16">
        <f>_xlfn.XLOOKUP(C88,Conv1!C:C,Conv1!F:F)</f>
        <v>1</v>
      </c>
      <c r="W88" s="16">
        <f>_xlfn.XLOOKUP(C88,Conv2!C:C,Conv2!D:D)</f>
        <v>3.4458863735198899</v>
      </c>
      <c r="X88" s="16">
        <f>_xlfn.XLOOKUP(C88,Conv2!C:C,Conv2!E:E)</f>
        <v>2.7416176795959402</v>
      </c>
      <c r="Y88" s="16">
        <f>_xlfn.XLOOKUP(C88,Conv2!C:C,Conv2!E:E)</f>
        <v>2.7416176795959402</v>
      </c>
      <c r="Z88" s="15">
        <f t="shared" si="20"/>
        <v>-1</v>
      </c>
      <c r="AA88" s="15">
        <f t="shared" si="21"/>
        <v>-1</v>
      </c>
      <c r="AB88" s="15">
        <f t="shared" si="22"/>
        <v>-1</v>
      </c>
      <c r="AC88" s="15">
        <f t="shared" si="23"/>
        <v>-1</v>
      </c>
      <c r="AD88" s="15">
        <f t="shared" si="30"/>
        <v>-1</v>
      </c>
      <c r="AE88" s="15">
        <f t="shared" si="31"/>
        <v>-1</v>
      </c>
      <c r="AF88" s="15">
        <f t="shared" si="24"/>
        <v>0</v>
      </c>
      <c r="AG88" s="15">
        <f t="shared" si="25"/>
        <v>0</v>
      </c>
      <c r="AH88" s="15">
        <f t="shared" si="26"/>
        <v>0</v>
      </c>
      <c r="AI88" s="15">
        <f t="shared" si="27"/>
        <v>0</v>
      </c>
      <c r="AJ88" s="17">
        <f t="shared" si="32"/>
        <v>0</v>
      </c>
      <c r="AK88" s="17">
        <f t="shared" si="33"/>
        <v>0</v>
      </c>
      <c r="AL88" s="15">
        <f t="shared" si="34"/>
        <v>1</v>
      </c>
      <c r="AM88" s="15">
        <f t="shared" si="35"/>
        <v>1</v>
      </c>
      <c r="AN88" s="15">
        <f t="shared" si="36"/>
        <v>1</v>
      </c>
      <c r="AO88" s="16">
        <f t="shared" si="28"/>
        <v>1.0721015512102392</v>
      </c>
      <c r="AP88" s="16">
        <f t="shared" si="37"/>
        <v>1682208230211599.5</v>
      </c>
      <c r="AQ88" s="18">
        <f t="shared" si="38"/>
        <v>0.86492764128007216</v>
      </c>
    </row>
    <row r="89" spans="1:43" x14ac:dyDescent="0.2">
      <c r="A89" s="14" t="s">
        <v>36</v>
      </c>
      <c r="B89" s="15" t="s">
        <v>38</v>
      </c>
      <c r="C89" s="15" t="str">
        <f t="shared" si="39"/>
        <v>Brentford Brighton</v>
      </c>
      <c r="D89" s="15">
        <v>2</v>
      </c>
      <c r="E89" s="15">
        <v>0</v>
      </c>
      <c r="F89" s="15" t="s">
        <v>24</v>
      </c>
      <c r="G89" s="15">
        <f t="shared" si="29"/>
        <v>1</v>
      </c>
      <c r="H89" s="15">
        <v>3.1</v>
      </c>
      <c r="I89" s="15">
        <v>3.4</v>
      </c>
      <c r="J89" s="15">
        <v>2.2999999999999998</v>
      </c>
      <c r="K89" s="15">
        <v>3</v>
      </c>
      <c r="L89" s="15">
        <v>3.4</v>
      </c>
      <c r="M89" s="15">
        <v>2.2999999999999998</v>
      </c>
      <c r="N89" s="15">
        <v>3.15</v>
      </c>
      <c r="O89" s="15">
        <v>3.4</v>
      </c>
      <c r="P89" s="15">
        <v>2.2999999999999998</v>
      </c>
      <c r="Q89" s="16">
        <f>_xlfn.XLOOKUP(C89,XGBoost3!C:C,XGBoost3!D:D)</f>
        <v>3.3604772090911799</v>
      </c>
      <c r="R89" s="16">
        <f>_xlfn.XLOOKUP(C89,XGBoost3!C:C,XGBoost3!E:E)</f>
        <v>3.9649059772491402</v>
      </c>
      <c r="S89" s="16">
        <f>_xlfn.XLOOKUP(C89,XGBoost3!C:C,XGBoost3!F:F)</f>
        <v>2.2211835384368799</v>
      </c>
      <c r="T89" s="16">
        <f>_xlfn.XLOOKUP(C89,Conv1!C:C,Conv1!D:D)</f>
        <v>76.509147644042898</v>
      </c>
      <c r="U89" s="16">
        <f>_xlfn.XLOOKUP(C89,Conv1!C:C,Conv1!E:E)</f>
        <v>7234.59423828125</v>
      </c>
      <c r="V89" s="16">
        <f>_xlfn.XLOOKUP(C89,Conv1!C:C,Conv1!F:F)</f>
        <v>1.0133852958679199</v>
      </c>
      <c r="W89" s="16">
        <f>_xlfn.XLOOKUP(C89,Conv2!C:C,Conv2!D:D)</f>
        <v>3.2273590564727699</v>
      </c>
      <c r="X89" s="16">
        <f>_xlfn.XLOOKUP(C89,Conv2!C:C,Conv2!E:E)</f>
        <v>3.40334725379943</v>
      </c>
      <c r="Y89" s="16">
        <f>_xlfn.XLOOKUP(C89,Conv2!C:C,Conv2!E:E)</f>
        <v>3.40334725379943</v>
      </c>
      <c r="Z89" s="15">
        <f t="shared" si="20"/>
        <v>-1</v>
      </c>
      <c r="AA89" s="15">
        <f t="shared" si="21"/>
        <v>-1</v>
      </c>
      <c r="AB89" s="15">
        <f t="shared" si="22"/>
        <v>-1</v>
      </c>
      <c r="AC89" s="15">
        <f t="shared" si="23"/>
        <v>-1</v>
      </c>
      <c r="AD89" s="15">
        <f t="shared" si="30"/>
        <v>-1</v>
      </c>
      <c r="AE89" s="15">
        <f t="shared" si="31"/>
        <v>1</v>
      </c>
      <c r="AF89" s="15">
        <f t="shared" si="24"/>
        <v>0</v>
      </c>
      <c r="AG89" s="15">
        <f t="shared" si="25"/>
        <v>0</v>
      </c>
      <c r="AH89" s="15">
        <f t="shared" si="26"/>
        <v>0</v>
      </c>
      <c r="AI89" s="15">
        <f t="shared" si="27"/>
        <v>0</v>
      </c>
      <c r="AJ89" s="17">
        <f t="shared" si="32"/>
        <v>0</v>
      </c>
      <c r="AK89" s="17">
        <f t="shared" si="33"/>
        <v>1</v>
      </c>
      <c r="AL89" s="15">
        <f t="shared" si="34"/>
        <v>1</v>
      </c>
      <c r="AM89" s="15">
        <f t="shared" si="35"/>
        <v>1</v>
      </c>
      <c r="AN89" s="15">
        <f t="shared" si="36"/>
        <v>0</v>
      </c>
      <c r="AO89" s="16">
        <f t="shared" si="28"/>
        <v>0.60797323402593084</v>
      </c>
      <c r="AP89" s="16">
        <f t="shared" si="37"/>
        <v>7231.5664507541105</v>
      </c>
      <c r="AQ89" s="18">
        <f t="shared" si="38"/>
        <v>1.1060609342134362</v>
      </c>
    </row>
    <row r="90" spans="1:43" x14ac:dyDescent="0.2">
      <c r="A90" s="14" t="s">
        <v>35</v>
      </c>
      <c r="B90" s="15" t="s">
        <v>18</v>
      </c>
      <c r="C90" s="15" t="str">
        <f t="shared" si="39"/>
        <v>Leicester Crystal Palace</v>
      </c>
      <c r="D90" s="15">
        <v>0</v>
      </c>
      <c r="E90" s="15">
        <v>0</v>
      </c>
      <c r="F90" s="15" t="s">
        <v>23</v>
      </c>
      <c r="G90" s="15">
        <f t="shared" si="29"/>
        <v>0</v>
      </c>
      <c r="H90" s="15">
        <v>2.2999999999999998</v>
      </c>
      <c r="I90" s="15">
        <v>3.4</v>
      </c>
      <c r="J90" s="15">
        <v>3.1</v>
      </c>
      <c r="K90" s="15">
        <v>2.25</v>
      </c>
      <c r="L90" s="15">
        <v>3.5</v>
      </c>
      <c r="M90" s="15">
        <v>3.1</v>
      </c>
      <c r="N90" s="15">
        <v>2.2999999999999998</v>
      </c>
      <c r="O90" s="15">
        <v>3.45</v>
      </c>
      <c r="P90" s="15">
        <v>3.1</v>
      </c>
      <c r="Q90" s="16">
        <f>_xlfn.XLOOKUP(C90,XGBoost3!C:C,XGBoost3!D:D)</f>
        <v>2.8821749687194802</v>
      </c>
      <c r="R90" s="16">
        <f>_xlfn.XLOOKUP(C90,XGBoost3!C:C,XGBoost3!E:E)</f>
        <v>4.0106039047241202</v>
      </c>
      <c r="S90" s="16">
        <f>_xlfn.XLOOKUP(C90,XGBoost3!C:C,XGBoost3!F:F)</f>
        <v>2.4770822525024401</v>
      </c>
      <c r="T90" s="16">
        <f>_xlfn.XLOOKUP(C90,Conv1!C:C,Conv1!D:D)</f>
        <v>1.1679755449295</v>
      </c>
      <c r="U90" s="16">
        <f>_xlfn.XLOOKUP(C90,Conv1!C:C,Conv1!E:E)</f>
        <v>7.2027602195739702</v>
      </c>
      <c r="V90" s="16">
        <f>_xlfn.XLOOKUP(C90,Conv1!C:C,Conv1!F:F)</f>
        <v>200.72058105468699</v>
      </c>
      <c r="W90" s="16">
        <f>_xlfn.XLOOKUP(C90,Conv2!C:C,Conv2!D:D)</f>
        <v>2.67546463012695</v>
      </c>
      <c r="X90" s="16">
        <f>_xlfn.XLOOKUP(C90,Conv2!C:C,Conv2!E:E)</f>
        <v>3.48079133033752</v>
      </c>
      <c r="Y90" s="16">
        <f>_xlfn.XLOOKUP(C90,Conv2!C:C,Conv2!E:E)</f>
        <v>3.48079133033752</v>
      </c>
      <c r="Z90" s="15">
        <f t="shared" si="20"/>
        <v>1</v>
      </c>
      <c r="AA90" s="15">
        <f t="shared" si="21"/>
        <v>1</v>
      </c>
      <c r="AB90" s="15">
        <f t="shared" si="22"/>
        <v>1</v>
      </c>
      <c r="AC90" s="15">
        <f t="shared" si="23"/>
        <v>-1</v>
      </c>
      <c r="AD90" s="15">
        <f t="shared" si="30"/>
        <v>1</v>
      </c>
      <c r="AE90" s="15">
        <f t="shared" si="31"/>
        <v>1</v>
      </c>
      <c r="AF90" s="15">
        <f t="shared" si="24"/>
        <v>0</v>
      </c>
      <c r="AG90" s="15">
        <f t="shared" si="25"/>
        <v>0</v>
      </c>
      <c r="AH90" s="15">
        <f t="shared" si="26"/>
        <v>0</v>
      </c>
      <c r="AI90" s="15">
        <f t="shared" si="27"/>
        <v>0</v>
      </c>
      <c r="AJ90" s="17">
        <f t="shared" si="32"/>
        <v>0</v>
      </c>
      <c r="AK90" s="17">
        <f t="shared" si="33"/>
        <v>0</v>
      </c>
      <c r="AL90" s="15">
        <f t="shared" si="34"/>
        <v>1</v>
      </c>
      <c r="AM90" s="15">
        <f t="shared" si="35"/>
        <v>1</v>
      </c>
      <c r="AN90" s="15">
        <f t="shared" si="36"/>
        <v>1</v>
      </c>
      <c r="AO90" s="16">
        <f t="shared" si="28"/>
        <v>1.02040724828026</v>
      </c>
      <c r="AP90" s="16">
        <f t="shared" si="37"/>
        <v>197.65945144370053</v>
      </c>
      <c r="AQ90" s="18">
        <f t="shared" si="38"/>
        <v>0.53565271562882977</v>
      </c>
    </row>
    <row r="91" spans="1:43" x14ac:dyDescent="0.2">
      <c r="A91" s="14" t="s">
        <v>21</v>
      </c>
      <c r="B91" s="15" t="s">
        <v>25</v>
      </c>
      <c r="C91" s="15" t="str">
        <f t="shared" si="39"/>
        <v>Fulham Bournemouth</v>
      </c>
      <c r="D91" s="15">
        <v>2</v>
      </c>
      <c r="E91" s="15">
        <v>2</v>
      </c>
      <c r="F91" s="15" t="s">
        <v>23</v>
      </c>
      <c r="G91" s="15">
        <f t="shared" si="29"/>
        <v>0</v>
      </c>
      <c r="H91" s="15">
        <v>1.85</v>
      </c>
      <c r="I91" s="15">
        <v>3.75</v>
      </c>
      <c r="J91" s="15">
        <v>4</v>
      </c>
      <c r="K91" s="15">
        <v>1.87</v>
      </c>
      <c r="L91" s="15">
        <v>3.7</v>
      </c>
      <c r="M91" s="15">
        <v>4</v>
      </c>
      <c r="N91" s="15">
        <v>1.9</v>
      </c>
      <c r="O91" s="15">
        <v>3.65</v>
      </c>
      <c r="P91" s="15">
        <v>4</v>
      </c>
      <c r="Q91" s="16">
        <f>_xlfn.XLOOKUP(C91,XGBoost3!C:C,XGBoost3!D:D)</f>
        <v>2.4046497344970699</v>
      </c>
      <c r="R91" s="16">
        <f>_xlfn.XLOOKUP(C91,XGBoost3!C:C,XGBoost3!E:E)</f>
        <v>2.5214326381683301</v>
      </c>
      <c r="S91" s="16">
        <f>_xlfn.XLOOKUP(C91,XGBoost3!C:C,XGBoost3!F:F)</f>
        <v>5.3322200775146396</v>
      </c>
      <c r="T91" s="16">
        <f>_xlfn.XLOOKUP(C91,Conv1!C:C,Conv1!D:D)</f>
        <v>5.59510946273803</v>
      </c>
      <c r="U91" s="16">
        <f>_xlfn.XLOOKUP(C91,Conv1!C:C,Conv1!E:E)</f>
        <v>28.3987827301025</v>
      </c>
      <c r="V91" s="16">
        <f>_xlfn.XLOOKUP(C91,Conv1!C:C,Conv1!F:F)</f>
        <v>1.27216792106628</v>
      </c>
      <c r="W91" s="16">
        <f>_xlfn.XLOOKUP(C91,Conv2!C:C,Conv2!D:D)</f>
        <v>4.0289125442504803</v>
      </c>
      <c r="X91" s="16">
        <f>_xlfn.XLOOKUP(C91,Conv2!C:C,Conv2!E:E)</f>
        <v>3.6156334877014098</v>
      </c>
      <c r="Y91" s="16">
        <f>_xlfn.XLOOKUP(C91,Conv2!C:C,Conv2!E:E)</f>
        <v>3.6156334877014098</v>
      </c>
      <c r="Z91" s="15">
        <f t="shared" si="20"/>
        <v>1</v>
      </c>
      <c r="AA91" s="15">
        <f t="shared" si="21"/>
        <v>1</v>
      </c>
      <c r="AB91" s="15">
        <f t="shared" si="22"/>
        <v>1</v>
      </c>
      <c r="AC91" s="15">
        <f t="shared" si="23"/>
        <v>1</v>
      </c>
      <c r="AD91" s="15">
        <f t="shared" si="30"/>
        <v>-1</v>
      </c>
      <c r="AE91" s="15">
        <f t="shared" si="31"/>
        <v>-1</v>
      </c>
      <c r="AF91" s="15">
        <f t="shared" si="24"/>
        <v>0</v>
      </c>
      <c r="AG91" s="15">
        <f t="shared" si="25"/>
        <v>0</v>
      </c>
      <c r="AH91" s="15">
        <f t="shared" si="26"/>
        <v>0</v>
      </c>
      <c r="AI91" s="15">
        <f t="shared" si="27"/>
        <v>0</v>
      </c>
      <c r="AJ91" s="17">
        <f t="shared" si="32"/>
        <v>0</v>
      </c>
      <c r="AK91" s="17">
        <f t="shared" si="33"/>
        <v>0</v>
      </c>
      <c r="AL91" s="15">
        <f t="shared" si="34"/>
        <v>1</v>
      </c>
      <c r="AM91" s="15">
        <f t="shared" si="35"/>
        <v>1</v>
      </c>
      <c r="AN91" s="15">
        <f t="shared" si="36"/>
        <v>1</v>
      </c>
      <c r="AO91" s="16">
        <f t="shared" si="28"/>
        <v>1.8174559085856168</v>
      </c>
      <c r="AP91" s="16">
        <f t="shared" si="37"/>
        <v>25.171355712680551</v>
      </c>
      <c r="AQ91" s="18">
        <f t="shared" si="38"/>
        <v>2.1636051613016654</v>
      </c>
    </row>
    <row r="92" spans="1:43" x14ac:dyDescent="0.2">
      <c r="A92" s="14" t="s">
        <v>28</v>
      </c>
      <c r="B92" s="15" t="s">
        <v>30</v>
      </c>
      <c r="C92" s="15" t="str">
        <f t="shared" si="39"/>
        <v>Wolves Nott'm Forest</v>
      </c>
      <c r="D92" s="15">
        <v>1</v>
      </c>
      <c r="E92" s="15">
        <v>0</v>
      </c>
      <c r="F92" s="15" t="s">
        <v>24</v>
      </c>
      <c r="G92" s="15">
        <f t="shared" si="29"/>
        <v>1</v>
      </c>
      <c r="H92" s="15">
        <v>1.7</v>
      </c>
      <c r="I92" s="15">
        <v>3.75</v>
      </c>
      <c r="J92" s="15">
        <v>5</v>
      </c>
      <c r="K92" s="15">
        <v>1.68</v>
      </c>
      <c r="L92" s="15">
        <v>3.8</v>
      </c>
      <c r="M92" s="15">
        <v>5</v>
      </c>
      <c r="N92" s="15">
        <v>1.73</v>
      </c>
      <c r="O92" s="15">
        <v>3.75</v>
      </c>
      <c r="P92" s="15">
        <v>4.9000000000000004</v>
      </c>
      <c r="Q92" s="16">
        <f>_xlfn.XLOOKUP(C92,XGBoost3!C:C,XGBoost3!D:D)</f>
        <v>2.9638540744781401</v>
      </c>
      <c r="R92" s="16">
        <f>_xlfn.XLOOKUP(C92,XGBoost3!C:C,XGBoost3!E:E)</f>
        <v>2.8510990142822199</v>
      </c>
      <c r="S92" s="16">
        <f>_xlfn.XLOOKUP(C92,XGBoost3!C:C,XGBoost3!F:F)</f>
        <v>3.2065722942352202</v>
      </c>
      <c r="T92" s="16">
        <f>_xlfn.XLOOKUP(C92,Conv1!C:C,Conv1!D:D)</f>
        <v>1.0030553340911801</v>
      </c>
      <c r="U92" s="16">
        <f>_xlfn.XLOOKUP(C92,Conv1!C:C,Conv1!E:E)</f>
        <v>4339.771484375</v>
      </c>
      <c r="V92" s="16">
        <f>_xlfn.XLOOKUP(C92,Conv1!C:C,Conv1!F:F)</f>
        <v>355.16464233398398</v>
      </c>
      <c r="W92" s="16">
        <f>_xlfn.XLOOKUP(C92,Conv2!C:C,Conv2!D:D)</f>
        <v>2.5542526245117099</v>
      </c>
      <c r="X92" s="16">
        <f>_xlfn.XLOOKUP(C92,Conv2!C:C,Conv2!E:E)</f>
        <v>3.0960681438446001</v>
      </c>
      <c r="Y92" s="16">
        <f>_xlfn.XLOOKUP(C92,Conv2!C:C,Conv2!E:E)</f>
        <v>3.0960681438446001</v>
      </c>
      <c r="Z92" s="15">
        <f t="shared" si="20"/>
        <v>1</v>
      </c>
      <c r="AA92" s="15">
        <f t="shared" si="21"/>
        <v>1</v>
      </c>
      <c r="AB92" s="15">
        <f t="shared" si="22"/>
        <v>1</v>
      </c>
      <c r="AC92" s="15">
        <f t="shared" si="23"/>
        <v>-1</v>
      </c>
      <c r="AD92" s="15">
        <f t="shared" si="30"/>
        <v>1</v>
      </c>
      <c r="AE92" s="15">
        <f t="shared" si="31"/>
        <v>1</v>
      </c>
      <c r="AF92" s="15">
        <f t="shared" si="24"/>
        <v>1</v>
      </c>
      <c r="AG92" s="15">
        <f t="shared" si="25"/>
        <v>1</v>
      </c>
      <c r="AH92" s="15">
        <f t="shared" si="26"/>
        <v>1</v>
      </c>
      <c r="AI92" s="15">
        <f t="shared" si="27"/>
        <v>0</v>
      </c>
      <c r="AJ92" s="17">
        <f t="shared" si="32"/>
        <v>1</v>
      </c>
      <c r="AK92" s="17">
        <f t="shared" si="33"/>
        <v>1</v>
      </c>
      <c r="AL92" s="15">
        <f t="shared" si="34"/>
        <v>0</v>
      </c>
      <c r="AM92" s="15">
        <f t="shared" si="35"/>
        <v>1</v>
      </c>
      <c r="AN92" s="15">
        <f t="shared" si="36"/>
        <v>1</v>
      </c>
      <c r="AO92" s="16">
        <f t="shared" si="28"/>
        <v>2.2799377741250901</v>
      </c>
      <c r="AP92" s="16">
        <f t="shared" si="37"/>
        <v>4350.1457631991461</v>
      </c>
      <c r="AQ92" s="18">
        <f t="shared" si="38"/>
        <v>2.0883460927637345</v>
      </c>
    </row>
    <row r="93" spans="1:43" x14ac:dyDescent="0.2">
      <c r="A93" s="14" t="s">
        <v>31</v>
      </c>
      <c r="B93" s="15" t="s">
        <v>33</v>
      </c>
      <c r="C93" s="15" t="str">
        <f t="shared" si="39"/>
        <v>Tottenham Everton</v>
      </c>
      <c r="D93" s="15">
        <v>2</v>
      </c>
      <c r="E93" s="15">
        <v>0</v>
      </c>
      <c r="F93" s="15" t="s">
        <v>24</v>
      </c>
      <c r="G93" s="15">
        <f t="shared" si="29"/>
        <v>1</v>
      </c>
      <c r="H93" s="15">
        <v>1.5</v>
      </c>
      <c r="I93" s="15">
        <v>4.5</v>
      </c>
      <c r="J93" s="15">
        <v>6.5</v>
      </c>
      <c r="K93" s="15">
        <v>1.49</v>
      </c>
      <c r="L93" s="15">
        <v>4.4000000000000004</v>
      </c>
      <c r="M93" s="15">
        <v>6.25</v>
      </c>
      <c r="N93" s="15">
        <v>1.5</v>
      </c>
      <c r="O93" s="15">
        <v>4.5</v>
      </c>
      <c r="P93" s="15">
        <v>6.5</v>
      </c>
      <c r="Q93" s="16">
        <f>_xlfn.XLOOKUP(C93,XGBoost3!C:C,XGBoost3!D:D)</f>
        <v>2.9626772403717001</v>
      </c>
      <c r="R93" s="16">
        <f>_xlfn.XLOOKUP(C93,XGBoost3!C:C,XGBoost3!E:E)</f>
        <v>6.3423471450805602</v>
      </c>
      <c r="S93" s="16">
        <f>_xlfn.XLOOKUP(C93,XGBoost3!C:C,XGBoost3!F:F)</f>
        <v>1.9809937477111801</v>
      </c>
      <c r="T93" s="16">
        <f>_xlfn.XLOOKUP(C93,Conv1!C:C,Conv1!D:D)</f>
        <v>113.559158325195</v>
      </c>
      <c r="U93" s="16">
        <f>_xlfn.XLOOKUP(C93,Conv1!C:C,Conv1!E:E)</f>
        <v>9.6058111190795898</v>
      </c>
      <c r="V93" s="16">
        <f>_xlfn.XLOOKUP(C93,Conv1!C:C,Conv1!F:F)</f>
        <v>1.12728083133697</v>
      </c>
      <c r="W93" s="16">
        <f>_xlfn.XLOOKUP(C93,Conv2!C:C,Conv2!D:D)</f>
        <v>2.3776597976684499</v>
      </c>
      <c r="X93" s="16">
        <f>_xlfn.XLOOKUP(C93,Conv2!C:C,Conv2!E:E)</f>
        <v>3.4388070106506299</v>
      </c>
      <c r="Y93" s="16">
        <f>_xlfn.XLOOKUP(C93,Conv2!C:C,Conv2!E:E)</f>
        <v>3.4388070106506299</v>
      </c>
      <c r="Z93" s="15">
        <f t="shared" si="20"/>
        <v>1</v>
      </c>
      <c r="AA93" s="15">
        <f t="shared" si="21"/>
        <v>1</v>
      </c>
      <c r="AB93" s="15">
        <f t="shared" si="22"/>
        <v>1</v>
      </c>
      <c r="AC93" s="15">
        <f t="shared" si="23"/>
        <v>-1</v>
      </c>
      <c r="AD93" s="15">
        <f t="shared" si="30"/>
        <v>-1</v>
      </c>
      <c r="AE93" s="15">
        <f t="shared" si="31"/>
        <v>1</v>
      </c>
      <c r="AF93" s="15">
        <f t="shared" si="24"/>
        <v>1</v>
      </c>
      <c r="AG93" s="15">
        <f t="shared" si="25"/>
        <v>1</v>
      </c>
      <c r="AH93" s="15">
        <f t="shared" si="26"/>
        <v>1</v>
      </c>
      <c r="AI93" s="15">
        <f t="shared" si="27"/>
        <v>0</v>
      </c>
      <c r="AJ93" s="17">
        <f t="shared" si="32"/>
        <v>0</v>
      </c>
      <c r="AK93" s="17">
        <f t="shared" si="33"/>
        <v>1</v>
      </c>
      <c r="AL93" s="15">
        <f t="shared" si="34"/>
        <v>0</v>
      </c>
      <c r="AM93" s="15">
        <f t="shared" si="35"/>
        <v>0</v>
      </c>
      <c r="AN93" s="15">
        <f t="shared" si="36"/>
        <v>1</v>
      </c>
      <c r="AO93" s="16">
        <f t="shared" si="28"/>
        <v>5.0946133534070386</v>
      </c>
      <c r="AP93" s="16">
        <f t="shared" si="37"/>
        <v>112.30400875748005</v>
      </c>
      <c r="AQ93" s="18">
        <f t="shared" si="38"/>
        <v>3.3566828565012528</v>
      </c>
    </row>
    <row r="94" spans="1:43" x14ac:dyDescent="0.2">
      <c r="A94" s="14" t="s">
        <v>26</v>
      </c>
      <c r="B94" s="15" t="s">
        <v>34</v>
      </c>
      <c r="C94" s="15" t="str">
        <f t="shared" si="39"/>
        <v>Aston Villa Chelsea</v>
      </c>
      <c r="D94" s="15">
        <v>0</v>
      </c>
      <c r="E94" s="15">
        <v>2</v>
      </c>
      <c r="F94" s="15" t="s">
        <v>20</v>
      </c>
      <c r="G94" s="15">
        <f t="shared" si="29"/>
        <v>-1</v>
      </c>
      <c r="H94" s="15">
        <v>4.33</v>
      </c>
      <c r="I94" s="15">
        <v>3.75</v>
      </c>
      <c r="J94" s="15">
        <v>1.8</v>
      </c>
      <c r="K94" s="15">
        <v>4.33</v>
      </c>
      <c r="L94" s="15">
        <v>3.7</v>
      </c>
      <c r="M94" s="15">
        <v>1.8</v>
      </c>
      <c r="N94" s="15">
        <v>4.4000000000000004</v>
      </c>
      <c r="O94" s="15">
        <v>3.7</v>
      </c>
      <c r="P94" s="15">
        <v>1.8</v>
      </c>
      <c r="Q94" s="16">
        <f>_xlfn.XLOOKUP(C94,XGBoost3!C:C,XGBoost3!D:D)</f>
        <v>2.6931309700012198</v>
      </c>
      <c r="R94" s="16">
        <f>_xlfn.XLOOKUP(C94,XGBoost3!C:C,XGBoost3!E:E)</f>
        <v>8.1187868118286097</v>
      </c>
      <c r="S94" s="16">
        <f>_xlfn.XLOOKUP(C94,XGBoost3!C:C,XGBoost3!F:F)</f>
        <v>1.9781851768493599</v>
      </c>
      <c r="T94" s="16">
        <f>_xlfn.XLOOKUP(C94,Conv1!C:C,Conv1!D:D)</f>
        <v>2.89702153205871</v>
      </c>
      <c r="U94" s="16">
        <f>_xlfn.XLOOKUP(C94,Conv1!C:C,Conv1!E:E)</f>
        <v>2.0208678245544398</v>
      </c>
      <c r="V94" s="16">
        <f>_xlfn.XLOOKUP(C94,Conv1!C:C,Conv1!F:F)</f>
        <v>6.2507429122924796</v>
      </c>
      <c r="W94" s="16">
        <f>_xlfn.XLOOKUP(C94,Conv2!C:C,Conv2!D:D)</f>
        <v>3.14518094062805</v>
      </c>
      <c r="X94" s="16">
        <f>_xlfn.XLOOKUP(C94,Conv2!C:C,Conv2!E:E)</f>
        <v>3.2743873596191402</v>
      </c>
      <c r="Y94" s="16">
        <f>_xlfn.XLOOKUP(C94,Conv2!C:C,Conv2!E:E)</f>
        <v>3.2743873596191402</v>
      </c>
      <c r="Z94" s="15">
        <f t="shared" si="20"/>
        <v>-1</v>
      </c>
      <c r="AA94" s="15">
        <f t="shared" si="21"/>
        <v>-1</v>
      </c>
      <c r="AB94" s="15">
        <f t="shared" si="22"/>
        <v>-1</v>
      </c>
      <c r="AC94" s="15">
        <f t="shared" si="23"/>
        <v>-1</v>
      </c>
      <c r="AD94" s="15">
        <f t="shared" si="30"/>
        <v>-1</v>
      </c>
      <c r="AE94" s="15">
        <f t="shared" si="31"/>
        <v>1</v>
      </c>
      <c r="AF94" s="15">
        <f t="shared" si="24"/>
        <v>1</v>
      </c>
      <c r="AG94" s="15">
        <f t="shared" si="25"/>
        <v>1</v>
      </c>
      <c r="AH94" s="15">
        <f t="shared" si="26"/>
        <v>1</v>
      </c>
      <c r="AI94" s="15">
        <f t="shared" si="27"/>
        <v>1</v>
      </c>
      <c r="AJ94" s="17">
        <f t="shared" si="32"/>
        <v>1</v>
      </c>
      <c r="AK94" s="17">
        <f t="shared" si="33"/>
        <v>0</v>
      </c>
      <c r="AL94" s="15">
        <f t="shared" si="34"/>
        <v>1</v>
      </c>
      <c r="AM94" s="15">
        <f t="shared" si="35"/>
        <v>1</v>
      </c>
      <c r="AN94" s="15">
        <f t="shared" si="36"/>
        <v>0</v>
      </c>
      <c r="AO94" s="16">
        <f t="shared" si="28"/>
        <v>4.7403405712256861</v>
      </c>
      <c r="AP94" s="16">
        <f t="shared" si="37"/>
        <v>4.9887414854884424</v>
      </c>
      <c r="AQ94" s="18">
        <f t="shared" si="38"/>
        <v>1.982305495532859</v>
      </c>
    </row>
    <row r="95" spans="1:43" x14ac:dyDescent="0.2">
      <c r="A95" s="14" t="s">
        <v>27</v>
      </c>
      <c r="B95" s="15" t="s">
        <v>19</v>
      </c>
      <c r="C95" s="15" t="str">
        <f t="shared" si="39"/>
        <v>Leeds Arsenal</v>
      </c>
      <c r="D95" s="15">
        <v>0</v>
      </c>
      <c r="E95" s="15">
        <v>1</v>
      </c>
      <c r="F95" s="15" t="s">
        <v>20</v>
      </c>
      <c r="G95" s="15">
        <f t="shared" si="29"/>
        <v>-1</v>
      </c>
      <c r="H95" s="15">
        <v>6</v>
      </c>
      <c r="I95" s="15">
        <v>4.2</v>
      </c>
      <c r="J95" s="15">
        <v>1.55</v>
      </c>
      <c r="K95" s="15">
        <v>5.5</v>
      </c>
      <c r="L95" s="15">
        <v>4.4000000000000004</v>
      </c>
      <c r="M95" s="15">
        <v>1.55</v>
      </c>
      <c r="N95" s="15">
        <v>5.75</v>
      </c>
      <c r="O95" s="15">
        <v>4.4000000000000004</v>
      </c>
      <c r="P95" s="15">
        <v>1.55</v>
      </c>
      <c r="Q95" s="16">
        <f>_xlfn.XLOOKUP(C95,XGBoost3!C:C,XGBoost3!D:D)</f>
        <v>3.4949889183044398</v>
      </c>
      <c r="R95" s="16">
        <f>_xlfn.XLOOKUP(C95,XGBoost3!C:C,XGBoost3!E:E)</f>
        <v>5.6102132797241202</v>
      </c>
      <c r="S95" s="16">
        <f>_xlfn.XLOOKUP(C95,XGBoost3!C:C,XGBoost3!F:F)</f>
        <v>1.8669614791870099</v>
      </c>
      <c r="T95" s="16">
        <f>_xlfn.XLOOKUP(C95,Conv1!C:C,Conv1!D:D)</f>
        <v>2.6289741992950399</v>
      </c>
      <c r="U95" s="16">
        <f>_xlfn.XLOOKUP(C95,Conv1!C:C,Conv1!E:E)</f>
        <v>11.6177015304565</v>
      </c>
      <c r="V95" s="16">
        <f>_xlfn.XLOOKUP(C95,Conv1!C:C,Conv1!F:F)</f>
        <v>1.8742458820343</v>
      </c>
      <c r="W95" s="16">
        <f>_xlfn.XLOOKUP(C95,Conv2!C:C,Conv2!D:D)</f>
        <v>2.3033258914947501</v>
      </c>
      <c r="X95" s="16">
        <f>_xlfn.XLOOKUP(C95,Conv2!C:C,Conv2!E:E)</f>
        <v>4.0554490089416504</v>
      </c>
      <c r="Y95" s="16">
        <f>_xlfn.XLOOKUP(C95,Conv2!C:C,Conv2!E:E)</f>
        <v>4.0554490089416504</v>
      </c>
      <c r="Z95" s="15">
        <f t="shared" si="20"/>
        <v>-1</v>
      </c>
      <c r="AA95" s="15">
        <f t="shared" si="21"/>
        <v>-1</v>
      </c>
      <c r="AB95" s="15">
        <f t="shared" si="22"/>
        <v>-1</v>
      </c>
      <c r="AC95" s="15">
        <f t="shared" si="23"/>
        <v>-1</v>
      </c>
      <c r="AD95" s="15">
        <f t="shared" si="30"/>
        <v>-1</v>
      </c>
      <c r="AE95" s="15">
        <f t="shared" si="31"/>
        <v>1</v>
      </c>
      <c r="AF95" s="15">
        <f t="shared" si="24"/>
        <v>1</v>
      </c>
      <c r="AG95" s="15">
        <f t="shared" si="25"/>
        <v>1</v>
      </c>
      <c r="AH95" s="15">
        <f t="shared" si="26"/>
        <v>1</v>
      </c>
      <c r="AI95" s="15">
        <f t="shared" si="27"/>
        <v>1</v>
      </c>
      <c r="AJ95" s="17">
        <f t="shared" si="32"/>
        <v>1</v>
      </c>
      <c r="AK95" s="17">
        <f t="shared" si="33"/>
        <v>0</v>
      </c>
      <c r="AL95" s="15">
        <f t="shared" si="34"/>
        <v>1</v>
      </c>
      <c r="AM95" s="15">
        <f t="shared" si="35"/>
        <v>1</v>
      </c>
      <c r="AN95" s="15">
        <f t="shared" si="36"/>
        <v>0</v>
      </c>
      <c r="AO95" s="16">
        <f t="shared" si="28"/>
        <v>2.5787895882135881</v>
      </c>
      <c r="AP95" s="16">
        <f t="shared" si="37"/>
        <v>7.8702701874482273</v>
      </c>
      <c r="AQ95" s="18">
        <f t="shared" si="38"/>
        <v>4.2749915242122354</v>
      </c>
    </row>
    <row r="96" spans="1:43" x14ac:dyDescent="0.2">
      <c r="A96" s="14" t="s">
        <v>37</v>
      </c>
      <c r="B96" s="15" t="s">
        <v>29</v>
      </c>
      <c r="C96" s="15" t="str">
        <f t="shared" si="39"/>
        <v>Man United Newcastle</v>
      </c>
      <c r="D96" s="15">
        <v>0</v>
      </c>
      <c r="E96" s="15">
        <v>0</v>
      </c>
      <c r="F96" s="15" t="s">
        <v>23</v>
      </c>
      <c r="G96" s="15">
        <f t="shared" si="29"/>
        <v>0</v>
      </c>
      <c r="H96" s="15">
        <v>1.95</v>
      </c>
      <c r="I96" s="15">
        <v>3.8</v>
      </c>
      <c r="J96" s="15">
        <v>3.5</v>
      </c>
      <c r="K96" s="15">
        <v>2</v>
      </c>
      <c r="L96" s="15">
        <v>3.7</v>
      </c>
      <c r="M96" s="15">
        <v>3.5</v>
      </c>
      <c r="N96" s="15">
        <v>2</v>
      </c>
      <c r="O96" s="15">
        <v>3.75</v>
      </c>
      <c r="P96" s="15">
        <v>3.55</v>
      </c>
      <c r="Q96" s="16">
        <f>_xlfn.XLOOKUP(C96,XGBoost3!C:C,XGBoost3!D:D)</f>
        <v>4.3372550010681099</v>
      </c>
      <c r="R96" s="16">
        <f>_xlfn.XLOOKUP(C96,XGBoost3!C:C,XGBoost3!E:E)</f>
        <v>1.9916900396346999</v>
      </c>
      <c r="S96" s="16">
        <f>_xlfn.XLOOKUP(C96,XGBoost3!C:C,XGBoost3!F:F)</f>
        <v>3.7403690814971902</v>
      </c>
      <c r="T96" s="16">
        <f>_xlfn.XLOOKUP(C96,Conv1!C:C,Conv1!D:D)</f>
        <v>70.183807373046804</v>
      </c>
      <c r="U96" s="16">
        <f>_xlfn.XLOOKUP(C96,Conv1!C:C,Conv1!E:E)</f>
        <v>11.076998710632299</v>
      </c>
      <c r="V96" s="16">
        <f>_xlfn.XLOOKUP(C96,Conv1!C:C,Conv1!F:F)</f>
        <v>1.11672627925872</v>
      </c>
      <c r="W96" s="16">
        <f>_xlfn.XLOOKUP(C96,Conv2!C:C,Conv2!D:D)</f>
        <v>1.7861344814300499</v>
      </c>
      <c r="X96" s="16">
        <f>_xlfn.XLOOKUP(C96,Conv2!C:C,Conv2!E:E)</f>
        <v>5.0752286911010698</v>
      </c>
      <c r="Y96" s="16">
        <f>_xlfn.XLOOKUP(C96,Conv2!C:C,Conv2!E:E)</f>
        <v>5.0752286911010698</v>
      </c>
      <c r="Z96" s="15">
        <f t="shared" si="20"/>
        <v>1</v>
      </c>
      <c r="AA96" s="15">
        <f t="shared" si="21"/>
        <v>1</v>
      </c>
      <c r="AB96" s="15">
        <f t="shared" si="22"/>
        <v>1</v>
      </c>
      <c r="AC96" s="15">
        <f t="shared" si="23"/>
        <v>-1</v>
      </c>
      <c r="AD96" s="15">
        <f t="shared" si="30"/>
        <v>-1</v>
      </c>
      <c r="AE96" s="15">
        <f t="shared" si="31"/>
        <v>1</v>
      </c>
      <c r="AF96" s="15">
        <f t="shared" si="24"/>
        <v>0</v>
      </c>
      <c r="AG96" s="15">
        <f t="shared" si="25"/>
        <v>0</v>
      </c>
      <c r="AH96" s="15">
        <f t="shared" si="26"/>
        <v>0</v>
      </c>
      <c r="AI96" s="15">
        <f t="shared" si="27"/>
        <v>0</v>
      </c>
      <c r="AJ96" s="17">
        <f t="shared" si="32"/>
        <v>0</v>
      </c>
      <c r="AK96" s="17">
        <f t="shared" si="33"/>
        <v>0</v>
      </c>
      <c r="AL96" s="15">
        <f t="shared" si="34"/>
        <v>1</v>
      </c>
      <c r="AM96" s="15">
        <f t="shared" si="35"/>
        <v>1</v>
      </c>
      <c r="AN96" s="15">
        <f t="shared" si="36"/>
        <v>1</v>
      </c>
      <c r="AO96" s="16">
        <f t="shared" si="28"/>
        <v>2.9309819589905013</v>
      </c>
      <c r="AP96" s="16">
        <f t="shared" si="37"/>
        <v>68.619511212121068</v>
      </c>
      <c r="AQ96" s="18">
        <f t="shared" si="38"/>
        <v>2.03181989947646</v>
      </c>
    </row>
    <row r="97" spans="1:43" x14ac:dyDescent="0.2">
      <c r="A97" s="14" t="s">
        <v>32</v>
      </c>
      <c r="B97" s="15" t="s">
        <v>39</v>
      </c>
      <c r="C97" s="15" t="str">
        <f t="shared" si="39"/>
        <v>Southampton West Ham</v>
      </c>
      <c r="D97" s="15">
        <v>1</v>
      </c>
      <c r="E97" s="15">
        <v>1</v>
      </c>
      <c r="F97" s="15" t="s">
        <v>23</v>
      </c>
      <c r="G97" s="15">
        <f t="shared" si="29"/>
        <v>0</v>
      </c>
      <c r="H97" s="15">
        <v>2.9</v>
      </c>
      <c r="I97" s="15">
        <v>3.4</v>
      </c>
      <c r="J97" s="15">
        <v>2.4</v>
      </c>
      <c r="K97" s="15">
        <v>2.9</v>
      </c>
      <c r="L97" s="15">
        <v>3.3</v>
      </c>
      <c r="M97" s="15">
        <v>2.4</v>
      </c>
      <c r="N97" s="15">
        <v>2.9</v>
      </c>
      <c r="O97" s="15">
        <v>3.4</v>
      </c>
      <c r="P97" s="15">
        <v>2.4500000000000002</v>
      </c>
      <c r="Q97" s="16">
        <f>_xlfn.XLOOKUP(C97,XGBoost3!C:C,XGBoost3!D:D)</f>
        <v>3.04128837585449</v>
      </c>
      <c r="R97" s="16">
        <f>_xlfn.XLOOKUP(C97,XGBoost3!C:C,XGBoost3!E:E)</f>
        <v>4.9009194374084402</v>
      </c>
      <c r="S97" s="16">
        <f>_xlfn.XLOOKUP(C97,XGBoost3!C:C,XGBoost3!F:F)</f>
        <v>2.14064621925354</v>
      </c>
      <c r="T97" s="16">
        <f>_xlfn.XLOOKUP(C97,Conv1!C:C,Conv1!D:D)</f>
        <v>90755.1015625</v>
      </c>
      <c r="U97" s="16">
        <f>_xlfn.XLOOKUP(C97,Conv1!C:C,Conv1!E:E)</f>
        <v>1.69367539882659</v>
      </c>
      <c r="V97" s="16">
        <f>_xlfn.XLOOKUP(C97,Conv1!C:C,Conv1!F:F)</f>
        <v>2.4416625499725302</v>
      </c>
      <c r="W97" s="16">
        <f>_xlfn.XLOOKUP(C97,Conv2!C:C,Conv2!D:D)</f>
        <v>4.2449836730956996</v>
      </c>
      <c r="X97" s="16">
        <f>_xlfn.XLOOKUP(C97,Conv2!C:C,Conv2!E:E)</f>
        <v>3.84296298027038</v>
      </c>
      <c r="Y97" s="16">
        <f>_xlfn.XLOOKUP(C97,Conv2!C:C,Conv2!E:E)</f>
        <v>3.84296298027038</v>
      </c>
      <c r="Z97" s="15">
        <f t="shared" si="20"/>
        <v>-1</v>
      </c>
      <c r="AA97" s="15">
        <f t="shared" si="21"/>
        <v>-1</v>
      </c>
      <c r="AB97" s="15">
        <f t="shared" si="22"/>
        <v>-1</v>
      </c>
      <c r="AC97" s="15">
        <f t="shared" si="23"/>
        <v>-1</v>
      </c>
      <c r="AD97" s="15">
        <f t="shared" si="30"/>
        <v>-1</v>
      </c>
      <c r="AE97" s="15">
        <f t="shared" si="31"/>
        <v>-1</v>
      </c>
      <c r="AF97" s="15">
        <f t="shared" si="24"/>
        <v>0</v>
      </c>
      <c r="AG97" s="15">
        <f t="shared" si="25"/>
        <v>0</v>
      </c>
      <c r="AH97" s="15">
        <f t="shared" si="26"/>
        <v>0</v>
      </c>
      <c r="AI97" s="15">
        <f t="shared" si="27"/>
        <v>0</v>
      </c>
      <c r="AJ97" s="17">
        <f t="shared" si="32"/>
        <v>0</v>
      </c>
      <c r="AK97" s="17">
        <f t="shared" si="33"/>
        <v>0</v>
      </c>
      <c r="AL97" s="15">
        <f t="shared" si="34"/>
        <v>1</v>
      </c>
      <c r="AM97" s="15">
        <f t="shared" si="35"/>
        <v>1</v>
      </c>
      <c r="AN97" s="15">
        <f t="shared" si="36"/>
        <v>1</v>
      </c>
      <c r="AO97" s="16">
        <f t="shared" si="28"/>
        <v>1.5389676164247894</v>
      </c>
      <c r="AP97" s="16">
        <f t="shared" si="37"/>
        <v>90752.201578541557</v>
      </c>
      <c r="AQ97" s="18">
        <f t="shared" si="38"/>
        <v>1.9863391319680925</v>
      </c>
    </row>
    <row r="98" spans="1:43" x14ac:dyDescent="0.2">
      <c r="A98" s="14" t="s">
        <v>22</v>
      </c>
      <c r="B98" s="15" t="s">
        <v>40</v>
      </c>
      <c r="C98" s="15" t="str">
        <f t="shared" si="39"/>
        <v>Liverpool Man City</v>
      </c>
      <c r="D98" s="15">
        <v>1</v>
      </c>
      <c r="E98" s="15">
        <v>0</v>
      </c>
      <c r="F98" s="15" t="s">
        <v>24</v>
      </c>
      <c r="G98" s="15">
        <f t="shared" si="29"/>
        <v>1</v>
      </c>
      <c r="H98" s="15">
        <v>3.6</v>
      </c>
      <c r="I98" s="15">
        <v>4</v>
      </c>
      <c r="J98" s="15">
        <v>1.9</v>
      </c>
      <c r="K98" s="15">
        <v>3.5</v>
      </c>
      <c r="L98" s="15">
        <v>4</v>
      </c>
      <c r="M98" s="15">
        <v>1.9</v>
      </c>
      <c r="N98" s="15">
        <v>3.6</v>
      </c>
      <c r="O98" s="15">
        <v>4.0999999999999996</v>
      </c>
      <c r="P98" s="15">
        <v>1.9</v>
      </c>
      <c r="Q98" s="16">
        <f>_xlfn.XLOOKUP(C98,XGBoost3!C:C,XGBoost3!D:D)</f>
        <v>3.7907857894897399</v>
      </c>
      <c r="R98" s="16">
        <f>_xlfn.XLOOKUP(C98,XGBoost3!C:C,XGBoost3!E:E)</f>
        <v>7.2590641975402797</v>
      </c>
      <c r="S98" s="16">
        <f>_xlfn.XLOOKUP(C98,XGBoost3!C:C,XGBoost3!F:F)</f>
        <v>1.6710011959075901</v>
      </c>
      <c r="T98" s="16">
        <f>_xlfn.XLOOKUP(C98,Conv1!C:C,Conv1!D:D)</f>
        <v>410.69274902343699</v>
      </c>
      <c r="U98" s="16">
        <f>_xlfn.XLOOKUP(C98,Conv1!C:C,Conv1!E:E)</f>
        <v>33668.30859375</v>
      </c>
      <c r="V98" s="16">
        <f>_xlfn.XLOOKUP(C98,Conv1!C:C,Conv1!F:F)</f>
        <v>1.0024707317352199</v>
      </c>
      <c r="W98" s="16">
        <f>_xlfn.XLOOKUP(C98,Conv2!C:C,Conv2!D:D)</f>
        <v>7.3741669654846103</v>
      </c>
      <c r="X98" s="16">
        <f>_xlfn.XLOOKUP(C98,Conv2!C:C,Conv2!E:E)</f>
        <v>3.82989478111267</v>
      </c>
      <c r="Y98" s="16">
        <f>_xlfn.XLOOKUP(C98,Conv2!C:C,Conv2!E:E)</f>
        <v>3.82989478111267</v>
      </c>
      <c r="Z98" s="15">
        <f t="shared" si="20"/>
        <v>-1</v>
      </c>
      <c r="AA98" s="15">
        <f t="shared" si="21"/>
        <v>-1</v>
      </c>
      <c r="AB98" s="15">
        <f t="shared" si="22"/>
        <v>-1</v>
      </c>
      <c r="AC98" s="15">
        <f t="shared" si="23"/>
        <v>-1</v>
      </c>
      <c r="AD98" s="15">
        <f t="shared" si="30"/>
        <v>-1</v>
      </c>
      <c r="AE98" s="15">
        <f t="shared" si="31"/>
        <v>-1</v>
      </c>
      <c r="AF98" s="15">
        <f t="shared" si="24"/>
        <v>0</v>
      </c>
      <c r="AG98" s="15">
        <f t="shared" si="25"/>
        <v>0</v>
      </c>
      <c r="AH98" s="15">
        <f t="shared" si="26"/>
        <v>0</v>
      </c>
      <c r="AI98" s="15">
        <f t="shared" si="27"/>
        <v>0</v>
      </c>
      <c r="AJ98" s="17">
        <f t="shared" si="32"/>
        <v>0</v>
      </c>
      <c r="AK98" s="17">
        <f t="shared" si="33"/>
        <v>0</v>
      </c>
      <c r="AL98" s="15">
        <f t="shared" si="34"/>
        <v>1</v>
      </c>
      <c r="AM98" s="15">
        <f t="shared" si="35"/>
        <v>1</v>
      </c>
      <c r="AN98" s="15">
        <f t="shared" si="36"/>
        <v>1</v>
      </c>
      <c r="AO98" s="16">
        <f t="shared" si="28"/>
        <v>3.1730941167774693</v>
      </c>
      <c r="AP98" s="16">
        <f t="shared" si="37"/>
        <v>33666.669950492244</v>
      </c>
      <c r="AQ98" s="18">
        <f t="shared" si="38"/>
        <v>4.2475624749721348</v>
      </c>
    </row>
    <row r="99" spans="1:43" x14ac:dyDescent="0.2">
      <c r="A99" s="14" t="s">
        <v>38</v>
      </c>
      <c r="B99" s="15" t="s">
        <v>30</v>
      </c>
      <c r="C99" s="15" t="str">
        <f t="shared" si="39"/>
        <v>Brighton Nott'm Forest</v>
      </c>
      <c r="D99" s="15">
        <v>0</v>
      </c>
      <c r="E99" s="15">
        <v>0</v>
      </c>
      <c r="F99" s="15" t="s">
        <v>23</v>
      </c>
      <c r="G99" s="15">
        <f t="shared" si="29"/>
        <v>0</v>
      </c>
      <c r="H99" s="15">
        <v>1.4</v>
      </c>
      <c r="I99" s="15">
        <v>4.75</v>
      </c>
      <c r="J99" s="15">
        <v>7</v>
      </c>
      <c r="K99" s="15">
        <v>1.41</v>
      </c>
      <c r="L99" s="15">
        <v>4.75</v>
      </c>
      <c r="M99" s="15">
        <v>7.5</v>
      </c>
      <c r="N99" s="15">
        <v>1.45</v>
      </c>
      <c r="O99" s="15">
        <v>4.7</v>
      </c>
      <c r="P99" s="15">
        <v>6.75</v>
      </c>
      <c r="Q99" s="16">
        <f>_xlfn.XLOOKUP(C99,XGBoost3!C:C,XGBoost3!D:D)</f>
        <v>1.69670033454895</v>
      </c>
      <c r="R99" s="16">
        <f>_xlfn.XLOOKUP(C99,XGBoost3!C:C,XGBoost3!E:E)</f>
        <v>4.5357494354248002</v>
      </c>
      <c r="S99" s="16">
        <f>_xlfn.XLOOKUP(C99,XGBoost3!C:C,XGBoost3!F:F)</f>
        <v>5.2590069770812899</v>
      </c>
      <c r="T99" s="16">
        <f>_xlfn.XLOOKUP(C99,Conv1!C:C,Conv1!D:D)</f>
        <v>1.2077832221984801</v>
      </c>
      <c r="U99" s="16">
        <f>_xlfn.XLOOKUP(C99,Conv1!C:C,Conv1!E:E)</f>
        <v>5.8128719329833896</v>
      </c>
      <c r="V99" s="16">
        <f>_xlfn.XLOOKUP(C99,Conv1!C:C,Conv1!F:F)</f>
        <v>207297.09375</v>
      </c>
      <c r="W99" s="16">
        <f>_xlfn.XLOOKUP(C99,Conv2!C:C,Conv2!D:D)</f>
        <v>1.9235920906066799</v>
      </c>
      <c r="X99" s="16">
        <f>_xlfn.XLOOKUP(C99,Conv2!C:C,Conv2!E:E)</f>
        <v>4.1065306663513104</v>
      </c>
      <c r="Y99" s="16">
        <f>_xlfn.XLOOKUP(C99,Conv2!C:C,Conv2!E:E)</f>
        <v>4.1065306663513104</v>
      </c>
      <c r="Z99" s="15">
        <f t="shared" si="20"/>
        <v>1</v>
      </c>
      <c r="AA99" s="15">
        <f t="shared" si="21"/>
        <v>1</v>
      </c>
      <c r="AB99" s="15">
        <f t="shared" si="22"/>
        <v>1</v>
      </c>
      <c r="AC99" s="15">
        <f t="shared" si="23"/>
        <v>1</v>
      </c>
      <c r="AD99" s="15">
        <f t="shared" si="30"/>
        <v>1</v>
      </c>
      <c r="AE99" s="15">
        <f t="shared" si="31"/>
        <v>1</v>
      </c>
      <c r="AF99" s="15">
        <f t="shared" si="24"/>
        <v>0</v>
      </c>
      <c r="AG99" s="15">
        <f t="shared" si="25"/>
        <v>0</v>
      </c>
      <c r="AH99" s="15">
        <f t="shared" si="26"/>
        <v>0</v>
      </c>
      <c r="AI99" s="15">
        <f t="shared" si="27"/>
        <v>0</v>
      </c>
      <c r="AJ99" s="17">
        <f t="shared" si="32"/>
        <v>0</v>
      </c>
      <c r="AK99" s="17">
        <f t="shared" si="33"/>
        <v>0</v>
      </c>
      <c r="AL99" s="15">
        <f t="shared" si="34"/>
        <v>1</v>
      </c>
      <c r="AM99" s="15">
        <f t="shared" si="35"/>
        <v>1</v>
      </c>
      <c r="AN99" s="15">
        <f t="shared" si="36"/>
        <v>1</v>
      </c>
      <c r="AO99" s="16">
        <f t="shared" si="28"/>
        <v>1.5201642994828253</v>
      </c>
      <c r="AP99" s="16">
        <f t="shared" si="37"/>
        <v>207290.34375312884</v>
      </c>
      <c r="AQ99" s="18">
        <f t="shared" si="38"/>
        <v>2.7503500570305</v>
      </c>
    </row>
    <row r="100" spans="1:43" x14ac:dyDescent="0.2">
      <c r="A100" s="14" t="s">
        <v>18</v>
      </c>
      <c r="B100" s="15" t="s">
        <v>28</v>
      </c>
      <c r="C100" s="15" t="str">
        <f t="shared" si="39"/>
        <v>Crystal Palace Wolves</v>
      </c>
      <c r="D100" s="15">
        <v>2</v>
      </c>
      <c r="E100" s="15">
        <v>1</v>
      </c>
      <c r="F100" s="15" t="s">
        <v>24</v>
      </c>
      <c r="G100" s="15">
        <f t="shared" si="29"/>
        <v>1</v>
      </c>
      <c r="H100" s="15">
        <v>2.25</v>
      </c>
      <c r="I100" s="15">
        <v>3.1</v>
      </c>
      <c r="J100" s="15">
        <v>3.4</v>
      </c>
      <c r="K100" s="15">
        <v>2.25</v>
      </c>
      <c r="L100" s="15">
        <v>3.1</v>
      </c>
      <c r="M100" s="15">
        <v>3.4</v>
      </c>
      <c r="N100" s="15">
        <v>2.2999999999999998</v>
      </c>
      <c r="O100" s="15">
        <v>3.15</v>
      </c>
      <c r="P100" s="15">
        <v>3.4</v>
      </c>
      <c r="Q100" s="16">
        <f>_xlfn.XLOOKUP(C100,XGBoost3!C:C,XGBoost3!D:D)</f>
        <v>3.4059748649597101</v>
      </c>
      <c r="R100" s="16">
        <f>_xlfn.XLOOKUP(C100,XGBoost3!C:C,XGBoost3!E:E)</f>
        <v>3.1037960052490199</v>
      </c>
      <c r="S100" s="16">
        <f>_xlfn.XLOOKUP(C100,XGBoost3!C:C,XGBoost3!F:F)</f>
        <v>2.6027283668518</v>
      </c>
      <c r="T100" s="16">
        <f>_xlfn.XLOOKUP(C100,Conv1!C:C,Conv1!D:D)</f>
        <v>89.163330078125</v>
      </c>
      <c r="U100" s="16">
        <f>_xlfn.XLOOKUP(C100,Conv1!C:C,Conv1!E:E)</f>
        <v>729.78356933593705</v>
      </c>
      <c r="V100" s="16">
        <f>_xlfn.XLOOKUP(C100,Conv1!C:C,Conv1!F:F)</f>
        <v>1.01274609565734</v>
      </c>
      <c r="W100" s="16">
        <f>_xlfn.XLOOKUP(C100,Conv2!C:C,Conv2!D:D)</f>
        <v>2.6996760368347101</v>
      </c>
      <c r="X100" s="16">
        <f>_xlfn.XLOOKUP(C100,Conv2!C:C,Conv2!E:E)</f>
        <v>3.31400465965271</v>
      </c>
      <c r="Y100" s="16">
        <f>_xlfn.XLOOKUP(C100,Conv2!C:C,Conv2!E:E)</f>
        <v>3.31400465965271</v>
      </c>
      <c r="Z100" s="15">
        <f t="shared" si="20"/>
        <v>1</v>
      </c>
      <c r="AA100" s="15">
        <f t="shared" si="21"/>
        <v>1</v>
      </c>
      <c r="AB100" s="15">
        <f t="shared" si="22"/>
        <v>1</v>
      </c>
      <c r="AC100" s="15">
        <f t="shared" si="23"/>
        <v>-1</v>
      </c>
      <c r="AD100" s="15">
        <f t="shared" si="30"/>
        <v>-1</v>
      </c>
      <c r="AE100" s="15">
        <f t="shared" si="31"/>
        <v>1</v>
      </c>
      <c r="AF100" s="15">
        <f t="shared" si="24"/>
        <v>1</v>
      </c>
      <c r="AG100" s="15">
        <f t="shared" si="25"/>
        <v>1</v>
      </c>
      <c r="AH100" s="15">
        <f t="shared" si="26"/>
        <v>1</v>
      </c>
      <c r="AI100" s="15">
        <f t="shared" si="27"/>
        <v>0</v>
      </c>
      <c r="AJ100" s="17">
        <f t="shared" si="32"/>
        <v>0</v>
      </c>
      <c r="AK100" s="17">
        <f t="shared" si="33"/>
        <v>1</v>
      </c>
      <c r="AL100" s="15">
        <f t="shared" si="34"/>
        <v>0</v>
      </c>
      <c r="AM100" s="15">
        <f t="shared" si="35"/>
        <v>0</v>
      </c>
      <c r="AN100" s="15">
        <f t="shared" si="36"/>
        <v>1</v>
      </c>
      <c r="AO100" s="16">
        <f t="shared" si="28"/>
        <v>1.3641690760592677</v>
      </c>
      <c r="AP100" s="16">
        <f t="shared" si="37"/>
        <v>731.81096000220521</v>
      </c>
      <c r="AQ100" s="18">
        <f t="shared" si="38"/>
        <v>0.4404925213543906</v>
      </c>
    </row>
    <row r="101" spans="1:43" x14ac:dyDescent="0.2">
      <c r="A101" s="14" t="s">
        <v>25</v>
      </c>
      <c r="B101" s="15" t="s">
        <v>32</v>
      </c>
      <c r="C101" s="15" t="str">
        <f t="shared" si="39"/>
        <v>Bournemouth Southampton</v>
      </c>
      <c r="D101" s="15">
        <v>0</v>
      </c>
      <c r="E101" s="15">
        <v>1</v>
      </c>
      <c r="F101" s="15" t="s">
        <v>20</v>
      </c>
      <c r="G101" s="15">
        <f t="shared" si="29"/>
        <v>-1</v>
      </c>
      <c r="H101" s="15">
        <v>2.62</v>
      </c>
      <c r="I101" s="15">
        <v>3.3</v>
      </c>
      <c r="J101" s="15">
        <v>2.62</v>
      </c>
      <c r="K101" s="15">
        <v>2.7</v>
      </c>
      <c r="L101" s="15">
        <v>3.3</v>
      </c>
      <c r="M101" s="15">
        <v>2.6</v>
      </c>
      <c r="N101" s="15">
        <v>2.7</v>
      </c>
      <c r="O101" s="15">
        <v>3.3</v>
      </c>
      <c r="P101" s="15">
        <v>2.65</v>
      </c>
      <c r="Q101" s="16">
        <f>_xlfn.XLOOKUP(C101,XGBoost3!C:C,XGBoost3!D:D)</f>
        <v>1.5430110692977901</v>
      </c>
      <c r="R101" s="16">
        <f>_xlfn.XLOOKUP(C101,XGBoost3!C:C,XGBoost3!E:E)</f>
        <v>4.6478619575500399</v>
      </c>
      <c r="S101" s="16">
        <f>_xlfn.XLOOKUP(C101,XGBoost3!C:C,XGBoost3!F:F)</f>
        <v>7.3118748664855904</v>
      </c>
      <c r="T101" s="16">
        <f>_xlfn.XLOOKUP(C101,Conv1!C:C,Conv1!D:D)</f>
        <v>1.1089403629302901</v>
      </c>
      <c r="U101" s="16">
        <f>_xlfn.XLOOKUP(C101,Conv1!C:C,Conv1!E:E)</f>
        <v>10.2250099182128</v>
      </c>
      <c r="V101" s="16">
        <f>_xlfn.XLOOKUP(C101,Conv1!C:C,Conv1!F:F)</f>
        <v>2278.69580078125</v>
      </c>
      <c r="W101" s="16">
        <f>_xlfn.XLOOKUP(C101,Conv2!C:C,Conv2!D:D)</f>
        <v>1.6732608079910201</v>
      </c>
      <c r="X101" s="16">
        <f>_xlfn.XLOOKUP(C101,Conv2!C:C,Conv2!E:E)</f>
        <v>4.6595306396484304</v>
      </c>
      <c r="Y101" s="16">
        <f>_xlfn.XLOOKUP(C101,Conv2!C:C,Conv2!E:E)</f>
        <v>4.6595306396484304</v>
      </c>
      <c r="Z101" s="15">
        <f t="shared" si="20"/>
        <v>1</v>
      </c>
      <c r="AA101" s="15">
        <f t="shared" si="21"/>
        <v>-1</v>
      </c>
      <c r="AB101" s="15">
        <f t="shared" si="22"/>
        <v>-1</v>
      </c>
      <c r="AC101" s="15">
        <f t="shared" si="23"/>
        <v>1</v>
      </c>
      <c r="AD101" s="15">
        <f t="shared" si="30"/>
        <v>1</v>
      </c>
      <c r="AE101" s="15">
        <f t="shared" si="31"/>
        <v>1</v>
      </c>
      <c r="AF101" s="15">
        <f t="shared" si="24"/>
        <v>0</v>
      </c>
      <c r="AG101" s="15">
        <f t="shared" si="25"/>
        <v>1</v>
      </c>
      <c r="AH101" s="15">
        <f t="shared" si="26"/>
        <v>1</v>
      </c>
      <c r="AI101" s="15">
        <f t="shared" si="27"/>
        <v>0</v>
      </c>
      <c r="AJ101" s="17">
        <f t="shared" si="32"/>
        <v>0</v>
      </c>
      <c r="AK101" s="17">
        <f t="shared" si="33"/>
        <v>0</v>
      </c>
      <c r="AL101" s="15">
        <f t="shared" si="34"/>
        <v>0</v>
      </c>
      <c r="AM101" s="15">
        <f t="shared" si="35"/>
        <v>0</v>
      </c>
      <c r="AN101" s="15">
        <f t="shared" si="36"/>
        <v>0</v>
      </c>
      <c r="AO101" s="16">
        <f t="shared" si="28"/>
        <v>4.9888307761586894</v>
      </c>
      <c r="AP101" s="16">
        <f t="shared" si="37"/>
        <v>2276.0568917509722</v>
      </c>
      <c r="AQ101" s="18">
        <f t="shared" si="38"/>
        <v>2.6345265837026499</v>
      </c>
    </row>
    <row r="102" spans="1:43" x14ac:dyDescent="0.2">
      <c r="A102" s="14" t="s">
        <v>36</v>
      </c>
      <c r="B102" s="15" t="s">
        <v>34</v>
      </c>
      <c r="C102" s="15" t="str">
        <f t="shared" si="39"/>
        <v>Brentford Chelsea</v>
      </c>
      <c r="D102" s="15">
        <v>0</v>
      </c>
      <c r="E102" s="15">
        <v>0</v>
      </c>
      <c r="F102" s="15" t="s">
        <v>23</v>
      </c>
      <c r="G102" s="15">
        <f t="shared" si="29"/>
        <v>0</v>
      </c>
      <c r="H102" s="15">
        <v>4.75</v>
      </c>
      <c r="I102" s="15">
        <v>3.8</v>
      </c>
      <c r="J102" s="15">
        <v>1.72</v>
      </c>
      <c r="K102" s="15">
        <v>4.75</v>
      </c>
      <c r="L102" s="15">
        <v>3.8</v>
      </c>
      <c r="M102" s="15">
        <v>1.71</v>
      </c>
      <c r="N102" s="15">
        <v>4.7</v>
      </c>
      <c r="O102" s="15">
        <v>3.85</v>
      </c>
      <c r="P102" s="15">
        <v>1.73</v>
      </c>
      <c r="Q102" s="16">
        <f>_xlfn.XLOOKUP(C102,XGBoost3!C:C,XGBoost3!D:D)</f>
        <v>2.36217093467712</v>
      </c>
      <c r="R102" s="16">
        <f>_xlfn.XLOOKUP(C102,XGBoost3!C:C,XGBoost3!E:E)</f>
        <v>7.2124896049499503</v>
      </c>
      <c r="S102" s="16">
        <f>_xlfn.XLOOKUP(C102,XGBoost3!C:C,XGBoost3!F:F)</f>
        <v>2.28304100036621</v>
      </c>
      <c r="T102" s="16">
        <f>_xlfn.XLOOKUP(C102,Conv1!C:C,Conv1!D:D)</f>
        <v>2.1387186050414999</v>
      </c>
      <c r="U102" s="16">
        <f>_xlfn.XLOOKUP(C102,Conv1!C:C,Conv1!E:E)</f>
        <v>3.5394728183746298</v>
      </c>
      <c r="V102" s="16">
        <f>_xlfn.XLOOKUP(C102,Conv1!C:C,Conv1!F:F)</f>
        <v>4.0015621185302699</v>
      </c>
      <c r="W102" s="16">
        <f>_xlfn.XLOOKUP(C102,Conv2!C:C,Conv2!D:D)</f>
        <v>5.1097054481506303</v>
      </c>
      <c r="X102" s="16">
        <f>_xlfn.XLOOKUP(C102,Conv2!C:C,Conv2!E:E)</f>
        <v>3.6608583927154501</v>
      </c>
      <c r="Y102" s="16">
        <f>_xlfn.XLOOKUP(C102,Conv2!C:C,Conv2!E:E)</f>
        <v>3.6608583927154501</v>
      </c>
      <c r="Z102" s="15">
        <f t="shared" si="20"/>
        <v>-1</v>
      </c>
      <c r="AA102" s="15">
        <f t="shared" si="21"/>
        <v>-1</v>
      </c>
      <c r="AB102" s="15">
        <f t="shared" si="22"/>
        <v>-1</v>
      </c>
      <c r="AC102" s="15">
        <f t="shared" si="23"/>
        <v>-1</v>
      </c>
      <c r="AD102" s="15">
        <f t="shared" si="30"/>
        <v>1</v>
      </c>
      <c r="AE102" s="15">
        <f t="shared" si="31"/>
        <v>-1</v>
      </c>
      <c r="AF102" s="15">
        <f t="shared" si="24"/>
        <v>0</v>
      </c>
      <c r="AG102" s="15">
        <f t="shared" si="25"/>
        <v>0</v>
      </c>
      <c r="AH102" s="15">
        <f t="shared" si="26"/>
        <v>0</v>
      </c>
      <c r="AI102" s="15">
        <f t="shared" si="27"/>
        <v>0</v>
      </c>
      <c r="AJ102" s="17">
        <f t="shared" si="32"/>
        <v>0</v>
      </c>
      <c r="AK102" s="17">
        <f t="shared" si="33"/>
        <v>0</v>
      </c>
      <c r="AL102" s="15">
        <f t="shared" si="34"/>
        <v>1</v>
      </c>
      <c r="AM102" s="15">
        <f t="shared" si="35"/>
        <v>1</v>
      </c>
      <c r="AN102" s="15">
        <f t="shared" si="36"/>
        <v>1</v>
      </c>
      <c r="AO102" s="16">
        <f t="shared" si="28"/>
        <v>4.1325095801644522</v>
      </c>
      <c r="AP102" s="16">
        <f t="shared" si="37"/>
        <v>3.4375258505254163</v>
      </c>
      <c r="AQ102" s="18">
        <f t="shared" si="38"/>
        <v>1.9828886087146154</v>
      </c>
    </row>
    <row r="103" spans="1:43" x14ac:dyDescent="0.2">
      <c r="A103" s="14" t="s">
        <v>22</v>
      </c>
      <c r="B103" s="15" t="s">
        <v>39</v>
      </c>
      <c r="C103" s="15" t="str">
        <f t="shared" si="39"/>
        <v>Liverpool West Ham</v>
      </c>
      <c r="D103" s="15">
        <v>1</v>
      </c>
      <c r="E103" s="15">
        <v>0</v>
      </c>
      <c r="F103" s="15" t="s">
        <v>24</v>
      </c>
      <c r="G103" s="15">
        <f t="shared" si="29"/>
        <v>1</v>
      </c>
      <c r="H103" s="15">
        <v>1.4</v>
      </c>
      <c r="I103" s="15">
        <v>5</v>
      </c>
      <c r="J103" s="15">
        <v>7</v>
      </c>
      <c r="K103" s="15">
        <v>1.44</v>
      </c>
      <c r="L103" s="15">
        <v>4.8</v>
      </c>
      <c r="M103" s="15">
        <v>6.5</v>
      </c>
      <c r="N103" s="15">
        <v>1.45</v>
      </c>
      <c r="O103" s="15">
        <v>4.9000000000000004</v>
      </c>
      <c r="P103" s="15">
        <v>6.5</v>
      </c>
      <c r="Q103" s="16">
        <f>_xlfn.XLOOKUP(C103,XGBoost3!C:C,XGBoost3!D:D)</f>
        <v>1.69664919376373</v>
      </c>
      <c r="R103" s="16">
        <f>_xlfn.XLOOKUP(C103,XGBoost3!C:C,XGBoost3!E:E)</f>
        <v>4.9894642829895002</v>
      </c>
      <c r="S103" s="16">
        <f>_xlfn.XLOOKUP(C103,XGBoost3!C:C,XGBoost3!F:F)</f>
        <v>4.7578110694885201</v>
      </c>
      <c r="T103" s="16">
        <f>_xlfn.XLOOKUP(C103,Conv1!C:C,Conv1!D:D)</f>
        <v>2.0464274883270201</v>
      </c>
      <c r="U103" s="16">
        <f>_xlfn.XLOOKUP(C103,Conv1!C:C,Conv1!E:E)</f>
        <v>1.9561737775802599</v>
      </c>
      <c r="V103" s="16">
        <f>_xlfn.XLOOKUP(C103,Conv1!C:C,Conv1!F:F)</f>
        <v>7066.6748046875</v>
      </c>
      <c r="W103" s="16">
        <f>_xlfn.XLOOKUP(C103,Conv2!C:C,Conv2!D:D)</f>
        <v>2.11454081535339</v>
      </c>
      <c r="X103" s="16">
        <f>_xlfn.XLOOKUP(C103,Conv2!C:C,Conv2!E:E)</f>
        <v>4.2100515365600497</v>
      </c>
      <c r="Y103" s="16">
        <f>_xlfn.XLOOKUP(C103,Conv2!C:C,Conv2!E:E)</f>
        <v>4.2100515365600497</v>
      </c>
      <c r="Z103" s="15">
        <f t="shared" si="20"/>
        <v>1</v>
      </c>
      <c r="AA103" s="15">
        <f t="shared" si="21"/>
        <v>1</v>
      </c>
      <c r="AB103" s="15">
        <f t="shared" si="22"/>
        <v>1</v>
      </c>
      <c r="AC103" s="15">
        <f t="shared" si="23"/>
        <v>1</v>
      </c>
      <c r="AD103" s="15">
        <f t="shared" si="30"/>
        <v>-1</v>
      </c>
      <c r="AE103" s="15">
        <f t="shared" si="31"/>
        <v>1</v>
      </c>
      <c r="AF103" s="15">
        <f t="shared" si="24"/>
        <v>1</v>
      </c>
      <c r="AG103" s="15">
        <f t="shared" si="25"/>
        <v>1</v>
      </c>
      <c r="AH103" s="15">
        <f t="shared" si="26"/>
        <v>1</v>
      </c>
      <c r="AI103" s="15">
        <f t="shared" si="27"/>
        <v>1</v>
      </c>
      <c r="AJ103" s="17">
        <f t="shared" si="32"/>
        <v>0</v>
      </c>
      <c r="AK103" s="17">
        <f t="shared" si="33"/>
        <v>1</v>
      </c>
      <c r="AL103" s="15">
        <f t="shared" si="34"/>
        <v>1</v>
      </c>
      <c r="AM103" s="15">
        <f t="shared" si="35"/>
        <v>0</v>
      </c>
      <c r="AN103" s="15">
        <f t="shared" si="36"/>
        <v>1</v>
      </c>
      <c r="AO103" s="16">
        <f t="shared" si="28"/>
        <v>1.7618348254907035</v>
      </c>
      <c r="AP103" s="16">
        <f t="shared" si="37"/>
        <v>7060.17544361206</v>
      </c>
      <c r="AQ103" s="18">
        <f t="shared" si="38"/>
        <v>2.4822383734614788</v>
      </c>
    </row>
    <row r="104" spans="1:43" x14ac:dyDescent="0.2">
      <c r="A104" s="14" t="s">
        <v>29</v>
      </c>
      <c r="B104" s="15" t="s">
        <v>33</v>
      </c>
      <c r="C104" s="15" t="str">
        <f t="shared" si="39"/>
        <v>Newcastle Everton</v>
      </c>
      <c r="D104" s="15">
        <v>1</v>
      </c>
      <c r="E104" s="15">
        <v>0</v>
      </c>
      <c r="F104" s="15" t="s">
        <v>24</v>
      </c>
      <c r="G104" s="15">
        <f t="shared" si="29"/>
        <v>1</v>
      </c>
      <c r="H104" s="15">
        <v>1.6</v>
      </c>
      <c r="I104" s="15">
        <v>3.8</v>
      </c>
      <c r="J104" s="15">
        <v>5.75</v>
      </c>
      <c r="K104" s="15">
        <v>1.65</v>
      </c>
      <c r="L104" s="15">
        <v>3.9</v>
      </c>
      <c r="M104" s="15">
        <v>5</v>
      </c>
      <c r="N104" s="15">
        <v>1.63</v>
      </c>
      <c r="O104" s="15">
        <v>3.95</v>
      </c>
      <c r="P104" s="15">
        <v>5.5</v>
      </c>
      <c r="Q104" s="16">
        <f>_xlfn.XLOOKUP(C104,XGBoost3!C:C,XGBoost3!D:D)</f>
        <v>2.0926060676574698</v>
      </c>
      <c r="R104" s="16">
        <f>_xlfn.XLOOKUP(C104,XGBoost3!C:C,XGBoost3!E:E)</f>
        <v>5.36730909347534</v>
      </c>
      <c r="S104" s="16">
        <f>_xlfn.XLOOKUP(C104,XGBoost3!C:C,XGBoost3!F:F)</f>
        <v>2.97783970832824</v>
      </c>
      <c r="T104" s="16">
        <f>_xlfn.XLOOKUP(C104,Conv1!C:C,Conv1!D:D)</f>
        <v>2.3407838344573899</v>
      </c>
      <c r="U104" s="16">
        <f>_xlfn.XLOOKUP(C104,Conv1!C:C,Conv1!E:E)</f>
        <v>22870.80078125</v>
      </c>
      <c r="V104" s="16">
        <f>_xlfn.XLOOKUP(C104,Conv1!C:C,Conv1!F:F)</f>
        <v>1.74596548080444</v>
      </c>
      <c r="W104" s="16">
        <f>_xlfn.XLOOKUP(C104,Conv2!C:C,Conv2!D:D)</f>
        <v>2.1504025459289502</v>
      </c>
      <c r="X104" s="16">
        <f>_xlfn.XLOOKUP(C104,Conv2!C:C,Conv2!E:E)</f>
        <v>3.6239602565765301</v>
      </c>
      <c r="Y104" s="16">
        <f>_xlfn.XLOOKUP(C104,Conv2!C:C,Conv2!E:E)</f>
        <v>3.6239602565765301</v>
      </c>
      <c r="Z104" s="15">
        <f t="shared" si="20"/>
        <v>1</v>
      </c>
      <c r="AA104" s="15">
        <f t="shared" si="21"/>
        <v>1</v>
      </c>
      <c r="AB104" s="15">
        <f t="shared" si="22"/>
        <v>1</v>
      </c>
      <c r="AC104" s="15">
        <f t="shared" si="23"/>
        <v>1</v>
      </c>
      <c r="AD104" s="15">
        <f t="shared" si="30"/>
        <v>-1</v>
      </c>
      <c r="AE104" s="15">
        <f t="shared" si="31"/>
        <v>1</v>
      </c>
      <c r="AF104" s="15">
        <f t="shared" si="24"/>
        <v>1</v>
      </c>
      <c r="AG104" s="15">
        <f t="shared" si="25"/>
        <v>1</v>
      </c>
      <c r="AH104" s="15">
        <f t="shared" si="26"/>
        <v>1</v>
      </c>
      <c r="AI104" s="15">
        <f t="shared" si="27"/>
        <v>1</v>
      </c>
      <c r="AJ104" s="17">
        <f t="shared" si="32"/>
        <v>0</v>
      </c>
      <c r="AK104" s="17">
        <f t="shared" si="33"/>
        <v>1</v>
      </c>
      <c r="AL104" s="15">
        <f t="shared" si="34"/>
        <v>1</v>
      </c>
      <c r="AM104" s="15">
        <f t="shared" si="35"/>
        <v>0</v>
      </c>
      <c r="AN104" s="15">
        <f t="shared" si="36"/>
        <v>1</v>
      </c>
      <c r="AO104" s="16">
        <f t="shared" si="28"/>
        <v>2.9298569892005264</v>
      </c>
      <c r="AP104" s="16">
        <f t="shared" si="37"/>
        <v>22866.851100445434</v>
      </c>
      <c r="AQ104" s="18">
        <f t="shared" si="38"/>
        <v>1.9739923614354171</v>
      </c>
    </row>
    <row r="105" spans="1:43" x14ac:dyDescent="0.2">
      <c r="A105" s="14" t="s">
        <v>37</v>
      </c>
      <c r="B105" s="15" t="s">
        <v>31</v>
      </c>
      <c r="C105" s="15" t="str">
        <f t="shared" si="39"/>
        <v>Man United Tottenham</v>
      </c>
      <c r="D105" s="15">
        <v>2</v>
      </c>
      <c r="E105" s="15">
        <v>0</v>
      </c>
      <c r="F105" s="15" t="s">
        <v>24</v>
      </c>
      <c r="G105" s="15">
        <f t="shared" si="29"/>
        <v>1</v>
      </c>
      <c r="H105" s="15">
        <v>2.4500000000000002</v>
      </c>
      <c r="I105" s="15">
        <v>3.5</v>
      </c>
      <c r="J105" s="15">
        <v>2.75</v>
      </c>
      <c r="K105" s="15">
        <v>2.37</v>
      </c>
      <c r="L105" s="15">
        <v>3.6</v>
      </c>
      <c r="M105" s="15">
        <v>2.75</v>
      </c>
      <c r="N105" s="15">
        <v>2.4500000000000002</v>
      </c>
      <c r="O105" s="15">
        <v>3.55</v>
      </c>
      <c r="P105" s="15">
        <v>2.8</v>
      </c>
      <c r="Q105" s="16">
        <f>_xlfn.XLOOKUP(C105,XGBoost3!C:C,XGBoost3!D:D)</f>
        <v>3.28160405158996</v>
      </c>
      <c r="R105" s="16">
        <f>_xlfn.XLOOKUP(C105,XGBoost3!C:C,XGBoost3!E:E)</f>
        <v>2.8871359825134202</v>
      </c>
      <c r="S105" s="16">
        <f>_xlfn.XLOOKUP(C105,XGBoost3!C:C,XGBoost3!F:F)</f>
        <v>2.8660933971404998</v>
      </c>
      <c r="T105" s="16">
        <f>_xlfn.XLOOKUP(C105,Conv1!C:C,Conv1!D:D)</f>
        <v>1.0016164779662999</v>
      </c>
      <c r="U105" s="16">
        <f>_xlfn.XLOOKUP(C105,Conv1!C:C,Conv1!E:E)</f>
        <v>377621.59375</v>
      </c>
      <c r="V105" s="16">
        <f>_xlfn.XLOOKUP(C105,Conv1!C:C,Conv1!F:F)</f>
        <v>620.66241455078102</v>
      </c>
      <c r="W105" s="16">
        <f>_xlfn.XLOOKUP(C105,Conv2!C:C,Conv2!D:D)</f>
        <v>2.1926777362823402</v>
      </c>
      <c r="X105" s="16">
        <f>_xlfn.XLOOKUP(C105,Conv2!C:C,Conv2!E:E)</f>
        <v>3.7951087951660099</v>
      </c>
      <c r="Y105" s="16">
        <f>_xlfn.XLOOKUP(C105,Conv2!C:C,Conv2!E:E)</f>
        <v>3.7951087951660099</v>
      </c>
      <c r="Z105" s="15">
        <f t="shared" si="20"/>
        <v>1</v>
      </c>
      <c r="AA105" s="15">
        <f t="shared" si="21"/>
        <v>1</v>
      </c>
      <c r="AB105" s="15">
        <f t="shared" si="22"/>
        <v>1</v>
      </c>
      <c r="AC105" s="15">
        <f t="shared" si="23"/>
        <v>-1</v>
      </c>
      <c r="AD105" s="15">
        <f t="shared" si="30"/>
        <v>1</v>
      </c>
      <c r="AE105" s="15">
        <f t="shared" si="31"/>
        <v>1</v>
      </c>
      <c r="AF105" s="15">
        <f t="shared" si="24"/>
        <v>1</v>
      </c>
      <c r="AG105" s="15">
        <f t="shared" si="25"/>
        <v>1</v>
      </c>
      <c r="AH105" s="15">
        <f t="shared" si="26"/>
        <v>1</v>
      </c>
      <c r="AI105" s="15">
        <f t="shared" si="27"/>
        <v>0</v>
      </c>
      <c r="AJ105" s="17">
        <f t="shared" si="32"/>
        <v>1</v>
      </c>
      <c r="AK105" s="17">
        <f t="shared" si="33"/>
        <v>1</v>
      </c>
      <c r="AL105" s="15">
        <f t="shared" si="34"/>
        <v>0</v>
      </c>
      <c r="AM105" s="15">
        <f t="shared" si="35"/>
        <v>1</v>
      </c>
      <c r="AN105" s="15">
        <f t="shared" si="36"/>
        <v>1</v>
      </c>
      <c r="AO105" s="16">
        <f t="shared" si="28"/>
        <v>1.0655150592295057</v>
      </c>
      <c r="AP105" s="16">
        <f t="shared" si="37"/>
        <v>377618.54922876612</v>
      </c>
      <c r="AQ105" s="18">
        <f t="shared" si="38"/>
        <v>1.056662000399968</v>
      </c>
    </row>
    <row r="106" spans="1:43" x14ac:dyDescent="0.2">
      <c r="A106" s="14" t="s">
        <v>21</v>
      </c>
      <c r="B106" s="15" t="s">
        <v>26</v>
      </c>
      <c r="C106" s="15" t="str">
        <f t="shared" si="39"/>
        <v>Fulham Aston Villa</v>
      </c>
      <c r="D106" s="15">
        <v>3</v>
      </c>
      <c r="E106" s="15">
        <v>0</v>
      </c>
      <c r="F106" s="15" t="s">
        <v>24</v>
      </c>
      <c r="G106" s="15">
        <f t="shared" si="29"/>
        <v>1</v>
      </c>
      <c r="H106" s="15">
        <v>2.9</v>
      </c>
      <c r="I106" s="15">
        <v>3.3</v>
      </c>
      <c r="J106" s="15">
        <v>2.5</v>
      </c>
      <c r="K106" s="15">
        <v>2.85</v>
      </c>
      <c r="L106" s="15">
        <v>3.4</v>
      </c>
      <c r="M106" s="15">
        <v>2.4500000000000002</v>
      </c>
      <c r="N106" s="15">
        <v>2.85</v>
      </c>
      <c r="O106" s="15">
        <v>3.3</v>
      </c>
      <c r="P106" s="15">
        <v>2.5</v>
      </c>
      <c r="Q106" s="16">
        <f>_xlfn.XLOOKUP(C106,XGBoost3!C:C,XGBoost3!D:D)</f>
        <v>3.4922068119049001</v>
      </c>
      <c r="R106" s="16">
        <f>_xlfn.XLOOKUP(C106,XGBoost3!C:C,XGBoost3!E:E)</f>
        <v>3.3487961292266801</v>
      </c>
      <c r="S106" s="16">
        <f>_xlfn.XLOOKUP(C106,XGBoost3!C:C,XGBoost3!F:F)</f>
        <v>2.40944480895996</v>
      </c>
      <c r="T106" s="16">
        <f>_xlfn.XLOOKUP(C106,Conv1!C:C,Conv1!D:D)</f>
        <v>82.570121765136705</v>
      </c>
      <c r="U106" s="16">
        <f>_xlfn.XLOOKUP(C106,Conv1!C:C,Conv1!E:E)</f>
        <v>11.7173242568969</v>
      </c>
      <c r="V106" s="16">
        <f>_xlfn.XLOOKUP(C106,Conv1!C:C,Conv1!F:F)</f>
        <v>1.10797762870788</v>
      </c>
      <c r="W106" s="16">
        <f>_xlfn.XLOOKUP(C106,Conv2!C:C,Conv2!D:D)</f>
        <v>2.4035377502441402</v>
      </c>
      <c r="X106" s="16">
        <f>_xlfn.XLOOKUP(C106,Conv2!C:C,Conv2!E:E)</f>
        <v>3.4744913578033398</v>
      </c>
      <c r="Y106" s="16">
        <f>_xlfn.XLOOKUP(C106,Conv2!C:C,Conv2!E:E)</f>
        <v>3.4744913578033398</v>
      </c>
      <c r="Z106" s="15">
        <f t="shared" si="20"/>
        <v>-1</v>
      </c>
      <c r="AA106" s="15">
        <f t="shared" si="21"/>
        <v>-1</v>
      </c>
      <c r="AB106" s="15">
        <f t="shared" si="22"/>
        <v>-1</v>
      </c>
      <c r="AC106" s="15">
        <f t="shared" si="23"/>
        <v>-1</v>
      </c>
      <c r="AD106" s="15">
        <f t="shared" si="30"/>
        <v>-1</v>
      </c>
      <c r="AE106" s="15">
        <f t="shared" si="31"/>
        <v>1</v>
      </c>
      <c r="AF106" s="15">
        <f t="shared" si="24"/>
        <v>0</v>
      </c>
      <c r="AG106" s="15">
        <f t="shared" si="25"/>
        <v>0</v>
      </c>
      <c r="AH106" s="15">
        <f t="shared" si="26"/>
        <v>0</v>
      </c>
      <c r="AI106" s="15">
        <f t="shared" si="27"/>
        <v>0</v>
      </c>
      <c r="AJ106" s="17">
        <f t="shared" si="32"/>
        <v>0</v>
      </c>
      <c r="AK106" s="17">
        <f t="shared" si="33"/>
        <v>1</v>
      </c>
      <c r="AL106" s="15">
        <f t="shared" si="34"/>
        <v>1</v>
      </c>
      <c r="AM106" s="15">
        <f t="shared" si="35"/>
        <v>1</v>
      </c>
      <c r="AN106" s="15">
        <f t="shared" si="36"/>
        <v>0</v>
      </c>
      <c r="AO106" s="16">
        <f t="shared" si="28"/>
        <v>0.65039287673594692</v>
      </c>
      <c r="AP106" s="16">
        <f t="shared" si="37"/>
        <v>80.175350876539014</v>
      </c>
      <c r="AQ106" s="18">
        <f t="shared" si="38"/>
        <v>1.086006068509064</v>
      </c>
    </row>
    <row r="107" spans="1:43" x14ac:dyDescent="0.2">
      <c r="A107" s="14" t="s">
        <v>35</v>
      </c>
      <c r="B107" s="15" t="s">
        <v>27</v>
      </c>
      <c r="C107" s="15" t="str">
        <f t="shared" si="39"/>
        <v>Leicester Leeds</v>
      </c>
      <c r="D107" s="15">
        <v>2</v>
      </c>
      <c r="E107" s="15">
        <v>0</v>
      </c>
      <c r="F107" s="15" t="s">
        <v>24</v>
      </c>
      <c r="G107" s="15">
        <f t="shared" si="29"/>
        <v>1</v>
      </c>
      <c r="H107" s="15">
        <v>2.25</v>
      </c>
      <c r="I107" s="15">
        <v>3.6</v>
      </c>
      <c r="J107" s="15">
        <v>3</v>
      </c>
      <c r="K107" s="15">
        <v>2.25</v>
      </c>
      <c r="L107" s="15">
        <v>3.6</v>
      </c>
      <c r="M107" s="15">
        <v>2.95</v>
      </c>
      <c r="N107" s="15">
        <v>2.2999999999999998</v>
      </c>
      <c r="O107" s="15">
        <v>3.55</v>
      </c>
      <c r="P107" s="15">
        <v>3.05</v>
      </c>
      <c r="Q107" s="16">
        <f>_xlfn.XLOOKUP(C107,XGBoost3!C:C,XGBoost3!D:D)</f>
        <v>1.8985059261321999</v>
      </c>
      <c r="R107" s="16">
        <f>_xlfn.XLOOKUP(C107,XGBoost3!C:C,XGBoost3!E:E)</f>
        <v>3.89114093780517</v>
      </c>
      <c r="S107" s="16">
        <f>_xlfn.XLOOKUP(C107,XGBoost3!C:C,XGBoost3!F:F)</f>
        <v>4.6237215995788503</v>
      </c>
      <c r="T107" s="16">
        <f>_xlfn.XLOOKUP(C107,Conv1!C:C,Conv1!D:D)</f>
        <v>1.00790631771087</v>
      </c>
      <c r="U107" s="16">
        <f>_xlfn.XLOOKUP(C107,Conv1!C:C,Conv1!E:E)</f>
        <v>127.68987274169901</v>
      </c>
      <c r="V107" s="16">
        <f>_xlfn.XLOOKUP(C107,Conv1!C:C,Conv1!F:F)</f>
        <v>78161.890625</v>
      </c>
      <c r="W107" s="16">
        <f>_xlfn.XLOOKUP(C107,Conv2!C:C,Conv2!D:D)</f>
        <v>2.1547656059265101</v>
      </c>
      <c r="X107" s="16">
        <f>_xlfn.XLOOKUP(C107,Conv2!C:C,Conv2!E:E)</f>
        <v>3.7061972618103001</v>
      </c>
      <c r="Y107" s="16">
        <f>_xlfn.XLOOKUP(C107,Conv2!C:C,Conv2!E:E)</f>
        <v>3.7061972618103001</v>
      </c>
      <c r="Z107" s="15">
        <f t="shared" si="20"/>
        <v>1</v>
      </c>
      <c r="AA107" s="15">
        <f t="shared" si="21"/>
        <v>1</v>
      </c>
      <c r="AB107" s="15">
        <f t="shared" si="22"/>
        <v>1</v>
      </c>
      <c r="AC107" s="15">
        <f t="shared" si="23"/>
        <v>1</v>
      </c>
      <c r="AD107" s="15">
        <f t="shared" si="30"/>
        <v>1</v>
      </c>
      <c r="AE107" s="15">
        <f t="shared" si="31"/>
        <v>1</v>
      </c>
      <c r="AF107" s="15">
        <f t="shared" si="24"/>
        <v>1</v>
      </c>
      <c r="AG107" s="15">
        <f t="shared" si="25"/>
        <v>1</v>
      </c>
      <c r="AH107" s="15">
        <f t="shared" si="26"/>
        <v>1</v>
      </c>
      <c r="AI107" s="15">
        <f t="shared" si="27"/>
        <v>1</v>
      </c>
      <c r="AJ107" s="17">
        <f t="shared" si="32"/>
        <v>1</v>
      </c>
      <c r="AK107" s="17">
        <f t="shared" si="33"/>
        <v>1</v>
      </c>
      <c r="AL107" s="15">
        <f t="shared" si="34"/>
        <v>1</v>
      </c>
      <c r="AM107" s="15">
        <f t="shared" si="35"/>
        <v>1</v>
      </c>
      <c r="AN107" s="15">
        <f t="shared" si="36"/>
        <v>1</v>
      </c>
      <c r="AO107" s="16">
        <f t="shared" si="28"/>
        <v>1.6595705178685747</v>
      </c>
      <c r="AP107" s="16">
        <f t="shared" si="37"/>
        <v>78158.939221445806</v>
      </c>
      <c r="AQ107" s="18">
        <f t="shared" si="38"/>
        <v>0.68998946385163373</v>
      </c>
    </row>
    <row r="108" spans="1:43" x14ac:dyDescent="0.2">
      <c r="A108" s="14" t="s">
        <v>30</v>
      </c>
      <c r="B108" s="15" t="s">
        <v>22</v>
      </c>
      <c r="C108" s="15" t="str">
        <f t="shared" si="39"/>
        <v>Nott'm Forest Liverpool</v>
      </c>
      <c r="D108" s="15">
        <v>1</v>
      </c>
      <c r="E108" s="15">
        <v>0</v>
      </c>
      <c r="F108" s="15" t="s">
        <v>24</v>
      </c>
      <c r="G108" s="15">
        <f t="shared" si="29"/>
        <v>1</v>
      </c>
      <c r="H108" s="15">
        <v>11</v>
      </c>
      <c r="I108" s="15">
        <v>6</v>
      </c>
      <c r="J108" s="15">
        <v>1.25</v>
      </c>
      <c r="K108" s="15">
        <v>11</v>
      </c>
      <c r="L108" s="15">
        <v>6.25</v>
      </c>
      <c r="M108" s="15">
        <v>1.26</v>
      </c>
      <c r="N108" s="15">
        <v>11</v>
      </c>
      <c r="O108" s="15">
        <v>6.25</v>
      </c>
      <c r="P108" s="15">
        <v>1.27</v>
      </c>
      <c r="Q108" s="16">
        <f>_xlfn.XLOOKUP(C108,XGBoost3!C:C,XGBoost3!D:D)</f>
        <v>3.9205460548400799</v>
      </c>
      <c r="R108" s="16">
        <f>_xlfn.XLOOKUP(C108,XGBoost3!C:C,XGBoost3!E:E)</f>
        <v>5.4358553886413503</v>
      </c>
      <c r="S108" s="16">
        <f>_xlfn.XLOOKUP(C108,XGBoost3!C:C,XGBoost3!F:F)</f>
        <v>1.78262710571289</v>
      </c>
      <c r="T108" s="16">
        <f>_xlfn.XLOOKUP(C108,Conv1!C:C,Conv1!D:D)</f>
        <v>5.6586403846740696</v>
      </c>
      <c r="U108" s="16">
        <f>_xlfn.XLOOKUP(C108,Conv1!C:C,Conv1!E:E)</f>
        <v>8.60896396636962</v>
      </c>
      <c r="V108" s="16">
        <f>_xlfn.XLOOKUP(C108,Conv1!C:C,Conv1!F:F)</f>
        <v>1.41418480873107</v>
      </c>
      <c r="W108" s="16">
        <f>_xlfn.XLOOKUP(C108,Conv2!C:C,Conv2!D:D)</f>
        <v>3.4675905704498202</v>
      </c>
      <c r="X108" s="16">
        <f>_xlfn.XLOOKUP(C108,Conv2!C:C,Conv2!E:E)</f>
        <v>3.4014036655425999</v>
      </c>
      <c r="Y108" s="16">
        <f>_xlfn.XLOOKUP(C108,Conv2!C:C,Conv2!E:E)</f>
        <v>3.4014036655425999</v>
      </c>
      <c r="Z108" s="15">
        <f t="shared" si="20"/>
        <v>-1</v>
      </c>
      <c r="AA108" s="15">
        <f t="shared" si="21"/>
        <v>-1</v>
      </c>
      <c r="AB108" s="15">
        <f t="shared" si="22"/>
        <v>-1</v>
      </c>
      <c r="AC108" s="15">
        <f t="shared" si="23"/>
        <v>-1</v>
      </c>
      <c r="AD108" s="15">
        <f t="shared" si="30"/>
        <v>-1</v>
      </c>
      <c r="AE108" s="15">
        <f t="shared" si="31"/>
        <v>-1</v>
      </c>
      <c r="AF108" s="15">
        <f t="shared" si="24"/>
        <v>0</v>
      </c>
      <c r="AG108" s="15">
        <f t="shared" si="25"/>
        <v>0</v>
      </c>
      <c r="AH108" s="15">
        <f t="shared" si="26"/>
        <v>0</v>
      </c>
      <c r="AI108" s="15">
        <f t="shared" si="27"/>
        <v>0</v>
      </c>
      <c r="AJ108" s="17">
        <f t="shared" si="32"/>
        <v>0</v>
      </c>
      <c r="AK108" s="17">
        <f t="shared" si="33"/>
        <v>0</v>
      </c>
      <c r="AL108" s="15">
        <f t="shared" si="34"/>
        <v>1</v>
      </c>
      <c r="AM108" s="15">
        <f t="shared" si="35"/>
        <v>1</v>
      </c>
      <c r="AN108" s="15">
        <f t="shared" si="36"/>
        <v>1</v>
      </c>
      <c r="AO108" s="16">
        <f t="shared" si="28"/>
        <v>7.1445284070648265</v>
      </c>
      <c r="AP108" s="16">
        <f t="shared" si="37"/>
        <v>5.8408580528834868</v>
      </c>
      <c r="AQ108" s="18">
        <f t="shared" si="38"/>
        <v>8.3303405978716771</v>
      </c>
    </row>
    <row r="109" spans="1:43" x14ac:dyDescent="0.2">
      <c r="A109" s="14" t="s">
        <v>33</v>
      </c>
      <c r="B109" s="15" t="s">
        <v>18</v>
      </c>
      <c r="C109" s="15" t="str">
        <f t="shared" si="39"/>
        <v>Everton Crystal Palace</v>
      </c>
      <c r="D109" s="15">
        <v>3</v>
      </c>
      <c r="E109" s="15">
        <v>0</v>
      </c>
      <c r="F109" s="15" t="s">
        <v>24</v>
      </c>
      <c r="G109" s="15">
        <f t="shared" si="29"/>
        <v>1</v>
      </c>
      <c r="H109" s="15">
        <v>2.6</v>
      </c>
      <c r="I109" s="15">
        <v>3.2</v>
      </c>
      <c r="J109" s="15">
        <v>2.87</v>
      </c>
      <c r="K109" s="15">
        <v>2.4500000000000002</v>
      </c>
      <c r="L109" s="15">
        <v>3.2</v>
      </c>
      <c r="M109" s="15">
        <v>2.95</v>
      </c>
      <c r="N109" s="15">
        <v>2.5499999999999998</v>
      </c>
      <c r="O109" s="15">
        <v>3.15</v>
      </c>
      <c r="P109" s="15">
        <v>2.9</v>
      </c>
      <c r="Q109" s="16">
        <f>_xlfn.XLOOKUP(C109,XGBoost3!C:C,XGBoost3!D:D)</f>
        <v>3.07325983047485</v>
      </c>
      <c r="R109" s="16">
        <f>_xlfn.XLOOKUP(C109,XGBoost3!C:C,XGBoost3!E:E)</f>
        <v>3.4608945846557599</v>
      </c>
      <c r="S109" s="16">
        <f>_xlfn.XLOOKUP(C109,XGBoost3!C:C,XGBoost3!F:F)</f>
        <v>2.59289073944091</v>
      </c>
      <c r="T109" s="16">
        <f>_xlfn.XLOOKUP(C109,Conv1!C:C,Conv1!D:D)</f>
        <v>5.3133921623229901</v>
      </c>
      <c r="U109" s="16">
        <f>_xlfn.XLOOKUP(C109,Conv1!C:C,Conv1!E:E)</f>
        <v>211.15597534179599</v>
      </c>
      <c r="V109" s="16">
        <f>_xlfn.XLOOKUP(C109,Conv1!C:C,Conv1!F:F)</f>
        <v>1.23906445503234</v>
      </c>
      <c r="W109" s="16">
        <f>_xlfn.XLOOKUP(C109,Conv2!C:C,Conv2!D:D)</f>
        <v>2.9003489017486501</v>
      </c>
      <c r="X109" s="16">
        <f>_xlfn.XLOOKUP(C109,Conv2!C:C,Conv2!E:E)</f>
        <v>3.30934309959411</v>
      </c>
      <c r="Y109" s="16">
        <f>_xlfn.XLOOKUP(C109,Conv2!C:C,Conv2!E:E)</f>
        <v>3.30934309959411</v>
      </c>
      <c r="Z109" s="15">
        <f t="shared" si="20"/>
        <v>1</v>
      </c>
      <c r="AA109" s="15">
        <f t="shared" si="21"/>
        <v>1</v>
      </c>
      <c r="AB109" s="15">
        <f t="shared" si="22"/>
        <v>1</v>
      </c>
      <c r="AC109" s="15">
        <f t="shared" si="23"/>
        <v>-1</v>
      </c>
      <c r="AD109" s="15">
        <f t="shared" si="30"/>
        <v>-1</v>
      </c>
      <c r="AE109" s="15">
        <f t="shared" si="31"/>
        <v>1</v>
      </c>
      <c r="AF109" s="15">
        <f t="shared" si="24"/>
        <v>1</v>
      </c>
      <c r="AG109" s="15">
        <f t="shared" si="25"/>
        <v>1</v>
      </c>
      <c r="AH109" s="15">
        <f t="shared" si="26"/>
        <v>1</v>
      </c>
      <c r="AI109" s="15">
        <f t="shared" si="27"/>
        <v>0</v>
      </c>
      <c r="AJ109" s="17">
        <f t="shared" si="32"/>
        <v>0</v>
      </c>
      <c r="AK109" s="17">
        <f t="shared" si="33"/>
        <v>1</v>
      </c>
      <c r="AL109" s="15">
        <f t="shared" si="34"/>
        <v>0</v>
      </c>
      <c r="AM109" s="15">
        <f t="shared" si="35"/>
        <v>0</v>
      </c>
      <c r="AN109" s="15">
        <f t="shared" si="36"/>
        <v>1</v>
      </c>
      <c r="AO109" s="16">
        <f t="shared" si="28"/>
        <v>0.68174217331627462</v>
      </c>
      <c r="AP109" s="16">
        <f t="shared" si="37"/>
        <v>208.03096120774705</v>
      </c>
      <c r="AQ109" s="18">
        <f t="shared" si="38"/>
        <v>0.56186862301614371</v>
      </c>
    </row>
    <row r="110" spans="1:43" x14ac:dyDescent="0.2">
      <c r="A110" s="14" t="s">
        <v>40</v>
      </c>
      <c r="B110" s="15" t="s">
        <v>38</v>
      </c>
      <c r="C110" s="15" t="str">
        <f t="shared" si="39"/>
        <v>Man City Brighton</v>
      </c>
      <c r="D110" s="15">
        <v>3</v>
      </c>
      <c r="E110" s="15">
        <v>1</v>
      </c>
      <c r="F110" s="15" t="s">
        <v>24</v>
      </c>
      <c r="G110" s="15">
        <f t="shared" si="29"/>
        <v>1</v>
      </c>
      <c r="H110" s="15">
        <v>1.2</v>
      </c>
      <c r="I110" s="15">
        <v>7</v>
      </c>
      <c r="J110" s="15">
        <v>13</v>
      </c>
      <c r="K110" s="15">
        <v>1.2</v>
      </c>
      <c r="L110" s="15">
        <v>7.25</v>
      </c>
      <c r="M110" s="15">
        <v>13</v>
      </c>
      <c r="N110" s="15">
        <v>1.22</v>
      </c>
      <c r="O110" s="15">
        <v>6.75</v>
      </c>
      <c r="P110" s="15">
        <v>13</v>
      </c>
      <c r="Q110" s="16">
        <f>_xlfn.XLOOKUP(C110,XGBoost3!C:C,XGBoost3!D:D)</f>
        <v>1.4643199443817101</v>
      </c>
      <c r="R110" s="16">
        <f>_xlfn.XLOOKUP(C110,XGBoost3!C:C,XGBoost3!E:E)</f>
        <v>4.7522840499877903</v>
      </c>
      <c r="S110" s="16">
        <f>_xlfn.XLOOKUP(C110,XGBoost3!C:C,XGBoost3!F:F)</f>
        <v>9.3752326965331996</v>
      </c>
      <c r="T110" s="16">
        <f>_xlfn.XLOOKUP(C110,Conv1!C:C,Conv1!D:D)</f>
        <v>1.00275325775146</v>
      </c>
      <c r="U110" s="16">
        <f>_xlfn.XLOOKUP(C110,Conv1!C:C,Conv1!E:E)</f>
        <v>365.78472900390602</v>
      </c>
      <c r="V110" s="16">
        <f>_xlfn.XLOOKUP(C110,Conv1!C:C,Conv1!F:F)</f>
        <v>84312.0078125</v>
      </c>
      <c r="W110" s="16">
        <f>_xlfn.XLOOKUP(C110,Conv2!C:C,Conv2!D:D)</f>
        <v>2.23774981498718</v>
      </c>
      <c r="X110" s="16">
        <f>_xlfn.XLOOKUP(C110,Conv2!C:C,Conv2!E:E)</f>
        <v>3.6010646820068302</v>
      </c>
      <c r="Y110" s="16">
        <f>_xlfn.XLOOKUP(C110,Conv2!C:C,Conv2!E:E)</f>
        <v>3.6010646820068302</v>
      </c>
      <c r="Z110" s="15">
        <f t="shared" si="20"/>
        <v>1</v>
      </c>
      <c r="AA110" s="15">
        <f t="shared" si="21"/>
        <v>1</v>
      </c>
      <c r="AB110" s="15">
        <f t="shared" si="22"/>
        <v>1</v>
      </c>
      <c r="AC110" s="15">
        <f t="shared" si="23"/>
        <v>1</v>
      </c>
      <c r="AD110" s="15">
        <f t="shared" si="30"/>
        <v>1</v>
      </c>
      <c r="AE110" s="15">
        <f t="shared" si="31"/>
        <v>1</v>
      </c>
      <c r="AF110" s="15">
        <f t="shared" si="24"/>
        <v>1</v>
      </c>
      <c r="AG110" s="15">
        <f t="shared" si="25"/>
        <v>1</v>
      </c>
      <c r="AH110" s="15">
        <f t="shared" si="26"/>
        <v>1</v>
      </c>
      <c r="AI110" s="15">
        <f t="shared" si="27"/>
        <v>1</v>
      </c>
      <c r="AJ110" s="17">
        <f t="shared" si="32"/>
        <v>1</v>
      </c>
      <c r="AK110" s="17">
        <f t="shared" si="33"/>
        <v>1</v>
      </c>
      <c r="AL110" s="15">
        <f t="shared" si="34"/>
        <v>1</v>
      </c>
      <c r="AM110" s="15">
        <f t="shared" si="35"/>
        <v>1</v>
      </c>
      <c r="AN110" s="15">
        <f t="shared" si="36"/>
        <v>1</v>
      </c>
      <c r="AO110" s="16">
        <f t="shared" si="28"/>
        <v>4.1460221003315754</v>
      </c>
      <c r="AP110" s="16">
        <f t="shared" si="37"/>
        <v>84299.772384958211</v>
      </c>
      <c r="AQ110" s="18">
        <f t="shared" si="38"/>
        <v>9.9645167185684702</v>
      </c>
    </row>
    <row r="111" spans="1:43" x14ac:dyDescent="0.2">
      <c r="A111" s="14" t="s">
        <v>34</v>
      </c>
      <c r="B111" s="15" t="s">
        <v>37</v>
      </c>
      <c r="C111" s="15" t="str">
        <f t="shared" si="39"/>
        <v>Chelsea Man United</v>
      </c>
      <c r="D111" s="15">
        <v>1</v>
      </c>
      <c r="E111" s="15">
        <v>1</v>
      </c>
      <c r="F111" s="15" t="s">
        <v>23</v>
      </c>
      <c r="G111" s="15">
        <f t="shared" si="29"/>
        <v>0</v>
      </c>
      <c r="H111" s="15">
        <v>2.0499999999999998</v>
      </c>
      <c r="I111" s="15">
        <v>3.5</v>
      </c>
      <c r="J111" s="15">
        <v>3.5</v>
      </c>
      <c r="K111" s="15">
        <v>2.1</v>
      </c>
      <c r="L111" s="15">
        <v>3.5</v>
      </c>
      <c r="M111" s="15">
        <v>3.4</v>
      </c>
      <c r="N111" s="15">
        <v>2.15</v>
      </c>
      <c r="O111" s="15">
        <v>3.5</v>
      </c>
      <c r="P111" s="15">
        <v>3.4</v>
      </c>
      <c r="Q111" s="16">
        <f>_xlfn.XLOOKUP(C111,XGBoost3!C:C,XGBoost3!D:D)</f>
        <v>1.6789474487304601</v>
      </c>
      <c r="R111" s="16">
        <f>_xlfn.XLOOKUP(C111,XGBoost3!C:C,XGBoost3!E:E)</f>
        <v>3.6071820259094198</v>
      </c>
      <c r="S111" s="16">
        <f>_xlfn.XLOOKUP(C111,XGBoost3!C:C,XGBoost3!F:F)</f>
        <v>7.8638586997985804</v>
      </c>
      <c r="T111" s="16">
        <f>_xlfn.XLOOKUP(C111,Conv1!C:C,Conv1!D:D)</f>
        <v>6.3948688507079998</v>
      </c>
      <c r="U111" s="16">
        <f>_xlfn.XLOOKUP(C111,Conv1!C:C,Conv1!E:E)</f>
        <v>3.60548996925354</v>
      </c>
      <c r="V111" s="16">
        <f>_xlfn.XLOOKUP(C111,Conv1!C:C,Conv1!F:F)</f>
        <v>1.76594257354736</v>
      </c>
      <c r="W111" s="16">
        <f>_xlfn.XLOOKUP(C111,Conv2!C:C,Conv2!D:D)</f>
        <v>2.0906224250793399</v>
      </c>
      <c r="X111" s="16">
        <f>_xlfn.XLOOKUP(C111,Conv2!C:C,Conv2!E:E)</f>
        <v>3.4914464950561501</v>
      </c>
      <c r="Y111" s="16">
        <f>_xlfn.XLOOKUP(C111,Conv2!C:C,Conv2!E:E)</f>
        <v>3.4914464950561501</v>
      </c>
      <c r="Z111" s="15">
        <f t="shared" si="20"/>
        <v>1</v>
      </c>
      <c r="AA111" s="15">
        <f t="shared" si="21"/>
        <v>1</v>
      </c>
      <c r="AB111" s="15">
        <f t="shared" si="22"/>
        <v>1</v>
      </c>
      <c r="AC111" s="15">
        <f t="shared" si="23"/>
        <v>1</v>
      </c>
      <c r="AD111" s="15">
        <f t="shared" si="30"/>
        <v>-1</v>
      </c>
      <c r="AE111" s="15">
        <f t="shared" si="31"/>
        <v>1</v>
      </c>
      <c r="AF111" s="15">
        <f t="shared" si="24"/>
        <v>0</v>
      </c>
      <c r="AG111" s="15">
        <f t="shared" si="25"/>
        <v>0</v>
      </c>
      <c r="AH111" s="15">
        <f t="shared" si="26"/>
        <v>0</v>
      </c>
      <c r="AI111" s="15">
        <f t="shared" si="27"/>
        <v>0</v>
      </c>
      <c r="AJ111" s="17">
        <f t="shared" si="32"/>
        <v>0</v>
      </c>
      <c r="AK111" s="17">
        <f t="shared" si="33"/>
        <v>0</v>
      </c>
      <c r="AL111" s="15">
        <f t="shared" si="34"/>
        <v>1</v>
      </c>
      <c r="AM111" s="15">
        <f t="shared" si="35"/>
        <v>1</v>
      </c>
      <c r="AN111" s="15">
        <f t="shared" si="36"/>
        <v>1</v>
      </c>
      <c r="AO111" s="16">
        <f t="shared" si="28"/>
        <v>4.4899234942817303</v>
      </c>
      <c r="AP111" s="16">
        <f t="shared" si="37"/>
        <v>4.5497454177425354</v>
      </c>
      <c r="AQ111" s="18">
        <f t="shared" si="38"/>
        <v>0.10936782117395208</v>
      </c>
    </row>
    <row r="112" spans="1:43" x14ac:dyDescent="0.2">
      <c r="A112" s="14" t="s">
        <v>26</v>
      </c>
      <c r="B112" s="15" t="s">
        <v>36</v>
      </c>
      <c r="C112" s="15" t="str">
        <f t="shared" si="39"/>
        <v>Aston Villa Brentford</v>
      </c>
      <c r="D112" s="15">
        <v>4</v>
      </c>
      <c r="E112" s="15">
        <v>0</v>
      </c>
      <c r="F112" s="15" t="s">
        <v>24</v>
      </c>
      <c r="G112" s="15">
        <f t="shared" si="29"/>
        <v>1</v>
      </c>
      <c r="H112" s="15">
        <v>2.1</v>
      </c>
      <c r="I112" s="15">
        <v>3.5</v>
      </c>
      <c r="J112" s="15">
        <v>3.5</v>
      </c>
      <c r="K112" s="15">
        <v>2.0499999999999998</v>
      </c>
      <c r="L112" s="15">
        <v>3.5</v>
      </c>
      <c r="M112" s="15">
        <v>3.5</v>
      </c>
      <c r="N112" s="15">
        <v>2.15</v>
      </c>
      <c r="O112" s="15">
        <v>3.45</v>
      </c>
      <c r="P112" s="15">
        <v>3.45</v>
      </c>
      <c r="Q112" s="16">
        <f>_xlfn.XLOOKUP(C112,XGBoost3!C:C,XGBoost3!D:D)</f>
        <v>2.3191211223602202</v>
      </c>
      <c r="R112" s="16">
        <f>_xlfn.XLOOKUP(C112,XGBoost3!C:C,XGBoost3!E:E)</f>
        <v>3.1861219406127899</v>
      </c>
      <c r="S112" s="16">
        <f>_xlfn.XLOOKUP(C112,XGBoost3!C:C,XGBoost3!F:F)</f>
        <v>3.9224762916564901</v>
      </c>
      <c r="T112" s="16">
        <f>_xlfn.XLOOKUP(C112,Conv1!C:C,Conv1!D:D)</f>
        <v>2.95181083679199</v>
      </c>
      <c r="U112" s="16">
        <f>_xlfn.XLOOKUP(C112,Conv1!C:C,Conv1!E:E)</f>
        <v>1.56110668182373</v>
      </c>
      <c r="V112" s="16">
        <f>_xlfn.XLOOKUP(C112,Conv1!C:C,Conv1!F:F)</f>
        <v>48.417564392089801</v>
      </c>
      <c r="W112" s="16">
        <f>_xlfn.XLOOKUP(C112,Conv2!C:C,Conv2!D:D)</f>
        <v>1.83716356754302</v>
      </c>
      <c r="X112" s="16">
        <f>_xlfn.XLOOKUP(C112,Conv2!C:C,Conv2!E:E)</f>
        <v>4.8189268112182599</v>
      </c>
      <c r="Y112" s="16">
        <f>_xlfn.XLOOKUP(C112,Conv2!C:C,Conv2!E:E)</f>
        <v>4.8189268112182599</v>
      </c>
      <c r="Z112" s="15">
        <f t="shared" si="20"/>
        <v>1</v>
      </c>
      <c r="AA112" s="15">
        <f t="shared" si="21"/>
        <v>1</v>
      </c>
      <c r="AB112" s="15">
        <f t="shared" si="22"/>
        <v>1</v>
      </c>
      <c r="AC112" s="15">
        <f t="shared" si="23"/>
        <v>1</v>
      </c>
      <c r="AD112" s="15">
        <f t="shared" si="30"/>
        <v>-1</v>
      </c>
      <c r="AE112" s="15">
        <f t="shared" si="31"/>
        <v>1</v>
      </c>
      <c r="AF112" s="15">
        <f t="shared" si="24"/>
        <v>1</v>
      </c>
      <c r="AG112" s="15">
        <f t="shared" si="25"/>
        <v>1</v>
      </c>
      <c r="AH112" s="15">
        <f t="shared" si="26"/>
        <v>1</v>
      </c>
      <c r="AI112" s="15">
        <f t="shared" si="27"/>
        <v>1</v>
      </c>
      <c r="AJ112" s="17">
        <f t="shared" si="32"/>
        <v>0</v>
      </c>
      <c r="AK112" s="17">
        <f t="shared" si="33"/>
        <v>1</v>
      </c>
      <c r="AL112" s="15">
        <f t="shared" si="34"/>
        <v>1</v>
      </c>
      <c r="AM112" s="15">
        <f t="shared" si="35"/>
        <v>0</v>
      </c>
      <c r="AN112" s="15">
        <f t="shared" si="36"/>
        <v>1</v>
      </c>
      <c r="AO112" s="16">
        <f t="shared" si="28"/>
        <v>0.56698097889771337</v>
      </c>
      <c r="AP112" s="16">
        <f t="shared" si="37"/>
        <v>45.014360663483721</v>
      </c>
      <c r="AQ112" s="18">
        <f t="shared" si="38"/>
        <v>1.9610680412511945</v>
      </c>
    </row>
    <row r="113" spans="1:43" x14ac:dyDescent="0.2">
      <c r="A113" s="14" t="s">
        <v>27</v>
      </c>
      <c r="B113" s="15" t="s">
        <v>21</v>
      </c>
      <c r="C113" s="15" t="str">
        <f t="shared" si="39"/>
        <v>Leeds Fulham</v>
      </c>
      <c r="D113" s="15">
        <v>2</v>
      </c>
      <c r="E113" s="15">
        <v>3</v>
      </c>
      <c r="F113" s="15" t="s">
        <v>20</v>
      </c>
      <c r="G113" s="15">
        <f t="shared" si="29"/>
        <v>-1</v>
      </c>
      <c r="H113" s="15">
        <v>2.0499999999999998</v>
      </c>
      <c r="I113" s="15">
        <v>3.5</v>
      </c>
      <c r="J113" s="15">
        <v>3.6</v>
      </c>
      <c r="K113" s="15">
        <v>2.0499999999999998</v>
      </c>
      <c r="L113" s="15">
        <v>3.6</v>
      </c>
      <c r="M113" s="15">
        <v>3.4</v>
      </c>
      <c r="N113" s="15">
        <v>2.0499999999999998</v>
      </c>
      <c r="O113" s="15">
        <v>3.55</v>
      </c>
      <c r="P113" s="15">
        <v>3.5</v>
      </c>
      <c r="Q113" s="16">
        <f>_xlfn.XLOOKUP(C113,XGBoost3!C:C,XGBoost3!D:D)</f>
        <v>3.7070293426513601</v>
      </c>
      <c r="R113" s="16">
        <f>_xlfn.XLOOKUP(C113,XGBoost3!C:C,XGBoost3!E:E)</f>
        <v>3.7595956325531001</v>
      </c>
      <c r="S113" s="16">
        <f>_xlfn.XLOOKUP(C113,XGBoost3!C:C,XGBoost3!F:F)</f>
        <v>2.1539833545684801</v>
      </c>
      <c r="T113" s="16">
        <f>_xlfn.XLOOKUP(C113,Conv1!C:C,Conv1!D:D)</f>
        <v>1.18277859687805</v>
      </c>
      <c r="U113" s="16">
        <f>_xlfn.XLOOKUP(C113,Conv1!C:C,Conv1!E:E)</f>
        <v>72077.8984375</v>
      </c>
      <c r="V113" s="16">
        <f>_xlfn.XLOOKUP(C113,Conv1!C:C,Conv1!F:F)</f>
        <v>6.4716815948486301</v>
      </c>
      <c r="W113" s="16">
        <f>_xlfn.XLOOKUP(C113,Conv2!C:C,Conv2!D:D)</f>
        <v>3.4940118789672798</v>
      </c>
      <c r="X113" s="16">
        <f>_xlfn.XLOOKUP(C113,Conv2!C:C,Conv2!E:E)</f>
        <v>3.2428278923034601</v>
      </c>
      <c r="Y113" s="16">
        <f>_xlfn.XLOOKUP(C113,Conv2!C:C,Conv2!E:E)</f>
        <v>3.2428278923034601</v>
      </c>
      <c r="Z113" s="15">
        <f t="shared" si="20"/>
        <v>1</v>
      </c>
      <c r="AA113" s="15">
        <f t="shared" si="21"/>
        <v>1</v>
      </c>
      <c r="AB113" s="15">
        <f t="shared" si="22"/>
        <v>1</v>
      </c>
      <c r="AC113" s="15">
        <f t="shared" si="23"/>
        <v>-1</v>
      </c>
      <c r="AD113" s="15">
        <f t="shared" si="30"/>
        <v>1</v>
      </c>
      <c r="AE113" s="15">
        <f t="shared" si="31"/>
        <v>-1</v>
      </c>
      <c r="AF113" s="15">
        <f t="shared" si="24"/>
        <v>0</v>
      </c>
      <c r="AG113" s="15">
        <f t="shared" si="25"/>
        <v>0</v>
      </c>
      <c r="AH113" s="15">
        <f t="shared" si="26"/>
        <v>0</v>
      </c>
      <c r="AI113" s="15">
        <f t="shared" si="27"/>
        <v>1</v>
      </c>
      <c r="AJ113" s="17">
        <f t="shared" si="32"/>
        <v>0</v>
      </c>
      <c r="AK113" s="17">
        <f t="shared" si="33"/>
        <v>1</v>
      </c>
      <c r="AL113" s="15">
        <f t="shared" si="34"/>
        <v>0</v>
      </c>
      <c r="AM113" s="15">
        <f t="shared" si="35"/>
        <v>1</v>
      </c>
      <c r="AN113" s="15">
        <f t="shared" si="36"/>
        <v>0</v>
      </c>
      <c r="AO113" s="16">
        <f t="shared" si="28"/>
        <v>2.1450961240400521</v>
      </c>
      <c r="AP113" s="16">
        <f t="shared" si="37"/>
        <v>72074.348503979709</v>
      </c>
      <c r="AQ113" s="18">
        <f t="shared" si="38"/>
        <v>1.4985534702914107</v>
      </c>
    </row>
    <row r="114" spans="1:43" x14ac:dyDescent="0.2">
      <c r="A114" s="14" t="s">
        <v>32</v>
      </c>
      <c r="B114" s="15" t="s">
        <v>19</v>
      </c>
      <c r="C114" s="15" t="str">
        <f t="shared" si="39"/>
        <v>Southampton Arsenal</v>
      </c>
      <c r="D114" s="15">
        <v>1</v>
      </c>
      <c r="E114" s="15">
        <v>1</v>
      </c>
      <c r="F114" s="15" t="s">
        <v>23</v>
      </c>
      <c r="G114" s="15">
        <f t="shared" si="29"/>
        <v>0</v>
      </c>
      <c r="H114" s="15">
        <v>6</v>
      </c>
      <c r="I114" s="15">
        <v>4</v>
      </c>
      <c r="J114" s="15">
        <v>1.57</v>
      </c>
      <c r="K114" s="15">
        <v>5.25</v>
      </c>
      <c r="L114" s="15">
        <v>4.2</v>
      </c>
      <c r="M114" s="15">
        <v>1.58</v>
      </c>
      <c r="N114" s="15">
        <v>5.5</v>
      </c>
      <c r="O114" s="15">
        <v>4.3</v>
      </c>
      <c r="P114" s="15">
        <v>1.57</v>
      </c>
      <c r="Q114" s="16">
        <f>_xlfn.XLOOKUP(C114,XGBoost3!C:C,XGBoost3!D:D)</f>
        <v>3.6210255622863698</v>
      </c>
      <c r="R114" s="16">
        <f>_xlfn.XLOOKUP(C114,XGBoost3!C:C,XGBoost3!E:E)</f>
        <v>5.3872961997985804</v>
      </c>
      <c r="S114" s="16">
        <f>_xlfn.XLOOKUP(C114,XGBoost3!C:C,XGBoost3!F:F)</f>
        <v>1.85799956321716</v>
      </c>
      <c r="T114" s="16">
        <f>_xlfn.XLOOKUP(C114,Conv1!C:C,Conv1!D:D)</f>
        <v>7.8629426956176696</v>
      </c>
      <c r="U114" s="16">
        <f>_xlfn.XLOOKUP(C114,Conv1!C:C,Conv1!E:E)</f>
        <v>13.4546127319335</v>
      </c>
      <c r="V114" s="16">
        <f>_xlfn.XLOOKUP(C114,Conv1!C:C,Conv1!F:F)</f>
        <v>1.25235259532928</v>
      </c>
      <c r="W114" s="16">
        <f>_xlfn.XLOOKUP(C114,Conv2!C:C,Conv2!D:D)</f>
        <v>2.9381849765777499</v>
      </c>
      <c r="X114" s="16">
        <f>_xlfn.XLOOKUP(C114,Conv2!C:C,Conv2!E:E)</f>
        <v>4.3031268119812003</v>
      </c>
      <c r="Y114" s="16">
        <f>_xlfn.XLOOKUP(C114,Conv2!C:C,Conv2!E:E)</f>
        <v>4.3031268119812003</v>
      </c>
      <c r="Z114" s="15">
        <f t="shared" si="20"/>
        <v>-1</v>
      </c>
      <c r="AA114" s="15">
        <f t="shared" si="21"/>
        <v>-1</v>
      </c>
      <c r="AB114" s="15">
        <f t="shared" si="22"/>
        <v>-1</v>
      </c>
      <c r="AC114" s="15">
        <f t="shared" si="23"/>
        <v>-1</v>
      </c>
      <c r="AD114" s="15">
        <f t="shared" si="30"/>
        <v>-1</v>
      </c>
      <c r="AE114" s="15">
        <f t="shared" si="31"/>
        <v>1</v>
      </c>
      <c r="AF114" s="15">
        <f t="shared" si="24"/>
        <v>0</v>
      </c>
      <c r="AG114" s="15">
        <f t="shared" si="25"/>
        <v>0</v>
      </c>
      <c r="AH114" s="15">
        <f t="shared" si="26"/>
        <v>0</v>
      </c>
      <c r="AI114" s="15">
        <f t="shared" si="27"/>
        <v>0</v>
      </c>
      <c r="AJ114" s="17">
        <f t="shared" si="32"/>
        <v>0</v>
      </c>
      <c r="AK114" s="17">
        <f t="shared" si="33"/>
        <v>0</v>
      </c>
      <c r="AL114" s="15">
        <f t="shared" si="34"/>
        <v>1</v>
      </c>
      <c r="AM114" s="15">
        <f t="shared" si="35"/>
        <v>1</v>
      </c>
      <c r="AN114" s="15">
        <f t="shared" si="36"/>
        <v>1</v>
      </c>
      <c r="AO114" s="16">
        <f t="shared" si="28"/>
        <v>2.1899090647994868</v>
      </c>
      <c r="AP114" s="16">
        <f t="shared" si="37"/>
        <v>9.4599858524284226</v>
      </c>
      <c r="AQ114" s="18">
        <f t="shared" si="38"/>
        <v>3.7460496741975575</v>
      </c>
    </row>
    <row r="115" spans="1:43" x14ac:dyDescent="0.2">
      <c r="A115" s="14" t="s">
        <v>28</v>
      </c>
      <c r="B115" s="15" t="s">
        <v>35</v>
      </c>
      <c r="C115" s="15" t="str">
        <f t="shared" si="39"/>
        <v>Wolves Leicester</v>
      </c>
      <c r="D115" s="15">
        <v>0</v>
      </c>
      <c r="E115" s="15">
        <v>4</v>
      </c>
      <c r="F115" s="15" t="s">
        <v>20</v>
      </c>
      <c r="G115" s="15">
        <f t="shared" si="29"/>
        <v>-1</v>
      </c>
      <c r="H115" s="15">
        <v>2.25</v>
      </c>
      <c r="I115" s="15">
        <v>3.25</v>
      </c>
      <c r="J115" s="15">
        <v>3.25</v>
      </c>
      <c r="K115" s="15">
        <v>2.25</v>
      </c>
      <c r="L115" s="15">
        <v>3.4</v>
      </c>
      <c r="M115" s="15">
        <v>3.2</v>
      </c>
      <c r="N115" s="15">
        <v>2.2999999999999998</v>
      </c>
      <c r="O115" s="15">
        <v>3.35</v>
      </c>
      <c r="P115" s="15">
        <v>3.15</v>
      </c>
      <c r="Q115" s="16">
        <f>_xlfn.XLOOKUP(C115,XGBoost3!C:C,XGBoost3!D:D)</f>
        <v>4.42290830612182</v>
      </c>
      <c r="R115" s="16">
        <f>_xlfn.XLOOKUP(C115,XGBoost3!C:C,XGBoost3!E:E)</f>
        <v>3.6174113750457701</v>
      </c>
      <c r="S115" s="16">
        <f>_xlfn.XLOOKUP(C115,XGBoost3!C:C,XGBoost3!F:F)</f>
        <v>2.0101969242095898</v>
      </c>
      <c r="T115" s="16">
        <f>_xlfn.XLOOKUP(C115,Conv1!C:C,Conv1!D:D)</f>
        <v>45.4834175109863</v>
      </c>
      <c r="U115" s="16">
        <f>_xlfn.XLOOKUP(C115,Conv1!C:C,Conv1!E:E)</f>
        <v>7.9328246116638104</v>
      </c>
      <c r="V115" s="16">
        <f>_xlfn.XLOOKUP(C115,Conv1!C:C,Conv1!F:F)</f>
        <v>1.1737703084945601</v>
      </c>
      <c r="W115" s="16">
        <f>_xlfn.XLOOKUP(C115,Conv2!C:C,Conv2!D:D)</f>
        <v>4.1378808021545401</v>
      </c>
      <c r="X115" s="16">
        <f>_xlfn.XLOOKUP(C115,Conv2!C:C,Conv2!E:E)</f>
        <v>3.5174643993377601</v>
      </c>
      <c r="Y115" s="16">
        <f>_xlfn.XLOOKUP(C115,Conv2!C:C,Conv2!E:E)</f>
        <v>3.5174643993377601</v>
      </c>
      <c r="Z115" s="15">
        <f t="shared" si="20"/>
        <v>1</v>
      </c>
      <c r="AA115" s="15">
        <f t="shared" si="21"/>
        <v>1</v>
      </c>
      <c r="AB115" s="15">
        <f t="shared" si="22"/>
        <v>1</v>
      </c>
      <c r="AC115" s="15">
        <f t="shared" si="23"/>
        <v>-1</v>
      </c>
      <c r="AD115" s="15">
        <f t="shared" si="30"/>
        <v>-1</v>
      </c>
      <c r="AE115" s="15">
        <f t="shared" si="31"/>
        <v>-1</v>
      </c>
      <c r="AF115" s="15">
        <f t="shared" si="24"/>
        <v>0</v>
      </c>
      <c r="AG115" s="15">
        <f t="shared" si="25"/>
        <v>0</v>
      </c>
      <c r="AH115" s="15">
        <f t="shared" si="26"/>
        <v>0</v>
      </c>
      <c r="AI115" s="15">
        <f t="shared" si="27"/>
        <v>1</v>
      </c>
      <c r="AJ115" s="17">
        <f t="shared" si="32"/>
        <v>1</v>
      </c>
      <c r="AK115" s="17">
        <f t="shared" si="33"/>
        <v>1</v>
      </c>
      <c r="AL115" s="15">
        <f t="shared" si="34"/>
        <v>0</v>
      </c>
      <c r="AM115" s="15">
        <f t="shared" si="35"/>
        <v>0</v>
      </c>
      <c r="AN115" s="15">
        <f t="shared" si="36"/>
        <v>0</v>
      </c>
      <c r="AO115" s="16">
        <f t="shared" si="28"/>
        <v>2.4243348719362521</v>
      </c>
      <c r="AP115" s="16">
        <f t="shared" si="37"/>
        <v>43.47085590534212</v>
      </c>
      <c r="AQ115" s="18">
        <f t="shared" si="38"/>
        <v>1.8817226822128796</v>
      </c>
    </row>
    <row r="116" spans="1:43" x14ac:dyDescent="0.2">
      <c r="A116" s="14" t="s">
        <v>31</v>
      </c>
      <c r="B116" s="15" t="s">
        <v>29</v>
      </c>
      <c r="C116" s="15" t="str">
        <f t="shared" si="39"/>
        <v>Tottenham Newcastle</v>
      </c>
      <c r="D116" s="15">
        <v>1</v>
      </c>
      <c r="E116" s="15">
        <v>2</v>
      </c>
      <c r="F116" s="15" t="s">
        <v>20</v>
      </c>
      <c r="G116" s="15">
        <f t="shared" si="29"/>
        <v>-1</v>
      </c>
      <c r="H116" s="15">
        <v>2.0499999999999998</v>
      </c>
      <c r="I116" s="15">
        <v>3.5</v>
      </c>
      <c r="J116" s="15">
        <v>3.5</v>
      </c>
      <c r="K116" s="15">
        <v>2.0499999999999998</v>
      </c>
      <c r="L116" s="15">
        <v>3.6</v>
      </c>
      <c r="M116" s="15">
        <v>3.4</v>
      </c>
      <c r="N116" s="15">
        <v>2.1</v>
      </c>
      <c r="O116" s="15">
        <v>3.55</v>
      </c>
      <c r="P116" s="15">
        <v>3.45</v>
      </c>
      <c r="Q116" s="16">
        <f>_xlfn.XLOOKUP(C116,XGBoost3!C:C,XGBoost3!D:D)</f>
        <v>2.4588162899017298</v>
      </c>
      <c r="R116" s="16">
        <f>_xlfn.XLOOKUP(C116,XGBoost3!C:C,XGBoost3!E:E)</f>
        <v>5.06506252288818</v>
      </c>
      <c r="S116" s="16">
        <f>_xlfn.XLOOKUP(C116,XGBoost3!C:C,XGBoost3!F:F)</f>
        <v>2.5260860919952299</v>
      </c>
      <c r="T116" s="16">
        <f>_xlfn.XLOOKUP(C116,Conv1!C:C,Conv1!D:D)</f>
        <v>14.824571609496999</v>
      </c>
      <c r="U116" s="16">
        <f>_xlfn.XLOOKUP(C116,Conv1!C:C,Conv1!E:E)</f>
        <v>1.1596920490264799</v>
      </c>
      <c r="V116" s="16">
        <f>_xlfn.XLOOKUP(C116,Conv1!C:C,Conv1!F:F)</f>
        <v>14.23557472229</v>
      </c>
      <c r="W116" s="16">
        <f>_xlfn.XLOOKUP(C116,Conv2!C:C,Conv2!D:D)</f>
        <v>2.0721783638000399</v>
      </c>
      <c r="X116" s="16">
        <f>_xlfn.XLOOKUP(C116,Conv2!C:C,Conv2!E:E)</f>
        <v>4.27349376678466</v>
      </c>
      <c r="Y116" s="16">
        <f>_xlfn.XLOOKUP(C116,Conv2!C:C,Conv2!E:E)</f>
        <v>4.27349376678466</v>
      </c>
      <c r="Z116" s="15">
        <f t="shared" si="20"/>
        <v>1</v>
      </c>
      <c r="AA116" s="15">
        <f t="shared" si="21"/>
        <v>1</v>
      </c>
      <c r="AB116" s="15">
        <f t="shared" si="22"/>
        <v>1</v>
      </c>
      <c r="AC116" s="15">
        <f t="shared" si="23"/>
        <v>1</v>
      </c>
      <c r="AD116" s="15">
        <f t="shared" si="30"/>
        <v>-1</v>
      </c>
      <c r="AE116" s="15">
        <f t="shared" si="31"/>
        <v>1</v>
      </c>
      <c r="AF116" s="15">
        <f t="shared" si="24"/>
        <v>0</v>
      </c>
      <c r="AG116" s="15">
        <f t="shared" si="25"/>
        <v>0</v>
      </c>
      <c r="AH116" s="15">
        <f t="shared" si="26"/>
        <v>0</v>
      </c>
      <c r="AI116" s="15">
        <f t="shared" si="27"/>
        <v>0</v>
      </c>
      <c r="AJ116" s="17">
        <f t="shared" si="32"/>
        <v>1</v>
      </c>
      <c r="AK116" s="17">
        <f t="shared" si="33"/>
        <v>0</v>
      </c>
      <c r="AL116" s="15">
        <f t="shared" si="34"/>
        <v>1</v>
      </c>
      <c r="AM116" s="15">
        <f t="shared" si="35"/>
        <v>0</v>
      </c>
      <c r="AN116" s="15">
        <f t="shared" si="36"/>
        <v>1</v>
      </c>
      <c r="AO116" s="16">
        <f t="shared" si="28"/>
        <v>1.8104641635679473</v>
      </c>
      <c r="AP116" s="16">
        <f t="shared" si="37"/>
        <v>16.851021240144625</v>
      </c>
      <c r="AQ116" s="18">
        <f t="shared" si="38"/>
        <v>1.0965214352443307</v>
      </c>
    </row>
    <row r="117" spans="1:43" x14ac:dyDescent="0.2">
      <c r="A117" s="14" t="s">
        <v>39</v>
      </c>
      <c r="B117" s="15" t="s">
        <v>25</v>
      </c>
      <c r="C117" s="15" t="str">
        <f t="shared" si="39"/>
        <v>West Ham Bournemouth</v>
      </c>
      <c r="D117" s="15">
        <v>2</v>
      </c>
      <c r="E117" s="15">
        <v>0</v>
      </c>
      <c r="F117" s="15" t="s">
        <v>24</v>
      </c>
      <c r="G117" s="15">
        <f t="shared" si="29"/>
        <v>1</v>
      </c>
      <c r="H117" s="15">
        <v>1.55</v>
      </c>
      <c r="I117" s="15">
        <v>4</v>
      </c>
      <c r="J117" s="15">
        <v>6</v>
      </c>
      <c r="K117" s="15">
        <v>1.55</v>
      </c>
      <c r="L117" s="15">
        <v>4.2</v>
      </c>
      <c r="M117" s="15">
        <v>5.75</v>
      </c>
      <c r="N117" s="15">
        <v>1.55</v>
      </c>
      <c r="O117" s="15">
        <v>4.0999999999999996</v>
      </c>
      <c r="P117" s="15">
        <v>6</v>
      </c>
      <c r="Q117" s="16">
        <f>_xlfn.XLOOKUP(C117,XGBoost3!C:C,XGBoost3!D:D)</f>
        <v>1.5716428756713801</v>
      </c>
      <c r="R117" s="16">
        <f>_xlfn.XLOOKUP(C117,XGBoost3!C:C,XGBoost3!E:E)</f>
        <v>5.14933013916015</v>
      </c>
      <c r="S117" s="16">
        <f>_xlfn.XLOOKUP(C117,XGBoost3!C:C,XGBoost3!F:F)</f>
        <v>5.8989009857177699</v>
      </c>
      <c r="T117" s="16">
        <f>_xlfn.XLOOKUP(C117,Conv1!C:C,Conv1!D:D)</f>
        <v>1.00847923755645</v>
      </c>
      <c r="U117" s="16">
        <f>_xlfn.XLOOKUP(C117,Conv1!C:C,Conv1!E:E)</f>
        <v>142.071029663085</v>
      </c>
      <c r="V117" s="16">
        <f>_xlfn.XLOOKUP(C117,Conv1!C:C,Conv1!F:F)</f>
        <v>730.36138916015602</v>
      </c>
      <c r="W117" s="16">
        <f>_xlfn.XLOOKUP(C117,Conv2!C:C,Conv2!D:D)</f>
        <v>2.0097734928131099</v>
      </c>
      <c r="X117" s="16">
        <f>_xlfn.XLOOKUP(C117,Conv2!C:C,Conv2!E:E)</f>
        <v>3.91265773773193</v>
      </c>
      <c r="Y117" s="16">
        <f>_xlfn.XLOOKUP(C117,Conv2!C:C,Conv2!E:E)</f>
        <v>3.91265773773193</v>
      </c>
      <c r="Z117" s="15">
        <f t="shared" si="20"/>
        <v>1</v>
      </c>
      <c r="AA117" s="15">
        <f t="shared" si="21"/>
        <v>1</v>
      </c>
      <c r="AB117" s="15">
        <f t="shared" si="22"/>
        <v>1</v>
      </c>
      <c r="AC117" s="15">
        <f t="shared" si="23"/>
        <v>1</v>
      </c>
      <c r="AD117" s="15">
        <f t="shared" si="30"/>
        <v>1</v>
      </c>
      <c r="AE117" s="15">
        <f t="shared" si="31"/>
        <v>1</v>
      </c>
      <c r="AF117" s="15">
        <f t="shared" si="24"/>
        <v>1</v>
      </c>
      <c r="AG117" s="15">
        <f t="shared" si="25"/>
        <v>1</v>
      </c>
      <c r="AH117" s="15">
        <f t="shared" si="26"/>
        <v>1</v>
      </c>
      <c r="AI117" s="15">
        <f t="shared" si="27"/>
        <v>1</v>
      </c>
      <c r="AJ117" s="17">
        <f t="shared" si="32"/>
        <v>1</v>
      </c>
      <c r="AK117" s="17">
        <f t="shared" si="33"/>
        <v>1</v>
      </c>
      <c r="AL117" s="15">
        <f t="shared" si="34"/>
        <v>1</v>
      </c>
      <c r="AM117" s="15">
        <f t="shared" si="35"/>
        <v>1</v>
      </c>
      <c r="AN117" s="15">
        <f t="shared" si="36"/>
        <v>1</v>
      </c>
      <c r="AO117" s="16">
        <f t="shared" si="28"/>
        <v>1.0544112886848405</v>
      </c>
      <c r="AP117" s="16">
        <f t="shared" si="37"/>
        <v>737.38437763289983</v>
      </c>
      <c r="AQ117" s="18">
        <f t="shared" si="38"/>
        <v>2.1455737013152612</v>
      </c>
    </row>
    <row r="118" spans="1:43" x14ac:dyDescent="0.2">
      <c r="A118" s="14" t="s">
        <v>35</v>
      </c>
      <c r="B118" s="15" t="s">
        <v>40</v>
      </c>
      <c r="C118" s="15" t="str">
        <f t="shared" si="39"/>
        <v>Leicester Man City</v>
      </c>
      <c r="D118" s="15">
        <v>0</v>
      </c>
      <c r="E118" s="15">
        <v>1</v>
      </c>
      <c r="F118" s="15" t="s">
        <v>20</v>
      </c>
      <c r="G118" s="15">
        <f t="shared" si="29"/>
        <v>-1</v>
      </c>
      <c r="H118" s="15">
        <v>10</v>
      </c>
      <c r="I118" s="15">
        <v>6.5</v>
      </c>
      <c r="J118" s="15">
        <v>1.25</v>
      </c>
      <c r="K118" s="15">
        <v>9.25</v>
      </c>
      <c r="L118" s="15">
        <v>6.25</v>
      </c>
      <c r="M118" s="15">
        <v>1.28</v>
      </c>
      <c r="N118" s="15">
        <v>9</v>
      </c>
      <c r="O118" s="15">
        <v>6</v>
      </c>
      <c r="P118" s="15">
        <v>1.3</v>
      </c>
      <c r="Q118" s="16">
        <f>_xlfn.XLOOKUP(C118,XGBoost3!C:C,XGBoost3!D:D)</f>
        <v>7.4199476242065403</v>
      </c>
      <c r="R118" s="16">
        <f>_xlfn.XLOOKUP(C118,XGBoost3!C:C,XGBoost3!E:E)</f>
        <v>8.2925043106079102</v>
      </c>
      <c r="S118" s="16">
        <f>_xlfn.XLOOKUP(C118,XGBoost3!C:C,XGBoost3!F:F)</f>
        <v>1.34293556213378</v>
      </c>
      <c r="T118" s="16">
        <f>_xlfn.XLOOKUP(C118,Conv1!C:C,Conv1!D:D)</f>
        <v>1.02466356754302</v>
      </c>
      <c r="U118" s="16">
        <f>_xlfn.XLOOKUP(C118,Conv1!C:C,Conv1!E:E)</f>
        <v>67.926170349121094</v>
      </c>
      <c r="V118" s="16">
        <f>_xlfn.XLOOKUP(C118,Conv1!C:C,Conv1!F:F)</f>
        <v>106.974060058593</v>
      </c>
      <c r="W118" s="16">
        <f>_xlfn.XLOOKUP(C118,Conv2!C:C,Conv2!D:D)</f>
        <v>4.0556559562683097</v>
      </c>
      <c r="X118" s="16">
        <f>_xlfn.XLOOKUP(C118,Conv2!C:C,Conv2!E:E)</f>
        <v>3.25794124603271</v>
      </c>
      <c r="Y118" s="16">
        <f>_xlfn.XLOOKUP(C118,Conv2!C:C,Conv2!E:E)</f>
        <v>3.25794124603271</v>
      </c>
      <c r="Z118" s="15">
        <f t="shared" si="20"/>
        <v>-1</v>
      </c>
      <c r="AA118" s="15">
        <f t="shared" si="21"/>
        <v>-1</v>
      </c>
      <c r="AB118" s="15">
        <f t="shared" si="22"/>
        <v>-1</v>
      </c>
      <c r="AC118" s="15">
        <f t="shared" si="23"/>
        <v>-1</v>
      </c>
      <c r="AD118" s="15">
        <f t="shared" si="30"/>
        <v>1</v>
      </c>
      <c r="AE118" s="15">
        <f t="shared" si="31"/>
        <v>-1</v>
      </c>
      <c r="AF118" s="15">
        <f t="shared" si="24"/>
        <v>1</v>
      </c>
      <c r="AG118" s="15">
        <f t="shared" si="25"/>
        <v>1</v>
      </c>
      <c r="AH118" s="15">
        <f t="shared" si="26"/>
        <v>1</v>
      </c>
      <c r="AI118" s="15">
        <f t="shared" si="27"/>
        <v>1</v>
      </c>
      <c r="AJ118" s="17">
        <f t="shared" si="32"/>
        <v>0</v>
      </c>
      <c r="AK118" s="17">
        <f t="shared" si="33"/>
        <v>1</v>
      </c>
      <c r="AL118" s="15">
        <f t="shared" si="34"/>
        <v>1</v>
      </c>
      <c r="AM118" s="15">
        <f t="shared" si="35"/>
        <v>0</v>
      </c>
      <c r="AN118" s="15">
        <f t="shared" si="36"/>
        <v>1</v>
      </c>
      <c r="AO118" s="16">
        <f t="shared" si="28"/>
        <v>2.7845978142098278</v>
      </c>
      <c r="AP118" s="16">
        <f t="shared" si="37"/>
        <v>122.74144994494061</v>
      </c>
      <c r="AQ118" s="18">
        <f t="shared" si="38"/>
        <v>5.983223057509206</v>
      </c>
    </row>
    <row r="119" spans="1:43" x14ac:dyDescent="0.2">
      <c r="A119" s="14" t="s">
        <v>25</v>
      </c>
      <c r="B119" s="15" t="s">
        <v>31</v>
      </c>
      <c r="C119" s="15" t="str">
        <f t="shared" si="39"/>
        <v>Bournemouth Tottenham</v>
      </c>
      <c r="D119" s="15">
        <v>2</v>
      </c>
      <c r="E119" s="15">
        <v>3</v>
      </c>
      <c r="F119" s="15" t="s">
        <v>20</v>
      </c>
      <c r="G119" s="15">
        <f t="shared" si="29"/>
        <v>-1</v>
      </c>
      <c r="H119" s="15">
        <v>5</v>
      </c>
      <c r="I119" s="15">
        <v>3.8</v>
      </c>
      <c r="J119" s="15">
        <v>1.7</v>
      </c>
      <c r="K119" s="15">
        <v>5</v>
      </c>
      <c r="L119" s="15">
        <v>4</v>
      </c>
      <c r="M119" s="15">
        <v>1.65</v>
      </c>
      <c r="N119" s="15">
        <v>4.7</v>
      </c>
      <c r="O119" s="15">
        <v>3.7</v>
      </c>
      <c r="P119" s="15">
        <v>1.75</v>
      </c>
      <c r="Q119" s="16">
        <f>_xlfn.XLOOKUP(C119,XGBoost3!C:C,XGBoost3!D:D)</f>
        <v>2.8813831806182799</v>
      </c>
      <c r="R119" s="16">
        <f>_xlfn.XLOOKUP(C119,XGBoost3!C:C,XGBoost3!E:E)</f>
        <v>3.3367230892181299</v>
      </c>
      <c r="S119" s="16">
        <f>_xlfn.XLOOKUP(C119,XGBoost3!C:C,XGBoost3!F:F)</f>
        <v>2.8308627605438201</v>
      </c>
      <c r="T119" s="16">
        <f>_xlfn.XLOOKUP(C119,Conv1!C:C,Conv1!D:D)</f>
        <v>1.10257220268249</v>
      </c>
      <c r="U119" s="16">
        <f>_xlfn.XLOOKUP(C119,Conv1!C:C,Conv1!E:E)</f>
        <v>11.9413290023803</v>
      </c>
      <c r="V119" s="16">
        <f>_xlfn.XLOOKUP(C119,Conv1!C:C,Conv1!F:F)</f>
        <v>107.67551422119099</v>
      </c>
      <c r="W119" s="16">
        <f>_xlfn.XLOOKUP(C119,Conv2!C:C,Conv2!D:D)</f>
        <v>1.7910240888595499</v>
      </c>
      <c r="X119" s="16">
        <f>_xlfn.XLOOKUP(C119,Conv2!C:C,Conv2!E:E)</f>
        <v>4.5647196769714302</v>
      </c>
      <c r="Y119" s="16">
        <f>_xlfn.XLOOKUP(C119,Conv2!C:C,Conv2!E:E)</f>
        <v>4.5647196769714302</v>
      </c>
      <c r="Z119" s="15">
        <f t="shared" si="20"/>
        <v>-1</v>
      </c>
      <c r="AA119" s="15">
        <f t="shared" si="21"/>
        <v>-1</v>
      </c>
      <c r="AB119" s="15">
        <f t="shared" si="22"/>
        <v>-1</v>
      </c>
      <c r="AC119" s="15">
        <f t="shared" si="23"/>
        <v>-1</v>
      </c>
      <c r="AD119" s="15">
        <f t="shared" si="30"/>
        <v>1</v>
      </c>
      <c r="AE119" s="15">
        <f t="shared" si="31"/>
        <v>1</v>
      </c>
      <c r="AF119" s="15">
        <f t="shared" si="24"/>
        <v>1</v>
      </c>
      <c r="AG119" s="15">
        <f t="shared" si="25"/>
        <v>1</v>
      </c>
      <c r="AH119" s="15">
        <f t="shared" si="26"/>
        <v>1</v>
      </c>
      <c r="AI119" s="15">
        <f t="shared" si="27"/>
        <v>1</v>
      </c>
      <c r="AJ119" s="17">
        <f t="shared" si="32"/>
        <v>0</v>
      </c>
      <c r="AK119" s="17">
        <f t="shared" si="33"/>
        <v>0</v>
      </c>
      <c r="AL119" s="15">
        <f t="shared" si="34"/>
        <v>1</v>
      </c>
      <c r="AM119" s="15">
        <f t="shared" si="35"/>
        <v>0</v>
      </c>
      <c r="AN119" s="15">
        <f t="shared" si="36"/>
        <v>0</v>
      </c>
      <c r="AO119" s="16">
        <f t="shared" si="28"/>
        <v>2.1465324495044817</v>
      </c>
      <c r="AP119" s="16">
        <f t="shared" si="37"/>
        <v>106.30651698511302</v>
      </c>
      <c r="AQ119" s="18">
        <f t="shared" si="38"/>
        <v>4.1391457852154883</v>
      </c>
    </row>
    <row r="120" spans="1:43" x14ac:dyDescent="0.2">
      <c r="A120" s="14" t="s">
        <v>36</v>
      </c>
      <c r="B120" s="15" t="s">
        <v>28</v>
      </c>
      <c r="C120" s="15" t="str">
        <f t="shared" si="39"/>
        <v>Brentford Wolves</v>
      </c>
      <c r="D120" s="15">
        <v>1</v>
      </c>
      <c r="E120" s="15">
        <v>1</v>
      </c>
      <c r="F120" s="15" t="s">
        <v>23</v>
      </c>
      <c r="G120" s="15">
        <f t="shared" si="29"/>
        <v>0</v>
      </c>
      <c r="H120" s="15">
        <v>2.2000000000000002</v>
      </c>
      <c r="I120" s="15">
        <v>3.4</v>
      </c>
      <c r="J120" s="15">
        <v>3.3</v>
      </c>
      <c r="K120" s="15">
        <v>2.15</v>
      </c>
      <c r="L120" s="15">
        <v>3.5</v>
      </c>
      <c r="M120" s="15">
        <v>3.25</v>
      </c>
      <c r="N120" s="15">
        <v>2.2000000000000002</v>
      </c>
      <c r="O120" s="15">
        <v>3.45</v>
      </c>
      <c r="P120" s="15">
        <v>3.25</v>
      </c>
      <c r="Q120" s="16">
        <f>_xlfn.XLOOKUP(C120,XGBoost3!C:C,XGBoost3!D:D)</f>
        <v>2.1976137161254798</v>
      </c>
      <c r="R120" s="16">
        <f>_xlfn.XLOOKUP(C120,XGBoost3!C:C,XGBoost3!E:E)</f>
        <v>4.6457653045654297</v>
      </c>
      <c r="S120" s="16">
        <f>_xlfn.XLOOKUP(C120,XGBoost3!C:C,XGBoost3!F:F)</f>
        <v>3.0329573154449401</v>
      </c>
      <c r="T120" s="16">
        <f>_xlfn.XLOOKUP(C120,Conv1!C:C,Conv1!D:D)</f>
        <v>1.0063881874084399</v>
      </c>
      <c r="U120" s="16">
        <f>_xlfn.XLOOKUP(C120,Conv1!C:C,Conv1!E:E)</f>
        <v>79872.1484375</v>
      </c>
      <c r="V120" s="16">
        <f>_xlfn.XLOOKUP(C120,Conv1!C:C,Conv1!F:F)</f>
        <v>157.84904479980401</v>
      </c>
      <c r="W120" s="16">
        <f>_xlfn.XLOOKUP(C120,Conv2!C:C,Conv2!D:D)</f>
        <v>2.77746057510375</v>
      </c>
      <c r="X120" s="16">
        <f>_xlfn.XLOOKUP(C120,Conv2!C:C,Conv2!E:E)</f>
        <v>3.4582026004791202</v>
      </c>
      <c r="Y120" s="16">
        <f>_xlfn.XLOOKUP(C120,Conv2!C:C,Conv2!E:E)</f>
        <v>3.4582026004791202</v>
      </c>
      <c r="Z120" s="15">
        <f t="shared" si="20"/>
        <v>1</v>
      </c>
      <c r="AA120" s="15">
        <f t="shared" si="21"/>
        <v>1</v>
      </c>
      <c r="AB120" s="15">
        <f t="shared" si="22"/>
        <v>1</v>
      </c>
      <c r="AC120" s="15">
        <f t="shared" si="23"/>
        <v>1</v>
      </c>
      <c r="AD120" s="15">
        <f t="shared" si="30"/>
        <v>1</v>
      </c>
      <c r="AE120" s="15">
        <f t="shared" si="31"/>
        <v>1</v>
      </c>
      <c r="AF120" s="15">
        <f t="shared" si="24"/>
        <v>0</v>
      </c>
      <c r="AG120" s="15">
        <f t="shared" si="25"/>
        <v>0</v>
      </c>
      <c r="AH120" s="15">
        <f t="shared" si="26"/>
        <v>0</v>
      </c>
      <c r="AI120" s="15">
        <f t="shared" si="27"/>
        <v>0</v>
      </c>
      <c r="AJ120" s="17">
        <f t="shared" si="32"/>
        <v>0</v>
      </c>
      <c r="AK120" s="17">
        <f t="shared" si="33"/>
        <v>0</v>
      </c>
      <c r="AL120" s="15">
        <f t="shared" si="34"/>
        <v>1</v>
      </c>
      <c r="AM120" s="15">
        <f t="shared" si="35"/>
        <v>1</v>
      </c>
      <c r="AN120" s="15">
        <f t="shared" si="36"/>
        <v>1</v>
      </c>
      <c r="AO120" s="16">
        <f t="shared" si="28"/>
        <v>1.2153056754874683</v>
      </c>
      <c r="AP120" s="16">
        <f t="shared" si="37"/>
        <v>79868.848072259541</v>
      </c>
      <c r="AQ120" s="18">
        <f t="shared" si="38"/>
        <v>0.61390253403943673</v>
      </c>
    </row>
    <row r="121" spans="1:43" x14ac:dyDescent="0.2">
      <c r="A121" s="14" t="s">
        <v>38</v>
      </c>
      <c r="B121" s="15" t="s">
        <v>34</v>
      </c>
      <c r="C121" s="15" t="str">
        <f t="shared" si="39"/>
        <v>Brighton Chelsea</v>
      </c>
      <c r="D121" s="15">
        <v>4</v>
      </c>
      <c r="E121" s="15">
        <v>1</v>
      </c>
      <c r="F121" s="15" t="s">
        <v>24</v>
      </c>
      <c r="G121" s="15">
        <f t="shared" si="29"/>
        <v>1</v>
      </c>
      <c r="H121" s="15">
        <v>3</v>
      </c>
      <c r="I121" s="15">
        <v>3.3</v>
      </c>
      <c r="J121" s="15">
        <v>2.4</v>
      </c>
      <c r="K121" s="15">
        <v>2.95</v>
      </c>
      <c r="L121" s="15">
        <v>3.3</v>
      </c>
      <c r="M121" s="15">
        <v>2.37</v>
      </c>
      <c r="N121" s="15">
        <v>2.95</v>
      </c>
      <c r="O121" s="15">
        <v>3.3</v>
      </c>
      <c r="P121" s="15">
        <v>2.4500000000000002</v>
      </c>
      <c r="Q121" s="16">
        <f>_xlfn.XLOOKUP(C121,XGBoost3!C:C,XGBoost3!D:D)</f>
        <v>3.7124037742614702</v>
      </c>
      <c r="R121" s="16">
        <f>_xlfn.XLOOKUP(C121,XGBoost3!C:C,XGBoost3!E:E)</f>
        <v>5.9533047676086399</v>
      </c>
      <c r="S121" s="16">
        <f>_xlfn.XLOOKUP(C121,XGBoost3!C:C,XGBoost3!F:F)</f>
        <v>1.7772759199142401</v>
      </c>
      <c r="T121" s="16">
        <f>_xlfn.XLOOKUP(C121,Conv1!C:C,Conv1!D:D)</f>
        <v>15.455699920654199</v>
      </c>
      <c r="U121" s="16">
        <f>_xlfn.XLOOKUP(C121,Conv1!C:C,Conv1!E:E)</f>
        <v>801.66143798828102</v>
      </c>
      <c r="V121" s="16">
        <f>_xlfn.XLOOKUP(C121,Conv1!C:C,Conv1!F:F)</f>
        <v>1.0706048011779701</v>
      </c>
      <c r="W121" s="16">
        <f>_xlfn.XLOOKUP(C121,Conv2!C:C,Conv2!D:D)</f>
        <v>3.0210258960723801</v>
      </c>
      <c r="X121" s="16">
        <f>_xlfn.XLOOKUP(C121,Conv2!C:C,Conv2!E:E)</f>
        <v>3.2430846691131499</v>
      </c>
      <c r="Y121" s="16">
        <f>_xlfn.XLOOKUP(C121,Conv2!C:C,Conv2!E:E)</f>
        <v>3.2430846691131499</v>
      </c>
      <c r="Z121" s="15">
        <f t="shared" si="20"/>
        <v>-1</v>
      </c>
      <c r="AA121" s="15">
        <f t="shared" si="21"/>
        <v>-1</v>
      </c>
      <c r="AB121" s="15">
        <f t="shared" si="22"/>
        <v>-1</v>
      </c>
      <c r="AC121" s="15">
        <f t="shared" si="23"/>
        <v>-1</v>
      </c>
      <c r="AD121" s="15">
        <f t="shared" si="30"/>
        <v>-1</v>
      </c>
      <c r="AE121" s="15">
        <f t="shared" si="31"/>
        <v>1</v>
      </c>
      <c r="AF121" s="15">
        <f t="shared" si="24"/>
        <v>0</v>
      </c>
      <c r="AG121" s="15">
        <f t="shared" si="25"/>
        <v>0</v>
      </c>
      <c r="AH121" s="15">
        <f t="shared" si="26"/>
        <v>0</v>
      </c>
      <c r="AI121" s="15">
        <f t="shared" si="27"/>
        <v>0</v>
      </c>
      <c r="AJ121" s="17">
        <f t="shared" si="32"/>
        <v>0</v>
      </c>
      <c r="AK121" s="17">
        <f t="shared" si="33"/>
        <v>1</v>
      </c>
      <c r="AL121" s="15">
        <f t="shared" si="34"/>
        <v>1</v>
      </c>
      <c r="AM121" s="15">
        <f t="shared" si="35"/>
        <v>1</v>
      </c>
      <c r="AN121" s="15">
        <f t="shared" si="36"/>
        <v>0</v>
      </c>
      <c r="AO121" s="16">
        <f t="shared" si="28"/>
        <v>2.8414509309066216</v>
      </c>
      <c r="AP121" s="16">
        <f t="shared" si="37"/>
        <v>798.46056942615269</v>
      </c>
      <c r="AQ121" s="18">
        <f t="shared" si="38"/>
        <v>0.79829025121515684</v>
      </c>
    </row>
    <row r="122" spans="1:43" x14ac:dyDescent="0.2">
      <c r="A122" s="14" t="s">
        <v>18</v>
      </c>
      <c r="B122" s="15" t="s">
        <v>32</v>
      </c>
      <c r="C122" s="15" t="str">
        <f t="shared" si="39"/>
        <v>Crystal Palace Southampton</v>
      </c>
      <c r="D122" s="15">
        <v>1</v>
      </c>
      <c r="E122" s="15">
        <v>0</v>
      </c>
      <c r="F122" s="15" t="s">
        <v>24</v>
      </c>
      <c r="G122" s="15">
        <f t="shared" si="29"/>
        <v>1</v>
      </c>
      <c r="H122" s="15">
        <v>1.9</v>
      </c>
      <c r="I122" s="15">
        <v>3.6</v>
      </c>
      <c r="J122" s="15">
        <v>4</v>
      </c>
      <c r="K122" s="15">
        <v>1.9</v>
      </c>
      <c r="L122" s="15">
        <v>3.6</v>
      </c>
      <c r="M122" s="15">
        <v>4</v>
      </c>
      <c r="N122" s="15">
        <v>1.95</v>
      </c>
      <c r="O122" s="15">
        <v>3.55</v>
      </c>
      <c r="P122" s="15">
        <v>3.95</v>
      </c>
      <c r="Q122" s="16">
        <f>_xlfn.XLOOKUP(C122,XGBoost3!C:C,XGBoost3!D:D)</f>
        <v>2.1562485694885201</v>
      </c>
      <c r="R122" s="16">
        <f>_xlfn.XLOOKUP(C122,XGBoost3!C:C,XGBoost3!E:E)</f>
        <v>3.4883122444152801</v>
      </c>
      <c r="S122" s="16">
        <f>_xlfn.XLOOKUP(C122,XGBoost3!C:C,XGBoost3!F:F)</f>
        <v>4.0070528984069798</v>
      </c>
      <c r="T122" s="16">
        <f>_xlfn.XLOOKUP(C122,Conv1!C:C,Conv1!D:D)</f>
        <v>1.0827488899230899</v>
      </c>
      <c r="U122" s="16">
        <f>_xlfn.XLOOKUP(C122,Conv1!C:C,Conv1!E:E)</f>
        <v>6726.623046875</v>
      </c>
      <c r="V122" s="16">
        <f>_xlfn.XLOOKUP(C122,Conv1!C:C,Conv1!F:F)</f>
        <v>13.1102485656738</v>
      </c>
      <c r="W122" s="16">
        <f>_xlfn.XLOOKUP(C122,Conv2!C:C,Conv2!D:D)</f>
        <v>2.05838918685913</v>
      </c>
      <c r="X122" s="16">
        <f>_xlfn.XLOOKUP(C122,Conv2!C:C,Conv2!E:E)</f>
        <v>3.5733573436736998</v>
      </c>
      <c r="Y122" s="16">
        <f>_xlfn.XLOOKUP(C122,Conv2!C:C,Conv2!E:E)</f>
        <v>3.5733573436736998</v>
      </c>
      <c r="Z122" s="15">
        <f t="shared" si="20"/>
        <v>1</v>
      </c>
      <c r="AA122" s="15">
        <f t="shared" si="21"/>
        <v>1</v>
      </c>
      <c r="AB122" s="15">
        <f t="shared" si="22"/>
        <v>1</v>
      </c>
      <c r="AC122" s="15">
        <f t="shared" si="23"/>
        <v>1</v>
      </c>
      <c r="AD122" s="15">
        <f t="shared" si="30"/>
        <v>1</v>
      </c>
      <c r="AE122" s="15">
        <f t="shared" si="31"/>
        <v>1</v>
      </c>
      <c r="AF122" s="15">
        <f t="shared" si="24"/>
        <v>1</v>
      </c>
      <c r="AG122" s="15">
        <f t="shared" si="25"/>
        <v>1</v>
      </c>
      <c r="AH122" s="15">
        <f t="shared" si="26"/>
        <v>1</v>
      </c>
      <c r="AI122" s="15">
        <f t="shared" si="27"/>
        <v>1</v>
      </c>
      <c r="AJ122" s="17">
        <f t="shared" si="32"/>
        <v>1</v>
      </c>
      <c r="AK122" s="17">
        <f t="shared" si="33"/>
        <v>1</v>
      </c>
      <c r="AL122" s="15">
        <f t="shared" si="34"/>
        <v>1</v>
      </c>
      <c r="AM122" s="15">
        <f t="shared" si="35"/>
        <v>1</v>
      </c>
      <c r="AN122" s="15">
        <f t="shared" si="36"/>
        <v>1</v>
      </c>
      <c r="AO122" s="16">
        <f t="shared" si="28"/>
        <v>0.22270807085011124</v>
      </c>
      <c r="AP122" s="16">
        <f t="shared" si="37"/>
        <v>6723.0793432693745</v>
      </c>
      <c r="AQ122" s="18">
        <f t="shared" si="38"/>
        <v>0.39262383001545681</v>
      </c>
    </row>
    <row r="123" spans="1:43" x14ac:dyDescent="0.2">
      <c r="A123" s="14" t="s">
        <v>29</v>
      </c>
      <c r="B123" s="15" t="s">
        <v>26</v>
      </c>
      <c r="C123" s="15" t="str">
        <f t="shared" si="39"/>
        <v>Newcastle Aston Villa</v>
      </c>
      <c r="D123" s="15">
        <v>4</v>
      </c>
      <c r="E123" s="15">
        <v>0</v>
      </c>
      <c r="F123" s="15" t="s">
        <v>24</v>
      </c>
      <c r="G123" s="15">
        <f t="shared" si="29"/>
        <v>1</v>
      </c>
      <c r="H123" s="15">
        <v>1.8</v>
      </c>
      <c r="I123" s="15">
        <v>3.75</v>
      </c>
      <c r="J123" s="15">
        <v>4.5</v>
      </c>
      <c r="K123" s="15">
        <v>1.83</v>
      </c>
      <c r="L123" s="15">
        <v>3.7</v>
      </c>
      <c r="M123" s="15">
        <v>4.0999999999999996</v>
      </c>
      <c r="N123" s="15">
        <v>1.8</v>
      </c>
      <c r="O123" s="15">
        <v>3.7</v>
      </c>
      <c r="P123" s="15">
        <v>4.3</v>
      </c>
      <c r="Q123" s="16">
        <f>_xlfn.XLOOKUP(C123,XGBoost3!C:C,XGBoost3!D:D)</f>
        <v>1.2988064289093</v>
      </c>
      <c r="R123" s="16">
        <f>_xlfn.XLOOKUP(C123,XGBoost3!C:C,XGBoost3!E:E)</f>
        <v>10.2246761322021</v>
      </c>
      <c r="S123" s="16">
        <f>_xlfn.XLOOKUP(C123,XGBoost3!C:C,XGBoost3!F:F)</f>
        <v>7.5608797073364196</v>
      </c>
      <c r="T123" s="16">
        <f>_xlfn.XLOOKUP(C123,Conv1!C:C,Conv1!D:D)</f>
        <v>1.0523444414138701</v>
      </c>
      <c r="U123" s="16">
        <f>_xlfn.XLOOKUP(C123,Conv1!C:C,Conv1!E:E)</f>
        <v>31.0341491699218</v>
      </c>
      <c r="V123" s="16">
        <f>_xlfn.XLOOKUP(C123,Conv1!C:C,Conv1!F:F)</f>
        <v>57.083442687988203</v>
      </c>
      <c r="W123" s="16">
        <f>_xlfn.XLOOKUP(C123,Conv2!C:C,Conv2!D:D)</f>
        <v>1.71745777130126</v>
      </c>
      <c r="X123" s="16">
        <f>_xlfn.XLOOKUP(C123,Conv2!C:C,Conv2!E:E)</f>
        <v>4.1054821014404297</v>
      </c>
      <c r="Y123" s="16">
        <f>_xlfn.XLOOKUP(C123,Conv2!C:C,Conv2!E:E)</f>
        <v>4.1054821014404297</v>
      </c>
      <c r="Z123" s="15">
        <f t="shared" si="20"/>
        <v>1</v>
      </c>
      <c r="AA123" s="15">
        <f t="shared" si="21"/>
        <v>1</v>
      </c>
      <c r="AB123" s="15">
        <f t="shared" si="22"/>
        <v>1</v>
      </c>
      <c r="AC123" s="15">
        <f t="shared" si="23"/>
        <v>1</v>
      </c>
      <c r="AD123" s="15">
        <f t="shared" si="30"/>
        <v>1</v>
      </c>
      <c r="AE123" s="15">
        <f t="shared" si="31"/>
        <v>1</v>
      </c>
      <c r="AF123" s="15">
        <f t="shared" si="24"/>
        <v>1</v>
      </c>
      <c r="AG123" s="15">
        <f t="shared" si="25"/>
        <v>1</v>
      </c>
      <c r="AH123" s="15">
        <f t="shared" si="26"/>
        <v>1</v>
      </c>
      <c r="AI123" s="15">
        <f t="shared" si="27"/>
        <v>1</v>
      </c>
      <c r="AJ123" s="17">
        <f t="shared" si="32"/>
        <v>1</v>
      </c>
      <c r="AK123" s="17">
        <f t="shared" si="33"/>
        <v>1</v>
      </c>
      <c r="AL123" s="15">
        <f t="shared" si="34"/>
        <v>1</v>
      </c>
      <c r="AM123" s="15">
        <f t="shared" si="35"/>
        <v>1</v>
      </c>
      <c r="AN123" s="15">
        <f t="shared" si="36"/>
        <v>1</v>
      </c>
      <c r="AO123" s="16">
        <f t="shared" si="28"/>
        <v>7.3113562415976467</v>
      </c>
      <c r="AP123" s="16">
        <f t="shared" si="37"/>
        <v>59.445828463181137</v>
      </c>
      <c r="AQ123" s="18">
        <f t="shared" si="38"/>
        <v>0.45723753888666346</v>
      </c>
    </row>
    <row r="124" spans="1:43" x14ac:dyDescent="0.2">
      <c r="A124" s="14" t="s">
        <v>21</v>
      </c>
      <c r="B124" s="15" t="s">
        <v>33</v>
      </c>
      <c r="C124" s="15" t="str">
        <f t="shared" si="39"/>
        <v>Fulham Everton</v>
      </c>
      <c r="D124" s="15">
        <v>0</v>
      </c>
      <c r="E124" s="15">
        <v>0</v>
      </c>
      <c r="F124" s="15" t="s">
        <v>23</v>
      </c>
      <c r="G124" s="15">
        <f t="shared" si="29"/>
        <v>0</v>
      </c>
      <c r="H124" s="15">
        <v>2.37</v>
      </c>
      <c r="I124" s="15">
        <v>3.4</v>
      </c>
      <c r="J124" s="15">
        <v>3</v>
      </c>
      <c r="K124" s="15">
        <v>2.35</v>
      </c>
      <c r="L124" s="15">
        <v>3.4</v>
      </c>
      <c r="M124" s="15">
        <v>3</v>
      </c>
      <c r="N124" s="15">
        <v>2.35</v>
      </c>
      <c r="O124" s="15">
        <v>3.4</v>
      </c>
      <c r="P124" s="15">
        <v>3</v>
      </c>
      <c r="Q124" s="16">
        <f>_xlfn.XLOOKUP(C124,XGBoost3!C:C,XGBoost3!D:D)</f>
        <v>2.24527859687805</v>
      </c>
      <c r="R124" s="16">
        <f>_xlfn.XLOOKUP(C124,XGBoost3!C:C,XGBoost3!E:E)</f>
        <v>4.5496768951415998</v>
      </c>
      <c r="S124" s="16">
        <f>_xlfn.XLOOKUP(C124,XGBoost3!C:C,XGBoost3!F:F)</f>
        <v>2.9866337776184002</v>
      </c>
      <c r="T124" s="16">
        <f>_xlfn.XLOOKUP(C124,Conv1!C:C,Conv1!D:D)</f>
        <v>2882.77612304687</v>
      </c>
      <c r="U124" s="16">
        <f>_xlfn.XLOOKUP(C124,Conv1!C:C,Conv1!E:E)</f>
        <v>5255962.5</v>
      </c>
      <c r="V124" s="16">
        <f>_xlfn.XLOOKUP(C124,Conv1!C:C,Conv1!F:F)</f>
        <v>1.0003472566604601</v>
      </c>
      <c r="W124" s="16">
        <f>_xlfn.XLOOKUP(C124,Conv2!C:C,Conv2!D:D)</f>
        <v>2.9842712879180899</v>
      </c>
      <c r="X124" s="16">
        <f>_xlfn.XLOOKUP(C124,Conv2!C:C,Conv2!E:E)</f>
        <v>3.4523220062255802</v>
      </c>
      <c r="Y124" s="16">
        <f>_xlfn.XLOOKUP(C124,Conv2!C:C,Conv2!E:E)</f>
        <v>3.4523220062255802</v>
      </c>
      <c r="Z124" s="15">
        <f t="shared" si="20"/>
        <v>1</v>
      </c>
      <c r="AA124" s="15">
        <f t="shared" si="21"/>
        <v>1</v>
      </c>
      <c r="AB124" s="15">
        <f t="shared" si="22"/>
        <v>1</v>
      </c>
      <c r="AC124" s="15">
        <f t="shared" si="23"/>
        <v>1</v>
      </c>
      <c r="AD124" s="15">
        <f t="shared" si="30"/>
        <v>-1</v>
      </c>
      <c r="AE124" s="15">
        <f t="shared" si="31"/>
        <v>1</v>
      </c>
      <c r="AF124" s="15">
        <f t="shared" si="24"/>
        <v>0</v>
      </c>
      <c r="AG124" s="15">
        <f t="shared" si="25"/>
        <v>0</v>
      </c>
      <c r="AH124" s="15">
        <f t="shared" si="26"/>
        <v>0</v>
      </c>
      <c r="AI124" s="15">
        <f t="shared" si="27"/>
        <v>0</v>
      </c>
      <c r="AJ124" s="17">
        <f t="shared" si="32"/>
        <v>0</v>
      </c>
      <c r="AK124" s="17">
        <f t="shared" si="33"/>
        <v>0</v>
      </c>
      <c r="AL124" s="15">
        <f t="shared" si="34"/>
        <v>1</v>
      </c>
      <c r="AM124" s="15">
        <f t="shared" si="35"/>
        <v>1</v>
      </c>
      <c r="AN124" s="15">
        <f t="shared" si="36"/>
        <v>1</v>
      </c>
      <c r="AO124" s="16">
        <f t="shared" si="28"/>
        <v>1.1545138333493512</v>
      </c>
      <c r="AP124" s="16">
        <f t="shared" si="37"/>
        <v>5255959.889281068</v>
      </c>
      <c r="AQ124" s="18">
        <f t="shared" si="38"/>
        <v>0.7807898925630864</v>
      </c>
    </row>
    <row r="125" spans="1:43" x14ac:dyDescent="0.2">
      <c r="A125" s="14" t="s">
        <v>22</v>
      </c>
      <c r="B125" s="15" t="s">
        <v>27</v>
      </c>
      <c r="C125" s="15" t="str">
        <f t="shared" si="39"/>
        <v>Liverpool Leeds</v>
      </c>
      <c r="D125" s="15">
        <v>1</v>
      </c>
      <c r="E125" s="15">
        <v>2</v>
      </c>
      <c r="F125" s="15" t="s">
        <v>20</v>
      </c>
      <c r="G125" s="15">
        <f t="shared" si="29"/>
        <v>-1</v>
      </c>
      <c r="H125" s="15">
        <v>1.3</v>
      </c>
      <c r="I125" s="15">
        <v>6</v>
      </c>
      <c r="J125" s="15">
        <v>9</v>
      </c>
      <c r="K125" s="15">
        <v>1.3</v>
      </c>
      <c r="L125" s="15">
        <v>6</v>
      </c>
      <c r="M125" s="15">
        <v>9</v>
      </c>
      <c r="N125" s="15">
        <v>1.3</v>
      </c>
      <c r="O125" s="15">
        <v>6.25</v>
      </c>
      <c r="P125" s="15">
        <v>8.75</v>
      </c>
      <c r="Q125" s="16">
        <f>_xlfn.XLOOKUP(C125,XGBoost3!C:C,XGBoost3!D:D)</f>
        <v>1.23455154895782</v>
      </c>
      <c r="R125" s="16">
        <f>_xlfn.XLOOKUP(C125,XGBoost3!C:C,XGBoost3!E:E)</f>
        <v>9.2126150131225497</v>
      </c>
      <c r="S125" s="16">
        <f>_xlfn.XLOOKUP(C125,XGBoost3!C:C,XGBoost3!F:F)</f>
        <v>12.278602600097599</v>
      </c>
      <c r="T125" s="16">
        <f>_xlfn.XLOOKUP(C125,Conv1!C:C,Conv1!D:D)</f>
        <v>1.41916131973266</v>
      </c>
      <c r="U125" s="16">
        <f>_xlfn.XLOOKUP(C125,Conv1!C:C,Conv1!E:E)</f>
        <v>3.4073033332824698</v>
      </c>
      <c r="V125" s="16">
        <f>_xlfn.XLOOKUP(C125,Conv1!C:C,Conv1!F:F)</f>
        <v>534.38928222656205</v>
      </c>
      <c r="W125" s="16">
        <f>_xlfn.XLOOKUP(C125,Conv2!C:C,Conv2!D:D)</f>
        <v>1.620334982872</v>
      </c>
      <c r="X125" s="16">
        <f>_xlfn.XLOOKUP(C125,Conv2!C:C,Conv2!E:E)</f>
        <v>5.0713939666748002</v>
      </c>
      <c r="Y125" s="16">
        <f>_xlfn.XLOOKUP(C125,Conv2!C:C,Conv2!E:E)</f>
        <v>5.0713939666748002</v>
      </c>
      <c r="Z125" s="15">
        <f t="shared" si="20"/>
        <v>1</v>
      </c>
      <c r="AA125" s="15">
        <f t="shared" si="21"/>
        <v>1</v>
      </c>
      <c r="AB125" s="15">
        <f t="shared" si="22"/>
        <v>1</v>
      </c>
      <c r="AC125" s="15">
        <f t="shared" si="23"/>
        <v>1</v>
      </c>
      <c r="AD125" s="15">
        <f t="shared" si="30"/>
        <v>1</v>
      </c>
      <c r="AE125" s="15">
        <f t="shared" si="31"/>
        <v>1</v>
      </c>
      <c r="AF125" s="15">
        <f t="shared" si="24"/>
        <v>0</v>
      </c>
      <c r="AG125" s="15">
        <f t="shared" si="25"/>
        <v>0</v>
      </c>
      <c r="AH125" s="15">
        <f t="shared" si="26"/>
        <v>0</v>
      </c>
      <c r="AI125" s="15">
        <f t="shared" si="27"/>
        <v>0</v>
      </c>
      <c r="AJ125" s="17">
        <f t="shared" si="32"/>
        <v>0</v>
      </c>
      <c r="AK125" s="17">
        <f t="shared" si="33"/>
        <v>0</v>
      </c>
      <c r="AL125" s="15">
        <f t="shared" si="34"/>
        <v>1</v>
      </c>
      <c r="AM125" s="15">
        <f t="shared" si="35"/>
        <v>1</v>
      </c>
      <c r="AN125" s="15">
        <f t="shared" si="36"/>
        <v>1</v>
      </c>
      <c r="AO125" s="16">
        <f t="shared" si="28"/>
        <v>4.607863661735065</v>
      </c>
      <c r="AP125" s="16">
        <f t="shared" si="37"/>
        <v>525.64698243537407</v>
      </c>
      <c r="AQ125" s="18">
        <f t="shared" si="38"/>
        <v>3.8760636000275754</v>
      </c>
    </row>
    <row r="126" spans="1:43" x14ac:dyDescent="0.2">
      <c r="A126" s="14" t="s">
        <v>19</v>
      </c>
      <c r="B126" s="15" t="s">
        <v>30</v>
      </c>
      <c r="C126" s="15" t="str">
        <f t="shared" si="39"/>
        <v>Arsenal Nott'm Forest</v>
      </c>
      <c r="D126" s="15">
        <v>5</v>
      </c>
      <c r="E126" s="15">
        <v>0</v>
      </c>
      <c r="F126" s="15" t="s">
        <v>24</v>
      </c>
      <c r="G126" s="15">
        <f t="shared" si="29"/>
        <v>1</v>
      </c>
      <c r="H126" s="15">
        <v>1.2</v>
      </c>
      <c r="I126" s="15">
        <v>7</v>
      </c>
      <c r="J126" s="15">
        <v>12</v>
      </c>
      <c r="K126" s="15">
        <v>1.2</v>
      </c>
      <c r="L126" s="15">
        <v>6.75</v>
      </c>
      <c r="M126" s="15">
        <v>14.5</v>
      </c>
      <c r="N126" s="15">
        <v>1.2</v>
      </c>
      <c r="O126" s="15">
        <v>6.75</v>
      </c>
      <c r="P126" s="15">
        <v>13</v>
      </c>
      <c r="Q126" s="16">
        <f>_xlfn.XLOOKUP(C126,XGBoost3!C:C,XGBoost3!D:D)</f>
        <v>1.67850053310394</v>
      </c>
      <c r="R126" s="16">
        <f>_xlfn.XLOOKUP(C126,XGBoost3!C:C,XGBoost3!E:E)</f>
        <v>4.2702383995056099</v>
      </c>
      <c r="S126" s="16">
        <f>_xlfn.XLOOKUP(C126,XGBoost3!C:C,XGBoost3!F:F)</f>
        <v>5.8805789947509703</v>
      </c>
      <c r="T126" s="16">
        <f>_xlfn.XLOOKUP(C126,Conv1!C:C,Conv1!D:D)</f>
        <v>2.01231789588928</v>
      </c>
      <c r="U126" s="16">
        <f>_xlfn.XLOOKUP(C126,Conv1!C:C,Conv1!E:E)</f>
        <v>1916.79321289062</v>
      </c>
      <c r="V126" s="16">
        <f>_xlfn.XLOOKUP(C126,Conv1!C:C,Conv1!F:F)</f>
        <v>1.98989582061767</v>
      </c>
      <c r="W126" s="16">
        <f>_xlfn.XLOOKUP(C126,Conv2!C:C,Conv2!D:D)</f>
        <v>2.0466141700744598</v>
      </c>
      <c r="X126" s="16">
        <f>_xlfn.XLOOKUP(C126,Conv2!C:C,Conv2!E:E)</f>
        <v>4.1358985900878897</v>
      </c>
      <c r="Y126" s="16">
        <f>_xlfn.XLOOKUP(C126,Conv2!C:C,Conv2!E:E)</f>
        <v>4.1358985900878897</v>
      </c>
      <c r="Z126" s="15">
        <f t="shared" si="20"/>
        <v>1</v>
      </c>
      <c r="AA126" s="15">
        <f t="shared" si="21"/>
        <v>1</v>
      </c>
      <c r="AB126" s="15">
        <f t="shared" si="22"/>
        <v>1</v>
      </c>
      <c r="AC126" s="15">
        <f t="shared" si="23"/>
        <v>1</v>
      </c>
      <c r="AD126" s="15">
        <f t="shared" si="30"/>
        <v>-1</v>
      </c>
      <c r="AE126" s="15">
        <f t="shared" si="31"/>
        <v>1</v>
      </c>
      <c r="AF126" s="15">
        <f t="shared" si="24"/>
        <v>1</v>
      </c>
      <c r="AG126" s="15">
        <f t="shared" si="25"/>
        <v>1</v>
      </c>
      <c r="AH126" s="15">
        <f t="shared" si="26"/>
        <v>1</v>
      </c>
      <c r="AI126" s="15">
        <f t="shared" si="27"/>
        <v>1</v>
      </c>
      <c r="AJ126" s="17">
        <f t="shared" si="32"/>
        <v>0</v>
      </c>
      <c r="AK126" s="17">
        <f t="shared" si="33"/>
        <v>1</v>
      </c>
      <c r="AL126" s="15">
        <f t="shared" si="34"/>
        <v>1</v>
      </c>
      <c r="AM126" s="15">
        <f t="shared" si="35"/>
        <v>0</v>
      </c>
      <c r="AN126" s="15">
        <f t="shared" si="36"/>
        <v>1</v>
      </c>
      <c r="AO126" s="16">
        <f t="shared" si="28"/>
        <v>7.5540939764771498</v>
      </c>
      <c r="AP126" s="16">
        <f t="shared" si="37"/>
        <v>1910.0751182516167</v>
      </c>
      <c r="AQ126" s="18">
        <f t="shared" si="38"/>
        <v>9.2802249724605925</v>
      </c>
    </row>
    <row r="127" spans="1:43" x14ac:dyDescent="0.2">
      <c r="A127" s="14" t="s">
        <v>37</v>
      </c>
      <c r="B127" s="15" t="s">
        <v>39</v>
      </c>
      <c r="C127" s="15" t="str">
        <f t="shared" si="39"/>
        <v>Man United West Ham</v>
      </c>
      <c r="D127" s="15">
        <v>1</v>
      </c>
      <c r="E127" s="15">
        <v>0</v>
      </c>
      <c r="F127" s="15" t="s">
        <v>24</v>
      </c>
      <c r="G127" s="15">
        <f t="shared" si="29"/>
        <v>1</v>
      </c>
      <c r="H127" s="15">
        <v>1.66</v>
      </c>
      <c r="I127" s="15">
        <v>4</v>
      </c>
      <c r="J127" s="15">
        <v>4.8</v>
      </c>
      <c r="K127" s="15">
        <v>1.68</v>
      </c>
      <c r="L127" s="15">
        <v>4</v>
      </c>
      <c r="M127" s="15">
        <v>4.5999999999999996</v>
      </c>
      <c r="N127" s="15">
        <v>1.7</v>
      </c>
      <c r="O127" s="15">
        <v>4</v>
      </c>
      <c r="P127" s="15">
        <v>4.7</v>
      </c>
      <c r="Q127" s="16">
        <f>_xlfn.XLOOKUP(C127,XGBoost3!C:C,XGBoost3!D:D)</f>
        <v>1.9061522483825599</v>
      </c>
      <c r="R127" s="16">
        <f>_xlfn.XLOOKUP(C127,XGBoost3!C:C,XGBoost3!E:E)</f>
        <v>3.2526831626892001</v>
      </c>
      <c r="S127" s="16">
        <f>_xlfn.XLOOKUP(C127,XGBoost3!C:C,XGBoost3!F:F)</f>
        <v>5.9543514251708896</v>
      </c>
      <c r="T127" s="16">
        <f>_xlfn.XLOOKUP(C127,Conv1!C:C,Conv1!D:D)</f>
        <v>1.5545632839202801</v>
      </c>
      <c r="U127" s="16">
        <f>_xlfn.XLOOKUP(C127,Conv1!C:C,Conv1!E:E)</f>
        <v>524.17132568359295</v>
      </c>
      <c r="V127" s="16">
        <f>_xlfn.XLOOKUP(C127,Conv1!C:C,Conv1!F:F)</f>
        <v>2.8182928562164302</v>
      </c>
      <c r="W127" s="16">
        <f>_xlfn.XLOOKUP(C127,Conv2!C:C,Conv2!D:D)</f>
        <v>2.7894885540008501</v>
      </c>
      <c r="X127" s="16">
        <f>_xlfn.XLOOKUP(C127,Conv2!C:C,Conv2!E:E)</f>
        <v>3.5608172416686998</v>
      </c>
      <c r="Y127" s="16">
        <f>_xlfn.XLOOKUP(C127,Conv2!C:C,Conv2!E:E)</f>
        <v>3.5608172416686998</v>
      </c>
      <c r="Z127" s="15">
        <f t="shared" si="20"/>
        <v>1</v>
      </c>
      <c r="AA127" s="15">
        <f t="shared" si="21"/>
        <v>1</v>
      </c>
      <c r="AB127" s="15">
        <f t="shared" si="22"/>
        <v>1</v>
      </c>
      <c r="AC127" s="15">
        <f t="shared" si="23"/>
        <v>1</v>
      </c>
      <c r="AD127" s="15">
        <f t="shared" si="30"/>
        <v>1</v>
      </c>
      <c r="AE127" s="15">
        <f t="shared" si="31"/>
        <v>1</v>
      </c>
      <c r="AF127" s="15">
        <f t="shared" si="24"/>
        <v>1</v>
      </c>
      <c r="AG127" s="15">
        <f t="shared" si="25"/>
        <v>1</v>
      </c>
      <c r="AH127" s="15">
        <f t="shared" si="26"/>
        <v>1</v>
      </c>
      <c r="AI127" s="15">
        <f t="shared" si="27"/>
        <v>1</v>
      </c>
      <c r="AJ127" s="17">
        <f t="shared" si="32"/>
        <v>1</v>
      </c>
      <c r="AK127" s="17">
        <f t="shared" si="33"/>
        <v>1</v>
      </c>
      <c r="AL127" s="15">
        <f t="shared" si="34"/>
        <v>1</v>
      </c>
      <c r="AM127" s="15">
        <f t="shared" si="35"/>
        <v>1</v>
      </c>
      <c r="AN127" s="15">
        <f t="shared" si="36"/>
        <v>1</v>
      </c>
      <c r="AO127" s="16">
        <f t="shared" si="28"/>
        <v>1.4745774658083048</v>
      </c>
      <c r="AP127" s="16">
        <f t="shared" si="37"/>
        <v>520.17474951888994</v>
      </c>
      <c r="AQ127" s="18">
        <f t="shared" si="38"/>
        <v>1.6363386450834869</v>
      </c>
    </row>
    <row r="128" spans="1:43" x14ac:dyDescent="0.2">
      <c r="A128" s="14" t="s">
        <v>27</v>
      </c>
      <c r="B128" s="15" t="s">
        <v>25</v>
      </c>
      <c r="C128" s="15" t="str">
        <f t="shared" si="39"/>
        <v>Leeds Bournemouth</v>
      </c>
      <c r="D128" s="15">
        <v>4</v>
      </c>
      <c r="E128" s="15">
        <v>3</v>
      </c>
      <c r="F128" s="15" t="s">
        <v>24</v>
      </c>
      <c r="G128" s="15">
        <f t="shared" si="29"/>
        <v>1</v>
      </c>
      <c r="H128" s="15">
        <v>1.72</v>
      </c>
      <c r="I128" s="15">
        <v>3.8</v>
      </c>
      <c r="J128" s="15">
        <v>4.75</v>
      </c>
      <c r="K128" s="15">
        <v>1.75</v>
      </c>
      <c r="L128" s="15">
        <v>3.8</v>
      </c>
      <c r="M128" s="15">
        <v>4.33</v>
      </c>
      <c r="N128" s="15">
        <v>1.73</v>
      </c>
      <c r="O128" s="15">
        <v>3.9</v>
      </c>
      <c r="P128" s="15">
        <v>4.5</v>
      </c>
      <c r="Q128" s="16">
        <f>_xlfn.XLOOKUP(C128,XGBoost3!C:C,XGBoost3!D:D)</f>
        <v>3.10450863838195</v>
      </c>
      <c r="R128" s="16">
        <f>_xlfn.XLOOKUP(C128,XGBoost3!C:C,XGBoost3!E:E)</f>
        <v>3.8038363456725999</v>
      </c>
      <c r="S128" s="16">
        <f>_xlfn.XLOOKUP(C128,XGBoost3!C:C,XGBoost3!F:F)</f>
        <v>2.4096655845642001</v>
      </c>
      <c r="T128" s="16">
        <f>_xlfn.XLOOKUP(C128,Conv1!C:C,Conv1!D:D)</f>
        <v>16.6294860839843</v>
      </c>
      <c r="U128" s="16">
        <f>_xlfn.XLOOKUP(C128,Conv1!C:C,Conv1!E:E)</f>
        <v>140086.78125</v>
      </c>
      <c r="V128" s="16">
        <f>_xlfn.XLOOKUP(C128,Conv1!C:C,Conv1!F:F)</f>
        <v>1.0639897584915099</v>
      </c>
      <c r="W128" s="16">
        <f>_xlfn.XLOOKUP(C128,Conv2!C:C,Conv2!D:D)</f>
        <v>2.8781111240386901</v>
      </c>
      <c r="X128" s="16">
        <f>_xlfn.XLOOKUP(C128,Conv2!C:C,Conv2!E:E)</f>
        <v>3.3446116447448699</v>
      </c>
      <c r="Y128" s="16">
        <f>_xlfn.XLOOKUP(C128,Conv2!C:C,Conv2!E:E)</f>
        <v>3.3446116447448699</v>
      </c>
      <c r="Z128" s="15">
        <f t="shared" si="20"/>
        <v>1</v>
      </c>
      <c r="AA128" s="15">
        <f t="shared" si="21"/>
        <v>1</v>
      </c>
      <c r="AB128" s="15">
        <f t="shared" si="22"/>
        <v>1</v>
      </c>
      <c r="AC128" s="15">
        <f t="shared" si="23"/>
        <v>-1</v>
      </c>
      <c r="AD128" s="15">
        <f t="shared" si="30"/>
        <v>-1</v>
      </c>
      <c r="AE128" s="15">
        <f t="shared" si="31"/>
        <v>1</v>
      </c>
      <c r="AF128" s="15">
        <f t="shared" si="24"/>
        <v>1</v>
      </c>
      <c r="AG128" s="15">
        <f t="shared" si="25"/>
        <v>1</v>
      </c>
      <c r="AH128" s="15">
        <f t="shared" si="26"/>
        <v>1</v>
      </c>
      <c r="AI128" s="15">
        <f t="shared" si="27"/>
        <v>0</v>
      </c>
      <c r="AJ128" s="17">
        <f t="shared" si="32"/>
        <v>0</v>
      </c>
      <c r="AK128" s="17">
        <f t="shared" si="33"/>
        <v>1</v>
      </c>
      <c r="AL128" s="15">
        <f t="shared" si="34"/>
        <v>0</v>
      </c>
      <c r="AM128" s="15">
        <f t="shared" si="35"/>
        <v>0</v>
      </c>
      <c r="AN128" s="15">
        <f t="shared" si="36"/>
        <v>1</v>
      </c>
      <c r="AO128" s="16">
        <f t="shared" si="28"/>
        <v>2.5036012888947652</v>
      </c>
      <c r="AP128" s="16">
        <f t="shared" si="37"/>
        <v>140082.88208450901</v>
      </c>
      <c r="AQ128" s="18">
        <f t="shared" si="38"/>
        <v>1.7209118599607411</v>
      </c>
    </row>
    <row r="129" spans="1:43" x14ac:dyDescent="0.2">
      <c r="A129" s="14" t="s">
        <v>40</v>
      </c>
      <c r="B129" s="15" t="s">
        <v>21</v>
      </c>
      <c r="C129" s="15" t="str">
        <f t="shared" si="39"/>
        <v>Man City Fulham</v>
      </c>
      <c r="D129" s="15">
        <v>2</v>
      </c>
      <c r="E129" s="15">
        <v>1</v>
      </c>
      <c r="F129" s="15" t="s">
        <v>24</v>
      </c>
      <c r="G129" s="15">
        <f t="shared" si="29"/>
        <v>1</v>
      </c>
      <c r="H129" s="15">
        <v>1.1100000000000001</v>
      </c>
      <c r="I129" s="15">
        <v>9.5</v>
      </c>
      <c r="J129" s="15">
        <v>19</v>
      </c>
      <c r="K129" s="15">
        <v>1.1299999999999999</v>
      </c>
      <c r="L129" s="15">
        <v>9.75</v>
      </c>
      <c r="M129" s="15">
        <v>19</v>
      </c>
      <c r="N129" s="15">
        <v>1.1499999999999999</v>
      </c>
      <c r="O129" s="15">
        <v>9.5</v>
      </c>
      <c r="P129" s="15">
        <v>16</v>
      </c>
      <c r="Q129" s="16">
        <f>_xlfn.XLOOKUP(C129,XGBoost3!C:C,XGBoost3!D:D)</f>
        <v>1.17350602149963</v>
      </c>
      <c r="R129" s="16">
        <f>_xlfn.XLOOKUP(C129,XGBoost3!C:C,XGBoost3!E:E)</f>
        <v>12.581768989562899</v>
      </c>
      <c r="S129" s="16">
        <f>_xlfn.XLOOKUP(C129,XGBoost3!C:C,XGBoost3!F:F)</f>
        <v>14.625740051269499</v>
      </c>
      <c r="T129" s="16">
        <f>_xlfn.XLOOKUP(C129,Conv1!C:C,Conv1!D:D)</f>
        <v>1.00019872188568</v>
      </c>
      <c r="U129" s="16">
        <f>_xlfn.XLOOKUP(C129,Conv1!C:C,Conv1!E:E)</f>
        <v>5965.56689453125</v>
      </c>
      <c r="V129" s="16">
        <f>_xlfn.XLOOKUP(C129,Conv1!C:C,Conv1!F:F)</f>
        <v>32188.92578125</v>
      </c>
      <c r="W129" s="16">
        <f>_xlfn.XLOOKUP(C129,Conv2!C:C,Conv2!D:D)</f>
        <v>1.6440572738647401</v>
      </c>
      <c r="X129" s="16">
        <f>_xlfn.XLOOKUP(C129,Conv2!C:C,Conv2!E:E)</f>
        <v>4.2038702964782697</v>
      </c>
      <c r="Y129" s="16">
        <f>_xlfn.XLOOKUP(C129,Conv2!C:C,Conv2!E:E)</f>
        <v>4.2038702964782697</v>
      </c>
      <c r="Z129" s="15">
        <f t="shared" si="20"/>
        <v>1</v>
      </c>
      <c r="AA129" s="15">
        <f t="shared" si="21"/>
        <v>1</v>
      </c>
      <c r="AB129" s="15">
        <f t="shared" si="22"/>
        <v>1</v>
      </c>
      <c r="AC129" s="15">
        <f t="shared" si="23"/>
        <v>1</v>
      </c>
      <c r="AD129" s="15">
        <f t="shared" si="30"/>
        <v>1</v>
      </c>
      <c r="AE129" s="15">
        <f t="shared" si="31"/>
        <v>1</v>
      </c>
      <c r="AF129" s="15">
        <f t="shared" si="24"/>
        <v>1</v>
      </c>
      <c r="AG129" s="15">
        <f t="shared" si="25"/>
        <v>1</v>
      </c>
      <c r="AH129" s="15">
        <f t="shared" si="26"/>
        <v>1</v>
      </c>
      <c r="AI129" s="15">
        <f t="shared" si="27"/>
        <v>1</v>
      </c>
      <c r="AJ129" s="17">
        <f t="shared" si="32"/>
        <v>1</v>
      </c>
      <c r="AK129" s="17">
        <f t="shared" si="33"/>
        <v>1</v>
      </c>
      <c r="AL129" s="15">
        <f t="shared" si="34"/>
        <v>1</v>
      </c>
      <c r="AM129" s="15">
        <f t="shared" si="35"/>
        <v>1</v>
      </c>
      <c r="AN129" s="15">
        <f t="shared" si="36"/>
        <v>1</v>
      </c>
      <c r="AO129" s="16">
        <f t="shared" si="28"/>
        <v>3.3743803942002497</v>
      </c>
      <c r="AP129" s="16">
        <f t="shared" si="37"/>
        <v>32719.594835517026</v>
      </c>
      <c r="AQ129" s="18">
        <f t="shared" si="38"/>
        <v>12.939928840943889</v>
      </c>
    </row>
    <row r="130" spans="1:43" x14ac:dyDescent="0.2">
      <c r="A130" s="14" t="s">
        <v>30</v>
      </c>
      <c r="B130" s="15" t="s">
        <v>36</v>
      </c>
      <c r="C130" s="15" t="str">
        <f t="shared" si="39"/>
        <v>Nott'm Forest Brentford</v>
      </c>
      <c r="D130" s="15">
        <v>2</v>
      </c>
      <c r="E130" s="15">
        <v>2</v>
      </c>
      <c r="F130" s="15" t="s">
        <v>23</v>
      </c>
      <c r="G130" s="15">
        <f t="shared" si="29"/>
        <v>0</v>
      </c>
      <c r="H130" s="15">
        <v>2.75</v>
      </c>
      <c r="I130" s="15">
        <v>3.3</v>
      </c>
      <c r="J130" s="15">
        <v>2.6</v>
      </c>
      <c r="K130" s="15">
        <v>2.75</v>
      </c>
      <c r="L130" s="15">
        <v>3.4</v>
      </c>
      <c r="M130" s="15">
        <v>2.5</v>
      </c>
      <c r="N130" s="15">
        <v>2.75</v>
      </c>
      <c r="O130" s="15">
        <v>3.35</v>
      </c>
      <c r="P130" s="15">
        <v>2.6</v>
      </c>
      <c r="Q130" s="16">
        <f>_xlfn.XLOOKUP(C130,XGBoost3!C:C,XGBoost3!D:D)</f>
        <v>2.5538096427917401</v>
      </c>
      <c r="R130" s="16">
        <f>_xlfn.XLOOKUP(C130,XGBoost3!C:C,XGBoost3!E:E)</f>
        <v>2.6143345832824698</v>
      </c>
      <c r="S130" s="16">
        <f>_xlfn.XLOOKUP(C130,XGBoost3!C:C,XGBoost3!F:F)</f>
        <v>4.4263129234313903</v>
      </c>
      <c r="T130" s="16">
        <f>_xlfn.XLOOKUP(C130,Conv1!C:C,Conv1!D:D)</f>
        <v>19.374782562255799</v>
      </c>
      <c r="U130" s="16">
        <f>_xlfn.XLOOKUP(C130,Conv1!C:C,Conv1!E:E)</f>
        <v>1.25174677371978</v>
      </c>
      <c r="V130" s="16">
        <f>_xlfn.XLOOKUP(C130,Conv1!C:C,Conv1!F:F)</f>
        <v>6.6888318061828604</v>
      </c>
      <c r="W130" s="16">
        <f>_xlfn.XLOOKUP(C130,Conv2!C:C,Conv2!D:D)</f>
        <v>1.87081146240234</v>
      </c>
      <c r="X130" s="16">
        <f>_xlfn.XLOOKUP(C130,Conv2!C:C,Conv2!E:E)</f>
        <v>4.5605397224426198</v>
      </c>
      <c r="Y130" s="16">
        <f>_xlfn.XLOOKUP(C130,Conv2!C:C,Conv2!E:E)</f>
        <v>4.5605397224426198</v>
      </c>
      <c r="Z130" s="15">
        <f t="shared" ref="Z130:Z193" si="40">-1 + 2*IF(MIN(H130:J130)=H130,1,0)</f>
        <v>-1</v>
      </c>
      <c r="AA130" s="15">
        <f t="shared" ref="AA130:AA193" si="41">-1 + 2*IF(MIN(K130:M130)=K130,1,0)</f>
        <v>-1</v>
      </c>
      <c r="AB130" s="15">
        <f t="shared" ref="AB130:AB193" si="42">-1 + 2*IF(MIN(N130:P130)=N130,1,0)</f>
        <v>-1</v>
      </c>
      <c r="AC130" s="15">
        <f t="shared" ref="AC130:AC193" si="43">-1 + 2*IF(MIN(Q130:S130)=Q130,1,0)</f>
        <v>1</v>
      </c>
      <c r="AD130" s="15">
        <f t="shared" si="30"/>
        <v>-1</v>
      </c>
      <c r="AE130" s="15">
        <f t="shared" si="31"/>
        <v>1</v>
      </c>
      <c r="AF130" s="15">
        <f t="shared" ref="AF130:AF193" si="44">IF(Z130=G130,1,0)</f>
        <v>0</v>
      </c>
      <c r="AG130" s="15">
        <f t="shared" ref="AG130:AG193" si="45">IF(AA130=G130,1,0)</f>
        <v>0</v>
      </c>
      <c r="AH130" s="15">
        <f t="shared" ref="AH130:AH193" si="46">IF(AB130=G130,1,0)</f>
        <v>0</v>
      </c>
      <c r="AI130" s="15">
        <f t="shared" ref="AI130:AI193" si="47">IF(AC130=G130,1,0)</f>
        <v>0</v>
      </c>
      <c r="AJ130" s="17">
        <f t="shared" si="32"/>
        <v>0</v>
      </c>
      <c r="AK130" s="17">
        <f t="shared" si="33"/>
        <v>0</v>
      </c>
      <c r="AL130" s="15">
        <f t="shared" si="34"/>
        <v>1</v>
      </c>
      <c r="AM130" s="15">
        <f t="shared" si="35"/>
        <v>1</v>
      </c>
      <c r="AN130" s="15">
        <f t="shared" si="36"/>
        <v>1</v>
      </c>
      <c r="AO130" s="16">
        <f t="shared" ref="AO130:AO193" si="48">SQRT((Q130-N130)^2+(R130-O130)^2+(S130-P130)^2)</f>
        <v>1.9786644879585302</v>
      </c>
      <c r="AP130" s="16">
        <f t="shared" si="37"/>
        <v>17.248321871507745</v>
      </c>
      <c r="AQ130" s="18">
        <f t="shared" si="38"/>
        <v>2.4661903631978515</v>
      </c>
    </row>
    <row r="131" spans="1:43" x14ac:dyDescent="0.2">
      <c r="A131" s="14" t="s">
        <v>28</v>
      </c>
      <c r="B131" s="15" t="s">
        <v>38</v>
      </c>
      <c r="C131" s="15" t="str">
        <f t="shared" si="39"/>
        <v>Wolves Brighton</v>
      </c>
      <c r="D131" s="15">
        <v>2</v>
      </c>
      <c r="E131" s="15">
        <v>3</v>
      </c>
      <c r="F131" s="15" t="s">
        <v>20</v>
      </c>
      <c r="G131" s="15">
        <f t="shared" ref="G131:G194" si="49">IF(F131="H",1,0)+IF(F131="A",-1,0)</f>
        <v>-1</v>
      </c>
      <c r="H131" s="15">
        <v>3.3</v>
      </c>
      <c r="I131" s="15">
        <v>3.3</v>
      </c>
      <c r="J131" s="15">
        <v>2.25</v>
      </c>
      <c r="K131" s="15">
        <v>3.25</v>
      </c>
      <c r="L131" s="15">
        <v>3.3</v>
      </c>
      <c r="M131" s="15">
        <v>2.2000000000000002</v>
      </c>
      <c r="N131" s="15">
        <v>3.3</v>
      </c>
      <c r="O131" s="15">
        <v>3.3</v>
      </c>
      <c r="P131" s="15">
        <v>2.25</v>
      </c>
      <c r="Q131" s="16">
        <f>_xlfn.XLOOKUP(C131,XGBoost3!C:C,XGBoost3!D:D)</f>
        <v>2.5824122428893999</v>
      </c>
      <c r="R131" s="16">
        <f>_xlfn.XLOOKUP(C131,XGBoost3!C:C,XGBoost3!E:E)</f>
        <v>2.6362619400024401</v>
      </c>
      <c r="S131" s="16">
        <f>_xlfn.XLOOKUP(C131,XGBoost3!C:C,XGBoost3!F:F)</f>
        <v>4.28375196456909</v>
      </c>
      <c r="T131" s="16">
        <f>_xlfn.XLOOKUP(C131,Conv1!C:C,Conv1!D:D)</f>
        <v>240.40057373046801</v>
      </c>
      <c r="U131" s="16">
        <f>_xlfn.XLOOKUP(C131,Conv1!C:C,Conv1!E:E)</f>
        <v>51.858379364013601</v>
      </c>
      <c r="V131" s="16">
        <f>_xlfn.XLOOKUP(C131,Conv1!C:C,Conv1!F:F)</f>
        <v>1.0240057706832799</v>
      </c>
      <c r="W131" s="16">
        <f>_xlfn.XLOOKUP(C131,Conv2!C:C,Conv2!D:D)</f>
        <v>2.7931425571441602</v>
      </c>
      <c r="X131" s="16">
        <f>_xlfn.XLOOKUP(C131,Conv2!C:C,Conv2!E:E)</f>
        <v>3.4186975955963099</v>
      </c>
      <c r="Y131" s="16">
        <f>_xlfn.XLOOKUP(C131,Conv2!C:C,Conv2!E:E)</f>
        <v>3.4186975955963099</v>
      </c>
      <c r="Z131" s="15">
        <f t="shared" si="40"/>
        <v>-1</v>
      </c>
      <c r="AA131" s="15">
        <f t="shared" si="41"/>
        <v>-1</v>
      </c>
      <c r="AB131" s="15">
        <f t="shared" si="42"/>
        <v>-1</v>
      </c>
      <c r="AC131" s="15">
        <f t="shared" si="43"/>
        <v>1</v>
      </c>
      <c r="AD131" s="15">
        <f t="shared" ref="AD131:AD194" si="50">-1 + 2*IF(MIN(T131:V131)=T131,1,0)</f>
        <v>-1</v>
      </c>
      <c r="AE131" s="15">
        <f t="shared" ref="AE131:AE194" si="51">-1 + 2*IF(MIN(W131:Y131)=W131,1,0)</f>
        <v>1</v>
      </c>
      <c r="AF131" s="15">
        <f t="shared" si="44"/>
        <v>1</v>
      </c>
      <c r="AG131" s="15">
        <f t="shared" si="45"/>
        <v>1</v>
      </c>
      <c r="AH131" s="15">
        <f t="shared" si="46"/>
        <v>1</v>
      </c>
      <c r="AI131" s="15">
        <f t="shared" si="47"/>
        <v>0</v>
      </c>
      <c r="AJ131" s="17">
        <f t="shared" ref="AJ131:AJ194" si="52">IF(AD131=G131,1,0)</f>
        <v>1</v>
      </c>
      <c r="AK131" s="17">
        <f t="shared" ref="AK131:AK194" si="53">IF(AE131=G131,1,0)</f>
        <v>0</v>
      </c>
      <c r="AL131" s="15">
        <f t="shared" ref="AL131:AL194" si="54">IF(AI131=AH131,1,0)</f>
        <v>0</v>
      </c>
      <c r="AM131" s="15">
        <f t="shared" ref="AM131:AM194" si="55">IF(AJ131=AH131,1,0)</f>
        <v>1</v>
      </c>
      <c r="AN131" s="15">
        <f t="shared" ref="AN131:AN194" si="56">IF(AK131=AH131,1,0)</f>
        <v>0</v>
      </c>
      <c r="AO131" s="16">
        <f t="shared" si="48"/>
        <v>2.2564634840459927</v>
      </c>
      <c r="AP131" s="16">
        <f t="shared" ref="AP131:AP194" si="57">SQRT((T131-N131)^2+(U131-O131)^2+(V131-P131)^2)</f>
        <v>242.02500145982208</v>
      </c>
      <c r="AQ131" s="18">
        <f t="shared" ref="AQ131:AQ194" si="58">SQRT((W131-N131)^2+(X131-O131)^2+(Y131-P131)^2)</f>
        <v>1.2793934721309554</v>
      </c>
    </row>
    <row r="132" spans="1:43" x14ac:dyDescent="0.2">
      <c r="A132" s="14" t="s">
        <v>33</v>
      </c>
      <c r="B132" s="15" t="s">
        <v>35</v>
      </c>
      <c r="C132" s="15" t="str">
        <f t="shared" ref="C132:C195" si="59" xml:space="preserve"> A132 &amp;" " &amp; B132</f>
        <v>Everton Leicester</v>
      </c>
      <c r="D132" s="15">
        <v>0</v>
      </c>
      <c r="E132" s="15">
        <v>2</v>
      </c>
      <c r="F132" s="15" t="s">
        <v>20</v>
      </c>
      <c r="G132" s="15">
        <f t="shared" si="49"/>
        <v>-1</v>
      </c>
      <c r="H132" s="15">
        <v>2.4</v>
      </c>
      <c r="I132" s="15">
        <v>3.3</v>
      </c>
      <c r="J132" s="15">
        <v>3</v>
      </c>
      <c r="K132" s="15">
        <v>2.4</v>
      </c>
      <c r="L132" s="15">
        <v>3.3</v>
      </c>
      <c r="M132" s="15">
        <v>2.95</v>
      </c>
      <c r="N132" s="15">
        <v>2.4</v>
      </c>
      <c r="O132" s="15">
        <v>3.3</v>
      </c>
      <c r="P132" s="15">
        <v>3</v>
      </c>
      <c r="Q132" s="16">
        <f>_xlfn.XLOOKUP(C132,XGBoost3!C:C,XGBoost3!D:D)</f>
        <v>3.5103383064270002</v>
      </c>
      <c r="R132" s="16">
        <f>_xlfn.XLOOKUP(C132,XGBoost3!C:C,XGBoost3!E:E)</f>
        <v>4.4097728729248002</v>
      </c>
      <c r="S132" s="16">
        <f>_xlfn.XLOOKUP(C132,XGBoost3!C:C,XGBoost3!F:F)</f>
        <v>2.0476777553558301</v>
      </c>
      <c r="T132" s="16">
        <f>_xlfn.XLOOKUP(C132,Conv1!C:C,Conv1!D:D)</f>
        <v>17.6460647583007</v>
      </c>
      <c r="U132" s="16">
        <f>_xlfn.XLOOKUP(C132,Conv1!C:C,Conv1!E:E)</f>
        <v>14.3247737884521</v>
      </c>
      <c r="V132" s="16">
        <f>_xlfn.XLOOKUP(C132,Conv1!C:C,Conv1!F:F)</f>
        <v>1.14479219913482</v>
      </c>
      <c r="W132" s="16">
        <f>_xlfn.XLOOKUP(C132,Conv2!C:C,Conv2!D:D)</f>
        <v>3.7296111583709699</v>
      </c>
      <c r="X132" s="16">
        <f>_xlfn.XLOOKUP(C132,Conv2!C:C,Conv2!E:E)</f>
        <v>3.3085534572601301</v>
      </c>
      <c r="Y132" s="16">
        <f>_xlfn.XLOOKUP(C132,Conv2!C:C,Conv2!E:E)</f>
        <v>3.3085534572601301</v>
      </c>
      <c r="Z132" s="15">
        <f t="shared" si="40"/>
        <v>1</v>
      </c>
      <c r="AA132" s="15">
        <f t="shared" si="41"/>
        <v>1</v>
      </c>
      <c r="AB132" s="15">
        <f t="shared" si="42"/>
        <v>1</v>
      </c>
      <c r="AC132" s="15">
        <f t="shared" si="43"/>
        <v>-1</v>
      </c>
      <c r="AD132" s="15">
        <f t="shared" si="50"/>
        <v>-1</v>
      </c>
      <c r="AE132" s="15">
        <f t="shared" si="51"/>
        <v>-1</v>
      </c>
      <c r="AF132" s="15">
        <f t="shared" si="44"/>
        <v>0</v>
      </c>
      <c r="AG132" s="15">
        <f t="shared" si="45"/>
        <v>0</v>
      </c>
      <c r="AH132" s="15">
        <f t="shared" si="46"/>
        <v>0</v>
      </c>
      <c r="AI132" s="15">
        <f t="shared" si="47"/>
        <v>1</v>
      </c>
      <c r="AJ132" s="17">
        <f t="shared" si="52"/>
        <v>1</v>
      </c>
      <c r="AK132" s="17">
        <f t="shared" si="53"/>
        <v>1</v>
      </c>
      <c r="AL132" s="15">
        <f t="shared" si="54"/>
        <v>0</v>
      </c>
      <c r="AM132" s="15">
        <f t="shared" si="55"/>
        <v>0</v>
      </c>
      <c r="AN132" s="15">
        <f t="shared" si="56"/>
        <v>0</v>
      </c>
      <c r="AO132" s="16">
        <f t="shared" si="48"/>
        <v>1.8361276213387387</v>
      </c>
      <c r="AP132" s="16">
        <f t="shared" si="57"/>
        <v>18.905817191680185</v>
      </c>
      <c r="AQ132" s="18">
        <f t="shared" si="58"/>
        <v>1.3649704136291279</v>
      </c>
    </row>
    <row r="133" spans="1:43" x14ac:dyDescent="0.2">
      <c r="A133" s="14" t="s">
        <v>34</v>
      </c>
      <c r="B133" s="15" t="s">
        <v>19</v>
      </c>
      <c r="C133" s="15" t="str">
        <f t="shared" si="59"/>
        <v>Chelsea Arsenal</v>
      </c>
      <c r="D133" s="15">
        <v>0</v>
      </c>
      <c r="E133" s="15">
        <v>1</v>
      </c>
      <c r="F133" s="15" t="s">
        <v>20</v>
      </c>
      <c r="G133" s="15">
        <f t="shared" si="49"/>
        <v>-1</v>
      </c>
      <c r="H133" s="15">
        <v>2.5499999999999998</v>
      </c>
      <c r="I133" s="15">
        <v>3.4</v>
      </c>
      <c r="J133" s="15">
        <v>2.7</v>
      </c>
      <c r="K133" s="15">
        <v>2.5499999999999998</v>
      </c>
      <c r="L133" s="15">
        <v>3.4</v>
      </c>
      <c r="M133" s="15">
        <v>2.7</v>
      </c>
      <c r="N133" s="15">
        <v>2.65</v>
      </c>
      <c r="O133" s="15">
        <v>3.45</v>
      </c>
      <c r="P133" s="15">
        <v>2.6</v>
      </c>
      <c r="Q133" s="16">
        <f>_xlfn.XLOOKUP(C133,XGBoost3!C:C,XGBoost3!D:D)</f>
        <v>3.0736153125762899</v>
      </c>
      <c r="R133" s="16">
        <f>_xlfn.XLOOKUP(C133,XGBoost3!C:C,XGBoost3!E:E)</f>
        <v>8.7720413208007795</v>
      </c>
      <c r="S133" s="16">
        <f>_xlfn.XLOOKUP(C133,XGBoost3!C:C,XGBoost3!F:F)</f>
        <v>1.7836384773254299</v>
      </c>
      <c r="T133" s="16">
        <f>_xlfn.XLOOKUP(C133,Conv1!C:C,Conv1!D:D)</f>
        <v>5.1935849189758301</v>
      </c>
      <c r="U133" s="16">
        <f>_xlfn.XLOOKUP(C133,Conv1!C:C,Conv1!E:E)</f>
        <v>1.23880195617675</v>
      </c>
      <c r="V133" s="16">
        <f>_xlfn.XLOOKUP(C133,Conv1!C:C,Conv1!F:F)</f>
        <v>4480.00830078125</v>
      </c>
      <c r="W133" s="16">
        <f>_xlfn.XLOOKUP(C133,Conv2!C:C,Conv2!D:D)</f>
        <v>1.49062871932983</v>
      </c>
      <c r="X133" s="16">
        <f>_xlfn.XLOOKUP(C133,Conv2!C:C,Conv2!E:E)</f>
        <v>5.54870128631591</v>
      </c>
      <c r="Y133" s="16">
        <f>_xlfn.XLOOKUP(C133,Conv2!C:C,Conv2!E:E)</f>
        <v>5.54870128631591</v>
      </c>
      <c r="Z133" s="15">
        <f t="shared" si="40"/>
        <v>1</v>
      </c>
      <c r="AA133" s="15">
        <f t="shared" si="41"/>
        <v>1</v>
      </c>
      <c r="AB133" s="15">
        <f t="shared" si="42"/>
        <v>-1</v>
      </c>
      <c r="AC133" s="15">
        <f t="shared" si="43"/>
        <v>-1</v>
      </c>
      <c r="AD133" s="15">
        <f t="shared" si="50"/>
        <v>-1</v>
      </c>
      <c r="AE133" s="15">
        <f t="shared" si="51"/>
        <v>1</v>
      </c>
      <c r="AF133" s="15">
        <f t="shared" si="44"/>
        <v>0</v>
      </c>
      <c r="AG133" s="15">
        <f t="shared" si="45"/>
        <v>0</v>
      </c>
      <c r="AH133" s="15">
        <f t="shared" si="46"/>
        <v>1</v>
      </c>
      <c r="AI133" s="15">
        <f t="shared" si="47"/>
        <v>1</v>
      </c>
      <c r="AJ133" s="17">
        <f t="shared" si="52"/>
        <v>1</v>
      </c>
      <c r="AK133" s="17">
        <f t="shared" si="53"/>
        <v>0</v>
      </c>
      <c r="AL133" s="15">
        <f t="shared" si="54"/>
        <v>1</v>
      </c>
      <c r="AM133" s="15">
        <f t="shared" si="55"/>
        <v>1</v>
      </c>
      <c r="AN133" s="15">
        <f t="shared" si="56"/>
        <v>0</v>
      </c>
      <c r="AO133" s="16">
        <f t="shared" si="48"/>
        <v>5.400927687820265</v>
      </c>
      <c r="AP133" s="16">
        <f t="shared" si="57"/>
        <v>4477.4095692851097</v>
      </c>
      <c r="AQ133" s="18">
        <f t="shared" si="58"/>
        <v>3.8004641994824722</v>
      </c>
    </row>
    <row r="134" spans="1:43" x14ac:dyDescent="0.2">
      <c r="A134" s="14" t="s">
        <v>26</v>
      </c>
      <c r="B134" s="15" t="s">
        <v>37</v>
      </c>
      <c r="C134" s="15" t="str">
        <f t="shared" si="59"/>
        <v>Aston Villa Man United</v>
      </c>
      <c r="D134" s="15">
        <v>3</v>
      </c>
      <c r="E134" s="15">
        <v>1</v>
      </c>
      <c r="F134" s="15" t="s">
        <v>24</v>
      </c>
      <c r="G134" s="15">
        <f t="shared" si="49"/>
        <v>1</v>
      </c>
      <c r="H134" s="15">
        <v>3.3</v>
      </c>
      <c r="I134" s="15">
        <v>3.8</v>
      </c>
      <c r="J134" s="15">
        <v>2.1</v>
      </c>
      <c r="K134" s="15">
        <v>3.4</v>
      </c>
      <c r="L134" s="15">
        <v>3.4</v>
      </c>
      <c r="M134" s="15">
        <v>2.1</v>
      </c>
      <c r="N134" s="15">
        <v>3.4</v>
      </c>
      <c r="O134" s="15">
        <v>3.5</v>
      </c>
      <c r="P134" s="15">
        <v>2.15</v>
      </c>
      <c r="Q134" s="16">
        <f>_xlfn.XLOOKUP(C134,XGBoost3!C:C,XGBoost3!D:D)</f>
        <v>3.73016262054443</v>
      </c>
      <c r="R134" s="16">
        <f>_xlfn.XLOOKUP(C134,XGBoost3!C:C,XGBoost3!E:E)</f>
        <v>5.0134940147399902</v>
      </c>
      <c r="S134" s="16">
        <f>_xlfn.XLOOKUP(C134,XGBoost3!C:C,XGBoost3!F:F)</f>
        <v>1.8780981302261299</v>
      </c>
      <c r="T134" s="16">
        <f>_xlfn.XLOOKUP(C134,Conv1!C:C,Conv1!D:D)</f>
        <v>3311.61376953125</v>
      </c>
      <c r="U134" s="16">
        <f>_xlfn.XLOOKUP(C134,Conv1!C:C,Conv1!E:E)</f>
        <v>21.4263896942138</v>
      </c>
      <c r="V134" s="16">
        <f>_xlfn.XLOOKUP(C134,Conv1!C:C,Conv1!F:F)</f>
        <v>1.04928863048553</v>
      </c>
      <c r="W134" s="16">
        <f>_xlfn.XLOOKUP(C134,Conv2!C:C,Conv2!D:D)</f>
        <v>4.9964742660522399</v>
      </c>
      <c r="X134" s="16">
        <f>_xlfn.XLOOKUP(C134,Conv2!C:C,Conv2!E:E)</f>
        <v>7.0532927513122496</v>
      </c>
      <c r="Y134" s="16">
        <f>_xlfn.XLOOKUP(C134,Conv2!C:C,Conv2!E:E)</f>
        <v>7.0532927513122496</v>
      </c>
      <c r="Z134" s="15">
        <f t="shared" si="40"/>
        <v>-1</v>
      </c>
      <c r="AA134" s="15">
        <f t="shared" si="41"/>
        <v>-1</v>
      </c>
      <c r="AB134" s="15">
        <f t="shared" si="42"/>
        <v>-1</v>
      </c>
      <c r="AC134" s="15">
        <f t="shared" si="43"/>
        <v>-1</v>
      </c>
      <c r="AD134" s="15">
        <f t="shared" si="50"/>
        <v>-1</v>
      </c>
      <c r="AE134" s="15">
        <f t="shared" si="51"/>
        <v>1</v>
      </c>
      <c r="AF134" s="15">
        <f t="shared" si="44"/>
        <v>0</v>
      </c>
      <c r="AG134" s="15">
        <f t="shared" si="45"/>
        <v>0</v>
      </c>
      <c r="AH134" s="15">
        <f t="shared" si="46"/>
        <v>0</v>
      </c>
      <c r="AI134" s="15">
        <f t="shared" si="47"/>
        <v>0</v>
      </c>
      <c r="AJ134" s="17">
        <f t="shared" si="52"/>
        <v>0</v>
      </c>
      <c r="AK134" s="17">
        <f t="shared" si="53"/>
        <v>1</v>
      </c>
      <c r="AL134" s="15">
        <f t="shared" si="54"/>
        <v>1</v>
      </c>
      <c r="AM134" s="15">
        <f t="shared" si="55"/>
        <v>1</v>
      </c>
      <c r="AN134" s="15">
        <f t="shared" si="56"/>
        <v>0</v>
      </c>
      <c r="AO134" s="16">
        <f t="shared" si="48"/>
        <v>1.5727689326296681</v>
      </c>
      <c r="AP134" s="16">
        <f t="shared" si="57"/>
        <v>3308.2625216160141</v>
      </c>
      <c r="AQ134" s="18">
        <f t="shared" si="58"/>
        <v>6.2623397595281007</v>
      </c>
    </row>
    <row r="135" spans="1:43" x14ac:dyDescent="0.2">
      <c r="A135" s="14" t="s">
        <v>32</v>
      </c>
      <c r="B135" s="15" t="s">
        <v>29</v>
      </c>
      <c r="C135" s="15" t="str">
        <f t="shared" si="59"/>
        <v>Southampton Newcastle</v>
      </c>
      <c r="D135" s="15">
        <v>1</v>
      </c>
      <c r="E135" s="15">
        <v>4</v>
      </c>
      <c r="F135" s="15" t="s">
        <v>20</v>
      </c>
      <c r="G135" s="15">
        <f t="shared" si="49"/>
        <v>-1</v>
      </c>
      <c r="H135" s="15">
        <v>4</v>
      </c>
      <c r="I135" s="15">
        <v>3.6</v>
      </c>
      <c r="J135" s="15">
        <v>1.9</v>
      </c>
      <c r="K135" s="15">
        <v>3.9</v>
      </c>
      <c r="L135" s="15">
        <v>3.6</v>
      </c>
      <c r="M135" s="15">
        <v>1.9</v>
      </c>
      <c r="N135" s="15">
        <v>3.9</v>
      </c>
      <c r="O135" s="15">
        <v>3.6</v>
      </c>
      <c r="P135" s="15">
        <v>1.95</v>
      </c>
      <c r="Q135" s="16">
        <f>_xlfn.XLOOKUP(C135,XGBoost3!C:C,XGBoost3!D:D)</f>
        <v>2.62821316719055</v>
      </c>
      <c r="R135" s="16">
        <f>_xlfn.XLOOKUP(C135,XGBoost3!C:C,XGBoost3!E:E)</f>
        <v>3.3050086498260498</v>
      </c>
      <c r="S135" s="16">
        <f>_xlfn.XLOOKUP(C135,XGBoost3!C:C,XGBoost3!F:F)</f>
        <v>3.1551487445831299</v>
      </c>
      <c r="T135" s="16">
        <f>_xlfn.XLOOKUP(C135,Conv1!C:C,Conv1!D:D)</f>
        <v>1.1867595911026001</v>
      </c>
      <c r="U135" s="16">
        <f>_xlfn.XLOOKUP(C135,Conv1!C:C,Conv1!E:E)</f>
        <v>357.04254150390602</v>
      </c>
      <c r="V135" s="16">
        <f>_xlfn.XLOOKUP(C135,Conv1!C:C,Conv1!F:F)</f>
        <v>6.46962070465087</v>
      </c>
      <c r="W135" s="16">
        <f>_xlfn.XLOOKUP(C135,Conv2!C:C,Conv2!D:D)</f>
        <v>3.3268175125121999</v>
      </c>
      <c r="X135" s="16">
        <f>_xlfn.XLOOKUP(C135,Conv2!C:C,Conv2!E:E)</f>
        <v>4.2090115547180096</v>
      </c>
      <c r="Y135" s="16">
        <f>_xlfn.XLOOKUP(C135,Conv2!C:C,Conv2!E:E)</f>
        <v>4.2090115547180096</v>
      </c>
      <c r="Z135" s="15">
        <f t="shared" si="40"/>
        <v>-1</v>
      </c>
      <c r="AA135" s="15">
        <f t="shared" si="41"/>
        <v>-1</v>
      </c>
      <c r="AB135" s="15">
        <f t="shared" si="42"/>
        <v>-1</v>
      </c>
      <c r="AC135" s="15">
        <f t="shared" si="43"/>
        <v>1</v>
      </c>
      <c r="AD135" s="15">
        <f t="shared" si="50"/>
        <v>1</v>
      </c>
      <c r="AE135" s="15">
        <f t="shared" si="51"/>
        <v>1</v>
      </c>
      <c r="AF135" s="15">
        <f t="shared" si="44"/>
        <v>1</v>
      </c>
      <c r="AG135" s="15">
        <f t="shared" si="45"/>
        <v>1</v>
      </c>
      <c r="AH135" s="15">
        <f t="shared" si="46"/>
        <v>1</v>
      </c>
      <c r="AI135" s="15">
        <f t="shared" si="47"/>
        <v>0</v>
      </c>
      <c r="AJ135" s="17">
        <f t="shared" si="52"/>
        <v>0</v>
      </c>
      <c r="AK135" s="17">
        <f t="shared" si="53"/>
        <v>0</v>
      </c>
      <c r="AL135" s="15">
        <f t="shared" si="54"/>
        <v>0</v>
      </c>
      <c r="AM135" s="15">
        <f t="shared" si="55"/>
        <v>0</v>
      </c>
      <c r="AN135" s="15">
        <f t="shared" si="56"/>
        <v>0</v>
      </c>
      <c r="AO135" s="16">
        <f t="shared" si="48"/>
        <v>1.7767512885475096</v>
      </c>
      <c r="AP135" s="16">
        <f t="shared" si="57"/>
        <v>353.48185072160447</v>
      </c>
      <c r="AQ135" s="18">
        <f t="shared" si="58"/>
        <v>2.4088516853663338</v>
      </c>
    </row>
    <row r="136" spans="1:43" x14ac:dyDescent="0.2">
      <c r="A136" s="14" t="s">
        <v>39</v>
      </c>
      <c r="B136" s="15" t="s">
        <v>18</v>
      </c>
      <c r="C136" s="15" t="str">
        <f t="shared" si="59"/>
        <v>West Ham Crystal Palace</v>
      </c>
      <c r="D136" s="15">
        <v>1</v>
      </c>
      <c r="E136" s="15">
        <v>2</v>
      </c>
      <c r="F136" s="15" t="s">
        <v>20</v>
      </c>
      <c r="G136" s="15">
        <f t="shared" si="49"/>
        <v>-1</v>
      </c>
      <c r="H136" s="15">
        <v>1.9</v>
      </c>
      <c r="I136" s="15">
        <v>3.4</v>
      </c>
      <c r="J136" s="15">
        <v>4.2</v>
      </c>
      <c r="K136" s="15">
        <v>1.9</v>
      </c>
      <c r="L136" s="15">
        <v>3.5</v>
      </c>
      <c r="M136" s="15">
        <v>4</v>
      </c>
      <c r="N136" s="15">
        <v>1.95</v>
      </c>
      <c r="O136" s="15">
        <v>3.5</v>
      </c>
      <c r="P136" s="15">
        <v>4.0999999999999996</v>
      </c>
      <c r="Q136" s="16">
        <f>_xlfn.XLOOKUP(C136,XGBoost3!C:C,XGBoost3!D:D)</f>
        <v>1.407763838768</v>
      </c>
      <c r="R136" s="16">
        <f>_xlfn.XLOOKUP(C136,XGBoost3!C:C,XGBoost3!E:E)</f>
        <v>5.35980224609375</v>
      </c>
      <c r="S136" s="16">
        <f>_xlfn.XLOOKUP(C136,XGBoost3!C:C,XGBoost3!F:F)</f>
        <v>9.7012481689453107</v>
      </c>
      <c r="T136" s="16">
        <f>_xlfn.XLOOKUP(C136,Conv1!C:C,Conv1!D:D)</f>
        <v>1.0698384046554501</v>
      </c>
      <c r="U136" s="16">
        <f>_xlfn.XLOOKUP(C136,Conv1!C:C,Conv1!E:E)</f>
        <v>15.3204040527343</v>
      </c>
      <c r="V136" s="16">
        <f>_xlfn.XLOOKUP(C136,Conv1!C:C,Conv1!F:F)</f>
        <v>144486.09375</v>
      </c>
      <c r="W136" s="16">
        <f>_xlfn.XLOOKUP(C136,Conv2!C:C,Conv2!D:D)</f>
        <v>2.3062150478363002</v>
      </c>
      <c r="X136" s="16">
        <f>_xlfn.XLOOKUP(C136,Conv2!C:C,Conv2!E:E)</f>
        <v>3.66009473800659</v>
      </c>
      <c r="Y136" s="16">
        <f>_xlfn.XLOOKUP(C136,Conv2!C:C,Conv2!E:E)</f>
        <v>3.66009473800659</v>
      </c>
      <c r="Z136" s="15">
        <f t="shared" si="40"/>
        <v>1</v>
      </c>
      <c r="AA136" s="15">
        <f t="shared" si="41"/>
        <v>1</v>
      </c>
      <c r="AB136" s="15">
        <f t="shared" si="42"/>
        <v>1</v>
      </c>
      <c r="AC136" s="15">
        <f t="shared" si="43"/>
        <v>1</v>
      </c>
      <c r="AD136" s="15">
        <f t="shared" si="50"/>
        <v>1</v>
      </c>
      <c r="AE136" s="15">
        <f t="shared" si="51"/>
        <v>1</v>
      </c>
      <c r="AF136" s="15">
        <f t="shared" si="44"/>
        <v>0</v>
      </c>
      <c r="AG136" s="15">
        <f t="shared" si="45"/>
        <v>0</v>
      </c>
      <c r="AH136" s="15">
        <f t="shared" si="46"/>
        <v>0</v>
      </c>
      <c r="AI136" s="15">
        <f t="shared" si="47"/>
        <v>0</v>
      </c>
      <c r="AJ136" s="17">
        <f t="shared" si="52"/>
        <v>0</v>
      </c>
      <c r="AK136" s="17">
        <f t="shared" si="53"/>
        <v>0</v>
      </c>
      <c r="AL136" s="15">
        <f t="shared" si="54"/>
        <v>1</v>
      </c>
      <c r="AM136" s="15">
        <f t="shared" si="55"/>
        <v>1</v>
      </c>
      <c r="AN136" s="15">
        <f t="shared" si="56"/>
        <v>1</v>
      </c>
      <c r="AO136" s="16">
        <f t="shared" si="48"/>
        <v>5.9267921761469058</v>
      </c>
      <c r="AP136" s="16">
        <f t="shared" si="57"/>
        <v>144481.99423620809</v>
      </c>
      <c r="AQ136" s="18">
        <f t="shared" si="58"/>
        <v>0.58824835313998691</v>
      </c>
    </row>
    <row r="137" spans="1:43" x14ac:dyDescent="0.2">
      <c r="A137" s="14" t="s">
        <v>31</v>
      </c>
      <c r="B137" s="15" t="s">
        <v>22</v>
      </c>
      <c r="C137" s="15" t="str">
        <f t="shared" si="59"/>
        <v>Tottenham Liverpool</v>
      </c>
      <c r="D137" s="15">
        <v>1</v>
      </c>
      <c r="E137" s="15">
        <v>2</v>
      </c>
      <c r="F137" s="15" t="s">
        <v>20</v>
      </c>
      <c r="G137" s="15">
        <f t="shared" si="49"/>
        <v>-1</v>
      </c>
      <c r="H137" s="15">
        <v>3.3</v>
      </c>
      <c r="I137" s="15">
        <v>3.6</v>
      </c>
      <c r="J137" s="15">
        <v>2.1</v>
      </c>
      <c r="K137" s="15">
        <v>3.2</v>
      </c>
      <c r="L137" s="15">
        <v>3.6</v>
      </c>
      <c r="M137" s="15">
        <v>2.15</v>
      </c>
      <c r="N137" s="15">
        <v>3.25</v>
      </c>
      <c r="O137" s="15">
        <v>3.6</v>
      </c>
      <c r="P137" s="15">
        <v>2.15</v>
      </c>
      <c r="Q137" s="16">
        <f>_xlfn.XLOOKUP(C137,XGBoost3!C:C,XGBoost3!D:D)</f>
        <v>1.74466705322265</v>
      </c>
      <c r="R137" s="16">
        <f>_xlfn.XLOOKUP(C137,XGBoost3!C:C,XGBoost3!E:E)</f>
        <v>5.6183919906616202</v>
      </c>
      <c r="S137" s="16">
        <f>_xlfn.XLOOKUP(C137,XGBoost3!C:C,XGBoost3!F:F)</f>
        <v>4.0186810493469203</v>
      </c>
      <c r="T137" s="16">
        <f>_xlfn.XLOOKUP(C137,Conv1!C:C,Conv1!D:D)</f>
        <v>101.111808776855</v>
      </c>
      <c r="U137" s="16">
        <f>_xlfn.XLOOKUP(C137,Conv1!C:C,Conv1!E:E)</f>
        <v>64.3558349609375</v>
      </c>
      <c r="V137" s="16">
        <f>_xlfn.XLOOKUP(C137,Conv1!C:C,Conv1!F:F)</f>
        <v>1.0260920524597099</v>
      </c>
      <c r="W137" s="16">
        <f>_xlfn.XLOOKUP(C137,Conv2!C:C,Conv2!D:D)</f>
        <v>2.0562009811401301</v>
      </c>
      <c r="X137" s="16">
        <f>_xlfn.XLOOKUP(C137,Conv2!C:C,Conv2!E:E)</f>
        <v>3.7469027042388898</v>
      </c>
      <c r="Y137" s="16">
        <f>_xlfn.XLOOKUP(C137,Conv2!C:C,Conv2!E:E)</f>
        <v>3.7469027042388898</v>
      </c>
      <c r="Z137" s="15">
        <f t="shared" si="40"/>
        <v>-1</v>
      </c>
      <c r="AA137" s="15">
        <f t="shared" si="41"/>
        <v>-1</v>
      </c>
      <c r="AB137" s="15">
        <f t="shared" si="42"/>
        <v>-1</v>
      </c>
      <c r="AC137" s="15">
        <f t="shared" si="43"/>
        <v>1</v>
      </c>
      <c r="AD137" s="15">
        <f t="shared" si="50"/>
        <v>-1</v>
      </c>
      <c r="AE137" s="15">
        <f t="shared" si="51"/>
        <v>1</v>
      </c>
      <c r="AF137" s="15">
        <f t="shared" si="44"/>
        <v>1</v>
      </c>
      <c r="AG137" s="15">
        <f t="shared" si="45"/>
        <v>1</v>
      </c>
      <c r="AH137" s="15">
        <f t="shared" si="46"/>
        <v>1</v>
      </c>
      <c r="AI137" s="15">
        <f t="shared" si="47"/>
        <v>0</v>
      </c>
      <c r="AJ137" s="17">
        <f t="shared" si="52"/>
        <v>1</v>
      </c>
      <c r="AK137" s="17">
        <f t="shared" si="53"/>
        <v>0</v>
      </c>
      <c r="AL137" s="15">
        <f t="shared" si="54"/>
        <v>0</v>
      </c>
      <c r="AM137" s="15">
        <f t="shared" si="55"/>
        <v>1</v>
      </c>
      <c r="AN137" s="15">
        <f t="shared" si="56"/>
        <v>0</v>
      </c>
      <c r="AO137" s="16">
        <f t="shared" si="48"/>
        <v>3.1355864479884246</v>
      </c>
      <c r="AP137" s="16">
        <f t="shared" si="57"/>
        <v>115.19317804433105</v>
      </c>
      <c r="AQ137" s="18">
        <f t="shared" si="58"/>
        <v>1.9992085305812815</v>
      </c>
    </row>
    <row r="138" spans="1:43" x14ac:dyDescent="0.2">
      <c r="A138" s="14" t="s">
        <v>40</v>
      </c>
      <c r="B138" s="15" t="s">
        <v>36</v>
      </c>
      <c r="C138" s="15" t="str">
        <f t="shared" si="59"/>
        <v>Man City Brentford</v>
      </c>
      <c r="D138" s="15">
        <v>1</v>
      </c>
      <c r="E138" s="15">
        <v>2</v>
      </c>
      <c r="F138" s="15" t="s">
        <v>20</v>
      </c>
      <c r="G138" s="15">
        <f t="shared" si="49"/>
        <v>-1</v>
      </c>
      <c r="H138" s="15">
        <v>1.1399999999999999</v>
      </c>
      <c r="I138" s="15">
        <v>8</v>
      </c>
      <c r="J138" s="15">
        <v>17</v>
      </c>
      <c r="K138" s="15">
        <v>1.1399999999999999</v>
      </c>
      <c r="L138" s="15">
        <v>9</v>
      </c>
      <c r="M138" s="15">
        <v>18</v>
      </c>
      <c r="N138" s="15">
        <v>1.1499999999999999</v>
      </c>
      <c r="O138" s="15">
        <v>8.5</v>
      </c>
      <c r="P138" s="15">
        <v>18</v>
      </c>
      <c r="Q138" s="16">
        <f>_xlfn.XLOOKUP(C138,XGBoost3!C:C,XGBoost3!D:D)</f>
        <v>1.2453424930572501</v>
      </c>
      <c r="R138" s="16">
        <f>_xlfn.XLOOKUP(C138,XGBoost3!C:C,XGBoost3!E:E)</f>
        <v>15.9724731445312</v>
      </c>
      <c r="S138" s="16">
        <f>_xlfn.XLOOKUP(C138,XGBoost3!C:C,XGBoost3!F:F)</f>
        <v>7.4404568672180096</v>
      </c>
      <c r="T138" s="16">
        <f>_xlfn.XLOOKUP(C138,Conv1!C:C,Conv1!D:D)</f>
        <v>1.4941531419753999</v>
      </c>
      <c r="U138" s="16">
        <f>_xlfn.XLOOKUP(C138,Conv1!C:C,Conv1!E:E)</f>
        <v>3.03012943267822</v>
      </c>
      <c r="V138" s="16">
        <f>_xlfn.XLOOKUP(C138,Conv1!C:C,Conv1!F:F)</f>
        <v>1417.22521972656</v>
      </c>
      <c r="W138" s="16">
        <f>_xlfn.XLOOKUP(C138,Conv2!C:C,Conv2!D:D)</f>
        <v>2.0145993232727002</v>
      </c>
      <c r="X138" s="16">
        <f>_xlfn.XLOOKUP(C138,Conv2!C:C,Conv2!E:E)</f>
        <v>3.6724903583526598</v>
      </c>
      <c r="Y138" s="16">
        <f>_xlfn.XLOOKUP(C138,Conv2!C:C,Conv2!E:E)</f>
        <v>3.6724903583526598</v>
      </c>
      <c r="Z138" s="15">
        <f t="shared" si="40"/>
        <v>1</v>
      </c>
      <c r="AA138" s="15">
        <f t="shared" si="41"/>
        <v>1</v>
      </c>
      <c r="AB138" s="15">
        <f t="shared" si="42"/>
        <v>1</v>
      </c>
      <c r="AC138" s="15">
        <f t="shared" si="43"/>
        <v>1</v>
      </c>
      <c r="AD138" s="15">
        <f t="shared" si="50"/>
        <v>1</v>
      </c>
      <c r="AE138" s="15">
        <f t="shared" si="51"/>
        <v>1</v>
      </c>
      <c r="AF138" s="15">
        <f t="shared" si="44"/>
        <v>0</v>
      </c>
      <c r="AG138" s="15">
        <f t="shared" si="45"/>
        <v>0</v>
      </c>
      <c r="AH138" s="15">
        <f t="shared" si="46"/>
        <v>0</v>
      </c>
      <c r="AI138" s="15">
        <f t="shared" si="47"/>
        <v>0</v>
      </c>
      <c r="AJ138" s="17">
        <f t="shared" si="52"/>
        <v>0</v>
      </c>
      <c r="AK138" s="17">
        <f t="shared" si="53"/>
        <v>0</v>
      </c>
      <c r="AL138" s="15">
        <f t="shared" si="54"/>
        <v>1</v>
      </c>
      <c r="AM138" s="15">
        <f t="shared" si="55"/>
        <v>1</v>
      </c>
      <c r="AN138" s="15">
        <f t="shared" si="56"/>
        <v>1</v>
      </c>
      <c r="AO138" s="16">
        <f t="shared" si="48"/>
        <v>12.936417443009702</v>
      </c>
      <c r="AP138" s="16">
        <f t="shared" si="57"/>
        <v>1399.2359534561169</v>
      </c>
      <c r="AQ138" s="18">
        <f t="shared" si="58"/>
        <v>15.143642687989544</v>
      </c>
    </row>
    <row r="139" spans="1:43" x14ac:dyDescent="0.2">
      <c r="A139" s="14" t="s">
        <v>25</v>
      </c>
      <c r="B139" s="15" t="s">
        <v>33</v>
      </c>
      <c r="C139" s="15" t="str">
        <f t="shared" si="59"/>
        <v>Bournemouth Everton</v>
      </c>
      <c r="D139" s="15">
        <v>3</v>
      </c>
      <c r="E139" s="15">
        <v>0</v>
      </c>
      <c r="F139" s="15" t="s">
        <v>24</v>
      </c>
      <c r="G139" s="15">
        <f t="shared" si="49"/>
        <v>1</v>
      </c>
      <c r="H139" s="15">
        <v>2.8</v>
      </c>
      <c r="I139" s="15">
        <v>3.25</v>
      </c>
      <c r="J139" s="15">
        <v>2.6</v>
      </c>
      <c r="K139" s="15">
        <v>2.85</v>
      </c>
      <c r="L139" s="15">
        <v>3.2</v>
      </c>
      <c r="M139" s="15">
        <v>2.5499999999999998</v>
      </c>
      <c r="N139" s="15">
        <v>2.85</v>
      </c>
      <c r="O139" s="15">
        <v>3.2</v>
      </c>
      <c r="P139" s="15">
        <v>2.6</v>
      </c>
      <c r="Q139" s="16">
        <f>_xlfn.XLOOKUP(C139,XGBoost3!C:C,XGBoost3!D:D)</f>
        <v>2.7106626033782901</v>
      </c>
      <c r="R139" s="16">
        <f>_xlfn.XLOOKUP(C139,XGBoost3!C:C,XGBoost3!E:E)</f>
        <v>5.2564206123351997</v>
      </c>
      <c r="S139" s="16">
        <f>_xlfn.XLOOKUP(C139,XGBoost3!C:C,XGBoost3!F:F)</f>
        <v>2.2683813571929901</v>
      </c>
      <c r="T139" s="16">
        <f>_xlfn.XLOOKUP(C139,Conv1!C:C,Conv1!D:D)</f>
        <v>1.55079889297485</v>
      </c>
      <c r="U139" s="16">
        <f>_xlfn.XLOOKUP(C139,Conv1!C:C,Conv1!E:E)</f>
        <v>6204.71435546875</v>
      </c>
      <c r="V139" s="16">
        <f>_xlfn.XLOOKUP(C139,Conv1!C:C,Conv1!F:F)</f>
        <v>2.8168232440948402</v>
      </c>
      <c r="W139" s="16">
        <f>_xlfn.XLOOKUP(C139,Conv2!C:C,Conv2!D:D)</f>
        <v>2.9929862022399898</v>
      </c>
      <c r="X139" s="16">
        <f>_xlfn.XLOOKUP(C139,Conv2!C:C,Conv2!E:E)</f>
        <v>3.75922203063964</v>
      </c>
      <c r="Y139" s="16">
        <f>_xlfn.XLOOKUP(C139,Conv2!C:C,Conv2!E:E)</f>
        <v>3.75922203063964</v>
      </c>
      <c r="Z139" s="15">
        <f t="shared" si="40"/>
        <v>-1</v>
      </c>
      <c r="AA139" s="15">
        <f t="shared" si="41"/>
        <v>-1</v>
      </c>
      <c r="AB139" s="15">
        <f t="shared" si="42"/>
        <v>-1</v>
      </c>
      <c r="AC139" s="15">
        <f t="shared" si="43"/>
        <v>-1</v>
      </c>
      <c r="AD139" s="15">
        <f t="shared" si="50"/>
        <v>1</v>
      </c>
      <c r="AE139" s="15">
        <f t="shared" si="51"/>
        <v>1</v>
      </c>
      <c r="AF139" s="15">
        <f t="shared" si="44"/>
        <v>0</v>
      </c>
      <c r="AG139" s="15">
        <f t="shared" si="45"/>
        <v>0</v>
      </c>
      <c r="AH139" s="15">
        <f t="shared" si="46"/>
        <v>0</v>
      </c>
      <c r="AI139" s="15">
        <f t="shared" si="47"/>
        <v>0</v>
      </c>
      <c r="AJ139" s="17">
        <f t="shared" si="52"/>
        <v>1</v>
      </c>
      <c r="AK139" s="17">
        <f t="shared" si="53"/>
        <v>1</v>
      </c>
      <c r="AL139" s="15">
        <f t="shared" si="54"/>
        <v>1</v>
      </c>
      <c r="AM139" s="15">
        <f t="shared" si="55"/>
        <v>0</v>
      </c>
      <c r="AN139" s="15">
        <f t="shared" si="56"/>
        <v>0</v>
      </c>
      <c r="AO139" s="16">
        <f t="shared" si="48"/>
        <v>2.0876425865534447</v>
      </c>
      <c r="AP139" s="16">
        <f t="shared" si="57"/>
        <v>6201.5144953487634</v>
      </c>
      <c r="AQ139" s="18">
        <f t="shared" si="58"/>
        <v>1.2949787835729309</v>
      </c>
    </row>
    <row r="140" spans="1:43" x14ac:dyDescent="0.2">
      <c r="A140" s="14" t="s">
        <v>22</v>
      </c>
      <c r="B140" s="15" t="s">
        <v>32</v>
      </c>
      <c r="C140" s="15" t="str">
        <f t="shared" si="59"/>
        <v>Liverpool Southampton</v>
      </c>
      <c r="D140" s="15">
        <v>3</v>
      </c>
      <c r="E140" s="15">
        <v>1</v>
      </c>
      <c r="F140" s="15" t="s">
        <v>24</v>
      </c>
      <c r="G140" s="15">
        <f t="shared" si="49"/>
        <v>1</v>
      </c>
      <c r="H140" s="15">
        <v>1.25</v>
      </c>
      <c r="I140" s="15">
        <v>6.5</v>
      </c>
      <c r="J140" s="15">
        <v>11</v>
      </c>
      <c r="K140" s="15">
        <v>1.24</v>
      </c>
      <c r="L140" s="15">
        <v>6.5</v>
      </c>
      <c r="M140" s="15">
        <v>11</v>
      </c>
      <c r="N140" s="15">
        <v>1.25</v>
      </c>
      <c r="O140" s="15">
        <v>6.5</v>
      </c>
      <c r="P140" s="15">
        <v>11</v>
      </c>
      <c r="Q140" s="16">
        <f>_xlfn.XLOOKUP(C140,XGBoost3!C:C,XGBoost3!D:D)</f>
        <v>1.5764974355697601</v>
      </c>
      <c r="R140" s="16">
        <f>_xlfn.XLOOKUP(C140,XGBoost3!C:C,XGBoost3!E:E)</f>
        <v>4.1500163078308097</v>
      </c>
      <c r="S140" s="16">
        <f>_xlfn.XLOOKUP(C140,XGBoost3!C:C,XGBoost3!F:F)</f>
        <v>8.0179929733276296</v>
      </c>
      <c r="T140" s="16">
        <f>_xlfn.XLOOKUP(C140,Conv1!C:C,Conv1!D:D)</f>
        <v>7.9061908721923801</v>
      </c>
      <c r="U140" s="16">
        <f>_xlfn.XLOOKUP(C140,Conv1!C:C,Conv1!E:E)</f>
        <v>442.86911010742102</v>
      </c>
      <c r="V140" s="16">
        <f>_xlfn.XLOOKUP(C140,Conv1!C:C,Conv1!F:F)</f>
        <v>1.1477644443511901</v>
      </c>
      <c r="W140" s="16">
        <f>_xlfn.XLOOKUP(C140,Conv2!C:C,Conv2!D:D)</f>
        <v>1.5601947307586601</v>
      </c>
      <c r="X140" s="16">
        <f>_xlfn.XLOOKUP(C140,Conv2!C:C,Conv2!E:E)</f>
        <v>4.9693307876586896</v>
      </c>
      <c r="Y140" s="16">
        <f>_xlfn.XLOOKUP(C140,Conv2!C:C,Conv2!E:E)</f>
        <v>4.9693307876586896</v>
      </c>
      <c r="Z140" s="15">
        <f t="shared" si="40"/>
        <v>1</v>
      </c>
      <c r="AA140" s="15">
        <f t="shared" si="41"/>
        <v>1</v>
      </c>
      <c r="AB140" s="15">
        <f t="shared" si="42"/>
        <v>1</v>
      </c>
      <c r="AC140" s="15">
        <f t="shared" si="43"/>
        <v>1</v>
      </c>
      <c r="AD140" s="15">
        <f t="shared" si="50"/>
        <v>-1</v>
      </c>
      <c r="AE140" s="15">
        <f t="shared" si="51"/>
        <v>1</v>
      </c>
      <c r="AF140" s="15">
        <f t="shared" si="44"/>
        <v>1</v>
      </c>
      <c r="AG140" s="15">
        <f t="shared" si="45"/>
        <v>1</v>
      </c>
      <c r="AH140" s="15">
        <f t="shared" si="46"/>
        <v>1</v>
      </c>
      <c r="AI140" s="15">
        <f t="shared" si="47"/>
        <v>1</v>
      </c>
      <c r="AJ140" s="17">
        <f t="shared" si="52"/>
        <v>0</v>
      </c>
      <c r="AK140" s="17">
        <f t="shared" si="53"/>
        <v>1</v>
      </c>
      <c r="AL140" s="15">
        <f t="shared" si="54"/>
        <v>1</v>
      </c>
      <c r="AM140" s="15">
        <f t="shared" si="55"/>
        <v>0</v>
      </c>
      <c r="AN140" s="15">
        <f t="shared" si="56"/>
        <v>1</v>
      </c>
      <c r="AO140" s="16">
        <f t="shared" si="48"/>
        <v>3.8106941409693538</v>
      </c>
      <c r="AP140" s="16">
        <f t="shared" si="57"/>
        <v>436.53106610906121</v>
      </c>
      <c r="AQ140" s="18">
        <f t="shared" si="58"/>
        <v>6.2296179784382737</v>
      </c>
    </row>
    <row r="141" spans="1:43" x14ac:dyDescent="0.2">
      <c r="A141" s="14" t="s">
        <v>30</v>
      </c>
      <c r="B141" s="15" t="s">
        <v>18</v>
      </c>
      <c r="C141" s="15" t="str">
        <f t="shared" si="59"/>
        <v>Nott'm Forest Crystal Palace</v>
      </c>
      <c r="D141" s="15">
        <v>1</v>
      </c>
      <c r="E141" s="15">
        <v>0</v>
      </c>
      <c r="F141" s="15" t="s">
        <v>24</v>
      </c>
      <c r="G141" s="15">
        <f t="shared" si="49"/>
        <v>1</v>
      </c>
      <c r="H141" s="15">
        <v>3.1</v>
      </c>
      <c r="I141" s="15">
        <v>3.1</v>
      </c>
      <c r="J141" s="15">
        <v>2.4500000000000002</v>
      </c>
      <c r="K141" s="15">
        <v>3</v>
      </c>
      <c r="L141" s="15">
        <v>3.2</v>
      </c>
      <c r="M141" s="15">
        <v>2.4</v>
      </c>
      <c r="N141" s="15">
        <v>3.05</v>
      </c>
      <c r="O141" s="15">
        <v>3.15</v>
      </c>
      <c r="P141" s="15">
        <v>2.4500000000000002</v>
      </c>
      <c r="Q141" s="16">
        <f>_xlfn.XLOOKUP(C141,XGBoost3!C:C,XGBoost3!D:D)</f>
        <v>2.5023434162139799</v>
      </c>
      <c r="R141" s="16">
        <f>_xlfn.XLOOKUP(C141,XGBoost3!C:C,XGBoost3!E:E)</f>
        <v>2.5545871257781898</v>
      </c>
      <c r="S141" s="16">
        <f>_xlfn.XLOOKUP(C141,XGBoost3!C:C,XGBoost3!F:F)</f>
        <v>4.7864780426025302</v>
      </c>
      <c r="T141" s="16">
        <f>_xlfn.XLOOKUP(C141,Conv1!C:C,Conv1!D:D)</f>
        <v>1.0012338161468499</v>
      </c>
      <c r="U141" s="16">
        <f>_xlfn.XLOOKUP(C141,Conv1!C:C,Conv1!E:E)</f>
        <v>912.83135986328102</v>
      </c>
      <c r="V141" s="16">
        <f>_xlfn.XLOOKUP(C141,Conv1!C:C,Conv1!F:F)</f>
        <v>7308.521484375</v>
      </c>
      <c r="W141" s="16">
        <f>_xlfn.XLOOKUP(C141,Conv2!C:C,Conv2!D:D)</f>
        <v>2.6848123073577801</v>
      </c>
      <c r="X141" s="16">
        <f>_xlfn.XLOOKUP(C141,Conv2!C:C,Conv2!E:E)</f>
        <v>3.3844478130340501</v>
      </c>
      <c r="Y141" s="16">
        <f>_xlfn.XLOOKUP(C141,Conv2!C:C,Conv2!E:E)</f>
        <v>3.3844478130340501</v>
      </c>
      <c r="Z141" s="15">
        <f t="shared" si="40"/>
        <v>-1</v>
      </c>
      <c r="AA141" s="15">
        <f t="shared" si="41"/>
        <v>-1</v>
      </c>
      <c r="AB141" s="15">
        <f t="shared" si="42"/>
        <v>-1</v>
      </c>
      <c r="AC141" s="15">
        <f t="shared" si="43"/>
        <v>1</v>
      </c>
      <c r="AD141" s="15">
        <f t="shared" si="50"/>
        <v>1</v>
      </c>
      <c r="AE141" s="15">
        <f t="shared" si="51"/>
        <v>1</v>
      </c>
      <c r="AF141" s="15">
        <f t="shared" si="44"/>
        <v>0</v>
      </c>
      <c r="AG141" s="15">
        <f t="shared" si="45"/>
        <v>0</v>
      </c>
      <c r="AH141" s="15">
        <f t="shared" si="46"/>
        <v>0</v>
      </c>
      <c r="AI141" s="15">
        <f t="shared" si="47"/>
        <v>1</v>
      </c>
      <c r="AJ141" s="17">
        <f t="shared" si="52"/>
        <v>1</v>
      </c>
      <c r="AK141" s="17">
        <f t="shared" si="53"/>
        <v>1</v>
      </c>
      <c r="AL141" s="15">
        <f t="shared" si="54"/>
        <v>0</v>
      </c>
      <c r="AM141" s="15">
        <f t="shared" si="55"/>
        <v>0</v>
      </c>
      <c r="AN141" s="15">
        <f t="shared" si="56"/>
        <v>0</v>
      </c>
      <c r="AO141" s="16">
        <f t="shared" si="48"/>
        <v>2.4725642293208483</v>
      </c>
      <c r="AP141" s="16">
        <f t="shared" si="57"/>
        <v>7362.4863265559343</v>
      </c>
      <c r="AQ141" s="18">
        <f t="shared" si="58"/>
        <v>1.0303011905156259</v>
      </c>
    </row>
    <row r="142" spans="1:43" x14ac:dyDescent="0.2">
      <c r="A142" s="14" t="s">
        <v>31</v>
      </c>
      <c r="B142" s="15" t="s">
        <v>27</v>
      </c>
      <c r="C142" s="15" t="str">
        <f t="shared" si="59"/>
        <v>Tottenham Leeds</v>
      </c>
      <c r="D142" s="15">
        <v>4</v>
      </c>
      <c r="E142" s="15">
        <v>3</v>
      </c>
      <c r="F142" s="15" t="s">
        <v>24</v>
      </c>
      <c r="G142" s="15">
        <f t="shared" si="49"/>
        <v>1</v>
      </c>
      <c r="H142" s="15">
        <v>1.65</v>
      </c>
      <c r="I142" s="15">
        <v>4.2</v>
      </c>
      <c r="J142" s="15">
        <v>4.75</v>
      </c>
      <c r="K142" s="15">
        <v>1.61</v>
      </c>
      <c r="L142" s="15">
        <v>4.2</v>
      </c>
      <c r="M142" s="15">
        <v>5</v>
      </c>
      <c r="N142" s="15">
        <v>1.63</v>
      </c>
      <c r="O142" s="15">
        <v>4.2</v>
      </c>
      <c r="P142" s="15">
        <v>4.9000000000000004</v>
      </c>
      <c r="Q142" s="16">
        <f>_xlfn.XLOOKUP(C142,XGBoost3!C:C,XGBoost3!D:D)</f>
        <v>2.1717326641082701</v>
      </c>
      <c r="R142" s="16">
        <f>_xlfn.XLOOKUP(C142,XGBoost3!C:C,XGBoost3!E:E)</f>
        <v>5.2435679435729901</v>
      </c>
      <c r="S142" s="16">
        <f>_xlfn.XLOOKUP(C142,XGBoost3!C:C,XGBoost3!F:F)</f>
        <v>2.8667395114898602</v>
      </c>
      <c r="T142" s="16">
        <f>_xlfn.XLOOKUP(C142,Conv1!C:C,Conv1!D:D)</f>
        <v>1.3832967281341499</v>
      </c>
      <c r="U142" s="16">
        <f>_xlfn.XLOOKUP(C142,Conv1!C:C,Conv1!E:E)</f>
        <v>6.1335673332214302</v>
      </c>
      <c r="V142" s="16">
        <f>_xlfn.XLOOKUP(C142,Conv1!C:C,Conv1!F:F)</f>
        <v>8.7679252624511701</v>
      </c>
      <c r="W142" s="16">
        <f>_xlfn.XLOOKUP(C142,Conv2!C:C,Conv2!D:D)</f>
        <v>2.5956993103027299</v>
      </c>
      <c r="X142" s="16">
        <f>_xlfn.XLOOKUP(C142,Conv2!C:C,Conv2!E:E)</f>
        <v>3.36475276947021</v>
      </c>
      <c r="Y142" s="16">
        <f>_xlfn.XLOOKUP(C142,Conv2!C:C,Conv2!E:E)</f>
        <v>3.36475276947021</v>
      </c>
      <c r="Z142" s="15">
        <f t="shared" si="40"/>
        <v>1</v>
      </c>
      <c r="AA142" s="15">
        <f t="shared" si="41"/>
        <v>1</v>
      </c>
      <c r="AB142" s="15">
        <f t="shared" si="42"/>
        <v>1</v>
      </c>
      <c r="AC142" s="15">
        <f t="shared" si="43"/>
        <v>1</v>
      </c>
      <c r="AD142" s="15">
        <f t="shared" si="50"/>
        <v>1</v>
      </c>
      <c r="AE142" s="15">
        <f t="shared" si="51"/>
        <v>1</v>
      </c>
      <c r="AF142" s="15">
        <f t="shared" si="44"/>
        <v>1</v>
      </c>
      <c r="AG142" s="15">
        <f t="shared" si="45"/>
        <v>1</v>
      </c>
      <c r="AH142" s="15">
        <f t="shared" si="46"/>
        <v>1</v>
      </c>
      <c r="AI142" s="15">
        <f t="shared" si="47"/>
        <v>1</v>
      </c>
      <c r="AJ142" s="17">
        <f t="shared" si="52"/>
        <v>1</v>
      </c>
      <c r="AK142" s="17">
        <f t="shared" si="53"/>
        <v>1</v>
      </c>
      <c r="AL142" s="15">
        <f t="shared" si="54"/>
        <v>1</v>
      </c>
      <c r="AM142" s="15">
        <f t="shared" si="55"/>
        <v>1</v>
      </c>
      <c r="AN142" s="15">
        <f t="shared" si="56"/>
        <v>1</v>
      </c>
      <c r="AO142" s="16">
        <f t="shared" si="48"/>
        <v>2.3487563829293783</v>
      </c>
      <c r="AP142" s="16">
        <f t="shared" si="57"/>
        <v>4.3313266988716403</v>
      </c>
      <c r="AQ142" s="18">
        <f t="shared" si="58"/>
        <v>1.9967967229731334</v>
      </c>
    </row>
    <row r="143" spans="1:43" x14ac:dyDescent="0.2">
      <c r="A143" s="14" t="s">
        <v>39</v>
      </c>
      <c r="B143" s="15" t="s">
        <v>35</v>
      </c>
      <c r="C143" s="15" t="str">
        <f t="shared" si="59"/>
        <v>West Ham Leicester</v>
      </c>
      <c r="D143" s="15">
        <v>0</v>
      </c>
      <c r="E143" s="15">
        <v>2</v>
      </c>
      <c r="F143" s="15" t="s">
        <v>20</v>
      </c>
      <c r="G143" s="15">
        <f t="shared" si="49"/>
        <v>-1</v>
      </c>
      <c r="H143" s="15">
        <v>2.0499999999999998</v>
      </c>
      <c r="I143" s="15">
        <v>3.4</v>
      </c>
      <c r="J143" s="15">
        <v>3.75</v>
      </c>
      <c r="K143" s="15">
        <v>2</v>
      </c>
      <c r="L143" s="15">
        <v>3.5</v>
      </c>
      <c r="M143" s="15">
        <v>3.6</v>
      </c>
      <c r="N143" s="15">
        <v>2.1</v>
      </c>
      <c r="O143" s="15">
        <v>3.4</v>
      </c>
      <c r="P143" s="15">
        <v>3.6</v>
      </c>
      <c r="Q143" s="16">
        <f>_xlfn.XLOOKUP(C143,XGBoost3!C:C,XGBoost3!D:D)</f>
        <v>2.8780450820922798</v>
      </c>
      <c r="R143" s="16">
        <f>_xlfn.XLOOKUP(C143,XGBoost3!C:C,XGBoost3!E:E)</f>
        <v>4.9125823974609304</v>
      </c>
      <c r="S143" s="16">
        <f>_xlfn.XLOOKUP(C143,XGBoost3!C:C,XGBoost3!F:F)</f>
        <v>2.2272558212280198</v>
      </c>
      <c r="T143" s="16">
        <f>_xlfn.XLOOKUP(C143,Conv1!C:C,Conv1!D:D)</f>
        <v>4949.43212890625</v>
      </c>
      <c r="U143" s="16">
        <f>_xlfn.XLOOKUP(C143,Conv1!C:C,Conv1!E:E)</f>
        <v>1.00170421600341</v>
      </c>
      <c r="V143" s="16">
        <f>_xlfn.XLOOKUP(C143,Conv1!C:C,Conv1!F:F)</f>
        <v>667.00256347656205</v>
      </c>
      <c r="W143" s="16">
        <f>_xlfn.XLOOKUP(C143,Conv2!C:C,Conv2!D:D)</f>
        <v>3.8203365802764799</v>
      </c>
      <c r="X143" s="16">
        <f>_xlfn.XLOOKUP(C143,Conv2!C:C,Conv2!E:E)</f>
        <v>3.3095676898956299</v>
      </c>
      <c r="Y143" s="16">
        <f>_xlfn.XLOOKUP(C143,Conv2!C:C,Conv2!E:E)</f>
        <v>3.3095676898956299</v>
      </c>
      <c r="Z143" s="15">
        <f t="shared" si="40"/>
        <v>1</v>
      </c>
      <c r="AA143" s="15">
        <f t="shared" si="41"/>
        <v>1</v>
      </c>
      <c r="AB143" s="15">
        <f t="shared" si="42"/>
        <v>1</v>
      </c>
      <c r="AC143" s="15">
        <f t="shared" si="43"/>
        <v>-1</v>
      </c>
      <c r="AD143" s="15">
        <f t="shared" si="50"/>
        <v>-1</v>
      </c>
      <c r="AE143" s="15">
        <f t="shared" si="51"/>
        <v>-1</v>
      </c>
      <c r="AF143" s="15">
        <f t="shared" si="44"/>
        <v>0</v>
      </c>
      <c r="AG143" s="15">
        <f t="shared" si="45"/>
        <v>0</v>
      </c>
      <c r="AH143" s="15">
        <f t="shared" si="46"/>
        <v>0</v>
      </c>
      <c r="AI143" s="15">
        <f t="shared" si="47"/>
        <v>1</v>
      </c>
      <c r="AJ143" s="17">
        <f t="shared" si="52"/>
        <v>1</v>
      </c>
      <c r="AK143" s="17">
        <f t="shared" si="53"/>
        <v>1</v>
      </c>
      <c r="AL143" s="15">
        <f t="shared" si="54"/>
        <v>0</v>
      </c>
      <c r="AM143" s="15">
        <f t="shared" si="55"/>
        <v>0</v>
      </c>
      <c r="AN143" s="15">
        <f t="shared" si="56"/>
        <v>0</v>
      </c>
      <c r="AO143" s="16">
        <f t="shared" si="48"/>
        <v>2.1857919020869749</v>
      </c>
      <c r="AP143" s="16">
        <f t="shared" si="57"/>
        <v>4991.6133570978818</v>
      </c>
      <c r="AQ143" s="18">
        <f t="shared" si="58"/>
        <v>1.7470222891825815</v>
      </c>
    </row>
    <row r="144" spans="1:43" x14ac:dyDescent="0.2">
      <c r="A144" s="14" t="s">
        <v>29</v>
      </c>
      <c r="B144" s="15" t="s">
        <v>34</v>
      </c>
      <c r="C144" s="15" t="str">
        <f t="shared" si="59"/>
        <v>Newcastle Chelsea</v>
      </c>
      <c r="D144" s="15">
        <v>1</v>
      </c>
      <c r="E144" s="15">
        <v>0</v>
      </c>
      <c r="F144" s="15" t="s">
        <v>24</v>
      </c>
      <c r="G144" s="15">
        <f t="shared" si="49"/>
        <v>1</v>
      </c>
      <c r="H144" s="15">
        <v>2.35</v>
      </c>
      <c r="I144" s="15">
        <v>3.4</v>
      </c>
      <c r="J144" s="15">
        <v>3</v>
      </c>
      <c r="K144" s="15">
        <v>2.2999999999999998</v>
      </c>
      <c r="L144" s="15">
        <v>3.4</v>
      </c>
      <c r="M144" s="15">
        <v>3</v>
      </c>
      <c r="N144" s="15">
        <v>2.35</v>
      </c>
      <c r="O144" s="15">
        <v>3.35</v>
      </c>
      <c r="P144" s="15">
        <v>3.1</v>
      </c>
      <c r="Q144" s="16">
        <f>_xlfn.XLOOKUP(C144,XGBoost3!C:C,XGBoost3!D:D)</f>
        <v>1.62645292282104</v>
      </c>
      <c r="R144" s="16">
        <f>_xlfn.XLOOKUP(C144,XGBoost3!C:C,XGBoost3!E:E)</f>
        <v>7.53155469894409</v>
      </c>
      <c r="S144" s="16">
        <f>_xlfn.XLOOKUP(C144,XGBoost3!C:C,XGBoost3!F:F)</f>
        <v>3.96211504936218</v>
      </c>
      <c r="T144" s="16">
        <f>_xlfn.XLOOKUP(C144,Conv1!C:C,Conv1!D:D)</f>
        <v>1.00094366073608</v>
      </c>
      <c r="U144" s="16">
        <f>_xlfn.XLOOKUP(C144,Conv1!C:C,Conv1!E:E)</f>
        <v>2168.19897460937</v>
      </c>
      <c r="V144" s="16">
        <f>_xlfn.XLOOKUP(C144,Conv1!C:C,Conv1!F:F)</f>
        <v>2076.5361328125</v>
      </c>
      <c r="W144" s="16">
        <f>_xlfn.XLOOKUP(C144,Conv2!C:C,Conv2!D:D)</f>
        <v>1.60050725936889</v>
      </c>
      <c r="X144" s="16">
        <f>_xlfn.XLOOKUP(C144,Conv2!C:C,Conv2!E:E)</f>
        <v>4.6986851692199698</v>
      </c>
      <c r="Y144" s="16">
        <f>_xlfn.XLOOKUP(C144,Conv2!C:C,Conv2!E:E)</f>
        <v>4.6986851692199698</v>
      </c>
      <c r="Z144" s="15">
        <f t="shared" si="40"/>
        <v>1</v>
      </c>
      <c r="AA144" s="15">
        <f t="shared" si="41"/>
        <v>1</v>
      </c>
      <c r="AB144" s="15">
        <f t="shared" si="42"/>
        <v>1</v>
      </c>
      <c r="AC144" s="15">
        <f t="shared" si="43"/>
        <v>1</v>
      </c>
      <c r="AD144" s="15">
        <f t="shared" si="50"/>
        <v>1</v>
      </c>
      <c r="AE144" s="15">
        <f t="shared" si="51"/>
        <v>1</v>
      </c>
      <c r="AF144" s="15">
        <f t="shared" si="44"/>
        <v>1</v>
      </c>
      <c r="AG144" s="15">
        <f t="shared" si="45"/>
        <v>1</v>
      </c>
      <c r="AH144" s="15">
        <f t="shared" si="46"/>
        <v>1</v>
      </c>
      <c r="AI144" s="15">
        <f t="shared" si="47"/>
        <v>1</v>
      </c>
      <c r="AJ144" s="17">
        <f t="shared" si="52"/>
        <v>1</v>
      </c>
      <c r="AK144" s="17">
        <f t="shared" si="53"/>
        <v>1</v>
      </c>
      <c r="AL144" s="15">
        <f t="shared" si="54"/>
        <v>1</v>
      </c>
      <c r="AM144" s="15">
        <f t="shared" si="55"/>
        <v>1</v>
      </c>
      <c r="AN144" s="15">
        <f t="shared" si="56"/>
        <v>1</v>
      </c>
      <c r="AO144" s="16">
        <f t="shared" si="48"/>
        <v>4.3303767078041115</v>
      </c>
      <c r="AP144" s="16">
        <f t="shared" si="57"/>
        <v>2997.6174371778507</v>
      </c>
      <c r="AQ144" s="18">
        <f t="shared" si="58"/>
        <v>2.2218202727080589</v>
      </c>
    </row>
    <row r="145" spans="1:43" x14ac:dyDescent="0.2">
      <c r="A145" s="14" t="s">
        <v>28</v>
      </c>
      <c r="B145" s="15" t="s">
        <v>19</v>
      </c>
      <c r="C145" s="15" t="str">
        <f t="shared" si="59"/>
        <v>Wolves Arsenal</v>
      </c>
      <c r="D145" s="15">
        <v>0</v>
      </c>
      <c r="E145" s="15">
        <v>2</v>
      </c>
      <c r="F145" s="15" t="s">
        <v>20</v>
      </c>
      <c r="G145" s="15">
        <f t="shared" si="49"/>
        <v>-1</v>
      </c>
      <c r="H145" s="15">
        <v>6</v>
      </c>
      <c r="I145" s="15">
        <v>4.2</v>
      </c>
      <c r="J145" s="15">
        <v>1.55</v>
      </c>
      <c r="K145" s="15">
        <v>5.75</v>
      </c>
      <c r="L145" s="15">
        <v>4.2</v>
      </c>
      <c r="M145" s="15">
        <v>1.55</v>
      </c>
      <c r="N145" s="15">
        <v>6</v>
      </c>
      <c r="O145" s="15">
        <v>4.3</v>
      </c>
      <c r="P145" s="15">
        <v>1.55</v>
      </c>
      <c r="Q145" s="16">
        <f>_xlfn.XLOOKUP(C145,XGBoost3!C:C,XGBoost3!D:D)</f>
        <v>4.81459283828735</v>
      </c>
      <c r="R145" s="16">
        <f>_xlfn.XLOOKUP(C145,XGBoost3!C:C,XGBoost3!E:E)</f>
        <v>6.3777141571044904</v>
      </c>
      <c r="S145" s="16">
        <f>_xlfn.XLOOKUP(C145,XGBoost3!C:C,XGBoost3!F:F)</f>
        <v>1.57355892658233</v>
      </c>
      <c r="T145" s="16">
        <f>_xlfn.XLOOKUP(C145,Conv1!C:C,Conv1!D:D)</f>
        <v>8.0210494995117099</v>
      </c>
      <c r="U145" s="16">
        <f>_xlfn.XLOOKUP(C145,Conv1!C:C,Conv1!E:E)</f>
        <v>5.7818450927734304</v>
      </c>
      <c r="V145" s="16">
        <f>_xlfn.XLOOKUP(C145,Conv1!C:C,Conv1!F:F)</f>
        <v>1.42374539375305</v>
      </c>
      <c r="W145" s="16">
        <f>_xlfn.XLOOKUP(C145,Conv2!C:C,Conv2!D:D)</f>
        <v>2.5278296470642001</v>
      </c>
      <c r="X145" s="16">
        <f>_xlfn.XLOOKUP(C145,Conv2!C:C,Conv2!E:E)</f>
        <v>4.1463041305541903</v>
      </c>
      <c r="Y145" s="16">
        <f>_xlfn.XLOOKUP(C145,Conv2!C:C,Conv2!E:E)</f>
        <v>4.1463041305541903</v>
      </c>
      <c r="Z145" s="15">
        <f t="shared" si="40"/>
        <v>-1</v>
      </c>
      <c r="AA145" s="15">
        <f t="shared" si="41"/>
        <v>-1</v>
      </c>
      <c r="AB145" s="15">
        <f t="shared" si="42"/>
        <v>-1</v>
      </c>
      <c r="AC145" s="15">
        <f t="shared" si="43"/>
        <v>-1</v>
      </c>
      <c r="AD145" s="15">
        <f t="shared" si="50"/>
        <v>-1</v>
      </c>
      <c r="AE145" s="15">
        <f t="shared" si="51"/>
        <v>1</v>
      </c>
      <c r="AF145" s="15">
        <f t="shared" si="44"/>
        <v>1</v>
      </c>
      <c r="AG145" s="15">
        <f t="shared" si="45"/>
        <v>1</v>
      </c>
      <c r="AH145" s="15">
        <f t="shared" si="46"/>
        <v>1</v>
      </c>
      <c r="AI145" s="15">
        <f t="shared" si="47"/>
        <v>1</v>
      </c>
      <c r="AJ145" s="17">
        <f t="shared" si="52"/>
        <v>1</v>
      </c>
      <c r="AK145" s="17">
        <f t="shared" si="53"/>
        <v>0</v>
      </c>
      <c r="AL145" s="15">
        <f t="shared" si="54"/>
        <v>1</v>
      </c>
      <c r="AM145" s="15">
        <f t="shared" si="55"/>
        <v>1</v>
      </c>
      <c r="AN145" s="15">
        <f t="shared" si="56"/>
        <v>0</v>
      </c>
      <c r="AO145" s="16">
        <f t="shared" si="48"/>
        <v>2.3922042723592347</v>
      </c>
      <c r="AP145" s="16">
        <f t="shared" si="57"/>
        <v>2.5092720426553599</v>
      </c>
      <c r="AQ145" s="18">
        <f t="shared" si="58"/>
        <v>4.33824671018417</v>
      </c>
    </row>
    <row r="146" spans="1:43" x14ac:dyDescent="0.2">
      <c r="A146" s="14" t="s">
        <v>38</v>
      </c>
      <c r="B146" s="15" t="s">
        <v>26</v>
      </c>
      <c r="C146" s="15" t="str">
        <f t="shared" si="59"/>
        <v>Brighton Aston Villa</v>
      </c>
      <c r="D146" s="15">
        <v>1</v>
      </c>
      <c r="E146" s="15">
        <v>2</v>
      </c>
      <c r="F146" s="15" t="s">
        <v>20</v>
      </c>
      <c r="G146" s="15">
        <f t="shared" si="49"/>
        <v>-1</v>
      </c>
      <c r="H146" s="15">
        <v>1.83</v>
      </c>
      <c r="I146" s="15">
        <v>3.75</v>
      </c>
      <c r="J146" s="15">
        <v>4.2</v>
      </c>
      <c r="K146" s="15">
        <v>1.85</v>
      </c>
      <c r="L146" s="15">
        <v>3.5</v>
      </c>
      <c r="M146" s="15">
        <v>4.2</v>
      </c>
      <c r="N146" s="15">
        <v>1.85</v>
      </c>
      <c r="O146" s="15">
        <v>3.65</v>
      </c>
      <c r="P146" s="15">
        <v>4.2</v>
      </c>
      <c r="Q146" s="16">
        <f>_xlfn.XLOOKUP(C146,XGBoost3!C:C,XGBoost3!D:D)</f>
        <v>1.9293576478958101</v>
      </c>
      <c r="R146" s="16">
        <f>_xlfn.XLOOKUP(C146,XGBoost3!C:C,XGBoost3!E:E)</f>
        <v>4.2595405578613201</v>
      </c>
      <c r="S146" s="16">
        <f>_xlfn.XLOOKUP(C146,XGBoost3!C:C,XGBoost3!F:F)</f>
        <v>4.0498013496398899</v>
      </c>
      <c r="T146" s="16">
        <f>_xlfn.XLOOKUP(C146,Conv1!C:C,Conv1!D:D)</f>
        <v>1.10430240631103</v>
      </c>
      <c r="U146" s="16">
        <f>_xlfn.XLOOKUP(C146,Conv1!C:C,Conv1!E:E)</f>
        <v>15.326774597167899</v>
      </c>
      <c r="V146" s="16">
        <f>_xlfn.XLOOKUP(C146,Conv1!C:C,Conv1!F:F)</f>
        <v>34.239978790283203</v>
      </c>
      <c r="W146" s="16">
        <f>_xlfn.XLOOKUP(C146,Conv2!C:C,Conv2!D:D)</f>
        <v>1.36776566505432</v>
      </c>
      <c r="X146" s="16">
        <f>_xlfn.XLOOKUP(C146,Conv2!C:C,Conv2!E:E)</f>
        <v>7.3203392028808496</v>
      </c>
      <c r="Y146" s="16">
        <f>_xlfn.XLOOKUP(C146,Conv2!C:C,Conv2!E:E)</f>
        <v>7.3203392028808496</v>
      </c>
      <c r="Z146" s="15">
        <f t="shared" si="40"/>
        <v>1</v>
      </c>
      <c r="AA146" s="15">
        <f t="shared" si="41"/>
        <v>1</v>
      </c>
      <c r="AB146" s="15">
        <f t="shared" si="42"/>
        <v>1</v>
      </c>
      <c r="AC146" s="15">
        <f t="shared" si="43"/>
        <v>1</v>
      </c>
      <c r="AD146" s="15">
        <f t="shared" si="50"/>
        <v>1</v>
      </c>
      <c r="AE146" s="15">
        <f t="shared" si="51"/>
        <v>1</v>
      </c>
      <c r="AF146" s="15">
        <f t="shared" si="44"/>
        <v>0</v>
      </c>
      <c r="AG146" s="15">
        <f t="shared" si="45"/>
        <v>0</v>
      </c>
      <c r="AH146" s="15">
        <f t="shared" si="46"/>
        <v>0</v>
      </c>
      <c r="AI146" s="15">
        <f t="shared" si="47"/>
        <v>0</v>
      </c>
      <c r="AJ146" s="17">
        <f t="shared" si="52"/>
        <v>0</v>
      </c>
      <c r="AK146" s="17">
        <f t="shared" si="53"/>
        <v>0</v>
      </c>
      <c r="AL146" s="15">
        <f t="shared" si="54"/>
        <v>1</v>
      </c>
      <c r="AM146" s="15">
        <f t="shared" si="55"/>
        <v>1</v>
      </c>
      <c r="AN146" s="15">
        <f t="shared" si="56"/>
        <v>1</v>
      </c>
      <c r="AO146" s="16">
        <f t="shared" si="48"/>
        <v>0.63276928064456761</v>
      </c>
      <c r="AP146" s="16">
        <f t="shared" si="57"/>
        <v>32.238229722101117</v>
      </c>
      <c r="AQ146" s="18">
        <f t="shared" si="58"/>
        <v>4.841534525234704</v>
      </c>
    </row>
    <row r="147" spans="1:43" x14ac:dyDescent="0.2">
      <c r="A147" s="14" t="s">
        <v>21</v>
      </c>
      <c r="B147" s="15" t="s">
        <v>37</v>
      </c>
      <c r="C147" s="15" t="str">
        <f t="shared" si="59"/>
        <v>Fulham Man United</v>
      </c>
      <c r="D147" s="15">
        <v>1</v>
      </c>
      <c r="E147" s="15">
        <v>2</v>
      </c>
      <c r="F147" s="15" t="s">
        <v>20</v>
      </c>
      <c r="G147" s="15">
        <f t="shared" si="49"/>
        <v>-1</v>
      </c>
      <c r="H147" s="15">
        <v>3.8</v>
      </c>
      <c r="I147" s="15">
        <v>3.8</v>
      </c>
      <c r="J147" s="15">
        <v>1.9</v>
      </c>
      <c r="K147" s="15">
        <v>4</v>
      </c>
      <c r="L147" s="15">
        <v>3.8</v>
      </c>
      <c r="M147" s="15">
        <v>1.82</v>
      </c>
      <c r="N147" s="15">
        <v>3.8</v>
      </c>
      <c r="O147" s="15">
        <v>3.85</v>
      </c>
      <c r="P147" s="15">
        <v>1.9</v>
      </c>
      <c r="Q147" s="16">
        <f>_xlfn.XLOOKUP(C147,XGBoost3!C:C,XGBoost3!D:D)</f>
        <v>2.3690540790557799</v>
      </c>
      <c r="R147" s="16">
        <f>_xlfn.XLOOKUP(C147,XGBoost3!C:C,XGBoost3!E:E)</f>
        <v>2.8771553039550701</v>
      </c>
      <c r="S147" s="16">
        <f>_xlfn.XLOOKUP(C147,XGBoost3!C:C,XGBoost3!F:F)</f>
        <v>4.3416891098022399</v>
      </c>
      <c r="T147" s="16">
        <f>_xlfn.XLOOKUP(C147,Conv1!C:C,Conv1!D:D)</f>
        <v>32.5886840820312</v>
      </c>
      <c r="U147" s="16">
        <f>_xlfn.XLOOKUP(C147,Conv1!C:C,Conv1!E:E)</f>
        <v>16912.94140625</v>
      </c>
      <c r="V147" s="16">
        <f>_xlfn.XLOOKUP(C147,Conv1!C:C,Conv1!F:F)</f>
        <v>1.0317199230194001</v>
      </c>
      <c r="W147" s="16">
        <f>_xlfn.XLOOKUP(C147,Conv2!C:C,Conv2!D:D)</f>
        <v>3.86088919639587</v>
      </c>
      <c r="X147" s="16">
        <f>_xlfn.XLOOKUP(C147,Conv2!C:C,Conv2!E:E)</f>
        <v>4.9515514373779297</v>
      </c>
      <c r="Y147" s="16">
        <f>_xlfn.XLOOKUP(C147,Conv2!C:C,Conv2!E:E)</f>
        <v>4.9515514373779297</v>
      </c>
      <c r="Z147" s="15">
        <f t="shared" si="40"/>
        <v>-1</v>
      </c>
      <c r="AA147" s="15">
        <f t="shared" si="41"/>
        <v>-1</v>
      </c>
      <c r="AB147" s="15">
        <f t="shared" si="42"/>
        <v>-1</v>
      </c>
      <c r="AC147" s="15">
        <f t="shared" si="43"/>
        <v>1</v>
      </c>
      <c r="AD147" s="15">
        <f t="shared" si="50"/>
        <v>-1</v>
      </c>
      <c r="AE147" s="15">
        <f t="shared" si="51"/>
        <v>1</v>
      </c>
      <c r="AF147" s="15">
        <f t="shared" si="44"/>
        <v>1</v>
      </c>
      <c r="AG147" s="15">
        <f t="shared" si="45"/>
        <v>1</v>
      </c>
      <c r="AH147" s="15">
        <f t="shared" si="46"/>
        <v>1</v>
      </c>
      <c r="AI147" s="15">
        <f t="shared" si="47"/>
        <v>0</v>
      </c>
      <c r="AJ147" s="17">
        <f t="shared" si="52"/>
        <v>1</v>
      </c>
      <c r="AK147" s="17">
        <f t="shared" si="53"/>
        <v>0</v>
      </c>
      <c r="AL147" s="15">
        <f t="shared" si="54"/>
        <v>0</v>
      </c>
      <c r="AM147" s="15">
        <f t="shared" si="55"/>
        <v>1</v>
      </c>
      <c r="AN147" s="15">
        <f t="shared" si="56"/>
        <v>0</v>
      </c>
      <c r="AO147" s="16">
        <f t="shared" si="48"/>
        <v>2.9926374221105552</v>
      </c>
      <c r="AP147" s="16">
        <f t="shared" si="57"/>
        <v>16909.11593570637</v>
      </c>
      <c r="AQ147" s="18">
        <f t="shared" si="58"/>
        <v>3.244855811648713</v>
      </c>
    </row>
    <row r="148" spans="1:43" x14ac:dyDescent="0.2">
      <c r="A148" s="14" t="s">
        <v>36</v>
      </c>
      <c r="B148" s="15" t="s">
        <v>31</v>
      </c>
      <c r="C148" s="15" t="str">
        <f t="shared" si="59"/>
        <v>Brentford Tottenham</v>
      </c>
      <c r="D148" s="15">
        <v>2</v>
      </c>
      <c r="E148" s="15">
        <v>2</v>
      </c>
      <c r="F148" s="15" t="s">
        <v>23</v>
      </c>
      <c r="G148" s="15">
        <f t="shared" si="49"/>
        <v>0</v>
      </c>
      <c r="H148" s="15">
        <v>4</v>
      </c>
      <c r="I148" s="15">
        <v>3.6</v>
      </c>
      <c r="J148" s="15">
        <v>1.91</v>
      </c>
      <c r="K148" s="15">
        <v>3.7</v>
      </c>
      <c r="L148" s="15">
        <v>3.7</v>
      </c>
      <c r="M148" s="15">
        <v>1.95</v>
      </c>
      <c r="N148" s="15">
        <v>3.85</v>
      </c>
      <c r="O148" s="15">
        <v>3.65</v>
      </c>
      <c r="P148" s="15">
        <v>1.95</v>
      </c>
      <c r="Q148" s="16">
        <f>_xlfn.XLOOKUP(C148,XGBoost3!C:C,XGBoost3!D:D)</f>
        <v>2.2639129161834699</v>
      </c>
      <c r="R148" s="16">
        <f>_xlfn.XLOOKUP(C148,XGBoost3!C:C,XGBoost3!E:E)</f>
        <v>4.4818077087402299</v>
      </c>
      <c r="S148" s="16">
        <f>_xlfn.XLOOKUP(C148,XGBoost3!C:C,XGBoost3!F:F)</f>
        <v>2.9836258888244598</v>
      </c>
      <c r="T148" s="16">
        <f>_xlfn.XLOOKUP(C148,Conv1!C:C,Conv1!D:D)</f>
        <v>19171.9375</v>
      </c>
      <c r="U148" s="16">
        <f>_xlfn.XLOOKUP(C148,Conv1!C:C,Conv1!E:E)</f>
        <v>88729.6484375</v>
      </c>
      <c r="V148" s="16">
        <f>_xlfn.XLOOKUP(C148,Conv1!C:C,Conv1!F:F)</f>
        <v>1.0000635385513299</v>
      </c>
      <c r="W148" s="16">
        <f>_xlfn.XLOOKUP(C148,Conv2!C:C,Conv2!D:D)</f>
        <v>2.6007945537567099</v>
      </c>
      <c r="X148" s="16">
        <f>_xlfn.XLOOKUP(C148,Conv2!C:C,Conv2!E:E)</f>
        <v>3.4251327514648402</v>
      </c>
      <c r="Y148" s="16">
        <f>_xlfn.XLOOKUP(C148,Conv2!C:C,Conv2!E:E)</f>
        <v>3.4251327514648402</v>
      </c>
      <c r="Z148" s="15">
        <f t="shared" si="40"/>
        <v>-1</v>
      </c>
      <c r="AA148" s="15">
        <f t="shared" si="41"/>
        <v>-1</v>
      </c>
      <c r="AB148" s="15">
        <f t="shared" si="42"/>
        <v>-1</v>
      </c>
      <c r="AC148" s="15">
        <f t="shared" si="43"/>
        <v>1</v>
      </c>
      <c r="AD148" s="15">
        <f t="shared" si="50"/>
        <v>-1</v>
      </c>
      <c r="AE148" s="15">
        <f t="shared" si="51"/>
        <v>1</v>
      </c>
      <c r="AF148" s="15">
        <f t="shared" si="44"/>
        <v>0</v>
      </c>
      <c r="AG148" s="15">
        <f t="shared" si="45"/>
        <v>0</v>
      </c>
      <c r="AH148" s="15">
        <f t="shared" si="46"/>
        <v>0</v>
      </c>
      <c r="AI148" s="15">
        <f t="shared" si="47"/>
        <v>0</v>
      </c>
      <c r="AJ148" s="17">
        <f t="shared" si="52"/>
        <v>0</v>
      </c>
      <c r="AK148" s="17">
        <f t="shared" si="53"/>
        <v>0</v>
      </c>
      <c r="AL148" s="15">
        <f t="shared" si="54"/>
        <v>1</v>
      </c>
      <c r="AM148" s="15">
        <f t="shared" si="55"/>
        <v>1</v>
      </c>
      <c r="AN148" s="15">
        <f t="shared" si="56"/>
        <v>1</v>
      </c>
      <c r="AO148" s="16">
        <f t="shared" si="48"/>
        <v>2.0678391571438652</v>
      </c>
      <c r="AP148" s="16">
        <f t="shared" si="57"/>
        <v>90772.894511749982</v>
      </c>
      <c r="AQ148" s="18">
        <f t="shared" si="58"/>
        <v>1.9460462894884853</v>
      </c>
    </row>
    <row r="149" spans="1:43" x14ac:dyDescent="0.2">
      <c r="A149" s="14" t="s">
        <v>18</v>
      </c>
      <c r="B149" s="15" t="s">
        <v>21</v>
      </c>
      <c r="C149" s="15" t="str">
        <f t="shared" si="59"/>
        <v>Crystal Palace Fulham</v>
      </c>
      <c r="D149" s="15">
        <v>0</v>
      </c>
      <c r="E149" s="15">
        <v>3</v>
      </c>
      <c r="F149" s="15" t="s">
        <v>20</v>
      </c>
      <c r="G149" s="15">
        <f t="shared" si="49"/>
        <v>-1</v>
      </c>
      <c r="H149" s="15">
        <v>2.0499999999999998</v>
      </c>
      <c r="I149" s="15">
        <v>3.6</v>
      </c>
      <c r="J149" s="15">
        <v>3.5</v>
      </c>
      <c r="K149" s="15">
        <v>2.0499999999999998</v>
      </c>
      <c r="L149" s="15">
        <v>3.4</v>
      </c>
      <c r="M149" s="15">
        <v>3.5</v>
      </c>
      <c r="N149" s="15">
        <v>2.1</v>
      </c>
      <c r="O149" s="15">
        <v>3.5</v>
      </c>
      <c r="P149" s="15">
        <v>3.5</v>
      </c>
      <c r="Q149" s="16">
        <f>_xlfn.XLOOKUP(C149,XGBoost3!C:C,XGBoost3!D:D)</f>
        <v>2.3952109813690101</v>
      </c>
      <c r="R149" s="16">
        <f>_xlfn.XLOOKUP(C149,XGBoost3!C:C,XGBoost3!E:E)</f>
        <v>3.3612215518951398</v>
      </c>
      <c r="S149" s="16">
        <f>_xlfn.XLOOKUP(C149,XGBoost3!C:C,XGBoost3!F:F)</f>
        <v>3.5089025497436501</v>
      </c>
      <c r="T149" s="16">
        <f>_xlfn.XLOOKUP(C149,Conv1!C:C,Conv1!D:D)</f>
        <v>2.0873038768768302</v>
      </c>
      <c r="U149" s="16">
        <f>_xlfn.XLOOKUP(C149,Conv1!C:C,Conv1!E:E)</f>
        <v>729425856</v>
      </c>
      <c r="V149" s="16">
        <f>_xlfn.XLOOKUP(C149,Conv1!C:C,Conv1!F:F)</f>
        <v>1.91970586776733</v>
      </c>
      <c r="W149" s="16">
        <f>_xlfn.XLOOKUP(C149,Conv2!C:C,Conv2!D:D)</f>
        <v>2.1001622676849299</v>
      </c>
      <c r="X149" s="16">
        <f>_xlfn.XLOOKUP(C149,Conv2!C:C,Conv2!E:E)</f>
        <v>3.4834036827087398</v>
      </c>
      <c r="Y149" s="16">
        <f>_xlfn.XLOOKUP(C149,Conv2!C:C,Conv2!E:E)</f>
        <v>3.4834036827087398</v>
      </c>
      <c r="Z149" s="15">
        <f t="shared" si="40"/>
        <v>1</v>
      </c>
      <c r="AA149" s="15">
        <f t="shared" si="41"/>
        <v>1</v>
      </c>
      <c r="AB149" s="15">
        <f t="shared" si="42"/>
        <v>1</v>
      </c>
      <c r="AC149" s="15">
        <f t="shared" si="43"/>
        <v>1</v>
      </c>
      <c r="AD149" s="15">
        <f t="shared" si="50"/>
        <v>-1</v>
      </c>
      <c r="AE149" s="15">
        <f t="shared" si="51"/>
        <v>1</v>
      </c>
      <c r="AF149" s="15">
        <f t="shared" si="44"/>
        <v>0</v>
      </c>
      <c r="AG149" s="15">
        <f t="shared" si="45"/>
        <v>0</v>
      </c>
      <c r="AH149" s="15">
        <f t="shared" si="46"/>
        <v>0</v>
      </c>
      <c r="AI149" s="15">
        <f t="shared" si="47"/>
        <v>0</v>
      </c>
      <c r="AJ149" s="17">
        <f t="shared" si="52"/>
        <v>1</v>
      </c>
      <c r="AK149" s="17">
        <f t="shared" si="53"/>
        <v>0</v>
      </c>
      <c r="AL149" s="15">
        <f t="shared" si="54"/>
        <v>1</v>
      </c>
      <c r="AM149" s="15">
        <f t="shared" si="55"/>
        <v>0</v>
      </c>
      <c r="AN149" s="15">
        <f t="shared" si="56"/>
        <v>1</v>
      </c>
      <c r="AO149" s="16">
        <f t="shared" si="48"/>
        <v>0.32632535385897543</v>
      </c>
      <c r="AP149" s="16">
        <f t="shared" si="57"/>
        <v>729425852.5</v>
      </c>
      <c r="AQ149" s="18">
        <f t="shared" si="58"/>
        <v>2.3471297920352376E-2</v>
      </c>
    </row>
    <row r="150" spans="1:43" x14ac:dyDescent="0.2">
      <c r="A150" s="14" t="s">
        <v>33</v>
      </c>
      <c r="B150" s="15" t="s">
        <v>28</v>
      </c>
      <c r="C150" s="15" t="str">
        <f t="shared" si="59"/>
        <v>Everton Wolves</v>
      </c>
      <c r="D150" s="15">
        <v>1</v>
      </c>
      <c r="E150" s="15">
        <v>2</v>
      </c>
      <c r="F150" s="15" t="s">
        <v>20</v>
      </c>
      <c r="G150" s="15">
        <f t="shared" si="49"/>
        <v>-1</v>
      </c>
      <c r="H150" s="15">
        <v>2.2999999999999998</v>
      </c>
      <c r="I150" s="15">
        <v>3.25</v>
      </c>
      <c r="J150" s="15">
        <v>3.2</v>
      </c>
      <c r="K150" s="15">
        <v>2.2999999999999998</v>
      </c>
      <c r="L150" s="15">
        <v>3.25</v>
      </c>
      <c r="M150" s="15">
        <v>3.1</v>
      </c>
      <c r="N150" s="15">
        <v>2.35</v>
      </c>
      <c r="O150" s="15">
        <v>3.25</v>
      </c>
      <c r="P150" s="15">
        <v>3.2</v>
      </c>
      <c r="Q150" s="16">
        <f>_xlfn.XLOOKUP(C150,XGBoost3!C:C,XGBoost3!D:D)</f>
        <v>1.62421834468841</v>
      </c>
      <c r="R150" s="16">
        <f>_xlfn.XLOOKUP(C150,XGBoost3!C:C,XGBoost3!E:E)</f>
        <v>6.8131718635559002</v>
      </c>
      <c r="S150" s="16">
        <f>_xlfn.XLOOKUP(C150,XGBoost3!C:C,XGBoost3!F:F)</f>
        <v>4.20973443984985</v>
      </c>
      <c r="T150" s="16">
        <f>_xlfn.XLOOKUP(C150,Conv1!C:C,Conv1!D:D)</f>
        <v>1.0331107378005899</v>
      </c>
      <c r="U150" s="16">
        <f>_xlfn.XLOOKUP(C150,Conv1!C:C,Conv1!E:E)</f>
        <v>9295.57421875</v>
      </c>
      <c r="V150" s="16">
        <f>_xlfn.XLOOKUP(C150,Conv1!C:C,Conv1!F:F)</f>
        <v>31.306758880615199</v>
      </c>
      <c r="W150" s="16">
        <f>_xlfn.XLOOKUP(C150,Conv2!C:C,Conv2!D:D)</f>
        <v>2.1733109951019198</v>
      </c>
      <c r="X150" s="16">
        <f>_xlfn.XLOOKUP(C150,Conv2!C:C,Conv2!E:E)</f>
        <v>3.47087550163269</v>
      </c>
      <c r="Y150" s="16">
        <f>_xlfn.XLOOKUP(C150,Conv2!C:C,Conv2!E:E)</f>
        <v>3.47087550163269</v>
      </c>
      <c r="Z150" s="15">
        <f t="shared" si="40"/>
        <v>1</v>
      </c>
      <c r="AA150" s="15">
        <f t="shared" si="41"/>
        <v>1</v>
      </c>
      <c r="AB150" s="15">
        <f t="shared" si="42"/>
        <v>1</v>
      </c>
      <c r="AC150" s="15">
        <f t="shared" si="43"/>
        <v>1</v>
      </c>
      <c r="AD150" s="15">
        <f t="shared" si="50"/>
        <v>1</v>
      </c>
      <c r="AE150" s="15">
        <f t="shared" si="51"/>
        <v>1</v>
      </c>
      <c r="AF150" s="15">
        <f t="shared" si="44"/>
        <v>0</v>
      </c>
      <c r="AG150" s="15">
        <f t="shared" si="45"/>
        <v>0</v>
      </c>
      <c r="AH150" s="15">
        <f t="shared" si="46"/>
        <v>0</v>
      </c>
      <c r="AI150" s="15">
        <f t="shared" si="47"/>
        <v>0</v>
      </c>
      <c r="AJ150" s="17">
        <f t="shared" si="52"/>
        <v>0</v>
      </c>
      <c r="AK150" s="17">
        <f t="shared" si="53"/>
        <v>0</v>
      </c>
      <c r="AL150" s="15">
        <f t="shared" si="54"/>
        <v>1</v>
      </c>
      <c r="AM150" s="15">
        <f t="shared" si="55"/>
        <v>1</v>
      </c>
      <c r="AN150" s="15">
        <f t="shared" si="56"/>
        <v>1</v>
      </c>
      <c r="AO150" s="16">
        <f t="shared" si="48"/>
        <v>3.7739258577033739</v>
      </c>
      <c r="AP150" s="16">
        <f t="shared" si="57"/>
        <v>9292.3668196245835</v>
      </c>
      <c r="AQ150" s="18">
        <f t="shared" si="58"/>
        <v>0.39163570963093702</v>
      </c>
    </row>
    <row r="151" spans="1:43" x14ac:dyDescent="0.2">
      <c r="A151" s="14" t="s">
        <v>35</v>
      </c>
      <c r="B151" s="15" t="s">
        <v>29</v>
      </c>
      <c r="C151" s="15" t="str">
        <f t="shared" si="59"/>
        <v>Leicester Newcastle</v>
      </c>
      <c r="D151" s="15">
        <v>0</v>
      </c>
      <c r="E151" s="15">
        <v>3</v>
      </c>
      <c r="F151" s="15" t="s">
        <v>20</v>
      </c>
      <c r="G151" s="15">
        <f t="shared" si="49"/>
        <v>-1</v>
      </c>
      <c r="H151" s="15">
        <v>3.25</v>
      </c>
      <c r="I151" s="15">
        <v>3.5</v>
      </c>
      <c r="J151" s="15">
        <v>2.2000000000000002</v>
      </c>
      <c r="K151" s="15">
        <v>3.2</v>
      </c>
      <c r="L151" s="15">
        <v>3.5</v>
      </c>
      <c r="M151" s="15">
        <v>2.15</v>
      </c>
      <c r="N151" s="15">
        <v>3.2</v>
      </c>
      <c r="O151" s="15">
        <v>3.5</v>
      </c>
      <c r="P151" s="15">
        <v>2.2000000000000002</v>
      </c>
      <c r="Q151" s="16">
        <f>_xlfn.XLOOKUP(C151,XGBoost3!C:C,XGBoost3!D:D)</f>
        <v>4.0187897682189897</v>
      </c>
      <c r="R151" s="16">
        <f>_xlfn.XLOOKUP(C151,XGBoost3!C:C,XGBoost3!E:E)</f>
        <v>2.5175483226776101</v>
      </c>
      <c r="S151" s="16">
        <f>_xlfn.XLOOKUP(C151,XGBoost3!C:C,XGBoost3!F:F)</f>
        <v>2.82520198822021</v>
      </c>
      <c r="T151" s="16">
        <f>_xlfn.XLOOKUP(C151,Conv1!C:C,Conv1!D:D)</f>
        <v>1623536.375</v>
      </c>
      <c r="U151" s="16">
        <f>_xlfn.XLOOKUP(C151,Conv1!C:C,Conv1!E:E)</f>
        <v>1.00199103355407</v>
      </c>
      <c r="V151" s="16">
        <f>_xlfn.XLOOKUP(C151,Conv1!C:C,Conv1!F:F)</f>
        <v>503.40969848632801</v>
      </c>
      <c r="W151" s="16">
        <f>_xlfn.XLOOKUP(C151,Conv2!C:C,Conv2!D:D)</f>
        <v>1.8697152137756301</v>
      </c>
      <c r="X151" s="16">
        <f>_xlfn.XLOOKUP(C151,Conv2!C:C,Conv2!E:E)</f>
        <v>4.7654128074645996</v>
      </c>
      <c r="Y151" s="16">
        <f>_xlfn.XLOOKUP(C151,Conv2!C:C,Conv2!E:E)</f>
        <v>4.7654128074645996</v>
      </c>
      <c r="Z151" s="15">
        <f t="shared" si="40"/>
        <v>-1</v>
      </c>
      <c r="AA151" s="15">
        <f t="shared" si="41"/>
        <v>-1</v>
      </c>
      <c r="AB151" s="15">
        <f t="shared" si="42"/>
        <v>-1</v>
      </c>
      <c r="AC151" s="15">
        <f t="shared" si="43"/>
        <v>-1</v>
      </c>
      <c r="AD151" s="15">
        <f t="shared" si="50"/>
        <v>-1</v>
      </c>
      <c r="AE151" s="15">
        <f t="shared" si="51"/>
        <v>1</v>
      </c>
      <c r="AF151" s="15">
        <f t="shared" si="44"/>
        <v>1</v>
      </c>
      <c r="AG151" s="15">
        <f t="shared" si="45"/>
        <v>1</v>
      </c>
      <c r="AH151" s="15">
        <f t="shared" si="46"/>
        <v>1</v>
      </c>
      <c r="AI151" s="15">
        <f t="shared" si="47"/>
        <v>1</v>
      </c>
      <c r="AJ151" s="17">
        <f t="shared" si="52"/>
        <v>1</v>
      </c>
      <c r="AK151" s="17">
        <f t="shared" si="53"/>
        <v>0</v>
      </c>
      <c r="AL151" s="15">
        <f t="shared" si="54"/>
        <v>1</v>
      </c>
      <c r="AM151" s="15">
        <f t="shared" si="55"/>
        <v>1</v>
      </c>
      <c r="AN151" s="15">
        <f t="shared" si="56"/>
        <v>0</v>
      </c>
      <c r="AO151" s="16">
        <f t="shared" si="48"/>
        <v>1.4235538306956248</v>
      </c>
      <c r="AP151" s="16">
        <f t="shared" si="57"/>
        <v>1623533.252367497</v>
      </c>
      <c r="AQ151" s="18">
        <f t="shared" si="58"/>
        <v>3.1547218670524435</v>
      </c>
    </row>
    <row r="152" spans="1:43" x14ac:dyDescent="0.2">
      <c r="A152" s="14" t="s">
        <v>32</v>
      </c>
      <c r="B152" s="15" t="s">
        <v>38</v>
      </c>
      <c r="C152" s="15" t="str">
        <f t="shared" si="59"/>
        <v>Southampton Brighton</v>
      </c>
      <c r="D152" s="15">
        <v>1</v>
      </c>
      <c r="E152" s="15">
        <v>3</v>
      </c>
      <c r="F152" s="15" t="s">
        <v>20</v>
      </c>
      <c r="G152" s="15">
        <f t="shared" si="49"/>
        <v>-1</v>
      </c>
      <c r="H152" s="15">
        <v>3.3</v>
      </c>
      <c r="I152" s="15">
        <v>3.5</v>
      </c>
      <c r="J152" s="15">
        <v>2.15</v>
      </c>
      <c r="K152" s="15">
        <v>3.4</v>
      </c>
      <c r="L152" s="15">
        <v>3.4</v>
      </c>
      <c r="M152" s="15">
        <v>2.1</v>
      </c>
      <c r="N152" s="15">
        <v>3.3</v>
      </c>
      <c r="O152" s="15">
        <v>3.5</v>
      </c>
      <c r="P152" s="15">
        <v>2.15</v>
      </c>
      <c r="Q152" s="16">
        <f>_xlfn.XLOOKUP(C152,XGBoost3!C:C,XGBoost3!D:D)</f>
        <v>3.5284631252288801</v>
      </c>
      <c r="R152" s="16">
        <f>_xlfn.XLOOKUP(C152,XGBoost3!C:C,XGBoost3!E:E)</f>
        <v>4.0164852142333896</v>
      </c>
      <c r="S152" s="16">
        <f>_xlfn.XLOOKUP(C152,XGBoost3!C:C,XGBoost3!F:F)</f>
        <v>2.1385040283203098</v>
      </c>
      <c r="T152" s="16">
        <f>_xlfn.XLOOKUP(C152,Conv1!C:C,Conv1!D:D)</f>
        <v>5.0453462600707999</v>
      </c>
      <c r="U152" s="16">
        <f>_xlfn.XLOOKUP(C152,Conv1!C:C,Conv1!E:E)</f>
        <v>64991.69921875</v>
      </c>
      <c r="V152" s="16">
        <f>_xlfn.XLOOKUP(C152,Conv1!C:C,Conv1!F:F)</f>
        <v>1.2472215890884399</v>
      </c>
      <c r="W152" s="16">
        <f>_xlfn.XLOOKUP(C152,Conv2!C:C,Conv2!D:D)</f>
        <v>3.4627170562744101</v>
      </c>
      <c r="X152" s="16">
        <f>_xlfn.XLOOKUP(C152,Conv2!C:C,Conv2!E:E)</f>
        <v>3.3869109153747501</v>
      </c>
      <c r="Y152" s="16">
        <f>_xlfn.XLOOKUP(C152,Conv2!C:C,Conv2!E:E)</f>
        <v>3.3869109153747501</v>
      </c>
      <c r="Z152" s="15">
        <f t="shared" si="40"/>
        <v>-1</v>
      </c>
      <c r="AA152" s="15">
        <f t="shared" si="41"/>
        <v>-1</v>
      </c>
      <c r="AB152" s="15">
        <f t="shared" si="42"/>
        <v>-1</v>
      </c>
      <c r="AC152" s="15">
        <f t="shared" si="43"/>
        <v>-1</v>
      </c>
      <c r="AD152" s="15">
        <f t="shared" si="50"/>
        <v>-1</v>
      </c>
      <c r="AE152" s="15">
        <f t="shared" si="51"/>
        <v>-1</v>
      </c>
      <c r="AF152" s="15">
        <f t="shared" si="44"/>
        <v>1</v>
      </c>
      <c r="AG152" s="15">
        <f t="shared" si="45"/>
        <v>1</v>
      </c>
      <c r="AH152" s="15">
        <f t="shared" si="46"/>
        <v>1</v>
      </c>
      <c r="AI152" s="15">
        <f t="shared" si="47"/>
        <v>1</v>
      </c>
      <c r="AJ152" s="17">
        <f t="shared" si="52"/>
        <v>1</v>
      </c>
      <c r="AK152" s="17">
        <f t="shared" si="53"/>
        <v>1</v>
      </c>
      <c r="AL152" s="15">
        <f t="shared" si="54"/>
        <v>1</v>
      </c>
      <c r="AM152" s="15">
        <f t="shared" si="55"/>
        <v>1</v>
      </c>
      <c r="AN152" s="15">
        <f t="shared" si="56"/>
        <v>1</v>
      </c>
      <c r="AO152" s="16">
        <f t="shared" si="48"/>
        <v>0.56487567966404562</v>
      </c>
      <c r="AP152" s="16">
        <f t="shared" si="57"/>
        <v>64988.199248457255</v>
      </c>
      <c r="AQ152" s="18">
        <f t="shared" si="58"/>
        <v>1.2526829583087611</v>
      </c>
    </row>
    <row r="153" spans="1:43" x14ac:dyDescent="0.2">
      <c r="A153" s="14" t="s">
        <v>26</v>
      </c>
      <c r="B153" s="15" t="s">
        <v>22</v>
      </c>
      <c r="C153" s="15" t="str">
        <f t="shared" si="59"/>
        <v>Aston Villa Liverpool</v>
      </c>
      <c r="D153" s="15">
        <v>1</v>
      </c>
      <c r="E153" s="15">
        <v>3</v>
      </c>
      <c r="F153" s="15" t="s">
        <v>20</v>
      </c>
      <c r="G153" s="15">
        <f t="shared" si="49"/>
        <v>-1</v>
      </c>
      <c r="H153" s="15">
        <v>4.75</v>
      </c>
      <c r="I153" s="15">
        <v>4</v>
      </c>
      <c r="J153" s="15">
        <v>1.7</v>
      </c>
      <c r="K153" s="15">
        <v>4.5</v>
      </c>
      <c r="L153" s="15">
        <v>4.0999999999999996</v>
      </c>
      <c r="M153" s="15">
        <v>1.7</v>
      </c>
      <c r="N153" s="15">
        <v>4.5</v>
      </c>
      <c r="O153" s="15">
        <v>3.85</v>
      </c>
      <c r="P153" s="15">
        <v>1.75</v>
      </c>
      <c r="Q153" s="16">
        <f>_xlfn.XLOOKUP(C153,XGBoost3!C:C,XGBoost3!D:D)</f>
        <v>3.14125251770019</v>
      </c>
      <c r="R153" s="16">
        <f>_xlfn.XLOOKUP(C153,XGBoost3!C:C,XGBoost3!E:E)</f>
        <v>6.7970476150512598</v>
      </c>
      <c r="S153" s="16">
        <f>_xlfn.XLOOKUP(C153,XGBoost3!C:C,XGBoost3!F:F)</f>
        <v>1.8707920312881401</v>
      </c>
      <c r="T153" s="16">
        <f>_xlfn.XLOOKUP(C153,Conv1!C:C,Conv1!D:D)</f>
        <v>42.194854736328097</v>
      </c>
      <c r="U153" s="16">
        <f>_xlfn.XLOOKUP(C153,Conv1!C:C,Conv1!E:E)</f>
        <v>2104.35961914062</v>
      </c>
      <c r="V153" s="16">
        <f>_xlfn.XLOOKUP(C153,Conv1!C:C,Conv1!F:F)</f>
        <v>1.02477371692657</v>
      </c>
      <c r="W153" s="16">
        <f>_xlfn.XLOOKUP(C153,Conv2!C:C,Conv2!D:D)</f>
        <v>2.2072484493255602</v>
      </c>
      <c r="X153" s="16">
        <f>_xlfn.XLOOKUP(C153,Conv2!C:C,Conv2!E:E)</f>
        <v>3.5701763629913299</v>
      </c>
      <c r="Y153" s="16">
        <f>_xlfn.XLOOKUP(C153,Conv2!C:C,Conv2!E:E)</f>
        <v>3.5701763629913299</v>
      </c>
      <c r="Z153" s="15">
        <f t="shared" si="40"/>
        <v>-1</v>
      </c>
      <c r="AA153" s="15">
        <f t="shared" si="41"/>
        <v>-1</v>
      </c>
      <c r="AB153" s="15">
        <f t="shared" si="42"/>
        <v>-1</v>
      </c>
      <c r="AC153" s="15">
        <f t="shared" si="43"/>
        <v>-1</v>
      </c>
      <c r="AD153" s="15">
        <f t="shared" si="50"/>
        <v>-1</v>
      </c>
      <c r="AE153" s="15">
        <f t="shared" si="51"/>
        <v>1</v>
      </c>
      <c r="AF153" s="15">
        <f t="shared" si="44"/>
        <v>1</v>
      </c>
      <c r="AG153" s="15">
        <f t="shared" si="45"/>
        <v>1</v>
      </c>
      <c r="AH153" s="15">
        <f t="shared" si="46"/>
        <v>1</v>
      </c>
      <c r="AI153" s="15">
        <f t="shared" si="47"/>
        <v>1</v>
      </c>
      <c r="AJ153" s="17">
        <f t="shared" si="52"/>
        <v>1</v>
      </c>
      <c r="AK153" s="17">
        <f t="shared" si="53"/>
        <v>0</v>
      </c>
      <c r="AL153" s="15">
        <f t="shared" si="54"/>
        <v>1</v>
      </c>
      <c r="AM153" s="15">
        <f t="shared" si="55"/>
        <v>1</v>
      </c>
      <c r="AN153" s="15">
        <f t="shared" si="56"/>
        <v>0</v>
      </c>
      <c r="AO153" s="16">
        <f t="shared" si="48"/>
        <v>3.2474413129197739</v>
      </c>
      <c r="AP153" s="16">
        <f t="shared" si="57"/>
        <v>2100.8479450281561</v>
      </c>
      <c r="AQ153" s="18">
        <f t="shared" si="58"/>
        <v>2.9407572040787646</v>
      </c>
    </row>
    <row r="154" spans="1:43" x14ac:dyDescent="0.2">
      <c r="A154" s="14" t="s">
        <v>19</v>
      </c>
      <c r="B154" s="15" t="s">
        <v>39</v>
      </c>
      <c r="C154" s="15" t="str">
        <f t="shared" si="59"/>
        <v>Arsenal West Ham</v>
      </c>
      <c r="D154" s="15">
        <v>3</v>
      </c>
      <c r="E154" s="15">
        <v>1</v>
      </c>
      <c r="F154" s="15" t="s">
        <v>24</v>
      </c>
      <c r="G154" s="15">
        <f t="shared" si="49"/>
        <v>1</v>
      </c>
      <c r="H154" s="15">
        <v>1.5</v>
      </c>
      <c r="I154" s="15">
        <v>4.33</v>
      </c>
      <c r="J154" s="15">
        <v>6.5</v>
      </c>
      <c r="K154" s="15">
        <v>1.5</v>
      </c>
      <c r="L154" s="15">
        <v>4.33</v>
      </c>
      <c r="M154" s="15">
        <v>6.25</v>
      </c>
      <c r="N154" s="15">
        <v>1.53</v>
      </c>
      <c r="O154" s="15">
        <v>4.4000000000000004</v>
      </c>
      <c r="P154" s="15">
        <v>6</v>
      </c>
      <c r="Q154" s="16">
        <f>_xlfn.XLOOKUP(C154,XGBoost3!C:C,XGBoost3!D:D)</f>
        <v>1.8927488327026301</v>
      </c>
      <c r="R154" s="16">
        <f>_xlfn.XLOOKUP(C154,XGBoost3!C:C,XGBoost3!E:E)</f>
        <v>3.1035714149475</v>
      </c>
      <c r="S154" s="16">
        <f>_xlfn.XLOOKUP(C154,XGBoost3!C:C,XGBoost3!F:F)</f>
        <v>6.6908221244812003</v>
      </c>
      <c r="T154" s="16">
        <f>_xlfn.XLOOKUP(C154,Conv1!C:C,Conv1!D:D)</f>
        <v>1.20503842830657</v>
      </c>
      <c r="U154" s="16">
        <f>_xlfn.XLOOKUP(C154,Conv1!C:C,Conv1!E:E)</f>
        <v>5.9033856391906703</v>
      </c>
      <c r="V154" s="16">
        <f>_xlfn.XLOOKUP(C154,Conv1!C:C,Conv1!F:F)</f>
        <v>1321.689453125</v>
      </c>
      <c r="W154" s="16">
        <f>_xlfn.XLOOKUP(C154,Conv2!C:C,Conv2!D:D)</f>
        <v>1.89198493957519</v>
      </c>
      <c r="X154" s="16">
        <f>_xlfn.XLOOKUP(C154,Conv2!C:C,Conv2!E:E)</f>
        <v>4.1723237037658603</v>
      </c>
      <c r="Y154" s="16">
        <f>_xlfn.XLOOKUP(C154,Conv2!C:C,Conv2!E:E)</f>
        <v>4.1723237037658603</v>
      </c>
      <c r="Z154" s="15">
        <f t="shared" si="40"/>
        <v>1</v>
      </c>
      <c r="AA154" s="15">
        <f t="shared" si="41"/>
        <v>1</v>
      </c>
      <c r="AB154" s="15">
        <f t="shared" si="42"/>
        <v>1</v>
      </c>
      <c r="AC154" s="15">
        <f t="shared" si="43"/>
        <v>1</v>
      </c>
      <c r="AD154" s="15">
        <f t="shared" si="50"/>
        <v>1</v>
      </c>
      <c r="AE154" s="15">
        <f t="shared" si="51"/>
        <v>1</v>
      </c>
      <c r="AF154" s="15">
        <f t="shared" si="44"/>
        <v>1</v>
      </c>
      <c r="AG154" s="15">
        <f t="shared" si="45"/>
        <v>1</v>
      </c>
      <c r="AH154" s="15">
        <f t="shared" si="46"/>
        <v>1</v>
      </c>
      <c r="AI154" s="15">
        <f t="shared" si="47"/>
        <v>1</v>
      </c>
      <c r="AJ154" s="17">
        <f t="shared" si="52"/>
        <v>1</v>
      </c>
      <c r="AK154" s="17">
        <f t="shared" si="53"/>
        <v>1</v>
      </c>
      <c r="AL154" s="15">
        <f t="shared" si="54"/>
        <v>1</v>
      </c>
      <c r="AM154" s="15">
        <f t="shared" si="55"/>
        <v>1</v>
      </c>
      <c r="AN154" s="15">
        <f t="shared" si="56"/>
        <v>1</v>
      </c>
      <c r="AO154" s="16">
        <f t="shared" si="48"/>
        <v>1.5131255729254818</v>
      </c>
      <c r="AP154" s="16">
        <f t="shared" si="57"/>
        <v>1315.6903521850286</v>
      </c>
      <c r="AQ154" s="18">
        <f t="shared" si="58"/>
        <v>1.8770376224685248</v>
      </c>
    </row>
    <row r="155" spans="1:43" x14ac:dyDescent="0.2">
      <c r="A155" s="14" t="s">
        <v>34</v>
      </c>
      <c r="B155" s="15" t="s">
        <v>25</v>
      </c>
      <c r="C155" s="15" t="str">
        <f t="shared" si="59"/>
        <v>Chelsea Bournemouth</v>
      </c>
      <c r="D155" s="15">
        <v>2</v>
      </c>
      <c r="E155" s="15">
        <v>0</v>
      </c>
      <c r="F155" s="15" t="s">
        <v>24</v>
      </c>
      <c r="G155" s="15">
        <f t="shared" si="49"/>
        <v>1</v>
      </c>
      <c r="H155" s="15">
        <v>1.3</v>
      </c>
      <c r="I155" s="15">
        <v>5.5</v>
      </c>
      <c r="J155" s="15">
        <v>10</v>
      </c>
      <c r="K155" s="15">
        <v>1.32</v>
      </c>
      <c r="L155" s="15">
        <v>5.5</v>
      </c>
      <c r="M155" s="15">
        <v>9</v>
      </c>
      <c r="N155" s="15">
        <v>1.33</v>
      </c>
      <c r="O155" s="15">
        <v>5.5</v>
      </c>
      <c r="P155" s="15">
        <v>9</v>
      </c>
      <c r="Q155" s="16">
        <f>_xlfn.XLOOKUP(C155,XGBoost3!C:C,XGBoost3!D:D)</f>
        <v>2.24001145362854</v>
      </c>
      <c r="R155" s="16">
        <f>_xlfn.XLOOKUP(C155,XGBoost3!C:C,XGBoost3!E:E)</f>
        <v>4.1547684669494602</v>
      </c>
      <c r="S155" s="16">
        <f>_xlfn.XLOOKUP(C155,XGBoost3!C:C,XGBoost3!F:F)</f>
        <v>3.1960480213165199</v>
      </c>
      <c r="T155" s="16">
        <f>_xlfn.XLOOKUP(C155,Conv1!C:C,Conv1!D:D)</f>
        <v>3.2827804088592498</v>
      </c>
      <c r="U155" s="16">
        <f>_xlfn.XLOOKUP(C155,Conv1!C:C,Conv1!E:E)</f>
        <v>1.5176874399185101</v>
      </c>
      <c r="V155" s="16">
        <f>_xlfn.XLOOKUP(C155,Conv1!C:C,Conv1!F:F)</f>
        <v>27.410051345825099</v>
      </c>
      <c r="W155" s="16">
        <f>_xlfn.XLOOKUP(C155,Conv2!C:C,Conv2!D:D)</f>
        <v>2.3047795295715301</v>
      </c>
      <c r="X155" s="16">
        <f>_xlfn.XLOOKUP(C155,Conv2!C:C,Conv2!E:E)</f>
        <v>3.7924370765686</v>
      </c>
      <c r="Y155" s="16">
        <f>_xlfn.XLOOKUP(C155,Conv2!C:C,Conv2!E:E)</f>
        <v>3.7924370765686</v>
      </c>
      <c r="Z155" s="15">
        <f t="shared" si="40"/>
        <v>1</v>
      </c>
      <c r="AA155" s="15">
        <f t="shared" si="41"/>
        <v>1</v>
      </c>
      <c r="AB155" s="15">
        <f t="shared" si="42"/>
        <v>1</v>
      </c>
      <c r="AC155" s="15">
        <f t="shared" si="43"/>
        <v>1</v>
      </c>
      <c r="AD155" s="15">
        <f t="shared" si="50"/>
        <v>-1</v>
      </c>
      <c r="AE155" s="15">
        <f t="shared" si="51"/>
        <v>1</v>
      </c>
      <c r="AF155" s="15">
        <f t="shared" si="44"/>
        <v>1</v>
      </c>
      <c r="AG155" s="15">
        <f t="shared" si="45"/>
        <v>1</v>
      </c>
      <c r="AH155" s="15">
        <f t="shared" si="46"/>
        <v>1</v>
      </c>
      <c r="AI155" s="15">
        <f t="shared" si="47"/>
        <v>1</v>
      </c>
      <c r="AJ155" s="17">
        <f t="shared" si="52"/>
        <v>0</v>
      </c>
      <c r="AK155" s="17">
        <f t="shared" si="53"/>
        <v>1</v>
      </c>
      <c r="AL155" s="15">
        <f t="shared" si="54"/>
        <v>1</v>
      </c>
      <c r="AM155" s="15">
        <f t="shared" si="55"/>
        <v>0</v>
      </c>
      <c r="AN155" s="15">
        <f t="shared" si="56"/>
        <v>1</v>
      </c>
      <c r="AO155" s="16">
        <f t="shared" si="48"/>
        <v>6.0269086017719342</v>
      </c>
      <c r="AP155" s="16">
        <f t="shared" si="57"/>
        <v>18.936793688671898</v>
      </c>
      <c r="AQ155" s="18">
        <f t="shared" si="58"/>
        <v>5.5663882248947267</v>
      </c>
    </row>
    <row r="156" spans="1:43" x14ac:dyDescent="0.2">
      <c r="A156" s="14" t="s">
        <v>37</v>
      </c>
      <c r="B156" s="15" t="s">
        <v>30</v>
      </c>
      <c r="C156" s="15" t="str">
        <f t="shared" si="59"/>
        <v>Man United Nott'm Forest</v>
      </c>
      <c r="D156" s="15">
        <v>3</v>
      </c>
      <c r="E156" s="15">
        <v>0</v>
      </c>
      <c r="F156" s="15" t="s">
        <v>24</v>
      </c>
      <c r="G156" s="15">
        <f t="shared" si="49"/>
        <v>1</v>
      </c>
      <c r="H156" s="15">
        <v>1.29</v>
      </c>
      <c r="I156" s="15">
        <v>5.5</v>
      </c>
      <c r="J156" s="15">
        <v>11</v>
      </c>
      <c r="K156" s="15">
        <v>1.31</v>
      </c>
      <c r="L156" s="15">
        <v>5.5</v>
      </c>
      <c r="M156" s="15">
        <v>9.5</v>
      </c>
      <c r="N156" s="15">
        <v>1.3</v>
      </c>
      <c r="O156" s="15">
        <v>5.5</v>
      </c>
      <c r="P156" s="15">
        <v>11</v>
      </c>
      <c r="Q156" s="16">
        <f>_xlfn.XLOOKUP(C156,XGBoost3!C:C,XGBoost3!D:D)</f>
        <v>3.3682107925414999</v>
      </c>
      <c r="R156" s="16">
        <f>_xlfn.XLOOKUP(C156,XGBoost3!C:C,XGBoost3!E:E)</f>
        <v>2.2655901908874498</v>
      </c>
      <c r="S156" s="16">
        <f>_xlfn.XLOOKUP(C156,XGBoost3!C:C,XGBoost3!F:F)</f>
        <v>3.8208715915679901</v>
      </c>
      <c r="T156" s="16">
        <f>_xlfn.XLOOKUP(C156,Conv1!C:C,Conv1!D:D)</f>
        <v>3.7450318336486799</v>
      </c>
      <c r="U156" s="16">
        <f>_xlfn.XLOOKUP(C156,Conv1!C:C,Conv1!E:E)</f>
        <v>1.9363367557525599</v>
      </c>
      <c r="V156" s="16">
        <f>_xlfn.XLOOKUP(C156,Conv1!C:C,Conv1!F:F)</f>
        <v>4.6180758476257298</v>
      </c>
      <c r="W156" s="16">
        <f>_xlfn.XLOOKUP(C156,Conv2!C:C,Conv2!D:D)</f>
        <v>2.4771602153778001</v>
      </c>
      <c r="X156" s="16">
        <f>_xlfn.XLOOKUP(C156,Conv2!C:C,Conv2!E:E)</f>
        <v>3.37984943389892</v>
      </c>
      <c r="Y156" s="16">
        <f>_xlfn.XLOOKUP(C156,Conv2!C:C,Conv2!E:E)</f>
        <v>3.37984943389892</v>
      </c>
      <c r="Z156" s="15">
        <f t="shared" si="40"/>
        <v>1</v>
      </c>
      <c r="AA156" s="15">
        <f t="shared" si="41"/>
        <v>1</v>
      </c>
      <c r="AB156" s="15">
        <f t="shared" si="42"/>
        <v>1</v>
      </c>
      <c r="AC156" s="15">
        <f t="shared" si="43"/>
        <v>-1</v>
      </c>
      <c r="AD156" s="15">
        <f t="shared" si="50"/>
        <v>-1</v>
      </c>
      <c r="AE156" s="15">
        <f t="shared" si="51"/>
        <v>1</v>
      </c>
      <c r="AF156" s="15">
        <f t="shared" si="44"/>
        <v>1</v>
      </c>
      <c r="AG156" s="15">
        <f t="shared" si="45"/>
        <v>1</v>
      </c>
      <c r="AH156" s="15">
        <f t="shared" si="46"/>
        <v>1</v>
      </c>
      <c r="AI156" s="15">
        <f t="shared" si="47"/>
        <v>0</v>
      </c>
      <c r="AJ156" s="17">
        <f t="shared" si="52"/>
        <v>0</v>
      </c>
      <c r="AK156" s="17">
        <f t="shared" si="53"/>
        <v>1</v>
      </c>
      <c r="AL156" s="15">
        <f t="shared" si="54"/>
        <v>0</v>
      </c>
      <c r="AM156" s="15">
        <f t="shared" si="55"/>
        <v>0</v>
      </c>
      <c r="AN156" s="15">
        <f t="shared" si="56"/>
        <v>1</v>
      </c>
      <c r="AO156" s="16">
        <f t="shared" si="48"/>
        <v>8.1411785019384109</v>
      </c>
      <c r="AP156" s="16">
        <f t="shared" si="57"/>
        <v>7.7075827775388612</v>
      </c>
      <c r="AQ156" s="18">
        <f t="shared" si="58"/>
        <v>7.9967142781055793</v>
      </c>
    </row>
    <row r="157" spans="1:43" x14ac:dyDescent="0.2">
      <c r="A157" s="14" t="s">
        <v>27</v>
      </c>
      <c r="B157" s="15" t="s">
        <v>40</v>
      </c>
      <c r="C157" s="15" t="str">
        <f t="shared" si="59"/>
        <v>Leeds Man City</v>
      </c>
      <c r="D157" s="15">
        <v>1</v>
      </c>
      <c r="E157" s="15">
        <v>3</v>
      </c>
      <c r="F157" s="15" t="s">
        <v>20</v>
      </c>
      <c r="G157" s="15">
        <f t="shared" si="49"/>
        <v>-1</v>
      </c>
      <c r="H157" s="15">
        <v>9.5</v>
      </c>
      <c r="I157" s="15">
        <v>6</v>
      </c>
      <c r="J157" s="15">
        <v>1.29</v>
      </c>
      <c r="K157" s="15">
        <v>9</v>
      </c>
      <c r="L157" s="15">
        <v>6</v>
      </c>
      <c r="M157" s="15">
        <v>1.3</v>
      </c>
      <c r="N157" s="15">
        <v>8.75</v>
      </c>
      <c r="O157" s="15">
        <v>6</v>
      </c>
      <c r="P157" s="15">
        <v>1.3</v>
      </c>
      <c r="Q157" s="16">
        <f>_xlfn.XLOOKUP(C157,XGBoost3!C:C,XGBoost3!D:D)</f>
        <v>4.0267138481140101</v>
      </c>
      <c r="R157" s="16">
        <f>_xlfn.XLOOKUP(C157,XGBoost3!C:C,XGBoost3!E:E)</f>
        <v>4.8530898094177202</v>
      </c>
      <c r="S157" s="16">
        <f>_xlfn.XLOOKUP(C157,XGBoost3!C:C,XGBoost3!F:F)</f>
        <v>1.83283030986785</v>
      </c>
      <c r="T157" s="16">
        <f>_xlfn.XLOOKUP(C157,Conv1!C:C,Conv1!D:D)</f>
        <v>4.4725131988525302</v>
      </c>
      <c r="U157" s="16">
        <f>_xlfn.XLOOKUP(C157,Conv1!C:C,Conv1!E:E)</f>
        <v>2.4375650882720898</v>
      </c>
      <c r="V157" s="16">
        <f>_xlfn.XLOOKUP(C157,Conv1!C:C,Conv1!F:F)</f>
        <v>2.7309970855712802</v>
      </c>
      <c r="W157" s="16">
        <f>_xlfn.XLOOKUP(C157,Conv2!C:C,Conv2!D:D)</f>
        <v>5.5252795219421298</v>
      </c>
      <c r="X157" s="16">
        <f>_xlfn.XLOOKUP(C157,Conv2!C:C,Conv2!E:E)</f>
        <v>3.5319054126739502</v>
      </c>
      <c r="Y157" s="16">
        <f>_xlfn.XLOOKUP(C157,Conv2!C:C,Conv2!E:E)</f>
        <v>3.5319054126739502</v>
      </c>
      <c r="Z157" s="15">
        <f t="shared" si="40"/>
        <v>-1</v>
      </c>
      <c r="AA157" s="15">
        <f t="shared" si="41"/>
        <v>-1</v>
      </c>
      <c r="AB157" s="15">
        <f t="shared" si="42"/>
        <v>-1</v>
      </c>
      <c r="AC157" s="15">
        <f t="shared" si="43"/>
        <v>-1</v>
      </c>
      <c r="AD157" s="15">
        <f t="shared" si="50"/>
        <v>-1</v>
      </c>
      <c r="AE157" s="15">
        <f t="shared" si="51"/>
        <v>-1</v>
      </c>
      <c r="AF157" s="15">
        <f t="shared" si="44"/>
        <v>1</v>
      </c>
      <c r="AG157" s="15">
        <f t="shared" si="45"/>
        <v>1</v>
      </c>
      <c r="AH157" s="15">
        <f t="shared" si="46"/>
        <v>1</v>
      </c>
      <c r="AI157" s="15">
        <f t="shared" si="47"/>
        <v>1</v>
      </c>
      <c r="AJ157" s="17">
        <f t="shared" si="52"/>
        <v>1</v>
      </c>
      <c r="AK157" s="17">
        <f t="shared" si="53"/>
        <v>1</v>
      </c>
      <c r="AL157" s="15">
        <f t="shared" si="54"/>
        <v>1</v>
      </c>
      <c r="AM157" s="15">
        <f t="shared" si="55"/>
        <v>1</v>
      </c>
      <c r="AN157" s="15">
        <f t="shared" si="56"/>
        <v>1</v>
      </c>
      <c r="AO157" s="16">
        <f t="shared" si="48"/>
        <v>4.8896567565600462</v>
      </c>
      <c r="AP157" s="16">
        <f t="shared" si="57"/>
        <v>5.7476593925877477</v>
      </c>
      <c r="AQ157" s="18">
        <f t="shared" si="58"/>
        <v>4.6337581750364576</v>
      </c>
    </row>
    <row r="158" spans="1:43" x14ac:dyDescent="0.2">
      <c r="A158" s="14" t="s">
        <v>39</v>
      </c>
      <c r="B158" s="15" t="s">
        <v>36</v>
      </c>
      <c r="C158" s="15" t="str">
        <f t="shared" si="59"/>
        <v>West Ham Brentford</v>
      </c>
      <c r="D158" s="15">
        <v>0</v>
      </c>
      <c r="E158" s="15">
        <v>2</v>
      </c>
      <c r="F158" s="15" t="s">
        <v>20</v>
      </c>
      <c r="G158" s="15">
        <f t="shared" si="49"/>
        <v>-1</v>
      </c>
      <c r="H158" s="15">
        <v>2</v>
      </c>
      <c r="I158" s="15">
        <v>3.6</v>
      </c>
      <c r="J158" s="15">
        <v>3.6</v>
      </c>
      <c r="K158" s="15">
        <v>2.0499999999999998</v>
      </c>
      <c r="L158" s="15">
        <v>3.5</v>
      </c>
      <c r="M158" s="15">
        <v>3.5</v>
      </c>
      <c r="N158" s="15">
        <v>2.0499999999999998</v>
      </c>
      <c r="O158" s="15">
        <v>3.55</v>
      </c>
      <c r="P158" s="15">
        <v>3.6</v>
      </c>
      <c r="Q158" s="16">
        <f>_xlfn.XLOOKUP(C158,XGBoost3!C:C,XGBoost3!D:D)</f>
        <v>2.7557392120361301</v>
      </c>
      <c r="R158" s="16">
        <f>_xlfn.XLOOKUP(C158,XGBoost3!C:C,XGBoost3!E:E)</f>
        <v>4.4587559700012198</v>
      </c>
      <c r="S158" s="16">
        <f>_xlfn.XLOOKUP(C158,XGBoost3!C:C,XGBoost3!F:F)</f>
        <v>2.4222271442413299</v>
      </c>
      <c r="T158" s="16">
        <f>_xlfn.XLOOKUP(C158,Conv1!C:C,Conv1!D:D)</f>
        <v>3.2918229103088299</v>
      </c>
      <c r="U158" s="16">
        <f>_xlfn.XLOOKUP(C158,Conv1!C:C,Conv1!E:E)</f>
        <v>1.4564443826675399</v>
      </c>
      <c r="V158" s="16">
        <f>_xlfn.XLOOKUP(C158,Conv1!C:C,Conv1!F:F)</f>
        <v>104.02260589599599</v>
      </c>
      <c r="W158" s="16">
        <f>_xlfn.XLOOKUP(C158,Conv2!C:C,Conv2!D:D)</f>
        <v>2.5358972549438401</v>
      </c>
      <c r="X158" s="16">
        <f>_xlfn.XLOOKUP(C158,Conv2!C:C,Conv2!E:E)</f>
        <v>3.5829689502715998</v>
      </c>
      <c r="Y158" s="16">
        <f>_xlfn.XLOOKUP(C158,Conv2!C:C,Conv2!E:E)</f>
        <v>3.5829689502715998</v>
      </c>
      <c r="Z158" s="15">
        <f t="shared" si="40"/>
        <v>1</v>
      </c>
      <c r="AA158" s="15">
        <f t="shared" si="41"/>
        <v>1</v>
      </c>
      <c r="AB158" s="15">
        <f t="shared" si="42"/>
        <v>1</v>
      </c>
      <c r="AC158" s="15">
        <f t="shared" si="43"/>
        <v>-1</v>
      </c>
      <c r="AD158" s="15">
        <f t="shared" si="50"/>
        <v>-1</v>
      </c>
      <c r="AE158" s="15">
        <f t="shared" si="51"/>
        <v>1</v>
      </c>
      <c r="AF158" s="15">
        <f t="shared" si="44"/>
        <v>0</v>
      </c>
      <c r="AG158" s="15">
        <f t="shared" si="45"/>
        <v>0</v>
      </c>
      <c r="AH158" s="15">
        <f t="shared" si="46"/>
        <v>0</v>
      </c>
      <c r="AI158" s="15">
        <f t="shared" si="47"/>
        <v>1</v>
      </c>
      <c r="AJ158" s="17">
        <f t="shared" si="52"/>
        <v>1</v>
      </c>
      <c r="AK158" s="17">
        <f t="shared" si="53"/>
        <v>0</v>
      </c>
      <c r="AL158" s="15">
        <f t="shared" si="54"/>
        <v>0</v>
      </c>
      <c r="AM158" s="15">
        <f t="shared" si="55"/>
        <v>0</v>
      </c>
      <c r="AN158" s="15">
        <f t="shared" si="56"/>
        <v>1</v>
      </c>
      <c r="AO158" s="16">
        <f t="shared" si="48"/>
        <v>1.6465279068938279</v>
      </c>
      <c r="AP158" s="16">
        <f t="shared" si="57"/>
        <v>100.45210238818281</v>
      </c>
      <c r="AQ158" s="18">
        <f t="shared" si="58"/>
        <v>0.48731216966008739</v>
      </c>
    </row>
    <row r="159" spans="1:43" x14ac:dyDescent="0.2">
      <c r="A159" s="14" t="s">
        <v>22</v>
      </c>
      <c r="B159" s="15" t="s">
        <v>35</v>
      </c>
      <c r="C159" s="15" t="str">
        <f t="shared" si="59"/>
        <v>Liverpool Leicester</v>
      </c>
      <c r="D159" s="15">
        <v>2</v>
      </c>
      <c r="E159" s="15">
        <v>1</v>
      </c>
      <c r="F159" s="15" t="s">
        <v>24</v>
      </c>
      <c r="G159" s="15">
        <f t="shared" si="49"/>
        <v>1</v>
      </c>
      <c r="H159" s="15">
        <v>1.29</v>
      </c>
      <c r="I159" s="15">
        <v>6</v>
      </c>
      <c r="J159" s="15">
        <v>9.5</v>
      </c>
      <c r="K159" s="15">
        <v>1.3</v>
      </c>
      <c r="L159" s="15">
        <v>5.75</v>
      </c>
      <c r="M159" s="15">
        <v>9.25</v>
      </c>
      <c r="N159" s="15">
        <v>1.3</v>
      </c>
      <c r="O159" s="15">
        <v>6</v>
      </c>
      <c r="P159" s="15">
        <v>9</v>
      </c>
      <c r="Q159" s="16">
        <f>_xlfn.XLOOKUP(C159,XGBoost3!C:C,XGBoost3!D:D)</f>
        <v>2.0356554985046298</v>
      </c>
      <c r="R159" s="16">
        <f>_xlfn.XLOOKUP(C159,XGBoost3!C:C,XGBoost3!E:E)</f>
        <v>3.2114670276641801</v>
      </c>
      <c r="S159" s="16">
        <f>_xlfn.XLOOKUP(C159,XGBoost3!C:C,XGBoost3!F:F)</f>
        <v>5.0665335655212402</v>
      </c>
      <c r="T159" s="16">
        <f>_xlfn.XLOOKUP(C159,Conv1!C:C,Conv1!D:D)</f>
        <v>1.64669442176818</v>
      </c>
      <c r="U159" s="16">
        <f>_xlfn.XLOOKUP(C159,Conv1!C:C,Conv1!E:E)</f>
        <v>2.9282360076904199</v>
      </c>
      <c r="V159" s="16">
        <f>_xlfn.XLOOKUP(C159,Conv1!C:C,Conv1!F:F)</f>
        <v>19.523504257202099</v>
      </c>
      <c r="W159" s="16">
        <f>_xlfn.XLOOKUP(C159,Conv2!C:C,Conv2!D:D)</f>
        <v>2.4592356681823699</v>
      </c>
      <c r="X159" s="16">
        <f>_xlfn.XLOOKUP(C159,Conv2!C:C,Conv2!E:E)</f>
        <v>3.4334642887115399</v>
      </c>
      <c r="Y159" s="16">
        <f>_xlfn.XLOOKUP(C159,Conv2!C:C,Conv2!E:E)</f>
        <v>3.4334642887115399</v>
      </c>
      <c r="Z159" s="15">
        <f t="shared" si="40"/>
        <v>1</v>
      </c>
      <c r="AA159" s="15">
        <f t="shared" si="41"/>
        <v>1</v>
      </c>
      <c r="AB159" s="15">
        <f t="shared" si="42"/>
        <v>1</v>
      </c>
      <c r="AC159" s="15">
        <f t="shared" si="43"/>
        <v>1</v>
      </c>
      <c r="AD159" s="15">
        <f t="shared" si="50"/>
        <v>1</v>
      </c>
      <c r="AE159" s="15">
        <f t="shared" si="51"/>
        <v>1</v>
      </c>
      <c r="AF159" s="15">
        <f t="shared" si="44"/>
        <v>1</v>
      </c>
      <c r="AG159" s="15">
        <f t="shared" si="45"/>
        <v>1</v>
      </c>
      <c r="AH159" s="15">
        <f t="shared" si="46"/>
        <v>1</v>
      </c>
      <c r="AI159" s="15">
        <f t="shared" si="47"/>
        <v>1</v>
      </c>
      <c r="AJ159" s="17">
        <f t="shared" si="52"/>
        <v>1</v>
      </c>
      <c r="AK159" s="17">
        <f t="shared" si="53"/>
        <v>1</v>
      </c>
      <c r="AL159" s="15">
        <f t="shared" si="54"/>
        <v>1</v>
      </c>
      <c r="AM159" s="15">
        <f t="shared" si="55"/>
        <v>1</v>
      </c>
      <c r="AN159" s="15">
        <f t="shared" si="56"/>
        <v>1</v>
      </c>
      <c r="AO159" s="16">
        <f t="shared" si="48"/>
        <v>4.8774238427119689</v>
      </c>
      <c r="AP159" s="16">
        <f t="shared" si="57"/>
        <v>10.968138989723167</v>
      </c>
      <c r="AQ159" s="18">
        <f t="shared" si="58"/>
        <v>6.2383693956638151</v>
      </c>
    </row>
    <row r="160" spans="1:43" x14ac:dyDescent="0.2">
      <c r="A160" s="14" t="s">
        <v>28</v>
      </c>
      <c r="B160" s="15" t="s">
        <v>37</v>
      </c>
      <c r="C160" s="15" t="str">
        <f t="shared" si="59"/>
        <v>Wolves Man United</v>
      </c>
      <c r="D160" s="15">
        <v>0</v>
      </c>
      <c r="E160" s="15">
        <v>1</v>
      </c>
      <c r="F160" s="15" t="s">
        <v>20</v>
      </c>
      <c r="G160" s="15">
        <f t="shared" si="49"/>
        <v>-1</v>
      </c>
      <c r="H160" s="15">
        <v>4</v>
      </c>
      <c r="I160" s="15">
        <v>3.6</v>
      </c>
      <c r="J160" s="15">
        <v>1.91</v>
      </c>
      <c r="K160" s="15">
        <v>3.9</v>
      </c>
      <c r="L160" s="15">
        <v>3.6</v>
      </c>
      <c r="M160" s="15">
        <v>1.9</v>
      </c>
      <c r="N160" s="15">
        <v>4</v>
      </c>
      <c r="O160" s="15">
        <v>3.6</v>
      </c>
      <c r="P160" s="15">
        <v>1.9</v>
      </c>
      <c r="Q160" s="16">
        <f>_xlfn.XLOOKUP(C160,XGBoost3!C:C,XGBoost3!D:D)</f>
        <v>4.8195214271545401</v>
      </c>
      <c r="R160" s="16">
        <f>_xlfn.XLOOKUP(C160,XGBoost3!C:C,XGBoost3!E:E)</f>
        <v>4.2887034416198704</v>
      </c>
      <c r="S160" s="16">
        <f>_xlfn.XLOOKUP(C160,XGBoost3!C:C,XGBoost3!F:F)</f>
        <v>1.7878218889236399</v>
      </c>
      <c r="T160" s="16">
        <f>_xlfn.XLOOKUP(C160,Conv1!C:C,Conv1!D:D)</f>
        <v>1854.29357910156</v>
      </c>
      <c r="U160" s="16">
        <f>_xlfn.XLOOKUP(C160,Conv1!C:C,Conv1!E:E)</f>
        <v>541.75567626953102</v>
      </c>
      <c r="V160" s="16">
        <f>_xlfn.XLOOKUP(C160,Conv1!C:C,Conv1!F:F)</f>
        <v>1.00239086151123</v>
      </c>
      <c r="W160" s="16">
        <f>_xlfn.XLOOKUP(C160,Conv2!C:C,Conv2!D:D)</f>
        <v>5.1900825500488201</v>
      </c>
      <c r="X160" s="16">
        <f>_xlfn.XLOOKUP(C160,Conv2!C:C,Conv2!E:E)</f>
        <v>7.1396565437316797</v>
      </c>
      <c r="Y160" s="16">
        <f>_xlfn.XLOOKUP(C160,Conv2!C:C,Conv2!E:E)</f>
        <v>7.1396565437316797</v>
      </c>
      <c r="Z160" s="15">
        <f t="shared" si="40"/>
        <v>-1</v>
      </c>
      <c r="AA160" s="15">
        <f t="shared" si="41"/>
        <v>-1</v>
      </c>
      <c r="AB160" s="15">
        <f t="shared" si="42"/>
        <v>-1</v>
      </c>
      <c r="AC160" s="15">
        <f t="shared" si="43"/>
        <v>-1</v>
      </c>
      <c r="AD160" s="15">
        <f t="shared" si="50"/>
        <v>-1</v>
      </c>
      <c r="AE160" s="15">
        <f t="shared" si="51"/>
        <v>1</v>
      </c>
      <c r="AF160" s="15">
        <f t="shared" si="44"/>
        <v>1</v>
      </c>
      <c r="AG160" s="15">
        <f t="shared" si="45"/>
        <v>1</v>
      </c>
      <c r="AH160" s="15">
        <f t="shared" si="46"/>
        <v>1</v>
      </c>
      <c r="AI160" s="15">
        <f t="shared" si="47"/>
        <v>1</v>
      </c>
      <c r="AJ160" s="17">
        <f t="shared" si="52"/>
        <v>1</v>
      </c>
      <c r="AK160" s="17">
        <f t="shared" si="53"/>
        <v>0</v>
      </c>
      <c r="AL160" s="15">
        <f t="shared" si="54"/>
        <v>1</v>
      </c>
      <c r="AM160" s="15">
        <f t="shared" si="55"/>
        <v>1</v>
      </c>
      <c r="AN160" s="15">
        <f t="shared" si="56"/>
        <v>0</v>
      </c>
      <c r="AO160" s="16">
        <f t="shared" si="48"/>
        <v>1.0763418270554799</v>
      </c>
      <c r="AP160" s="16">
        <f t="shared" si="57"/>
        <v>1926.9661819730368</v>
      </c>
      <c r="AQ160" s="18">
        <f t="shared" si="58"/>
        <v>6.4342416507140463</v>
      </c>
    </row>
    <row r="161" spans="1:43" x14ac:dyDescent="0.2">
      <c r="A161" s="14" t="s">
        <v>25</v>
      </c>
      <c r="B161" s="15" t="s">
        <v>18</v>
      </c>
      <c r="C161" s="15" t="str">
        <f t="shared" si="59"/>
        <v>Bournemouth Crystal Palace</v>
      </c>
      <c r="D161" s="15">
        <v>0</v>
      </c>
      <c r="E161" s="15">
        <v>2</v>
      </c>
      <c r="F161" s="15" t="s">
        <v>20</v>
      </c>
      <c r="G161" s="15">
        <f t="shared" si="49"/>
        <v>-1</v>
      </c>
      <c r="H161" s="15">
        <v>2.8</v>
      </c>
      <c r="I161" s="15">
        <v>3.3</v>
      </c>
      <c r="J161" s="15">
        <v>2.5</v>
      </c>
      <c r="K161" s="15">
        <v>2.85</v>
      </c>
      <c r="L161" s="15">
        <v>3.25</v>
      </c>
      <c r="M161" s="15">
        <v>2.5</v>
      </c>
      <c r="N161" s="15">
        <v>2.85</v>
      </c>
      <c r="O161" s="15">
        <v>3.25</v>
      </c>
      <c r="P161" s="15">
        <v>2.5</v>
      </c>
      <c r="Q161" s="16">
        <f>_xlfn.XLOOKUP(C161,XGBoost3!C:C,XGBoost3!D:D)</f>
        <v>2.3338863849639799</v>
      </c>
      <c r="R161" s="16">
        <f>_xlfn.XLOOKUP(C161,XGBoost3!C:C,XGBoost3!E:E)</f>
        <v>4.8508358001708896</v>
      </c>
      <c r="S161" s="16">
        <f>_xlfn.XLOOKUP(C161,XGBoost3!C:C,XGBoost3!F:F)</f>
        <v>2.7368760108947701</v>
      </c>
      <c r="T161" s="16">
        <f>_xlfn.XLOOKUP(C161,Conv1!C:C,Conv1!D:D)</f>
        <v>1.2233402729034399</v>
      </c>
      <c r="U161" s="16">
        <f>_xlfn.XLOOKUP(C161,Conv1!C:C,Conv1!E:E)</f>
        <v>8.9230594635009695</v>
      </c>
      <c r="V161" s="16">
        <f>_xlfn.XLOOKUP(C161,Conv1!C:C,Conv1!F:F)</f>
        <v>14.1850366592407</v>
      </c>
      <c r="W161" s="16">
        <f>_xlfn.XLOOKUP(C161,Conv2!C:C,Conv2!D:D)</f>
        <v>2.5576434135436998</v>
      </c>
      <c r="X161" s="16">
        <f>_xlfn.XLOOKUP(C161,Conv2!C:C,Conv2!E:E)</f>
        <v>3.57284235954284</v>
      </c>
      <c r="Y161" s="16">
        <f>_xlfn.XLOOKUP(C161,Conv2!C:C,Conv2!E:E)</f>
        <v>3.57284235954284</v>
      </c>
      <c r="Z161" s="15">
        <f t="shared" si="40"/>
        <v>-1</v>
      </c>
      <c r="AA161" s="15">
        <f t="shared" si="41"/>
        <v>-1</v>
      </c>
      <c r="AB161" s="15">
        <f t="shared" si="42"/>
        <v>-1</v>
      </c>
      <c r="AC161" s="15">
        <f t="shared" si="43"/>
        <v>1</v>
      </c>
      <c r="AD161" s="15">
        <f t="shared" si="50"/>
        <v>1</v>
      </c>
      <c r="AE161" s="15">
        <f t="shared" si="51"/>
        <v>1</v>
      </c>
      <c r="AF161" s="15">
        <f t="shared" si="44"/>
        <v>1</v>
      </c>
      <c r="AG161" s="15">
        <f t="shared" si="45"/>
        <v>1</v>
      </c>
      <c r="AH161" s="15">
        <f t="shared" si="46"/>
        <v>1</v>
      </c>
      <c r="AI161" s="15">
        <f t="shared" si="47"/>
        <v>0</v>
      </c>
      <c r="AJ161" s="17">
        <f t="shared" si="52"/>
        <v>0</v>
      </c>
      <c r="AK161" s="17">
        <f t="shared" si="53"/>
        <v>0</v>
      </c>
      <c r="AL161" s="15">
        <f t="shared" si="54"/>
        <v>0</v>
      </c>
      <c r="AM161" s="15">
        <f t="shared" si="55"/>
        <v>0</v>
      </c>
      <c r="AN161" s="15">
        <f t="shared" si="56"/>
        <v>0</v>
      </c>
      <c r="AO161" s="16">
        <f t="shared" si="48"/>
        <v>1.6985755112068879</v>
      </c>
      <c r="AP161" s="16">
        <f t="shared" si="57"/>
        <v>13.090825309046593</v>
      </c>
      <c r="AQ161" s="18">
        <f t="shared" si="58"/>
        <v>1.1578818122714498</v>
      </c>
    </row>
    <row r="162" spans="1:43" x14ac:dyDescent="0.2">
      <c r="A162" s="14" t="s">
        <v>21</v>
      </c>
      <c r="B162" s="15" t="s">
        <v>32</v>
      </c>
      <c r="C162" s="15" t="str">
        <f t="shared" si="59"/>
        <v>Fulham Southampton</v>
      </c>
      <c r="D162" s="15">
        <v>2</v>
      </c>
      <c r="E162" s="15">
        <v>1</v>
      </c>
      <c r="F162" s="15" t="s">
        <v>24</v>
      </c>
      <c r="G162" s="15">
        <f t="shared" si="49"/>
        <v>1</v>
      </c>
      <c r="H162" s="15">
        <v>1.95</v>
      </c>
      <c r="I162" s="15">
        <v>3.6</v>
      </c>
      <c r="J162" s="15">
        <v>3.75</v>
      </c>
      <c r="K162" s="15">
        <v>1.98</v>
      </c>
      <c r="L162" s="15">
        <v>3.6</v>
      </c>
      <c r="M162" s="15">
        <v>3.6</v>
      </c>
      <c r="N162" s="15">
        <v>2</v>
      </c>
      <c r="O162" s="15">
        <v>3.6</v>
      </c>
      <c r="P162" s="15">
        <v>3.65</v>
      </c>
      <c r="Q162" s="16">
        <f>_xlfn.XLOOKUP(C162,XGBoost3!C:C,XGBoost3!D:D)</f>
        <v>2.2390666007995601</v>
      </c>
      <c r="R162" s="16">
        <f>_xlfn.XLOOKUP(C162,XGBoost3!C:C,XGBoost3!E:E)</f>
        <v>3.20969533920288</v>
      </c>
      <c r="S162" s="16">
        <f>_xlfn.XLOOKUP(C162,XGBoost3!C:C,XGBoost3!F:F)</f>
        <v>4.1351475715637198</v>
      </c>
      <c r="T162" s="16">
        <f>_xlfn.XLOOKUP(C162,Conv1!C:C,Conv1!D:D)</f>
        <v>4768184</v>
      </c>
      <c r="U162" s="16">
        <f>_xlfn.XLOOKUP(C162,Conv1!C:C,Conv1!E:E)</f>
        <v>39281459200</v>
      </c>
      <c r="V162" s="16">
        <f>_xlfn.XLOOKUP(C162,Conv1!C:C,Conv1!F:F)</f>
        <v>1.00000023841857</v>
      </c>
      <c r="W162" s="16">
        <f>_xlfn.XLOOKUP(C162,Conv2!C:C,Conv2!D:D)</f>
        <v>2.3503122329711901</v>
      </c>
      <c r="X162" s="16">
        <f>_xlfn.XLOOKUP(C162,Conv2!C:C,Conv2!E:E)</f>
        <v>2.9946730136871298</v>
      </c>
      <c r="Y162" s="16">
        <f>_xlfn.XLOOKUP(C162,Conv2!C:C,Conv2!E:E)</f>
        <v>2.9946730136871298</v>
      </c>
      <c r="Z162" s="15">
        <f t="shared" si="40"/>
        <v>1</v>
      </c>
      <c r="AA162" s="15">
        <f t="shared" si="41"/>
        <v>1</v>
      </c>
      <c r="AB162" s="15">
        <f t="shared" si="42"/>
        <v>1</v>
      </c>
      <c r="AC162" s="15">
        <f t="shared" si="43"/>
        <v>1</v>
      </c>
      <c r="AD162" s="15">
        <f t="shared" si="50"/>
        <v>-1</v>
      </c>
      <c r="AE162" s="15">
        <f t="shared" si="51"/>
        <v>1</v>
      </c>
      <c r="AF162" s="15">
        <f t="shared" si="44"/>
        <v>1</v>
      </c>
      <c r="AG162" s="15">
        <f t="shared" si="45"/>
        <v>1</v>
      </c>
      <c r="AH162" s="15">
        <f t="shared" si="46"/>
        <v>1</v>
      </c>
      <c r="AI162" s="15">
        <f t="shared" si="47"/>
        <v>1</v>
      </c>
      <c r="AJ162" s="17">
        <f t="shared" si="52"/>
        <v>0</v>
      </c>
      <c r="AK162" s="17">
        <f t="shared" si="53"/>
        <v>1</v>
      </c>
      <c r="AL162" s="15">
        <f t="shared" si="54"/>
        <v>1</v>
      </c>
      <c r="AM162" s="15">
        <f t="shared" si="55"/>
        <v>0</v>
      </c>
      <c r="AN162" s="15">
        <f t="shared" si="56"/>
        <v>1</v>
      </c>
      <c r="AO162" s="16">
        <f t="shared" si="48"/>
        <v>0.66697731149716477</v>
      </c>
      <c r="AP162" s="16">
        <f t="shared" si="57"/>
        <v>39281459485.793015</v>
      </c>
      <c r="AQ162" s="18">
        <f t="shared" si="58"/>
        <v>0.95843251192652679</v>
      </c>
    </row>
    <row r="163" spans="1:43" x14ac:dyDescent="0.2">
      <c r="A163" s="14" t="s">
        <v>40</v>
      </c>
      <c r="B163" s="15" t="s">
        <v>33</v>
      </c>
      <c r="C163" s="15" t="str">
        <f t="shared" si="59"/>
        <v>Man City Everton</v>
      </c>
      <c r="D163" s="15">
        <v>1</v>
      </c>
      <c r="E163" s="15">
        <v>1</v>
      </c>
      <c r="F163" s="15" t="s">
        <v>23</v>
      </c>
      <c r="G163" s="15">
        <f t="shared" si="49"/>
        <v>0</v>
      </c>
      <c r="H163" s="15">
        <v>1.1299999999999999</v>
      </c>
      <c r="I163" s="15">
        <v>9</v>
      </c>
      <c r="J163" s="15">
        <v>19</v>
      </c>
      <c r="K163" s="15">
        <v>1.1299999999999999</v>
      </c>
      <c r="L163" s="15">
        <v>8.25</v>
      </c>
      <c r="M163" s="15">
        <v>21</v>
      </c>
      <c r="N163" s="15">
        <v>1.1200000000000001</v>
      </c>
      <c r="O163" s="15">
        <v>8.75</v>
      </c>
      <c r="P163" s="15">
        <v>20</v>
      </c>
      <c r="Q163" s="16">
        <f>_xlfn.XLOOKUP(C163,XGBoost3!C:C,XGBoost3!D:D)</f>
        <v>1.2102464437484699</v>
      </c>
      <c r="R163" s="16">
        <f>_xlfn.XLOOKUP(C163,XGBoost3!C:C,XGBoost3!E:E)</f>
        <v>13.918122291564901</v>
      </c>
      <c r="S163" s="16">
        <f>_xlfn.XLOOKUP(C163,XGBoost3!C:C,XGBoost3!F:F)</f>
        <v>9.81611728668212</v>
      </c>
      <c r="T163" s="16">
        <f>_xlfn.XLOOKUP(C163,Conv1!C:C,Conv1!D:D)</f>
        <v>1.0316312313079801</v>
      </c>
      <c r="U163" s="16">
        <f>_xlfn.XLOOKUP(C163,Conv1!C:C,Conv1!E:E)</f>
        <v>325.20471191406199</v>
      </c>
      <c r="V163" s="16">
        <f>_xlfn.XLOOKUP(C163,Conv1!C:C,Conv1!F:F)</f>
        <v>36.249740600585902</v>
      </c>
      <c r="W163" s="16">
        <f>_xlfn.XLOOKUP(C163,Conv2!C:C,Conv2!D:D)</f>
        <v>2.1632227897643999</v>
      </c>
      <c r="X163" s="16">
        <f>_xlfn.XLOOKUP(C163,Conv2!C:C,Conv2!E:E)</f>
        <v>3.4820795059204102</v>
      </c>
      <c r="Y163" s="16">
        <f>_xlfn.XLOOKUP(C163,Conv2!C:C,Conv2!E:E)</f>
        <v>3.4820795059204102</v>
      </c>
      <c r="Z163" s="15">
        <f t="shared" si="40"/>
        <v>1</v>
      </c>
      <c r="AA163" s="15">
        <f t="shared" si="41"/>
        <v>1</v>
      </c>
      <c r="AB163" s="15">
        <f t="shared" si="42"/>
        <v>1</v>
      </c>
      <c r="AC163" s="15">
        <f t="shared" si="43"/>
        <v>1</v>
      </c>
      <c r="AD163" s="15">
        <f t="shared" si="50"/>
        <v>1</v>
      </c>
      <c r="AE163" s="15">
        <f t="shared" si="51"/>
        <v>1</v>
      </c>
      <c r="AF163" s="15">
        <f t="shared" si="44"/>
        <v>0</v>
      </c>
      <c r="AG163" s="15">
        <f t="shared" si="45"/>
        <v>0</v>
      </c>
      <c r="AH163" s="15">
        <f t="shared" si="46"/>
        <v>0</v>
      </c>
      <c r="AI163" s="15">
        <f t="shared" si="47"/>
        <v>0</v>
      </c>
      <c r="AJ163" s="17">
        <f t="shared" si="52"/>
        <v>0</v>
      </c>
      <c r="AK163" s="17">
        <f t="shared" si="53"/>
        <v>0</v>
      </c>
      <c r="AL163" s="15">
        <f t="shared" si="54"/>
        <v>1</v>
      </c>
      <c r="AM163" s="15">
        <f t="shared" si="55"/>
        <v>1</v>
      </c>
      <c r="AN163" s="15">
        <f t="shared" si="56"/>
        <v>1</v>
      </c>
      <c r="AO163" s="16">
        <f t="shared" si="48"/>
        <v>11.420556009222757</v>
      </c>
      <c r="AP163" s="16">
        <f t="shared" si="57"/>
        <v>316.8716563077827</v>
      </c>
      <c r="AQ163" s="18">
        <f t="shared" si="58"/>
        <v>17.368966508395427</v>
      </c>
    </row>
    <row r="164" spans="1:43" x14ac:dyDescent="0.2">
      <c r="A164" s="14" t="s">
        <v>29</v>
      </c>
      <c r="B164" s="15" t="s">
        <v>27</v>
      </c>
      <c r="C164" s="15" t="str">
        <f t="shared" si="59"/>
        <v>Newcastle Leeds</v>
      </c>
      <c r="D164" s="15">
        <v>0</v>
      </c>
      <c r="E164" s="15">
        <v>0</v>
      </c>
      <c r="F164" s="15" t="s">
        <v>23</v>
      </c>
      <c r="G164" s="15">
        <f t="shared" si="49"/>
        <v>0</v>
      </c>
      <c r="H164" s="15">
        <v>1.45</v>
      </c>
      <c r="I164" s="15">
        <v>4.5</v>
      </c>
      <c r="J164" s="15">
        <v>7</v>
      </c>
      <c r="K164" s="15">
        <v>1.46</v>
      </c>
      <c r="L164" s="15">
        <v>4.75</v>
      </c>
      <c r="M164" s="15">
        <v>6.25</v>
      </c>
      <c r="N164" s="15">
        <v>1.45</v>
      </c>
      <c r="O164" s="15">
        <v>4.7</v>
      </c>
      <c r="P164" s="15">
        <v>6.5</v>
      </c>
      <c r="Q164" s="16">
        <f>_xlfn.XLOOKUP(C164,XGBoost3!C:C,XGBoost3!D:D)</f>
        <v>1.51453781127929</v>
      </c>
      <c r="R164" s="16">
        <f>_xlfn.XLOOKUP(C164,XGBoost3!C:C,XGBoost3!E:E)</f>
        <v>5.3505196571350098</v>
      </c>
      <c r="S164" s="16">
        <f>_xlfn.XLOOKUP(C164,XGBoost3!C:C,XGBoost3!F:F)</f>
        <v>6.5430097579956001</v>
      </c>
      <c r="T164" s="16">
        <f>_xlfn.XLOOKUP(C164,Conv1!C:C,Conv1!D:D)</f>
        <v>1.08002293109893</v>
      </c>
      <c r="U164" s="16">
        <f>_xlfn.XLOOKUP(C164,Conv1!C:C,Conv1!E:E)</f>
        <v>151.542236328125</v>
      </c>
      <c r="V164" s="16">
        <f>_xlfn.XLOOKUP(C164,Conv1!C:C,Conv1!F:F)</f>
        <v>14.8159217834472</v>
      </c>
      <c r="W164" s="16">
        <f>_xlfn.XLOOKUP(C164,Conv2!C:C,Conv2!D:D)</f>
        <v>1.81265544891357</v>
      </c>
      <c r="X164" s="16">
        <f>_xlfn.XLOOKUP(C164,Conv2!C:C,Conv2!E:E)</f>
        <v>3.7868788242339999</v>
      </c>
      <c r="Y164" s="16">
        <f>_xlfn.XLOOKUP(C164,Conv2!C:C,Conv2!E:E)</f>
        <v>3.7868788242339999</v>
      </c>
      <c r="Z164" s="15">
        <f t="shared" si="40"/>
        <v>1</v>
      </c>
      <c r="AA164" s="15">
        <f t="shared" si="41"/>
        <v>1</v>
      </c>
      <c r="AB164" s="15">
        <f t="shared" si="42"/>
        <v>1</v>
      </c>
      <c r="AC164" s="15">
        <f t="shared" si="43"/>
        <v>1</v>
      </c>
      <c r="AD164" s="15">
        <f t="shared" si="50"/>
        <v>1</v>
      </c>
      <c r="AE164" s="15">
        <f t="shared" si="51"/>
        <v>1</v>
      </c>
      <c r="AF164" s="15">
        <f t="shared" si="44"/>
        <v>0</v>
      </c>
      <c r="AG164" s="15">
        <f t="shared" si="45"/>
        <v>0</v>
      </c>
      <c r="AH164" s="15">
        <f t="shared" si="46"/>
        <v>0</v>
      </c>
      <c r="AI164" s="15">
        <f t="shared" si="47"/>
        <v>0</v>
      </c>
      <c r="AJ164" s="17">
        <f t="shared" si="52"/>
        <v>0</v>
      </c>
      <c r="AK164" s="17">
        <f t="shared" si="53"/>
        <v>0</v>
      </c>
      <c r="AL164" s="15">
        <f t="shared" si="54"/>
        <v>1</v>
      </c>
      <c r="AM164" s="15">
        <f t="shared" si="55"/>
        <v>1</v>
      </c>
      <c r="AN164" s="15">
        <f t="shared" si="56"/>
        <v>1</v>
      </c>
      <c r="AO164" s="16">
        <f t="shared" si="48"/>
        <v>0.65512654707820517</v>
      </c>
      <c r="AP164" s="16">
        <f t="shared" si="57"/>
        <v>147.0779854634433</v>
      </c>
      <c r="AQ164" s="18">
        <f t="shared" si="58"/>
        <v>2.8855390779971892</v>
      </c>
    </row>
    <row r="165" spans="1:43" x14ac:dyDescent="0.2">
      <c r="A165" s="14" t="s">
        <v>38</v>
      </c>
      <c r="B165" s="15" t="s">
        <v>19</v>
      </c>
      <c r="C165" s="15" t="str">
        <f t="shared" si="59"/>
        <v>Brighton Arsenal</v>
      </c>
      <c r="D165" s="15">
        <v>2</v>
      </c>
      <c r="E165" s="15">
        <v>4</v>
      </c>
      <c r="F165" s="15" t="s">
        <v>20</v>
      </c>
      <c r="G165" s="15">
        <f t="shared" si="49"/>
        <v>-1</v>
      </c>
      <c r="H165" s="15">
        <v>3.4</v>
      </c>
      <c r="I165" s="15">
        <v>3.5</v>
      </c>
      <c r="J165" s="15">
        <v>2.1</v>
      </c>
      <c r="K165" s="15">
        <v>3.4</v>
      </c>
      <c r="L165" s="15">
        <v>3.5</v>
      </c>
      <c r="M165" s="15">
        <v>2.1</v>
      </c>
      <c r="N165" s="15">
        <v>3.4</v>
      </c>
      <c r="O165" s="15">
        <v>3.45</v>
      </c>
      <c r="P165" s="15">
        <v>2.15</v>
      </c>
      <c r="Q165" s="16">
        <f>_xlfn.XLOOKUP(C165,XGBoost3!C:C,XGBoost3!D:D)</f>
        <v>3.6189014911651598</v>
      </c>
      <c r="R165" s="16">
        <f>_xlfn.XLOOKUP(C165,XGBoost3!C:C,XGBoost3!E:E)</f>
        <v>8.1240673065185494</v>
      </c>
      <c r="S165" s="16">
        <f>_xlfn.XLOOKUP(C165,XGBoost3!C:C,XGBoost3!F:F)</f>
        <v>1.6650516986846899</v>
      </c>
      <c r="T165" s="16">
        <f>_xlfn.XLOOKUP(C165,Conv1!C:C,Conv1!D:D)</f>
        <v>40.057601928710902</v>
      </c>
      <c r="U165" s="16">
        <f>_xlfn.XLOOKUP(C165,Conv1!C:C,Conv1!E:E)</f>
        <v>1.17786300182342</v>
      </c>
      <c r="V165" s="16">
        <f>_xlfn.XLOOKUP(C165,Conv1!C:C,Conv1!F:F)</f>
        <v>7.9339413642883301</v>
      </c>
      <c r="W165" s="16">
        <f>_xlfn.XLOOKUP(C165,Conv2!C:C,Conv2!D:D)</f>
        <v>1.4540264606475799</v>
      </c>
      <c r="X165" s="16">
        <f>_xlfn.XLOOKUP(C165,Conv2!C:C,Conv2!E:E)</f>
        <v>6.1363272666931099</v>
      </c>
      <c r="Y165" s="16">
        <f>_xlfn.XLOOKUP(C165,Conv2!C:C,Conv2!E:E)</f>
        <v>6.1363272666931099</v>
      </c>
      <c r="Z165" s="15">
        <f t="shared" si="40"/>
        <v>-1</v>
      </c>
      <c r="AA165" s="15">
        <f t="shared" si="41"/>
        <v>-1</v>
      </c>
      <c r="AB165" s="15">
        <f t="shared" si="42"/>
        <v>-1</v>
      </c>
      <c r="AC165" s="15">
        <f t="shared" si="43"/>
        <v>-1</v>
      </c>
      <c r="AD165" s="15">
        <f t="shared" si="50"/>
        <v>-1</v>
      </c>
      <c r="AE165" s="15">
        <f t="shared" si="51"/>
        <v>1</v>
      </c>
      <c r="AF165" s="15">
        <f t="shared" si="44"/>
        <v>1</v>
      </c>
      <c r="AG165" s="15">
        <f t="shared" si="45"/>
        <v>1</v>
      </c>
      <c r="AH165" s="15">
        <f t="shared" si="46"/>
        <v>1</v>
      </c>
      <c r="AI165" s="15">
        <f t="shared" si="47"/>
        <v>1</v>
      </c>
      <c r="AJ165" s="17">
        <f t="shared" si="52"/>
        <v>1</v>
      </c>
      <c r="AK165" s="17">
        <f t="shared" si="53"/>
        <v>0</v>
      </c>
      <c r="AL165" s="15">
        <f t="shared" si="54"/>
        <v>1</v>
      </c>
      <c r="AM165" s="15">
        <f t="shared" si="55"/>
        <v>1</v>
      </c>
      <c r="AN165" s="15">
        <f t="shared" si="56"/>
        <v>0</v>
      </c>
      <c r="AO165" s="16">
        <f t="shared" si="48"/>
        <v>4.7042531717211498</v>
      </c>
      <c r="AP165" s="16">
        <f t="shared" si="57"/>
        <v>37.180591219180982</v>
      </c>
      <c r="AQ165" s="18">
        <f t="shared" si="58"/>
        <v>5.1859398643659205</v>
      </c>
    </row>
    <row r="166" spans="1:43" x14ac:dyDescent="0.2">
      <c r="A166" s="14" t="s">
        <v>31</v>
      </c>
      <c r="B166" s="15" t="s">
        <v>26</v>
      </c>
      <c r="C166" s="15" t="str">
        <f t="shared" si="59"/>
        <v>Tottenham Aston Villa</v>
      </c>
      <c r="D166" s="15">
        <v>0</v>
      </c>
      <c r="E166" s="15">
        <v>2</v>
      </c>
      <c r="F166" s="15" t="s">
        <v>20</v>
      </c>
      <c r="G166" s="15">
        <f t="shared" si="49"/>
        <v>-1</v>
      </c>
      <c r="H166" s="15">
        <v>1.67</v>
      </c>
      <c r="I166" s="15">
        <v>4</v>
      </c>
      <c r="J166" s="15">
        <v>5</v>
      </c>
      <c r="K166" s="15">
        <v>1.65</v>
      </c>
      <c r="L166" s="15">
        <v>4</v>
      </c>
      <c r="M166" s="15">
        <v>4.8</v>
      </c>
      <c r="N166" s="15">
        <v>1.67</v>
      </c>
      <c r="O166" s="15">
        <v>4</v>
      </c>
      <c r="P166" s="15">
        <v>4.9000000000000004</v>
      </c>
      <c r="Q166" s="16">
        <f>_xlfn.XLOOKUP(C166,XGBoost3!C:C,XGBoost3!D:D)</f>
        <v>1.85801005363464</v>
      </c>
      <c r="R166" s="16">
        <f>_xlfn.XLOOKUP(C166,XGBoost3!C:C,XGBoost3!E:E)</f>
        <v>5.7265415191650302</v>
      </c>
      <c r="S166" s="16">
        <f>_xlfn.XLOOKUP(C166,XGBoost3!C:C,XGBoost3!F:F)</f>
        <v>3.48232674598693</v>
      </c>
      <c r="T166" s="16">
        <f>_xlfn.XLOOKUP(C166,Conv1!C:C,Conv1!D:D)</f>
        <v>2.7458925247192298</v>
      </c>
      <c r="U166" s="16">
        <f>_xlfn.XLOOKUP(C166,Conv1!C:C,Conv1!E:E)</f>
        <v>9.8719205856323207</v>
      </c>
      <c r="V166" s="16">
        <f>_xlfn.XLOOKUP(C166,Conv1!C:C,Conv1!F:F)</f>
        <v>1.8708293437957699</v>
      </c>
      <c r="W166" s="16">
        <f>_xlfn.XLOOKUP(C166,Conv2!C:C,Conv2!D:D)</f>
        <v>1.58394491672515</v>
      </c>
      <c r="X166" s="16">
        <f>_xlfn.XLOOKUP(C166,Conv2!C:C,Conv2!E:E)</f>
        <v>4.7502336502075098</v>
      </c>
      <c r="Y166" s="16">
        <f>_xlfn.XLOOKUP(C166,Conv2!C:C,Conv2!E:E)</f>
        <v>4.7502336502075098</v>
      </c>
      <c r="Z166" s="15">
        <f t="shared" si="40"/>
        <v>1</v>
      </c>
      <c r="AA166" s="15">
        <f t="shared" si="41"/>
        <v>1</v>
      </c>
      <c r="AB166" s="15">
        <f t="shared" si="42"/>
        <v>1</v>
      </c>
      <c r="AC166" s="15">
        <f t="shared" si="43"/>
        <v>1</v>
      </c>
      <c r="AD166" s="15">
        <f t="shared" si="50"/>
        <v>-1</v>
      </c>
      <c r="AE166" s="15">
        <f t="shared" si="51"/>
        <v>1</v>
      </c>
      <c r="AF166" s="15">
        <f t="shared" si="44"/>
        <v>0</v>
      </c>
      <c r="AG166" s="15">
        <f t="shared" si="45"/>
        <v>0</v>
      </c>
      <c r="AH166" s="15">
        <f t="shared" si="46"/>
        <v>0</v>
      </c>
      <c r="AI166" s="15">
        <f t="shared" si="47"/>
        <v>0</v>
      </c>
      <c r="AJ166" s="17">
        <f t="shared" si="52"/>
        <v>1</v>
      </c>
      <c r="AK166" s="17">
        <f t="shared" si="53"/>
        <v>0</v>
      </c>
      <c r="AL166" s="15">
        <f t="shared" si="54"/>
        <v>1</v>
      </c>
      <c r="AM166" s="15">
        <f t="shared" si="55"/>
        <v>0</v>
      </c>
      <c r="AN166" s="15">
        <f t="shared" si="56"/>
        <v>1</v>
      </c>
      <c r="AO166" s="16">
        <f t="shared" si="48"/>
        <v>2.2418944785186472</v>
      </c>
      <c r="AP166" s="16">
        <f t="shared" si="57"/>
        <v>6.6942416264374645</v>
      </c>
      <c r="AQ166" s="18">
        <f t="shared" si="58"/>
        <v>0.76986100485171483</v>
      </c>
    </row>
    <row r="167" spans="1:43" x14ac:dyDescent="0.2">
      <c r="A167" s="14" t="s">
        <v>30</v>
      </c>
      <c r="B167" s="15" t="s">
        <v>34</v>
      </c>
      <c r="C167" s="15" t="str">
        <f t="shared" si="59"/>
        <v>Nott'm Forest Chelsea</v>
      </c>
      <c r="D167" s="15">
        <v>1</v>
      </c>
      <c r="E167" s="15">
        <v>1</v>
      </c>
      <c r="F167" s="15" t="s">
        <v>23</v>
      </c>
      <c r="G167" s="15">
        <f t="shared" si="49"/>
        <v>0</v>
      </c>
      <c r="H167" s="15">
        <v>5</v>
      </c>
      <c r="I167" s="15">
        <v>3.8</v>
      </c>
      <c r="J167" s="15">
        <v>1.7</v>
      </c>
      <c r="K167" s="15">
        <v>5</v>
      </c>
      <c r="L167" s="15">
        <v>3.8</v>
      </c>
      <c r="M167" s="15">
        <v>1.68</v>
      </c>
      <c r="N167" s="15">
        <v>5</v>
      </c>
      <c r="O167" s="15">
        <v>3.8</v>
      </c>
      <c r="P167" s="15">
        <v>1.7</v>
      </c>
      <c r="Q167" s="16">
        <f>_xlfn.XLOOKUP(C167,XGBoost3!C:C,XGBoost3!D:D)</f>
        <v>2.1967494487762398</v>
      </c>
      <c r="R167" s="16">
        <f>_xlfn.XLOOKUP(C167,XGBoost3!C:C,XGBoost3!E:E)</f>
        <v>3.3480377197265598</v>
      </c>
      <c r="S167" s="16">
        <f>_xlfn.XLOOKUP(C167,XGBoost3!C:C,XGBoost3!F:F)</f>
        <v>4.0633969306945801</v>
      </c>
      <c r="T167" s="16">
        <f>_xlfn.XLOOKUP(C167,Conv1!C:C,Conv1!D:D)</f>
        <v>3.1521437168121298</v>
      </c>
      <c r="U167" s="16">
        <f>_xlfn.XLOOKUP(C167,Conv1!C:C,Conv1!E:E)</f>
        <v>1.4691256284713701</v>
      </c>
      <c r="V167" s="16">
        <f>_xlfn.XLOOKUP(C167,Conv1!C:C,Conv1!F:F)</f>
        <v>481.08114624023398</v>
      </c>
      <c r="W167" s="16">
        <f>_xlfn.XLOOKUP(C167,Conv2!C:C,Conv2!D:D)</f>
        <v>1.91794085502624</v>
      </c>
      <c r="X167" s="16">
        <f>_xlfn.XLOOKUP(C167,Conv2!C:C,Conv2!E:E)</f>
        <v>4.3026838302612296</v>
      </c>
      <c r="Y167" s="16">
        <f>_xlfn.XLOOKUP(C167,Conv2!C:C,Conv2!E:E)</f>
        <v>4.3026838302612296</v>
      </c>
      <c r="Z167" s="15">
        <f t="shared" si="40"/>
        <v>-1</v>
      </c>
      <c r="AA167" s="15">
        <f t="shared" si="41"/>
        <v>-1</v>
      </c>
      <c r="AB167" s="15">
        <f t="shared" si="42"/>
        <v>-1</v>
      </c>
      <c r="AC167" s="15">
        <f t="shared" si="43"/>
        <v>1</v>
      </c>
      <c r="AD167" s="15">
        <f t="shared" si="50"/>
        <v>-1</v>
      </c>
      <c r="AE167" s="15">
        <f t="shared" si="51"/>
        <v>1</v>
      </c>
      <c r="AF167" s="15">
        <f t="shared" si="44"/>
        <v>0</v>
      </c>
      <c r="AG167" s="15">
        <f t="shared" si="45"/>
        <v>0</v>
      </c>
      <c r="AH167" s="15">
        <f t="shared" si="46"/>
        <v>0</v>
      </c>
      <c r="AI167" s="15">
        <f t="shared" si="47"/>
        <v>0</v>
      </c>
      <c r="AJ167" s="17">
        <f t="shared" si="52"/>
        <v>0</v>
      </c>
      <c r="AK167" s="17">
        <f t="shared" si="53"/>
        <v>0</v>
      </c>
      <c r="AL167" s="15">
        <f t="shared" si="54"/>
        <v>1</v>
      </c>
      <c r="AM167" s="15">
        <f t="shared" si="55"/>
        <v>1</v>
      </c>
      <c r="AN167" s="15">
        <f t="shared" si="56"/>
        <v>1</v>
      </c>
      <c r="AO167" s="16">
        <f t="shared" si="48"/>
        <v>3.6943373705906781</v>
      </c>
      <c r="AP167" s="16">
        <f t="shared" si="57"/>
        <v>479.39037424501942</v>
      </c>
      <c r="AQ167" s="18">
        <f t="shared" si="58"/>
        <v>4.0651866779553618</v>
      </c>
    </row>
    <row r="168" spans="1:43" x14ac:dyDescent="0.2">
      <c r="A168" s="14" t="s">
        <v>36</v>
      </c>
      <c r="B168" s="15" t="s">
        <v>22</v>
      </c>
      <c r="C168" s="15" t="str">
        <f t="shared" si="59"/>
        <v>Brentford Liverpool</v>
      </c>
      <c r="D168" s="15">
        <v>3</v>
      </c>
      <c r="E168" s="15">
        <v>1</v>
      </c>
      <c r="F168" s="15" t="s">
        <v>24</v>
      </c>
      <c r="G168" s="15">
        <f t="shared" si="49"/>
        <v>1</v>
      </c>
      <c r="H168" s="15">
        <v>5.5</v>
      </c>
      <c r="I168" s="15">
        <v>4.33</v>
      </c>
      <c r="J168" s="15">
        <v>1.55</v>
      </c>
      <c r="K168" s="15">
        <v>5.5</v>
      </c>
      <c r="L168" s="15">
        <v>4.4000000000000004</v>
      </c>
      <c r="M168" s="15">
        <v>1.53</v>
      </c>
      <c r="N168" s="15">
        <v>5.5</v>
      </c>
      <c r="O168" s="15">
        <v>4.5</v>
      </c>
      <c r="P168" s="15">
        <v>1.55</v>
      </c>
      <c r="Q168" s="16">
        <f>_xlfn.XLOOKUP(C168,XGBoost3!C:C,XGBoost3!D:D)</f>
        <v>5.5893983840942303</v>
      </c>
      <c r="R168" s="16">
        <f>_xlfn.XLOOKUP(C168,XGBoost3!C:C,XGBoost3!E:E)</f>
        <v>3.7277581691741899</v>
      </c>
      <c r="S168" s="16">
        <f>_xlfn.XLOOKUP(C168,XGBoost3!C:C,XGBoost3!F:F)</f>
        <v>1.8088673353195099</v>
      </c>
      <c r="T168" s="16">
        <f>_xlfn.XLOOKUP(C168,Conv1!C:C,Conv1!D:D)</f>
        <v>6.8993616104125897</v>
      </c>
      <c r="U168" s="16">
        <f>_xlfn.XLOOKUP(C168,Conv1!C:C,Conv1!E:E)</f>
        <v>81337.6484375</v>
      </c>
      <c r="V168" s="16">
        <f>_xlfn.XLOOKUP(C168,Conv1!C:C,Conv1!F:F)</f>
        <v>1.1695266962051301</v>
      </c>
      <c r="W168" s="16">
        <f>_xlfn.XLOOKUP(C168,Conv2!C:C,Conv2!D:D)</f>
        <v>3.8949646949768</v>
      </c>
      <c r="X168" s="16">
        <f>_xlfn.XLOOKUP(C168,Conv2!C:C,Conv2!E:E)</f>
        <v>3.4275102615356401</v>
      </c>
      <c r="Y168" s="16">
        <f>_xlfn.XLOOKUP(C168,Conv2!C:C,Conv2!E:E)</f>
        <v>3.4275102615356401</v>
      </c>
      <c r="Z168" s="15">
        <f t="shared" si="40"/>
        <v>-1</v>
      </c>
      <c r="AA168" s="15">
        <f t="shared" si="41"/>
        <v>-1</v>
      </c>
      <c r="AB168" s="15">
        <f t="shared" si="42"/>
        <v>-1</v>
      </c>
      <c r="AC168" s="15">
        <f t="shared" si="43"/>
        <v>-1</v>
      </c>
      <c r="AD168" s="15">
        <f t="shared" si="50"/>
        <v>-1</v>
      </c>
      <c r="AE168" s="15">
        <f t="shared" si="51"/>
        <v>-1</v>
      </c>
      <c r="AF168" s="15">
        <f t="shared" si="44"/>
        <v>0</v>
      </c>
      <c r="AG168" s="15">
        <f t="shared" si="45"/>
        <v>0</v>
      </c>
      <c r="AH168" s="15">
        <f t="shared" si="46"/>
        <v>0</v>
      </c>
      <c r="AI168" s="15">
        <f t="shared" si="47"/>
        <v>0</v>
      </c>
      <c r="AJ168" s="17">
        <f t="shared" si="52"/>
        <v>0</v>
      </c>
      <c r="AK168" s="17">
        <f t="shared" si="53"/>
        <v>0</v>
      </c>
      <c r="AL168" s="15">
        <f t="shared" si="54"/>
        <v>1</v>
      </c>
      <c r="AM168" s="15">
        <f t="shared" si="55"/>
        <v>1</v>
      </c>
      <c r="AN168" s="15">
        <f t="shared" si="56"/>
        <v>1</v>
      </c>
      <c r="AO168" s="16">
        <f t="shared" si="48"/>
        <v>0.81936671500084879</v>
      </c>
      <c r="AP168" s="16">
        <f t="shared" si="57"/>
        <v>81333.14845042814</v>
      </c>
      <c r="AQ168" s="18">
        <f t="shared" si="58"/>
        <v>2.6928455862997223</v>
      </c>
    </row>
    <row r="169" spans="1:43" x14ac:dyDescent="0.2">
      <c r="A169" s="14" t="s">
        <v>19</v>
      </c>
      <c r="B169" s="15" t="s">
        <v>29</v>
      </c>
      <c r="C169" s="15" t="str">
        <f t="shared" si="59"/>
        <v>Arsenal Newcastle</v>
      </c>
      <c r="D169" s="15">
        <v>0</v>
      </c>
      <c r="E169" s="15">
        <v>0</v>
      </c>
      <c r="F169" s="15" t="s">
        <v>23</v>
      </c>
      <c r="G169" s="15">
        <f t="shared" si="49"/>
        <v>0</v>
      </c>
      <c r="H169" s="15">
        <v>1.8</v>
      </c>
      <c r="I169" s="15">
        <v>3.8</v>
      </c>
      <c r="J169" s="15">
        <v>4.33</v>
      </c>
      <c r="K169" s="15">
        <v>1.8</v>
      </c>
      <c r="L169" s="15">
        <v>3.6</v>
      </c>
      <c r="M169" s="15">
        <v>4.4000000000000004</v>
      </c>
      <c r="N169" s="15">
        <v>1.83</v>
      </c>
      <c r="O169" s="15">
        <v>3.75</v>
      </c>
      <c r="P169" s="15">
        <v>4.2</v>
      </c>
      <c r="Q169" s="16">
        <f>_xlfn.XLOOKUP(C169,XGBoost3!C:C,XGBoost3!D:D)</f>
        <v>2.4752557277679399</v>
      </c>
      <c r="R169" s="16">
        <f>_xlfn.XLOOKUP(C169,XGBoost3!C:C,XGBoost3!E:E)</f>
        <v>1.93208992481231</v>
      </c>
      <c r="S169" s="16">
        <f>_xlfn.XLOOKUP(C169,XGBoost3!C:C,XGBoost3!F:F)</f>
        <v>12.7506895065307</v>
      </c>
      <c r="T169" s="16">
        <f>_xlfn.XLOOKUP(C169,Conv1!C:C,Conv1!D:D)</f>
        <v>6791.55322265625</v>
      </c>
      <c r="U169" s="16">
        <f>_xlfn.XLOOKUP(C169,Conv1!C:C,Conv1!E:E)</f>
        <v>29.958736419677699</v>
      </c>
      <c r="V169" s="16">
        <f>_xlfn.XLOOKUP(C169,Conv1!C:C,Conv1!F:F)</f>
        <v>1.0346895456314</v>
      </c>
      <c r="W169" s="16">
        <f>_xlfn.XLOOKUP(C169,Conv2!C:C,Conv2!D:D)</f>
        <v>1.6063871383666899</v>
      </c>
      <c r="X169" s="16">
        <f>_xlfn.XLOOKUP(C169,Conv2!C:C,Conv2!E:E)</f>
        <v>5.5410103797912598</v>
      </c>
      <c r="Y169" s="16">
        <f>_xlfn.XLOOKUP(C169,Conv2!C:C,Conv2!E:E)</f>
        <v>5.5410103797912598</v>
      </c>
      <c r="Z169" s="15">
        <f t="shared" si="40"/>
        <v>1</v>
      </c>
      <c r="AA169" s="15">
        <f t="shared" si="41"/>
        <v>1</v>
      </c>
      <c r="AB169" s="15">
        <f t="shared" si="42"/>
        <v>1</v>
      </c>
      <c r="AC169" s="15">
        <f t="shared" si="43"/>
        <v>-1</v>
      </c>
      <c r="AD169" s="15">
        <f t="shared" si="50"/>
        <v>-1</v>
      </c>
      <c r="AE169" s="15">
        <f t="shared" si="51"/>
        <v>1</v>
      </c>
      <c r="AF169" s="15">
        <f t="shared" si="44"/>
        <v>0</v>
      </c>
      <c r="AG169" s="15">
        <f t="shared" si="45"/>
        <v>0</v>
      </c>
      <c r="AH169" s="15">
        <f t="shared" si="46"/>
        <v>0</v>
      </c>
      <c r="AI169" s="15">
        <f t="shared" si="47"/>
        <v>0</v>
      </c>
      <c r="AJ169" s="17">
        <f t="shared" si="52"/>
        <v>0</v>
      </c>
      <c r="AK169" s="17">
        <f t="shared" si="53"/>
        <v>0</v>
      </c>
      <c r="AL169" s="15">
        <f t="shared" si="54"/>
        <v>1</v>
      </c>
      <c r="AM169" s="15">
        <f t="shared" si="55"/>
        <v>1</v>
      </c>
      <c r="AN169" s="15">
        <f t="shared" si="56"/>
        <v>1</v>
      </c>
      <c r="AO169" s="16">
        <f t="shared" si="48"/>
        <v>8.7655828689700055</v>
      </c>
      <c r="AP169" s="16">
        <f t="shared" si="57"/>
        <v>6789.7745439250457</v>
      </c>
      <c r="AQ169" s="18">
        <f t="shared" si="58"/>
        <v>2.2485617027592926</v>
      </c>
    </row>
    <row r="170" spans="1:43" x14ac:dyDescent="0.2">
      <c r="A170" s="14" t="s">
        <v>33</v>
      </c>
      <c r="B170" s="15" t="s">
        <v>38</v>
      </c>
      <c r="C170" s="15" t="str">
        <f t="shared" si="59"/>
        <v>Everton Brighton</v>
      </c>
      <c r="D170" s="15">
        <v>1</v>
      </c>
      <c r="E170" s="15">
        <v>4</v>
      </c>
      <c r="F170" s="15" t="s">
        <v>20</v>
      </c>
      <c r="G170" s="15">
        <f t="shared" si="49"/>
        <v>-1</v>
      </c>
      <c r="H170" s="15">
        <v>3.5</v>
      </c>
      <c r="I170" s="15">
        <v>3.5</v>
      </c>
      <c r="J170" s="15">
        <v>2.1</v>
      </c>
      <c r="K170" s="15">
        <v>3.5</v>
      </c>
      <c r="L170" s="15">
        <v>3.4</v>
      </c>
      <c r="M170" s="15">
        <v>2.0499999999999998</v>
      </c>
      <c r="N170" s="15">
        <v>3.45</v>
      </c>
      <c r="O170" s="15">
        <v>3.4</v>
      </c>
      <c r="P170" s="15">
        <v>2.15</v>
      </c>
      <c r="Q170" s="16">
        <f>_xlfn.XLOOKUP(C170,XGBoost3!C:C,XGBoost3!D:D)</f>
        <v>2.6655507087707502</v>
      </c>
      <c r="R170" s="16">
        <f>_xlfn.XLOOKUP(C170,XGBoost3!C:C,XGBoost3!E:E)</f>
        <v>4.37780332565307</v>
      </c>
      <c r="S170" s="16">
        <f>_xlfn.XLOOKUP(C170,XGBoost3!C:C,XGBoost3!F:F)</f>
        <v>2.5225906372070299</v>
      </c>
      <c r="T170" s="16">
        <f>_xlfn.XLOOKUP(C170,Conv1!C:C,Conv1!D:D)</f>
        <v>4.9911823272704998</v>
      </c>
      <c r="U170" s="16">
        <f>_xlfn.XLOOKUP(C170,Conv1!C:C,Conv1!E:E)</f>
        <v>5.0897974967956499</v>
      </c>
      <c r="V170" s="16">
        <f>_xlfn.XLOOKUP(C170,Conv1!C:C,Conv1!F:F)</f>
        <v>1.65789306163787</v>
      </c>
      <c r="W170" s="16">
        <f>_xlfn.XLOOKUP(C170,Conv2!C:C,Conv2!D:D)</f>
        <v>3.3860552310943599</v>
      </c>
      <c r="X170" s="16">
        <f>_xlfn.XLOOKUP(C170,Conv2!C:C,Conv2!E:E)</f>
        <v>3.4229962825775102</v>
      </c>
      <c r="Y170" s="16">
        <f>_xlfn.XLOOKUP(C170,Conv2!C:C,Conv2!E:E)</f>
        <v>3.4229962825775102</v>
      </c>
      <c r="Z170" s="15">
        <f t="shared" si="40"/>
        <v>-1</v>
      </c>
      <c r="AA170" s="15">
        <f t="shared" si="41"/>
        <v>-1</v>
      </c>
      <c r="AB170" s="15">
        <f t="shared" si="42"/>
        <v>-1</v>
      </c>
      <c r="AC170" s="15">
        <f t="shared" si="43"/>
        <v>-1</v>
      </c>
      <c r="AD170" s="15">
        <f t="shared" si="50"/>
        <v>-1</v>
      </c>
      <c r="AE170" s="15">
        <f t="shared" si="51"/>
        <v>1</v>
      </c>
      <c r="AF170" s="15">
        <f t="shared" si="44"/>
        <v>1</v>
      </c>
      <c r="AG170" s="15">
        <f t="shared" si="45"/>
        <v>1</v>
      </c>
      <c r="AH170" s="15">
        <f t="shared" si="46"/>
        <v>1</v>
      </c>
      <c r="AI170" s="15">
        <f t="shared" si="47"/>
        <v>1</v>
      </c>
      <c r="AJ170" s="17">
        <f t="shared" si="52"/>
        <v>1</v>
      </c>
      <c r="AK170" s="17">
        <f t="shared" si="53"/>
        <v>0</v>
      </c>
      <c r="AL170" s="15">
        <f t="shared" si="54"/>
        <v>1</v>
      </c>
      <c r="AM170" s="15">
        <f t="shared" si="55"/>
        <v>1</v>
      </c>
      <c r="AN170" s="15">
        <f t="shared" si="56"/>
        <v>0</v>
      </c>
      <c r="AO170" s="16">
        <f t="shared" si="48"/>
        <v>1.3077781987411385</v>
      </c>
      <c r="AP170" s="16">
        <f t="shared" si="57"/>
        <v>2.3394075713419213</v>
      </c>
      <c r="AQ170" s="18">
        <f t="shared" si="58"/>
        <v>1.274808729943022</v>
      </c>
    </row>
    <row r="171" spans="1:43" x14ac:dyDescent="0.2">
      <c r="A171" s="14" t="s">
        <v>35</v>
      </c>
      <c r="B171" s="15" t="s">
        <v>21</v>
      </c>
      <c r="C171" s="15" t="str">
        <f t="shared" si="59"/>
        <v>Leicester Fulham</v>
      </c>
      <c r="D171" s="15">
        <v>0</v>
      </c>
      <c r="E171" s="15">
        <v>1</v>
      </c>
      <c r="F171" s="15" t="s">
        <v>20</v>
      </c>
      <c r="G171" s="15">
        <f t="shared" si="49"/>
        <v>-1</v>
      </c>
      <c r="H171" s="15">
        <v>2.2000000000000002</v>
      </c>
      <c r="I171" s="15">
        <v>3.6</v>
      </c>
      <c r="J171" s="15">
        <v>3.1</v>
      </c>
      <c r="K171" s="15">
        <v>2.15</v>
      </c>
      <c r="L171" s="15">
        <v>3.5</v>
      </c>
      <c r="M171" s="15">
        <v>3.2</v>
      </c>
      <c r="N171" s="15">
        <v>2.25</v>
      </c>
      <c r="O171" s="15">
        <v>3.55</v>
      </c>
      <c r="P171" s="15">
        <v>3.1</v>
      </c>
      <c r="Q171" s="16">
        <f>_xlfn.XLOOKUP(C171,XGBoost3!C:C,XGBoost3!D:D)</f>
        <v>2.6334323883056601</v>
      </c>
      <c r="R171" s="16">
        <f>_xlfn.XLOOKUP(C171,XGBoost3!C:C,XGBoost3!E:E)</f>
        <v>3.3442521095275799</v>
      </c>
      <c r="S171" s="16">
        <f>_xlfn.XLOOKUP(C171,XGBoost3!C:C,XGBoost3!F:F)</f>
        <v>3.11287021636962</v>
      </c>
      <c r="T171" s="16">
        <f>_xlfn.XLOOKUP(C171,Conv1!C:C,Conv1!D:D)</f>
        <v>1.01410996913909</v>
      </c>
      <c r="U171" s="16">
        <f>_xlfn.XLOOKUP(C171,Conv1!C:C,Conv1!E:E)</f>
        <v>93.381843566894503</v>
      </c>
      <c r="V171" s="16">
        <f>_xlfn.XLOOKUP(C171,Conv1!C:C,Conv1!F:F)</f>
        <v>312.01422119140602</v>
      </c>
      <c r="W171" s="16">
        <f>_xlfn.XLOOKUP(C171,Conv2!C:C,Conv2!D:D)</f>
        <v>1.5161831378936701</v>
      </c>
      <c r="X171" s="16">
        <f>_xlfn.XLOOKUP(C171,Conv2!C:C,Conv2!E:E)</f>
        <v>5.2111926078796298</v>
      </c>
      <c r="Y171" s="16">
        <f>_xlfn.XLOOKUP(C171,Conv2!C:C,Conv2!E:E)</f>
        <v>5.2111926078796298</v>
      </c>
      <c r="Z171" s="15">
        <f t="shared" si="40"/>
        <v>1</v>
      </c>
      <c r="AA171" s="15">
        <f t="shared" si="41"/>
        <v>1</v>
      </c>
      <c r="AB171" s="15">
        <f t="shared" si="42"/>
        <v>1</v>
      </c>
      <c r="AC171" s="15">
        <f t="shared" si="43"/>
        <v>1</v>
      </c>
      <c r="AD171" s="15">
        <f t="shared" si="50"/>
        <v>1</v>
      </c>
      <c r="AE171" s="15">
        <f t="shared" si="51"/>
        <v>1</v>
      </c>
      <c r="AF171" s="15">
        <f t="shared" si="44"/>
        <v>0</v>
      </c>
      <c r="AG171" s="15">
        <f t="shared" si="45"/>
        <v>0</v>
      </c>
      <c r="AH171" s="15">
        <f t="shared" si="46"/>
        <v>0</v>
      </c>
      <c r="AI171" s="15">
        <f t="shared" si="47"/>
        <v>0</v>
      </c>
      <c r="AJ171" s="17">
        <f t="shared" si="52"/>
        <v>0</v>
      </c>
      <c r="AK171" s="17">
        <f t="shared" si="53"/>
        <v>0</v>
      </c>
      <c r="AL171" s="15">
        <f t="shared" si="54"/>
        <v>1</v>
      </c>
      <c r="AM171" s="15">
        <f t="shared" si="55"/>
        <v>1</v>
      </c>
      <c r="AN171" s="15">
        <f t="shared" si="56"/>
        <v>1</v>
      </c>
      <c r="AO171" s="16">
        <f t="shared" si="48"/>
        <v>0.43533691929933327</v>
      </c>
      <c r="AP171" s="16">
        <f t="shared" si="57"/>
        <v>321.71304542571522</v>
      </c>
      <c r="AQ171" s="18">
        <f t="shared" si="58"/>
        <v>2.7848127935556275</v>
      </c>
    </row>
    <row r="172" spans="1:43" x14ac:dyDescent="0.2">
      <c r="A172" s="14" t="s">
        <v>37</v>
      </c>
      <c r="B172" s="15" t="s">
        <v>25</v>
      </c>
      <c r="C172" s="15" t="str">
        <f t="shared" si="59"/>
        <v>Man United Bournemouth</v>
      </c>
      <c r="D172" s="15">
        <v>3</v>
      </c>
      <c r="E172" s="15">
        <v>0</v>
      </c>
      <c r="F172" s="15" t="s">
        <v>24</v>
      </c>
      <c r="G172" s="15">
        <f t="shared" si="49"/>
        <v>1</v>
      </c>
      <c r="H172" s="15">
        <v>1.29</v>
      </c>
      <c r="I172" s="15">
        <v>5.5</v>
      </c>
      <c r="J172" s="15">
        <v>11</v>
      </c>
      <c r="K172" s="15">
        <v>1.28</v>
      </c>
      <c r="L172" s="15">
        <v>6</v>
      </c>
      <c r="M172" s="15">
        <v>10</v>
      </c>
      <c r="N172" s="15">
        <v>1.3</v>
      </c>
      <c r="O172" s="15">
        <v>6</v>
      </c>
      <c r="P172" s="15">
        <v>10</v>
      </c>
      <c r="Q172" s="16">
        <f>_xlfn.XLOOKUP(C172,XGBoost3!C:C,XGBoost3!D:D)</f>
        <v>2.1754791736602699</v>
      </c>
      <c r="R172" s="16">
        <f>_xlfn.XLOOKUP(C172,XGBoost3!C:C,XGBoost3!E:E)</f>
        <v>2.85193514823913</v>
      </c>
      <c r="S172" s="16">
        <f>_xlfn.XLOOKUP(C172,XGBoost3!C:C,XGBoost3!F:F)</f>
        <v>5.2717032432556099</v>
      </c>
      <c r="T172" s="16">
        <f>_xlfn.XLOOKUP(C172,Conv1!C:C,Conv1!D:D)</f>
        <v>1.1595629453659</v>
      </c>
      <c r="U172" s="16">
        <f>_xlfn.XLOOKUP(C172,Conv1!C:C,Conv1!E:E)</f>
        <v>11.5780391693115</v>
      </c>
      <c r="V172" s="16">
        <f>_xlfn.XLOOKUP(C172,Conv1!C:C,Conv1!F:F)</f>
        <v>19.517633438110298</v>
      </c>
      <c r="W172" s="16">
        <f>_xlfn.XLOOKUP(C172,Conv2!C:C,Conv2!D:D)</f>
        <v>2.0188226699829102</v>
      </c>
      <c r="X172" s="16">
        <f>_xlfn.XLOOKUP(C172,Conv2!C:C,Conv2!E:E)</f>
        <v>4.1369762420654297</v>
      </c>
      <c r="Y172" s="16">
        <f>_xlfn.XLOOKUP(C172,Conv2!C:C,Conv2!E:E)</f>
        <v>4.1369762420654297</v>
      </c>
      <c r="Z172" s="15">
        <f t="shared" si="40"/>
        <v>1</v>
      </c>
      <c r="AA172" s="15">
        <f t="shared" si="41"/>
        <v>1</v>
      </c>
      <c r="AB172" s="15">
        <f t="shared" si="42"/>
        <v>1</v>
      </c>
      <c r="AC172" s="15">
        <f t="shared" si="43"/>
        <v>1</v>
      </c>
      <c r="AD172" s="15">
        <f t="shared" si="50"/>
        <v>1</v>
      </c>
      <c r="AE172" s="15">
        <f t="shared" si="51"/>
        <v>1</v>
      </c>
      <c r="AF172" s="15">
        <f t="shared" si="44"/>
        <v>1</v>
      </c>
      <c r="AG172" s="15">
        <f t="shared" si="45"/>
        <v>1</v>
      </c>
      <c r="AH172" s="15">
        <f t="shared" si="46"/>
        <v>1</v>
      </c>
      <c r="AI172" s="15">
        <f t="shared" si="47"/>
        <v>1</v>
      </c>
      <c r="AJ172" s="17">
        <f t="shared" si="52"/>
        <v>1</v>
      </c>
      <c r="AK172" s="17">
        <f t="shared" si="53"/>
        <v>1</v>
      </c>
      <c r="AL172" s="15">
        <f t="shared" si="54"/>
        <v>1</v>
      </c>
      <c r="AM172" s="15">
        <f t="shared" si="55"/>
        <v>1</v>
      </c>
      <c r="AN172" s="15">
        <f t="shared" si="56"/>
        <v>1</v>
      </c>
      <c r="AO172" s="16">
        <f t="shared" si="48"/>
        <v>5.7474834766395437</v>
      </c>
      <c r="AP172" s="16">
        <f t="shared" si="57"/>
        <v>11.032660141730229</v>
      </c>
      <c r="AQ172" s="18">
        <f t="shared" si="58"/>
        <v>6.193755818533309</v>
      </c>
    </row>
    <row r="173" spans="1:43" x14ac:dyDescent="0.2">
      <c r="A173" s="14" t="s">
        <v>32</v>
      </c>
      <c r="B173" s="15" t="s">
        <v>30</v>
      </c>
      <c r="C173" s="15" t="str">
        <f t="shared" si="59"/>
        <v>Southampton Nott'm Forest</v>
      </c>
      <c r="D173" s="15">
        <v>0</v>
      </c>
      <c r="E173" s="15">
        <v>1</v>
      </c>
      <c r="F173" s="15" t="s">
        <v>20</v>
      </c>
      <c r="G173" s="15">
        <f t="shared" si="49"/>
        <v>-1</v>
      </c>
      <c r="H173" s="15">
        <v>2</v>
      </c>
      <c r="I173" s="15">
        <v>3.5</v>
      </c>
      <c r="J173" s="15">
        <v>3.8</v>
      </c>
      <c r="K173" s="15">
        <v>1.98</v>
      </c>
      <c r="L173" s="15">
        <v>3.4</v>
      </c>
      <c r="M173" s="15">
        <v>3.8</v>
      </c>
      <c r="N173" s="15">
        <v>2.0499999999999998</v>
      </c>
      <c r="O173" s="15">
        <v>3.45</v>
      </c>
      <c r="P173" s="15">
        <v>3.75</v>
      </c>
      <c r="Q173" s="16">
        <f>_xlfn.XLOOKUP(C173,XGBoost3!C:C,XGBoost3!D:D)</f>
        <v>2.99428367614746</v>
      </c>
      <c r="R173" s="16">
        <f>_xlfn.XLOOKUP(C173,XGBoost3!C:C,XGBoost3!E:E)</f>
        <v>2.71830010414123</v>
      </c>
      <c r="S173" s="16">
        <f>_xlfn.XLOOKUP(C173,XGBoost3!C:C,XGBoost3!F:F)</f>
        <v>3.3539786338806099</v>
      </c>
      <c r="T173" s="16">
        <f>_xlfn.XLOOKUP(C173,Conv1!C:C,Conv1!D:D)</f>
        <v>22.724874496459901</v>
      </c>
      <c r="U173" s="16">
        <f>_xlfn.XLOOKUP(C173,Conv1!C:C,Conv1!E:E)</f>
        <v>4.6802244186401296</v>
      </c>
      <c r="V173" s="16">
        <f>_xlfn.XLOOKUP(C173,Conv1!C:C,Conv1!F:F)</f>
        <v>1.3471090793609599</v>
      </c>
      <c r="W173" s="16">
        <f>_xlfn.XLOOKUP(C173,Conv2!C:C,Conv2!D:D)</f>
        <v>3.5740270614624001</v>
      </c>
      <c r="X173" s="16">
        <f>_xlfn.XLOOKUP(C173,Conv2!C:C,Conv2!E:E)</f>
        <v>4.0079932212829501</v>
      </c>
      <c r="Y173" s="16">
        <f>_xlfn.XLOOKUP(C173,Conv2!C:C,Conv2!E:E)</f>
        <v>4.0079932212829501</v>
      </c>
      <c r="Z173" s="15">
        <f t="shared" si="40"/>
        <v>1</v>
      </c>
      <c r="AA173" s="15">
        <f t="shared" si="41"/>
        <v>1</v>
      </c>
      <c r="AB173" s="15">
        <f t="shared" si="42"/>
        <v>1</v>
      </c>
      <c r="AC173" s="15">
        <f t="shared" si="43"/>
        <v>-1</v>
      </c>
      <c r="AD173" s="15">
        <f t="shared" si="50"/>
        <v>-1</v>
      </c>
      <c r="AE173" s="15">
        <f t="shared" si="51"/>
        <v>1</v>
      </c>
      <c r="AF173" s="15">
        <f t="shared" si="44"/>
        <v>0</v>
      </c>
      <c r="AG173" s="15">
        <f t="shared" si="45"/>
        <v>0</v>
      </c>
      <c r="AH173" s="15">
        <f t="shared" si="46"/>
        <v>0</v>
      </c>
      <c r="AI173" s="15">
        <f t="shared" si="47"/>
        <v>1</v>
      </c>
      <c r="AJ173" s="17">
        <f t="shared" si="52"/>
        <v>1</v>
      </c>
      <c r="AK173" s="17">
        <f t="shared" si="53"/>
        <v>0</v>
      </c>
      <c r="AL173" s="15">
        <f t="shared" si="54"/>
        <v>0</v>
      </c>
      <c r="AM173" s="15">
        <f t="shared" si="55"/>
        <v>0</v>
      </c>
      <c r="AN173" s="15">
        <f t="shared" si="56"/>
        <v>1</v>
      </c>
      <c r="AO173" s="16">
        <f t="shared" si="48"/>
        <v>1.258526646941321</v>
      </c>
      <c r="AP173" s="16">
        <f t="shared" si="57"/>
        <v>20.850366239974683</v>
      </c>
      <c r="AQ173" s="18">
        <f t="shared" si="58"/>
        <v>1.6433427583116662</v>
      </c>
    </row>
    <row r="174" spans="1:43" x14ac:dyDescent="0.2">
      <c r="A174" s="14" t="s">
        <v>27</v>
      </c>
      <c r="B174" s="15" t="s">
        <v>39</v>
      </c>
      <c r="C174" s="15" t="str">
        <f t="shared" si="59"/>
        <v>Leeds West Ham</v>
      </c>
      <c r="D174" s="15">
        <v>2</v>
      </c>
      <c r="E174" s="15">
        <v>2</v>
      </c>
      <c r="F174" s="15" t="s">
        <v>23</v>
      </c>
      <c r="G174" s="15">
        <f t="shared" si="49"/>
        <v>0</v>
      </c>
      <c r="H174" s="15">
        <v>2.6</v>
      </c>
      <c r="I174" s="15">
        <v>3.5</v>
      </c>
      <c r="J174" s="15">
        <v>2.6</v>
      </c>
      <c r="K174" s="15">
        <v>2.6</v>
      </c>
      <c r="L174" s="15">
        <v>3.5</v>
      </c>
      <c r="M174" s="15">
        <v>2.5499999999999998</v>
      </c>
      <c r="N174" s="15">
        <v>2.6</v>
      </c>
      <c r="O174" s="15">
        <v>3.45</v>
      </c>
      <c r="P174" s="15">
        <v>2.65</v>
      </c>
      <c r="Q174" s="16">
        <f>_xlfn.XLOOKUP(C174,XGBoost3!C:C,XGBoost3!D:D)</f>
        <v>1.20382916927337</v>
      </c>
      <c r="R174" s="16">
        <f>_xlfn.XLOOKUP(C174,XGBoost3!C:C,XGBoost3!E:E)</f>
        <v>9.3169097900390607</v>
      </c>
      <c r="S174" s="16">
        <f>_xlfn.XLOOKUP(C174,XGBoost3!C:C,XGBoost3!F:F)</f>
        <v>16.132764816284102</v>
      </c>
      <c r="T174" s="16">
        <f>_xlfn.XLOOKUP(C174,Conv1!C:C,Conv1!D:D)</f>
        <v>1</v>
      </c>
      <c r="U174" s="16">
        <f>_xlfn.XLOOKUP(C174,Conv1!C:C,Conv1!E:E)</f>
        <v>259546433978368</v>
      </c>
      <c r="V174" s="16">
        <f>_xlfn.XLOOKUP(C174,Conv1!C:C,Conv1!F:F)</f>
        <v>3.1912751188567603E+17</v>
      </c>
      <c r="W174" s="16">
        <f>_xlfn.XLOOKUP(C174,Conv2!C:C,Conv2!D:D)</f>
        <v>1.3256591558456401</v>
      </c>
      <c r="X174" s="16">
        <f>_xlfn.XLOOKUP(C174,Conv2!C:C,Conv2!E:E)</f>
        <v>5.81378126144409</v>
      </c>
      <c r="Y174" s="16">
        <f>_xlfn.XLOOKUP(C174,Conv2!C:C,Conv2!E:E)</f>
        <v>5.81378126144409</v>
      </c>
      <c r="Z174" s="15">
        <f t="shared" si="40"/>
        <v>1</v>
      </c>
      <c r="AA174" s="15">
        <f t="shared" si="41"/>
        <v>-1</v>
      </c>
      <c r="AB174" s="15">
        <f t="shared" si="42"/>
        <v>1</v>
      </c>
      <c r="AC174" s="15">
        <f t="shared" si="43"/>
        <v>1</v>
      </c>
      <c r="AD174" s="15">
        <f t="shared" si="50"/>
        <v>1</v>
      </c>
      <c r="AE174" s="15">
        <f t="shared" si="51"/>
        <v>1</v>
      </c>
      <c r="AF174" s="15">
        <f t="shared" si="44"/>
        <v>0</v>
      </c>
      <c r="AG174" s="15">
        <f t="shared" si="45"/>
        <v>0</v>
      </c>
      <c r="AH174" s="15">
        <f t="shared" si="46"/>
        <v>0</v>
      </c>
      <c r="AI174" s="15">
        <f t="shared" si="47"/>
        <v>0</v>
      </c>
      <c r="AJ174" s="17">
        <f t="shared" si="52"/>
        <v>0</v>
      </c>
      <c r="AK174" s="17">
        <f t="shared" si="53"/>
        <v>0</v>
      </c>
      <c r="AL174" s="15">
        <f t="shared" si="54"/>
        <v>1</v>
      </c>
      <c r="AM174" s="15">
        <f t="shared" si="55"/>
        <v>1</v>
      </c>
      <c r="AN174" s="15">
        <f t="shared" si="56"/>
        <v>1</v>
      </c>
      <c r="AO174" s="16">
        <f t="shared" si="48"/>
        <v>14.770066708185732</v>
      </c>
      <c r="AP174" s="16">
        <f t="shared" si="57"/>
        <v>3.1912761743022758E+17</v>
      </c>
      <c r="AQ174" s="18">
        <f t="shared" si="58"/>
        <v>4.1498094304797917</v>
      </c>
    </row>
    <row r="175" spans="1:43" x14ac:dyDescent="0.2">
      <c r="A175" s="14" t="s">
        <v>26</v>
      </c>
      <c r="B175" s="15" t="s">
        <v>28</v>
      </c>
      <c r="C175" s="15" t="str">
        <f t="shared" si="59"/>
        <v>Aston Villa Wolves</v>
      </c>
      <c r="D175" s="15">
        <v>1</v>
      </c>
      <c r="E175" s="15">
        <v>1</v>
      </c>
      <c r="F175" s="15" t="s">
        <v>23</v>
      </c>
      <c r="G175" s="15">
        <f t="shared" si="49"/>
        <v>0</v>
      </c>
      <c r="H175" s="15">
        <v>1.95</v>
      </c>
      <c r="I175" s="15">
        <v>3.6</v>
      </c>
      <c r="J175" s="15">
        <v>4</v>
      </c>
      <c r="K175" s="15">
        <v>2</v>
      </c>
      <c r="L175" s="15">
        <v>3.5</v>
      </c>
      <c r="M175" s="15">
        <v>3.6</v>
      </c>
      <c r="N175" s="15">
        <v>2</v>
      </c>
      <c r="O175" s="15">
        <v>3.5</v>
      </c>
      <c r="P175" s="15">
        <v>3.8</v>
      </c>
      <c r="Q175" s="16">
        <f>_xlfn.XLOOKUP(C175,XGBoost3!C:C,XGBoost3!D:D)</f>
        <v>2.75655174255371</v>
      </c>
      <c r="R175" s="16">
        <f>_xlfn.XLOOKUP(C175,XGBoost3!C:C,XGBoost3!E:E)</f>
        <v>4.6147918701171804</v>
      </c>
      <c r="S175" s="16">
        <f>_xlfn.XLOOKUP(C175,XGBoost3!C:C,XGBoost3!F:F)</f>
        <v>2.3779325485229399</v>
      </c>
      <c r="T175" s="16">
        <f>_xlfn.XLOOKUP(C175,Conv1!C:C,Conv1!D:D)</f>
        <v>6.72088527679443</v>
      </c>
      <c r="U175" s="16">
        <f>_xlfn.XLOOKUP(C175,Conv1!C:C,Conv1!E:E)</f>
        <v>64.012290954589801</v>
      </c>
      <c r="V175" s="16">
        <f>_xlfn.XLOOKUP(C175,Conv1!C:C,Conv1!F:F)</f>
        <v>1.19676196575164</v>
      </c>
      <c r="W175" s="16">
        <f>_xlfn.XLOOKUP(C175,Conv2!C:C,Conv2!D:D)</f>
        <v>2.36801981925964</v>
      </c>
      <c r="X175" s="16">
        <f>_xlfn.XLOOKUP(C175,Conv2!C:C,Conv2!E:E)</f>
        <v>3.7402682304382302</v>
      </c>
      <c r="Y175" s="16">
        <f>_xlfn.XLOOKUP(C175,Conv2!C:C,Conv2!E:E)</f>
        <v>3.7402682304382302</v>
      </c>
      <c r="Z175" s="15">
        <f t="shared" si="40"/>
        <v>1</v>
      </c>
      <c r="AA175" s="15">
        <f t="shared" si="41"/>
        <v>1</v>
      </c>
      <c r="AB175" s="15">
        <f t="shared" si="42"/>
        <v>1</v>
      </c>
      <c r="AC175" s="15">
        <f t="shared" si="43"/>
        <v>-1</v>
      </c>
      <c r="AD175" s="15">
        <f t="shared" si="50"/>
        <v>-1</v>
      </c>
      <c r="AE175" s="15">
        <f t="shared" si="51"/>
        <v>1</v>
      </c>
      <c r="AF175" s="15">
        <f t="shared" si="44"/>
        <v>0</v>
      </c>
      <c r="AG175" s="15">
        <f t="shared" si="45"/>
        <v>0</v>
      </c>
      <c r="AH175" s="15">
        <f t="shared" si="46"/>
        <v>0</v>
      </c>
      <c r="AI175" s="15">
        <f t="shared" si="47"/>
        <v>0</v>
      </c>
      <c r="AJ175" s="17">
        <f t="shared" si="52"/>
        <v>0</v>
      </c>
      <c r="AK175" s="17">
        <f t="shared" si="53"/>
        <v>0</v>
      </c>
      <c r="AL175" s="15">
        <f t="shared" si="54"/>
        <v>1</v>
      </c>
      <c r="AM175" s="15">
        <f t="shared" si="55"/>
        <v>1</v>
      </c>
      <c r="AN175" s="15">
        <f t="shared" si="56"/>
        <v>1</v>
      </c>
      <c r="AO175" s="16">
        <f t="shared" si="48"/>
        <v>1.9589301389765985</v>
      </c>
      <c r="AP175" s="16">
        <f t="shared" si="57"/>
        <v>60.751962623709062</v>
      </c>
      <c r="AQ175" s="18">
        <f t="shared" si="58"/>
        <v>0.4435485252154458</v>
      </c>
    </row>
    <row r="176" spans="1:43" x14ac:dyDescent="0.2">
      <c r="A176" s="14" t="s">
        <v>18</v>
      </c>
      <c r="B176" s="15" t="s">
        <v>31</v>
      </c>
      <c r="C176" s="15" t="str">
        <f t="shared" si="59"/>
        <v>Crystal Palace Tottenham</v>
      </c>
      <c r="D176" s="15">
        <v>0</v>
      </c>
      <c r="E176" s="15">
        <v>4</v>
      </c>
      <c r="F176" s="15" t="s">
        <v>20</v>
      </c>
      <c r="G176" s="15">
        <f t="shared" si="49"/>
        <v>-1</v>
      </c>
      <c r="H176" s="15">
        <v>3.4</v>
      </c>
      <c r="I176" s="15">
        <v>3.5</v>
      </c>
      <c r="J176" s="15">
        <v>2.15</v>
      </c>
      <c r="K176" s="15">
        <v>3.3</v>
      </c>
      <c r="L176" s="15">
        <v>3.4</v>
      </c>
      <c r="M176" s="15">
        <v>2.15</v>
      </c>
      <c r="N176" s="15">
        <v>3.35</v>
      </c>
      <c r="O176" s="15">
        <v>3.4</v>
      </c>
      <c r="P176" s="15">
        <v>2.2000000000000002</v>
      </c>
      <c r="Q176" s="16">
        <f>_xlfn.XLOOKUP(C176,XGBoost3!C:C,XGBoost3!D:D)</f>
        <v>2.3464787006378098</v>
      </c>
      <c r="R176" s="16">
        <f>_xlfn.XLOOKUP(C176,XGBoost3!C:C,XGBoost3!E:E)</f>
        <v>3.6280300617218</v>
      </c>
      <c r="S176" s="16">
        <f>_xlfn.XLOOKUP(C176,XGBoost3!C:C,XGBoost3!F:F)</f>
        <v>3.3534784317016602</v>
      </c>
      <c r="T176" s="16">
        <f>_xlfn.XLOOKUP(C176,Conv1!C:C,Conv1!D:D)</f>
        <v>1.01689493656158</v>
      </c>
      <c r="U176" s="16">
        <f>_xlfn.XLOOKUP(C176,Conv1!C:C,Conv1!E:E)</f>
        <v>207760240</v>
      </c>
      <c r="V176" s="16">
        <f>_xlfn.XLOOKUP(C176,Conv1!C:C,Conv1!F:F)</f>
        <v>60.189399719238203</v>
      </c>
      <c r="W176" s="16">
        <f>_xlfn.XLOOKUP(C176,Conv2!C:C,Conv2!D:D)</f>
        <v>2.72987508773803</v>
      </c>
      <c r="X176" s="16">
        <f>_xlfn.XLOOKUP(C176,Conv2!C:C,Conv2!E:E)</f>
        <v>3.2451303005218501</v>
      </c>
      <c r="Y176" s="16">
        <f>_xlfn.XLOOKUP(C176,Conv2!C:C,Conv2!E:E)</f>
        <v>3.2451303005218501</v>
      </c>
      <c r="Z176" s="15">
        <f t="shared" si="40"/>
        <v>-1</v>
      </c>
      <c r="AA176" s="15">
        <f t="shared" si="41"/>
        <v>-1</v>
      </c>
      <c r="AB176" s="15">
        <f t="shared" si="42"/>
        <v>-1</v>
      </c>
      <c r="AC176" s="15">
        <f t="shared" si="43"/>
        <v>1</v>
      </c>
      <c r="AD176" s="15">
        <f t="shared" si="50"/>
        <v>1</v>
      </c>
      <c r="AE176" s="15">
        <f t="shared" si="51"/>
        <v>1</v>
      </c>
      <c r="AF176" s="15">
        <f t="shared" si="44"/>
        <v>1</v>
      </c>
      <c r="AG176" s="15">
        <f t="shared" si="45"/>
        <v>1</v>
      </c>
      <c r="AH176" s="15">
        <f t="shared" si="46"/>
        <v>1</v>
      </c>
      <c r="AI176" s="15">
        <f t="shared" si="47"/>
        <v>0</v>
      </c>
      <c r="AJ176" s="17">
        <f t="shared" si="52"/>
        <v>0</v>
      </c>
      <c r="AK176" s="17">
        <f t="shared" si="53"/>
        <v>0</v>
      </c>
      <c r="AL176" s="15">
        <f t="shared" si="54"/>
        <v>0</v>
      </c>
      <c r="AM176" s="15">
        <f t="shared" si="55"/>
        <v>0</v>
      </c>
      <c r="AN176" s="15">
        <f t="shared" si="56"/>
        <v>0</v>
      </c>
      <c r="AO176" s="16">
        <f t="shared" si="48"/>
        <v>1.5458218525183771</v>
      </c>
      <c r="AP176" s="16">
        <f t="shared" si="57"/>
        <v>207760236.6000081</v>
      </c>
      <c r="AQ176" s="18">
        <f t="shared" si="58"/>
        <v>1.2250864768224572</v>
      </c>
    </row>
    <row r="177" spans="1:43" x14ac:dyDescent="0.2">
      <c r="A177" s="14" t="s">
        <v>34</v>
      </c>
      <c r="B177" s="15" t="s">
        <v>40</v>
      </c>
      <c r="C177" s="15" t="str">
        <f t="shared" si="59"/>
        <v>Chelsea Man City</v>
      </c>
      <c r="D177" s="15">
        <v>0</v>
      </c>
      <c r="E177" s="15">
        <v>1</v>
      </c>
      <c r="F177" s="15" t="s">
        <v>20</v>
      </c>
      <c r="G177" s="15">
        <f t="shared" si="49"/>
        <v>-1</v>
      </c>
      <c r="H177" s="15">
        <v>5</v>
      </c>
      <c r="I177" s="15">
        <v>4</v>
      </c>
      <c r="J177" s="15">
        <v>1.67</v>
      </c>
      <c r="K177" s="15">
        <v>5</v>
      </c>
      <c r="L177" s="15">
        <v>3.9</v>
      </c>
      <c r="M177" s="15">
        <v>1.66</v>
      </c>
      <c r="N177" s="15">
        <v>5</v>
      </c>
      <c r="O177" s="15">
        <v>3.95</v>
      </c>
      <c r="P177" s="15">
        <v>1.67</v>
      </c>
      <c r="Q177" s="16">
        <f>_xlfn.XLOOKUP(C177,XGBoost3!C:C,XGBoost3!D:D)</f>
        <v>4.68054103851318</v>
      </c>
      <c r="R177" s="16">
        <f>_xlfn.XLOOKUP(C177,XGBoost3!C:C,XGBoost3!E:E)</f>
        <v>4.9761080741882298</v>
      </c>
      <c r="S177" s="16">
        <f>_xlfn.XLOOKUP(C177,XGBoost3!C:C,XGBoost3!F:F)</f>
        <v>1.7082651853561399</v>
      </c>
      <c r="T177" s="16">
        <f>_xlfn.XLOOKUP(C177,Conv1!C:C,Conv1!D:D)</f>
        <v>1.7303551435470499</v>
      </c>
      <c r="U177" s="16">
        <f>_xlfn.XLOOKUP(C177,Conv1!C:C,Conv1!E:E)</f>
        <v>4.1025190353393501</v>
      </c>
      <c r="V177" s="16">
        <f>_xlfn.XLOOKUP(C177,Conv1!C:C,Conv1!F:F)</f>
        <v>5.6075410842895499</v>
      </c>
      <c r="W177" s="16">
        <f>_xlfn.XLOOKUP(C177,Conv2!C:C,Conv2!D:D)</f>
        <v>5.0844025611877397</v>
      </c>
      <c r="X177" s="16">
        <f>_xlfn.XLOOKUP(C177,Conv2!C:C,Conv2!E:E)</f>
        <v>3.5079503059387198</v>
      </c>
      <c r="Y177" s="16">
        <f>_xlfn.XLOOKUP(C177,Conv2!C:C,Conv2!E:E)</f>
        <v>3.5079503059387198</v>
      </c>
      <c r="Z177" s="15">
        <f t="shared" si="40"/>
        <v>-1</v>
      </c>
      <c r="AA177" s="15">
        <f t="shared" si="41"/>
        <v>-1</v>
      </c>
      <c r="AB177" s="15">
        <f t="shared" si="42"/>
        <v>-1</v>
      </c>
      <c r="AC177" s="15">
        <f t="shared" si="43"/>
        <v>-1</v>
      </c>
      <c r="AD177" s="15">
        <f t="shared" si="50"/>
        <v>1</v>
      </c>
      <c r="AE177" s="15">
        <f t="shared" si="51"/>
        <v>-1</v>
      </c>
      <c r="AF177" s="15">
        <f t="shared" si="44"/>
        <v>1</v>
      </c>
      <c r="AG177" s="15">
        <f t="shared" si="45"/>
        <v>1</v>
      </c>
      <c r="AH177" s="15">
        <f t="shared" si="46"/>
        <v>1</v>
      </c>
      <c r="AI177" s="15">
        <f t="shared" si="47"/>
        <v>1</v>
      </c>
      <c r="AJ177" s="17">
        <f t="shared" si="52"/>
        <v>0</v>
      </c>
      <c r="AK177" s="17">
        <f t="shared" si="53"/>
        <v>1</v>
      </c>
      <c r="AL177" s="15">
        <f t="shared" si="54"/>
        <v>1</v>
      </c>
      <c r="AM177" s="15">
        <f t="shared" si="55"/>
        <v>0</v>
      </c>
      <c r="AN177" s="15">
        <f t="shared" si="56"/>
        <v>1</v>
      </c>
      <c r="AO177" s="16">
        <f t="shared" si="48"/>
        <v>1.0753678591062943</v>
      </c>
      <c r="AP177" s="16">
        <f t="shared" si="57"/>
        <v>5.120358320853942</v>
      </c>
      <c r="AQ177" s="18">
        <f t="shared" si="58"/>
        <v>1.8922455050692961</v>
      </c>
    </row>
    <row r="178" spans="1:43" x14ac:dyDescent="0.2">
      <c r="A178" s="14" t="s">
        <v>21</v>
      </c>
      <c r="B178" s="15" t="s">
        <v>34</v>
      </c>
      <c r="C178" s="15" t="str">
        <f t="shared" si="59"/>
        <v>Fulham Chelsea</v>
      </c>
      <c r="D178" s="15">
        <v>2</v>
      </c>
      <c r="E178" s="15">
        <v>1</v>
      </c>
      <c r="F178" s="15" t="s">
        <v>24</v>
      </c>
      <c r="G178" s="15">
        <f t="shared" si="49"/>
        <v>1</v>
      </c>
      <c r="H178" s="15">
        <v>3.3</v>
      </c>
      <c r="I178" s="15">
        <v>3.5</v>
      </c>
      <c r="J178" s="15">
        <v>2.15</v>
      </c>
      <c r="K178" s="15">
        <v>3.3</v>
      </c>
      <c r="L178" s="15">
        <v>3.5</v>
      </c>
      <c r="M178" s="15">
        <v>2.15</v>
      </c>
      <c r="N178" s="15">
        <v>3.25</v>
      </c>
      <c r="O178" s="15">
        <v>3.45</v>
      </c>
      <c r="P178" s="15">
        <v>2.2000000000000002</v>
      </c>
      <c r="Q178" s="16">
        <f>_xlfn.XLOOKUP(C178,XGBoost3!C:C,XGBoost3!D:D)</f>
        <v>2.3922715187072701</v>
      </c>
      <c r="R178" s="16">
        <f>_xlfn.XLOOKUP(C178,XGBoost3!C:C,XGBoost3!E:E)</f>
        <v>4.0906577110290501</v>
      </c>
      <c r="S178" s="16">
        <f>_xlfn.XLOOKUP(C178,XGBoost3!C:C,XGBoost3!F:F)</f>
        <v>2.9627194404602002</v>
      </c>
      <c r="T178" s="16">
        <f>_xlfn.XLOOKUP(C178,Conv1!C:C,Conv1!D:D)</f>
        <v>395814.0625</v>
      </c>
      <c r="U178" s="16">
        <f>_xlfn.XLOOKUP(C178,Conv1!C:C,Conv1!E:E)</f>
        <v>4322.705078125</v>
      </c>
      <c r="V178" s="16">
        <f>_xlfn.XLOOKUP(C178,Conv1!C:C,Conv1!F:F)</f>
        <v>1.00023388862609</v>
      </c>
      <c r="W178" s="16">
        <f>_xlfn.XLOOKUP(C178,Conv2!C:C,Conv2!D:D)</f>
        <v>2.6908640861511199</v>
      </c>
      <c r="X178" s="16">
        <f>_xlfn.XLOOKUP(C178,Conv2!C:C,Conv2!E:E)</f>
        <v>3.39813899993896</v>
      </c>
      <c r="Y178" s="16">
        <f>_xlfn.XLOOKUP(C178,Conv2!C:C,Conv2!E:E)</f>
        <v>3.39813899993896</v>
      </c>
      <c r="Z178" s="15">
        <f t="shared" si="40"/>
        <v>-1</v>
      </c>
      <c r="AA178" s="15">
        <f t="shared" si="41"/>
        <v>-1</v>
      </c>
      <c r="AB178" s="15">
        <f t="shared" si="42"/>
        <v>-1</v>
      </c>
      <c r="AC178" s="15">
        <f t="shared" si="43"/>
        <v>1</v>
      </c>
      <c r="AD178" s="15">
        <f t="shared" si="50"/>
        <v>-1</v>
      </c>
      <c r="AE178" s="15">
        <f t="shared" si="51"/>
        <v>1</v>
      </c>
      <c r="AF178" s="15">
        <f t="shared" si="44"/>
        <v>0</v>
      </c>
      <c r="AG178" s="15">
        <f t="shared" si="45"/>
        <v>0</v>
      </c>
      <c r="AH178" s="15">
        <f t="shared" si="46"/>
        <v>0</v>
      </c>
      <c r="AI178" s="15">
        <f t="shared" si="47"/>
        <v>1</v>
      </c>
      <c r="AJ178" s="17">
        <f t="shared" si="52"/>
        <v>0</v>
      </c>
      <c r="AK178" s="17">
        <f t="shared" si="53"/>
        <v>1</v>
      </c>
      <c r="AL178" s="15">
        <f t="shared" si="54"/>
        <v>0</v>
      </c>
      <c r="AM178" s="15">
        <f t="shared" si="55"/>
        <v>1</v>
      </c>
      <c r="AN178" s="15">
        <f t="shared" si="56"/>
        <v>0</v>
      </c>
      <c r="AO178" s="16">
        <f t="shared" si="48"/>
        <v>1.3144890243656031</v>
      </c>
      <c r="AP178" s="16">
        <f t="shared" si="57"/>
        <v>395834.37856985023</v>
      </c>
      <c r="AQ178" s="18">
        <f t="shared" si="58"/>
        <v>1.323200512642617</v>
      </c>
    </row>
    <row r="179" spans="1:43" x14ac:dyDescent="0.2">
      <c r="A179" s="14" t="s">
        <v>26</v>
      </c>
      <c r="B179" s="15" t="s">
        <v>27</v>
      </c>
      <c r="C179" s="15" t="str">
        <f t="shared" si="59"/>
        <v>Aston Villa Leeds</v>
      </c>
      <c r="D179" s="15">
        <v>2</v>
      </c>
      <c r="E179" s="15">
        <v>1</v>
      </c>
      <c r="F179" s="15" t="s">
        <v>24</v>
      </c>
      <c r="G179" s="15">
        <f t="shared" si="49"/>
        <v>1</v>
      </c>
      <c r="H179" s="15">
        <v>1.91</v>
      </c>
      <c r="I179" s="15">
        <v>3.6</v>
      </c>
      <c r="J179" s="15">
        <v>4</v>
      </c>
      <c r="K179" s="15">
        <v>1.93</v>
      </c>
      <c r="L179" s="15">
        <v>3.5</v>
      </c>
      <c r="M179" s="15">
        <v>3.9</v>
      </c>
      <c r="N179" s="15">
        <v>1.95</v>
      </c>
      <c r="O179" s="15">
        <v>3.6</v>
      </c>
      <c r="P179" s="15">
        <v>3.85</v>
      </c>
      <c r="Q179" s="16">
        <f>_xlfn.XLOOKUP(C179,XGBoost3!C:C,XGBoost3!D:D)</f>
        <v>2.3643047809600799</v>
      </c>
      <c r="R179" s="16">
        <f>_xlfn.XLOOKUP(C179,XGBoost3!C:C,XGBoost3!E:E)</f>
        <v>3.4913749694824201</v>
      </c>
      <c r="S179" s="16">
        <f>_xlfn.XLOOKUP(C179,XGBoost3!C:C,XGBoost3!F:F)</f>
        <v>3.4408886432647701</v>
      </c>
      <c r="T179" s="16">
        <f>_xlfn.XLOOKUP(C179,Conv1!C:C,Conv1!D:D)</f>
        <v>215.439041137695</v>
      </c>
      <c r="U179" s="16">
        <f>_xlfn.XLOOKUP(C179,Conv1!C:C,Conv1!E:E)</f>
        <v>17.5631408691406</v>
      </c>
      <c r="V179" s="16">
        <f>_xlfn.XLOOKUP(C179,Conv1!C:C,Conv1!F:F)</f>
        <v>1.0656199455261199</v>
      </c>
      <c r="W179" s="16">
        <f>_xlfn.XLOOKUP(C179,Conv2!C:C,Conv2!D:D)</f>
        <v>1.92652583122253</v>
      </c>
      <c r="X179" s="16">
        <f>_xlfn.XLOOKUP(C179,Conv2!C:C,Conv2!E:E)</f>
        <v>3.9684510231018</v>
      </c>
      <c r="Y179" s="16">
        <f>_xlfn.XLOOKUP(C179,Conv2!C:C,Conv2!E:E)</f>
        <v>3.9684510231018</v>
      </c>
      <c r="Z179" s="15">
        <f t="shared" si="40"/>
        <v>1</v>
      </c>
      <c r="AA179" s="15">
        <f t="shared" si="41"/>
        <v>1</v>
      </c>
      <c r="AB179" s="15">
        <f t="shared" si="42"/>
        <v>1</v>
      </c>
      <c r="AC179" s="15">
        <f t="shared" si="43"/>
        <v>1</v>
      </c>
      <c r="AD179" s="15">
        <f t="shared" si="50"/>
        <v>-1</v>
      </c>
      <c r="AE179" s="15">
        <f t="shared" si="51"/>
        <v>1</v>
      </c>
      <c r="AF179" s="15">
        <f t="shared" si="44"/>
        <v>1</v>
      </c>
      <c r="AG179" s="15">
        <f t="shared" si="45"/>
        <v>1</v>
      </c>
      <c r="AH179" s="15">
        <f t="shared" si="46"/>
        <v>1</v>
      </c>
      <c r="AI179" s="15">
        <f t="shared" si="47"/>
        <v>1</v>
      </c>
      <c r="AJ179" s="17">
        <f t="shared" si="52"/>
        <v>0</v>
      </c>
      <c r="AK179" s="17">
        <f t="shared" si="53"/>
        <v>1</v>
      </c>
      <c r="AL179" s="15">
        <f t="shared" si="54"/>
        <v>1</v>
      </c>
      <c r="AM179" s="15">
        <f t="shared" si="55"/>
        <v>0</v>
      </c>
      <c r="AN179" s="15">
        <f t="shared" si="56"/>
        <v>1</v>
      </c>
      <c r="AO179" s="16">
        <f t="shared" si="48"/>
        <v>0.59230055798645476</v>
      </c>
      <c r="AP179" s="16">
        <f t="shared" si="57"/>
        <v>213.96329769638447</v>
      </c>
      <c r="AQ179" s="18">
        <f t="shared" si="58"/>
        <v>0.38773423617011088</v>
      </c>
    </row>
    <row r="180" spans="1:43" x14ac:dyDescent="0.2">
      <c r="A180" s="14" t="s">
        <v>37</v>
      </c>
      <c r="B180" s="15" t="s">
        <v>40</v>
      </c>
      <c r="C180" s="15" t="str">
        <f t="shared" si="59"/>
        <v>Man United Man City</v>
      </c>
      <c r="D180" s="15">
        <v>2</v>
      </c>
      <c r="E180" s="15">
        <v>1</v>
      </c>
      <c r="F180" s="15" t="s">
        <v>24</v>
      </c>
      <c r="G180" s="15">
        <f t="shared" si="49"/>
        <v>1</v>
      </c>
      <c r="H180" s="15">
        <v>4.2</v>
      </c>
      <c r="I180" s="15">
        <v>3.6</v>
      </c>
      <c r="J180" s="15">
        <v>1.85</v>
      </c>
      <c r="K180" s="15">
        <v>4.2</v>
      </c>
      <c r="L180" s="15">
        <v>3.9</v>
      </c>
      <c r="M180" s="15">
        <v>1.78</v>
      </c>
      <c r="N180" s="15">
        <v>4.0999999999999996</v>
      </c>
      <c r="O180" s="15">
        <v>3.75</v>
      </c>
      <c r="P180" s="15">
        <v>1.85</v>
      </c>
      <c r="Q180" s="16">
        <f>_xlfn.XLOOKUP(C180,XGBoost3!C:C,XGBoost3!D:D)</f>
        <v>4.4955630302429199</v>
      </c>
      <c r="R180" s="16">
        <f>_xlfn.XLOOKUP(C180,XGBoost3!C:C,XGBoost3!E:E)</f>
        <v>2.1775548458099299</v>
      </c>
      <c r="S180" s="16">
        <f>_xlfn.XLOOKUP(C180,XGBoost3!C:C,XGBoost3!F:F)</f>
        <v>3.1414165496826101</v>
      </c>
      <c r="T180" s="16">
        <f>_xlfn.XLOOKUP(C180,Conv1!C:C,Conv1!D:D)</f>
        <v>1.48797106742858</v>
      </c>
      <c r="U180" s="16">
        <f>_xlfn.XLOOKUP(C180,Conv1!C:C,Conv1!E:E)</f>
        <v>13.065076828002899</v>
      </c>
      <c r="V180" s="16">
        <f>_xlfn.XLOOKUP(C180,Conv1!C:C,Conv1!F:F)</f>
        <v>3.9776616096496502</v>
      </c>
      <c r="W180" s="16">
        <f>_xlfn.XLOOKUP(C180,Conv2!C:C,Conv2!D:D)</f>
        <v>3.3628258705139098</v>
      </c>
      <c r="X180" s="16">
        <f>_xlfn.XLOOKUP(C180,Conv2!C:C,Conv2!E:E)</f>
        <v>3.1459155082702601</v>
      </c>
      <c r="Y180" s="16">
        <f>_xlfn.XLOOKUP(C180,Conv2!C:C,Conv2!E:E)</f>
        <v>3.1459155082702601</v>
      </c>
      <c r="Z180" s="15">
        <f t="shared" si="40"/>
        <v>-1</v>
      </c>
      <c r="AA180" s="15">
        <f t="shared" si="41"/>
        <v>-1</v>
      </c>
      <c r="AB180" s="15">
        <f t="shared" si="42"/>
        <v>-1</v>
      </c>
      <c r="AC180" s="15">
        <f t="shared" si="43"/>
        <v>-1</v>
      </c>
      <c r="AD180" s="15">
        <f t="shared" si="50"/>
        <v>1</v>
      </c>
      <c r="AE180" s="15">
        <f t="shared" si="51"/>
        <v>-1</v>
      </c>
      <c r="AF180" s="15">
        <f t="shared" si="44"/>
        <v>0</v>
      </c>
      <c r="AG180" s="15">
        <f t="shared" si="45"/>
        <v>0</v>
      </c>
      <c r="AH180" s="15">
        <f t="shared" si="46"/>
        <v>0</v>
      </c>
      <c r="AI180" s="15">
        <f t="shared" si="47"/>
        <v>0</v>
      </c>
      <c r="AJ180" s="17">
        <f t="shared" si="52"/>
        <v>1</v>
      </c>
      <c r="AK180" s="17">
        <f t="shared" si="53"/>
        <v>0</v>
      </c>
      <c r="AL180" s="15">
        <f t="shared" si="54"/>
        <v>1</v>
      </c>
      <c r="AM180" s="15">
        <f t="shared" si="55"/>
        <v>0</v>
      </c>
      <c r="AN180" s="15">
        <f t="shared" si="56"/>
        <v>1</v>
      </c>
      <c r="AO180" s="16">
        <f t="shared" si="48"/>
        <v>2.0728749548935488</v>
      </c>
      <c r="AP180" s="16">
        <f t="shared" si="57"/>
        <v>9.9055689075067104</v>
      </c>
      <c r="AQ180" s="18">
        <f t="shared" si="58"/>
        <v>1.6086456337264956</v>
      </c>
    </row>
    <row r="181" spans="1:43" x14ac:dyDescent="0.2">
      <c r="A181" s="14" t="s">
        <v>38</v>
      </c>
      <c r="B181" s="15" t="s">
        <v>22</v>
      </c>
      <c r="C181" s="15" t="str">
        <f t="shared" si="59"/>
        <v>Brighton Liverpool</v>
      </c>
      <c r="D181" s="15">
        <v>3</v>
      </c>
      <c r="E181" s="15">
        <v>0</v>
      </c>
      <c r="F181" s="15" t="s">
        <v>24</v>
      </c>
      <c r="G181" s="15">
        <f t="shared" si="49"/>
        <v>1</v>
      </c>
      <c r="H181" s="15">
        <v>3.4</v>
      </c>
      <c r="I181" s="15">
        <v>3.6</v>
      </c>
      <c r="J181" s="15">
        <v>2.1</v>
      </c>
      <c r="K181" s="15">
        <v>3.3</v>
      </c>
      <c r="L181" s="15">
        <v>3.7</v>
      </c>
      <c r="M181" s="15">
        <v>2.0499999999999998</v>
      </c>
      <c r="N181" s="15">
        <v>3.25</v>
      </c>
      <c r="O181" s="15">
        <v>3.65</v>
      </c>
      <c r="P181" s="15">
        <v>2.15</v>
      </c>
      <c r="Q181" s="16">
        <f>_xlfn.XLOOKUP(C181,XGBoost3!C:C,XGBoost3!D:D)</f>
        <v>5.6444106101989702</v>
      </c>
      <c r="R181" s="16">
        <f>_xlfn.XLOOKUP(C181,XGBoost3!C:C,XGBoost3!E:E)</f>
        <v>2.9950459003448402</v>
      </c>
      <c r="S181" s="16">
        <f>_xlfn.XLOOKUP(C181,XGBoost3!C:C,XGBoost3!F:F)</f>
        <v>2.0452036857604901</v>
      </c>
      <c r="T181" s="16">
        <f>_xlfn.XLOOKUP(C181,Conv1!C:C,Conv1!D:D)</f>
        <v>2.6724603176116899</v>
      </c>
      <c r="U181" s="16">
        <f>_xlfn.XLOOKUP(C181,Conv1!C:C,Conv1!E:E)</f>
        <v>23.0893650054931</v>
      </c>
      <c r="V181" s="16">
        <f>_xlfn.XLOOKUP(C181,Conv1!C:C,Conv1!F:F)</f>
        <v>1.7167295217514</v>
      </c>
      <c r="W181" s="16">
        <f>_xlfn.XLOOKUP(C181,Conv2!C:C,Conv2!D:D)</f>
        <v>1.8954948186874301</v>
      </c>
      <c r="X181" s="16">
        <f>_xlfn.XLOOKUP(C181,Conv2!C:C,Conv2!E:E)</f>
        <v>3.96440553665161</v>
      </c>
      <c r="Y181" s="16">
        <f>_xlfn.XLOOKUP(C181,Conv2!C:C,Conv2!E:E)</f>
        <v>3.96440553665161</v>
      </c>
      <c r="Z181" s="15">
        <f t="shared" si="40"/>
        <v>-1</v>
      </c>
      <c r="AA181" s="15">
        <f t="shared" si="41"/>
        <v>-1</v>
      </c>
      <c r="AB181" s="15">
        <f t="shared" si="42"/>
        <v>-1</v>
      </c>
      <c r="AC181" s="15">
        <f t="shared" si="43"/>
        <v>-1</v>
      </c>
      <c r="AD181" s="15">
        <f t="shared" si="50"/>
        <v>-1</v>
      </c>
      <c r="AE181" s="15">
        <f t="shared" si="51"/>
        <v>1</v>
      </c>
      <c r="AF181" s="15">
        <f t="shared" si="44"/>
        <v>0</v>
      </c>
      <c r="AG181" s="15">
        <f t="shared" si="45"/>
        <v>0</v>
      </c>
      <c r="AH181" s="15">
        <f t="shared" si="46"/>
        <v>0</v>
      </c>
      <c r="AI181" s="15">
        <f t="shared" si="47"/>
        <v>0</v>
      </c>
      <c r="AJ181" s="17">
        <f t="shared" si="52"/>
        <v>0</v>
      </c>
      <c r="AK181" s="17">
        <f t="shared" si="53"/>
        <v>1</v>
      </c>
      <c r="AL181" s="15">
        <f t="shared" si="54"/>
        <v>1</v>
      </c>
      <c r="AM181" s="15">
        <f t="shared" si="55"/>
        <v>1</v>
      </c>
      <c r="AN181" s="15">
        <f t="shared" si="56"/>
        <v>0</v>
      </c>
      <c r="AO181" s="16">
        <f t="shared" si="48"/>
        <v>2.4845823211088605</v>
      </c>
      <c r="AP181" s="16">
        <f t="shared" si="57"/>
        <v>19.452768111732706</v>
      </c>
      <c r="AQ181" s="18">
        <f t="shared" si="58"/>
        <v>2.2859576940774304</v>
      </c>
    </row>
    <row r="182" spans="1:43" x14ac:dyDescent="0.2">
      <c r="A182" s="14" t="s">
        <v>33</v>
      </c>
      <c r="B182" s="15" t="s">
        <v>32</v>
      </c>
      <c r="C182" s="15" t="str">
        <f t="shared" si="59"/>
        <v>Everton Southampton</v>
      </c>
      <c r="D182" s="15">
        <v>1</v>
      </c>
      <c r="E182" s="15">
        <v>2</v>
      </c>
      <c r="F182" s="15" t="s">
        <v>20</v>
      </c>
      <c r="G182" s="15">
        <f t="shared" si="49"/>
        <v>-1</v>
      </c>
      <c r="H182" s="15">
        <v>2.25</v>
      </c>
      <c r="I182" s="15">
        <v>3.25</v>
      </c>
      <c r="J182" s="15">
        <v>3.3</v>
      </c>
      <c r="K182" s="15">
        <v>2.2000000000000002</v>
      </c>
      <c r="L182" s="15">
        <v>3.3</v>
      </c>
      <c r="M182" s="15">
        <v>3.3</v>
      </c>
      <c r="N182" s="15">
        <v>2.25</v>
      </c>
      <c r="O182" s="15">
        <v>3.3</v>
      </c>
      <c r="P182" s="15">
        <v>3.3</v>
      </c>
      <c r="Q182" s="16">
        <f>_xlfn.XLOOKUP(C182,XGBoost3!C:C,XGBoost3!D:D)</f>
        <v>2.8210363388061501</v>
      </c>
      <c r="R182" s="16">
        <f>_xlfn.XLOOKUP(C182,XGBoost3!C:C,XGBoost3!E:E)</f>
        <v>3.5939445495605402</v>
      </c>
      <c r="S182" s="16">
        <f>_xlfn.XLOOKUP(C182,XGBoost3!C:C,XGBoost3!F:F)</f>
        <v>2.7227590084075901</v>
      </c>
      <c r="T182" s="16">
        <f>_xlfn.XLOOKUP(C182,Conv1!C:C,Conv1!D:D)</f>
        <v>283.30291748046801</v>
      </c>
      <c r="U182" s="16">
        <f>_xlfn.XLOOKUP(C182,Conv1!C:C,Conv1!E:E)</f>
        <v>1.0035423040389999</v>
      </c>
      <c r="V182" s="16">
        <f>_xlfn.XLOOKUP(C182,Conv1!C:C,Conv1!F:F)</f>
        <v>48782688256</v>
      </c>
      <c r="W182" s="16">
        <f>_xlfn.XLOOKUP(C182,Conv2!C:C,Conv2!D:D)</f>
        <v>3.0008988380432098</v>
      </c>
      <c r="X182" s="16">
        <f>_xlfn.XLOOKUP(C182,Conv2!C:C,Conv2!E:E)</f>
        <v>1.8948495388030999</v>
      </c>
      <c r="Y182" s="16">
        <f>_xlfn.XLOOKUP(C182,Conv2!C:C,Conv2!E:E)</f>
        <v>1.8948495388030999</v>
      </c>
      <c r="Z182" s="15">
        <f t="shared" si="40"/>
        <v>1</v>
      </c>
      <c r="AA182" s="15">
        <f t="shared" si="41"/>
        <v>1</v>
      </c>
      <c r="AB182" s="15">
        <f t="shared" si="42"/>
        <v>1</v>
      </c>
      <c r="AC182" s="15">
        <f t="shared" si="43"/>
        <v>-1</v>
      </c>
      <c r="AD182" s="15">
        <f t="shared" si="50"/>
        <v>-1</v>
      </c>
      <c r="AE182" s="15">
        <f t="shared" si="51"/>
        <v>-1</v>
      </c>
      <c r="AF182" s="15">
        <f t="shared" si="44"/>
        <v>0</v>
      </c>
      <c r="AG182" s="15">
        <f t="shared" si="45"/>
        <v>0</v>
      </c>
      <c r="AH182" s="15">
        <f t="shared" si="46"/>
        <v>0</v>
      </c>
      <c r="AI182" s="15">
        <f t="shared" si="47"/>
        <v>1</v>
      </c>
      <c r="AJ182" s="17">
        <f t="shared" si="52"/>
        <v>1</v>
      </c>
      <c r="AK182" s="17">
        <f t="shared" si="53"/>
        <v>1</v>
      </c>
      <c r="AL182" s="15">
        <f t="shared" si="54"/>
        <v>0</v>
      </c>
      <c r="AM182" s="15">
        <f t="shared" si="55"/>
        <v>0</v>
      </c>
      <c r="AN182" s="15">
        <f t="shared" si="56"/>
        <v>0</v>
      </c>
      <c r="AO182" s="16">
        <f t="shared" si="48"/>
        <v>0.86353521111073961</v>
      </c>
      <c r="AP182" s="16">
        <f t="shared" si="57"/>
        <v>48782688252.699997</v>
      </c>
      <c r="AQ182" s="18">
        <f t="shared" si="58"/>
        <v>2.1243221747603078</v>
      </c>
    </row>
    <row r="183" spans="1:43" x14ac:dyDescent="0.2">
      <c r="A183" s="14" t="s">
        <v>30</v>
      </c>
      <c r="B183" s="15" t="s">
        <v>35</v>
      </c>
      <c r="C183" s="15" t="str">
        <f t="shared" si="59"/>
        <v>Nott'm Forest Leicester</v>
      </c>
      <c r="D183" s="15">
        <v>2</v>
      </c>
      <c r="E183" s="15">
        <v>0</v>
      </c>
      <c r="F183" s="15" t="s">
        <v>24</v>
      </c>
      <c r="G183" s="15">
        <f t="shared" si="49"/>
        <v>1</v>
      </c>
      <c r="H183" s="15">
        <v>2.7</v>
      </c>
      <c r="I183" s="15">
        <v>3.3</v>
      </c>
      <c r="J183" s="15">
        <v>2.63</v>
      </c>
      <c r="K183" s="15">
        <v>2.7</v>
      </c>
      <c r="L183" s="15">
        <v>3.4</v>
      </c>
      <c r="M183" s="15">
        <v>2.5</v>
      </c>
      <c r="N183" s="15">
        <v>2.7</v>
      </c>
      <c r="O183" s="15">
        <v>3.3</v>
      </c>
      <c r="P183" s="15">
        <v>2.65</v>
      </c>
      <c r="Q183" s="16">
        <f>_xlfn.XLOOKUP(C183,XGBoost3!C:C,XGBoost3!D:D)</f>
        <v>2.2469029426574698</v>
      </c>
      <c r="R183" s="16">
        <f>_xlfn.XLOOKUP(C183,XGBoost3!C:C,XGBoost3!E:E)</f>
        <v>4.8764996528625399</v>
      </c>
      <c r="S183" s="16">
        <f>_xlfn.XLOOKUP(C183,XGBoost3!C:C,XGBoost3!F:F)</f>
        <v>2.8581404685974099</v>
      </c>
      <c r="T183" s="16">
        <f>_xlfn.XLOOKUP(C183,Conv1!C:C,Conv1!D:D)</f>
        <v>4.9630479812621999</v>
      </c>
      <c r="U183" s="16">
        <f>_xlfn.XLOOKUP(C183,Conv1!C:C,Conv1!E:E)</f>
        <v>107.821815490722</v>
      </c>
      <c r="V183" s="16">
        <f>_xlfn.XLOOKUP(C183,Conv1!C:C,Conv1!F:F)</f>
        <v>1.2670475244521999</v>
      </c>
      <c r="W183" s="16">
        <f>_xlfn.XLOOKUP(C183,Conv2!C:C,Conv2!D:D)</f>
        <v>2.2692222595214799</v>
      </c>
      <c r="X183" s="16">
        <f>_xlfn.XLOOKUP(C183,Conv2!C:C,Conv2!E:E)</f>
        <v>3.49625492095947</v>
      </c>
      <c r="Y183" s="16">
        <f>_xlfn.XLOOKUP(C183,Conv2!C:C,Conv2!E:E)</f>
        <v>3.49625492095947</v>
      </c>
      <c r="Z183" s="15">
        <f t="shared" si="40"/>
        <v>-1</v>
      </c>
      <c r="AA183" s="15">
        <f t="shared" si="41"/>
        <v>-1</v>
      </c>
      <c r="AB183" s="15">
        <f t="shared" si="42"/>
        <v>-1</v>
      </c>
      <c r="AC183" s="15">
        <f t="shared" si="43"/>
        <v>1</v>
      </c>
      <c r="AD183" s="15">
        <f t="shared" si="50"/>
        <v>-1</v>
      </c>
      <c r="AE183" s="15">
        <f t="shared" si="51"/>
        <v>1</v>
      </c>
      <c r="AF183" s="15">
        <f t="shared" si="44"/>
        <v>0</v>
      </c>
      <c r="AG183" s="15">
        <f t="shared" si="45"/>
        <v>0</v>
      </c>
      <c r="AH183" s="15">
        <f t="shared" si="46"/>
        <v>0</v>
      </c>
      <c r="AI183" s="15">
        <f t="shared" si="47"/>
        <v>1</v>
      </c>
      <c r="AJ183" s="17">
        <f t="shared" si="52"/>
        <v>0</v>
      </c>
      <c r="AK183" s="17">
        <f t="shared" si="53"/>
        <v>1</v>
      </c>
      <c r="AL183" s="15">
        <f t="shared" si="54"/>
        <v>0</v>
      </c>
      <c r="AM183" s="15">
        <f t="shared" si="55"/>
        <v>1</v>
      </c>
      <c r="AN183" s="15">
        <f t="shared" si="56"/>
        <v>0</v>
      </c>
      <c r="AO183" s="16">
        <f t="shared" si="48"/>
        <v>1.6534722717711716</v>
      </c>
      <c r="AP183" s="16">
        <f t="shared" si="57"/>
        <v>104.55545828502524</v>
      </c>
      <c r="AQ183" s="18">
        <f t="shared" si="58"/>
        <v>0.96965604568873087</v>
      </c>
    </row>
    <row r="184" spans="1:43" x14ac:dyDescent="0.2">
      <c r="A184" s="14" t="s">
        <v>28</v>
      </c>
      <c r="B184" s="15" t="s">
        <v>39</v>
      </c>
      <c r="C184" s="15" t="str">
        <f t="shared" si="59"/>
        <v>Wolves West Ham</v>
      </c>
      <c r="D184" s="15">
        <v>1</v>
      </c>
      <c r="E184" s="15">
        <v>0</v>
      </c>
      <c r="F184" s="15" t="s">
        <v>24</v>
      </c>
      <c r="G184" s="15">
        <f t="shared" si="49"/>
        <v>1</v>
      </c>
      <c r="H184" s="15">
        <v>2.63</v>
      </c>
      <c r="I184" s="15">
        <v>3.3</v>
      </c>
      <c r="J184" s="15">
        <v>2.7</v>
      </c>
      <c r="K184" s="15">
        <v>2.65</v>
      </c>
      <c r="L184" s="15">
        <v>3.3</v>
      </c>
      <c r="M184" s="15">
        <v>2.65</v>
      </c>
      <c r="N184" s="15">
        <v>2.65</v>
      </c>
      <c r="O184" s="15">
        <v>3.25</v>
      </c>
      <c r="P184" s="15">
        <v>2.7</v>
      </c>
      <c r="Q184" s="16">
        <f>_xlfn.XLOOKUP(C184,XGBoost3!C:C,XGBoost3!D:D)</f>
        <v>3.4427387714385902</v>
      </c>
      <c r="R184" s="16">
        <f>_xlfn.XLOOKUP(C184,XGBoost3!C:C,XGBoost3!E:E)</f>
        <v>3.05031037330627</v>
      </c>
      <c r="S184" s="16">
        <f>_xlfn.XLOOKUP(C184,XGBoost3!C:C,XGBoost3!F:F)</f>
        <v>2.6198716163635201</v>
      </c>
      <c r="T184" s="16">
        <f>_xlfn.XLOOKUP(C184,Conv1!C:C,Conv1!D:D)</f>
        <v>1.01627337932586</v>
      </c>
      <c r="U184" s="16">
        <f>_xlfn.XLOOKUP(C184,Conv1!C:C,Conv1!E:E)</f>
        <v>323.689849853515</v>
      </c>
      <c r="V184" s="16">
        <f>_xlfn.XLOOKUP(C184,Conv1!C:C,Conv1!F:F)</f>
        <v>77.379074096679602</v>
      </c>
      <c r="W184" s="16">
        <f>_xlfn.XLOOKUP(C184,Conv2!C:C,Conv2!D:D)</f>
        <v>2.3759174346923801</v>
      </c>
      <c r="X184" s="16">
        <f>_xlfn.XLOOKUP(C184,Conv2!C:C,Conv2!E:E)</f>
        <v>3.3990607261657702</v>
      </c>
      <c r="Y184" s="16">
        <f>_xlfn.XLOOKUP(C184,Conv2!C:C,Conv2!E:E)</f>
        <v>3.3990607261657702</v>
      </c>
      <c r="Z184" s="15">
        <f t="shared" si="40"/>
        <v>1</v>
      </c>
      <c r="AA184" s="15">
        <f t="shared" si="41"/>
        <v>1</v>
      </c>
      <c r="AB184" s="15">
        <f t="shared" si="42"/>
        <v>1</v>
      </c>
      <c r="AC184" s="15">
        <f t="shared" si="43"/>
        <v>-1</v>
      </c>
      <c r="AD184" s="15">
        <f t="shared" si="50"/>
        <v>1</v>
      </c>
      <c r="AE184" s="15">
        <f t="shared" si="51"/>
        <v>1</v>
      </c>
      <c r="AF184" s="15">
        <f t="shared" si="44"/>
        <v>1</v>
      </c>
      <c r="AG184" s="15">
        <f t="shared" si="45"/>
        <v>1</v>
      </c>
      <c r="AH184" s="15">
        <f t="shared" si="46"/>
        <v>1</v>
      </c>
      <c r="AI184" s="15">
        <f t="shared" si="47"/>
        <v>0</v>
      </c>
      <c r="AJ184" s="17">
        <f t="shared" si="52"/>
        <v>1</v>
      </c>
      <c r="AK184" s="17">
        <f t="shared" si="53"/>
        <v>1</v>
      </c>
      <c r="AL184" s="15">
        <f t="shared" si="54"/>
        <v>0</v>
      </c>
      <c r="AM184" s="15">
        <f t="shared" si="55"/>
        <v>1</v>
      </c>
      <c r="AN184" s="15">
        <f t="shared" si="56"/>
        <v>1</v>
      </c>
      <c r="AO184" s="16">
        <f t="shared" si="48"/>
        <v>0.8214202728294705</v>
      </c>
      <c r="AP184" s="16">
        <f t="shared" si="57"/>
        <v>329.03089603371853</v>
      </c>
      <c r="AQ184" s="18">
        <f t="shared" si="58"/>
        <v>0.76552351469963753</v>
      </c>
    </row>
    <row r="185" spans="1:43" x14ac:dyDescent="0.2">
      <c r="A185" s="14" t="s">
        <v>36</v>
      </c>
      <c r="B185" s="15" t="s">
        <v>25</v>
      </c>
      <c r="C185" s="15" t="str">
        <f t="shared" si="59"/>
        <v>Brentford Bournemouth</v>
      </c>
      <c r="D185" s="15">
        <v>2</v>
      </c>
      <c r="E185" s="15">
        <v>0</v>
      </c>
      <c r="F185" s="15" t="s">
        <v>24</v>
      </c>
      <c r="G185" s="15">
        <f t="shared" si="49"/>
        <v>1</v>
      </c>
      <c r="H185" s="15">
        <v>1.65</v>
      </c>
      <c r="I185" s="15">
        <v>4</v>
      </c>
      <c r="J185" s="15">
        <v>5.25</v>
      </c>
      <c r="K185" s="15">
        <v>1.63</v>
      </c>
      <c r="L185" s="15">
        <v>4</v>
      </c>
      <c r="M185" s="15">
        <v>5.25</v>
      </c>
      <c r="N185" s="15">
        <v>1.65</v>
      </c>
      <c r="O185" s="15">
        <v>4</v>
      </c>
      <c r="P185" s="15">
        <v>5.25</v>
      </c>
      <c r="Q185" s="16">
        <f>_xlfn.XLOOKUP(C185,XGBoost3!C:C,XGBoost3!D:D)</f>
        <v>2.9426510334014799</v>
      </c>
      <c r="R185" s="16">
        <f>_xlfn.XLOOKUP(C185,XGBoost3!C:C,XGBoost3!E:E)</f>
        <v>5.34980964660644</v>
      </c>
      <c r="S185" s="16">
        <f>_xlfn.XLOOKUP(C185,XGBoost3!C:C,XGBoost3!F:F)</f>
        <v>2.1130576133728001</v>
      </c>
      <c r="T185" s="16">
        <f>_xlfn.XLOOKUP(C185,Conv1!C:C,Conv1!D:D)</f>
        <v>6.6639337539672798</v>
      </c>
      <c r="U185" s="16">
        <f>_xlfn.XLOOKUP(C185,Conv1!C:C,Conv1!E:E)</f>
        <v>39387.7421875</v>
      </c>
      <c r="V185" s="16">
        <f>_xlfn.XLOOKUP(C185,Conv1!C:C,Conv1!F:F)</f>
        <v>1.17659091949462</v>
      </c>
      <c r="W185" s="16">
        <f>_xlfn.XLOOKUP(C185,Conv2!C:C,Conv2!D:D)</f>
        <v>2.3635797500610298</v>
      </c>
      <c r="X185" s="16">
        <f>_xlfn.XLOOKUP(C185,Conv2!C:C,Conv2!E:E)</f>
        <v>3.44005894660949</v>
      </c>
      <c r="Y185" s="16">
        <f>_xlfn.XLOOKUP(C185,Conv2!C:C,Conv2!E:E)</f>
        <v>3.44005894660949</v>
      </c>
      <c r="Z185" s="15">
        <f t="shared" si="40"/>
        <v>1</v>
      </c>
      <c r="AA185" s="15">
        <f t="shared" si="41"/>
        <v>1</v>
      </c>
      <c r="AB185" s="15">
        <f t="shared" si="42"/>
        <v>1</v>
      </c>
      <c r="AC185" s="15">
        <f t="shared" si="43"/>
        <v>-1</v>
      </c>
      <c r="AD185" s="15">
        <f t="shared" si="50"/>
        <v>-1</v>
      </c>
      <c r="AE185" s="15">
        <f t="shared" si="51"/>
        <v>1</v>
      </c>
      <c r="AF185" s="15">
        <f t="shared" si="44"/>
        <v>1</v>
      </c>
      <c r="AG185" s="15">
        <f t="shared" si="45"/>
        <v>1</v>
      </c>
      <c r="AH185" s="15">
        <f t="shared" si="46"/>
        <v>1</v>
      </c>
      <c r="AI185" s="15">
        <f t="shared" si="47"/>
        <v>0</v>
      </c>
      <c r="AJ185" s="17">
        <f t="shared" si="52"/>
        <v>0</v>
      </c>
      <c r="AK185" s="17">
        <f t="shared" si="53"/>
        <v>1</v>
      </c>
      <c r="AL185" s="15">
        <f t="shared" si="54"/>
        <v>0</v>
      </c>
      <c r="AM185" s="15">
        <f t="shared" si="55"/>
        <v>0</v>
      </c>
      <c r="AN185" s="15">
        <f t="shared" si="56"/>
        <v>1</v>
      </c>
      <c r="AO185" s="16">
        <f t="shared" si="48"/>
        <v>3.6514846724646222</v>
      </c>
      <c r="AP185" s="16">
        <f t="shared" si="57"/>
        <v>39383.742717314977</v>
      </c>
      <c r="AQ185" s="18">
        <f t="shared" si="58"/>
        <v>2.0245040527787506</v>
      </c>
    </row>
    <row r="186" spans="1:43" x14ac:dyDescent="0.2">
      <c r="A186" s="14" t="s">
        <v>34</v>
      </c>
      <c r="B186" s="15" t="s">
        <v>18</v>
      </c>
      <c r="C186" s="15" t="str">
        <f t="shared" si="59"/>
        <v>Chelsea Crystal Palace</v>
      </c>
      <c r="D186" s="15">
        <v>1</v>
      </c>
      <c r="E186" s="15">
        <v>0</v>
      </c>
      <c r="F186" s="15" t="s">
        <v>24</v>
      </c>
      <c r="G186" s="15">
        <f t="shared" si="49"/>
        <v>1</v>
      </c>
      <c r="H186" s="15">
        <v>1.62</v>
      </c>
      <c r="I186" s="15">
        <v>4</v>
      </c>
      <c r="J186" s="15">
        <v>5.25</v>
      </c>
      <c r="K186" s="15">
        <v>1.63</v>
      </c>
      <c r="L186" s="15">
        <v>3.8</v>
      </c>
      <c r="M186" s="15">
        <v>5.5</v>
      </c>
      <c r="N186" s="15">
        <v>1.65</v>
      </c>
      <c r="O186" s="15">
        <v>3.85</v>
      </c>
      <c r="P186" s="15">
        <v>5.25</v>
      </c>
      <c r="Q186" s="16">
        <f>_xlfn.XLOOKUP(C186,XGBoost3!C:C,XGBoost3!D:D)</f>
        <v>1.7744934558868399</v>
      </c>
      <c r="R186" s="16">
        <f>_xlfn.XLOOKUP(C186,XGBoost3!C:C,XGBoost3!E:E)</f>
        <v>6.4027643203735298</v>
      </c>
      <c r="S186" s="16">
        <f>_xlfn.XLOOKUP(C186,XGBoost3!C:C,XGBoost3!F:F)</f>
        <v>3.5679073333740199</v>
      </c>
      <c r="T186" s="16">
        <f>_xlfn.XLOOKUP(C186,Conv1!C:C,Conv1!D:D)</f>
        <v>93.417564392089801</v>
      </c>
      <c r="U186" s="16">
        <f>_xlfn.XLOOKUP(C186,Conv1!C:C,Conv1!E:E)</f>
        <v>1.4369817972183201</v>
      </c>
      <c r="V186" s="16">
        <f>_xlfn.XLOOKUP(C186,Conv1!C:C,Conv1!F:F)</f>
        <v>3.4084064960479701</v>
      </c>
      <c r="W186" s="16">
        <f>_xlfn.XLOOKUP(C186,Conv2!C:C,Conv2!D:D)</f>
        <v>1.9248975515365601</v>
      </c>
      <c r="X186" s="16">
        <f>_xlfn.XLOOKUP(C186,Conv2!C:C,Conv2!E:E)</f>
        <v>4.1802072525024396</v>
      </c>
      <c r="Y186" s="16">
        <f>_xlfn.XLOOKUP(C186,Conv2!C:C,Conv2!E:E)</f>
        <v>4.1802072525024396</v>
      </c>
      <c r="Z186" s="15">
        <f t="shared" si="40"/>
        <v>1</v>
      </c>
      <c r="AA186" s="15">
        <f t="shared" si="41"/>
        <v>1</v>
      </c>
      <c r="AB186" s="15">
        <f t="shared" si="42"/>
        <v>1</v>
      </c>
      <c r="AC186" s="15">
        <f t="shared" si="43"/>
        <v>1</v>
      </c>
      <c r="AD186" s="15">
        <f t="shared" si="50"/>
        <v>-1</v>
      </c>
      <c r="AE186" s="15">
        <f t="shared" si="51"/>
        <v>1</v>
      </c>
      <c r="AF186" s="15">
        <f t="shared" si="44"/>
        <v>1</v>
      </c>
      <c r="AG186" s="15">
        <f t="shared" si="45"/>
        <v>1</v>
      </c>
      <c r="AH186" s="15">
        <f t="shared" si="46"/>
        <v>1</v>
      </c>
      <c r="AI186" s="15">
        <f t="shared" si="47"/>
        <v>1</v>
      </c>
      <c r="AJ186" s="17">
        <f t="shared" si="52"/>
        <v>0</v>
      </c>
      <c r="AK186" s="17">
        <f t="shared" si="53"/>
        <v>1</v>
      </c>
      <c r="AL186" s="15">
        <f t="shared" si="54"/>
        <v>1</v>
      </c>
      <c r="AM186" s="15">
        <f t="shared" si="55"/>
        <v>0</v>
      </c>
      <c r="AN186" s="15">
        <f t="shared" si="56"/>
        <v>1</v>
      </c>
      <c r="AO186" s="16">
        <f t="shared" si="48"/>
        <v>3.0596633859050049</v>
      </c>
      <c r="AP186" s="16">
        <f t="shared" si="57"/>
        <v>91.817754263198481</v>
      </c>
      <c r="AQ186" s="18">
        <f t="shared" si="58"/>
        <v>1.152849520121505</v>
      </c>
    </row>
    <row r="187" spans="1:43" x14ac:dyDescent="0.2">
      <c r="A187" s="14" t="s">
        <v>29</v>
      </c>
      <c r="B187" s="15" t="s">
        <v>21</v>
      </c>
      <c r="C187" s="15" t="str">
        <f t="shared" si="59"/>
        <v>Newcastle Fulham</v>
      </c>
      <c r="D187" s="15">
        <v>1</v>
      </c>
      <c r="E187" s="15">
        <v>0</v>
      </c>
      <c r="F187" s="15" t="s">
        <v>24</v>
      </c>
      <c r="G187" s="15">
        <f t="shared" si="49"/>
        <v>1</v>
      </c>
      <c r="H187" s="15">
        <v>1.5</v>
      </c>
      <c r="I187" s="15">
        <v>4.33</v>
      </c>
      <c r="J187" s="15">
        <v>6.5</v>
      </c>
      <c r="K187" s="15">
        <v>1.53</v>
      </c>
      <c r="L187" s="15">
        <v>4.2</v>
      </c>
      <c r="M187" s="15">
        <v>6</v>
      </c>
      <c r="N187" s="15">
        <v>1.53</v>
      </c>
      <c r="O187" s="15">
        <v>4.4000000000000004</v>
      </c>
      <c r="P187" s="15">
        <v>6</v>
      </c>
      <c r="Q187" s="16">
        <f>_xlfn.XLOOKUP(C187,XGBoost3!C:C,XGBoost3!D:D)</f>
        <v>1.9734947681427</v>
      </c>
      <c r="R187" s="16">
        <f>_xlfn.XLOOKUP(C187,XGBoost3!C:C,XGBoost3!E:E)</f>
        <v>3.5220165252685498</v>
      </c>
      <c r="S187" s="16">
        <f>_xlfn.XLOOKUP(C187,XGBoost3!C:C,XGBoost3!F:F)</f>
        <v>4.7765431404113698</v>
      </c>
      <c r="T187" s="16">
        <f>_xlfn.XLOOKUP(C187,Conv1!C:C,Conv1!D:D)</f>
        <v>1.0000025033950799</v>
      </c>
      <c r="U187" s="16">
        <f>_xlfn.XLOOKUP(C187,Conv1!C:C,Conv1!E:E)</f>
        <v>571834.5</v>
      </c>
      <c r="V187" s="16">
        <f>_xlfn.XLOOKUP(C187,Conv1!C:C,Conv1!F:F)</f>
        <v>1313445.125</v>
      </c>
      <c r="W187" s="16">
        <f>_xlfn.XLOOKUP(C187,Conv2!C:C,Conv2!D:D)</f>
        <v>1.21719074249267</v>
      </c>
      <c r="X187" s="16">
        <f>_xlfn.XLOOKUP(C187,Conv2!C:C,Conv2!E:E)</f>
        <v>8.6009473800659109</v>
      </c>
      <c r="Y187" s="16">
        <f>_xlfn.XLOOKUP(C187,Conv2!C:C,Conv2!E:E)</f>
        <v>8.6009473800659109</v>
      </c>
      <c r="Z187" s="15">
        <f t="shared" si="40"/>
        <v>1</v>
      </c>
      <c r="AA187" s="15">
        <f t="shared" si="41"/>
        <v>1</v>
      </c>
      <c r="AB187" s="15">
        <f t="shared" si="42"/>
        <v>1</v>
      </c>
      <c r="AC187" s="15">
        <f t="shared" si="43"/>
        <v>1</v>
      </c>
      <c r="AD187" s="15">
        <f t="shared" si="50"/>
        <v>1</v>
      </c>
      <c r="AE187" s="15">
        <f t="shared" si="51"/>
        <v>1</v>
      </c>
      <c r="AF187" s="15">
        <f t="shared" si="44"/>
        <v>1</v>
      </c>
      <c r="AG187" s="15">
        <f t="shared" si="45"/>
        <v>1</v>
      </c>
      <c r="AH187" s="15">
        <f t="shared" si="46"/>
        <v>1</v>
      </c>
      <c r="AI187" s="15">
        <f t="shared" si="47"/>
        <v>1</v>
      </c>
      <c r="AJ187" s="17">
        <f t="shared" si="52"/>
        <v>1</v>
      </c>
      <c r="AK187" s="17">
        <f t="shared" si="53"/>
        <v>1</v>
      </c>
      <c r="AL187" s="15">
        <f t="shared" si="54"/>
        <v>1</v>
      </c>
      <c r="AM187" s="15">
        <f t="shared" si="55"/>
        <v>1</v>
      </c>
      <c r="AN187" s="15">
        <f t="shared" si="56"/>
        <v>1</v>
      </c>
      <c r="AO187" s="16">
        <f t="shared" si="48"/>
        <v>1.5698373414293381</v>
      </c>
      <c r="AP187" s="16">
        <f t="shared" si="57"/>
        <v>1432519.4582786846</v>
      </c>
      <c r="AQ187" s="18">
        <f t="shared" si="58"/>
        <v>4.9508318286462378</v>
      </c>
    </row>
    <row r="188" spans="1:43" x14ac:dyDescent="0.2">
      <c r="A188" s="14" t="s">
        <v>31</v>
      </c>
      <c r="B188" s="15" t="s">
        <v>19</v>
      </c>
      <c r="C188" s="15" t="str">
        <f t="shared" si="59"/>
        <v>Tottenham Arsenal</v>
      </c>
      <c r="D188" s="15">
        <v>0</v>
      </c>
      <c r="E188" s="15">
        <v>2</v>
      </c>
      <c r="F188" s="15" t="s">
        <v>20</v>
      </c>
      <c r="G188" s="15">
        <f t="shared" si="49"/>
        <v>-1</v>
      </c>
      <c r="H188" s="15">
        <v>3.1</v>
      </c>
      <c r="I188" s="15">
        <v>3.6</v>
      </c>
      <c r="J188" s="15">
        <v>2.2000000000000002</v>
      </c>
      <c r="K188" s="15">
        <v>3.3</v>
      </c>
      <c r="L188" s="15">
        <v>3.6</v>
      </c>
      <c r="M188" s="15">
        <v>2.1</v>
      </c>
      <c r="N188" s="15">
        <v>3.2</v>
      </c>
      <c r="O188" s="15">
        <v>3.55</v>
      </c>
      <c r="P188" s="15">
        <v>2.2000000000000002</v>
      </c>
      <c r="Q188" s="16">
        <f>_xlfn.XLOOKUP(C188,XGBoost3!C:C,XGBoost3!D:D)</f>
        <v>3.35453152656555</v>
      </c>
      <c r="R188" s="16">
        <f>_xlfn.XLOOKUP(C188,XGBoost3!C:C,XGBoost3!E:E)</f>
        <v>10.132939338684</v>
      </c>
      <c r="S188" s="16">
        <f>_xlfn.XLOOKUP(C188,XGBoost3!C:C,XGBoost3!F:F)</f>
        <v>1.65780377388</v>
      </c>
      <c r="T188" s="16">
        <f>_xlfn.XLOOKUP(C188,Conv1!C:C,Conv1!D:D)</f>
        <v>1.8537425994873</v>
      </c>
      <c r="U188" s="16">
        <f>_xlfn.XLOOKUP(C188,Conv1!C:C,Conv1!E:E)</f>
        <v>2.2888555526733398</v>
      </c>
      <c r="V188" s="16">
        <f>_xlfn.XLOOKUP(C188,Conv1!C:C,Conv1!F:F)</f>
        <v>42.281166076660099</v>
      </c>
      <c r="W188" s="16">
        <f>_xlfn.XLOOKUP(C188,Conv2!C:C,Conv2!D:D)</f>
        <v>2.0630688667297301</v>
      </c>
      <c r="X188" s="16">
        <f>_xlfn.XLOOKUP(C188,Conv2!C:C,Conv2!E:E)</f>
        <v>4.1201939582824698</v>
      </c>
      <c r="Y188" s="16">
        <f>_xlfn.XLOOKUP(C188,Conv2!C:C,Conv2!E:E)</f>
        <v>4.1201939582824698</v>
      </c>
      <c r="Z188" s="15">
        <f t="shared" si="40"/>
        <v>-1</v>
      </c>
      <c r="AA188" s="15">
        <f t="shared" si="41"/>
        <v>-1</v>
      </c>
      <c r="AB188" s="15">
        <f t="shared" si="42"/>
        <v>-1</v>
      </c>
      <c r="AC188" s="15">
        <f t="shared" si="43"/>
        <v>-1</v>
      </c>
      <c r="AD188" s="15">
        <f t="shared" si="50"/>
        <v>1</v>
      </c>
      <c r="AE188" s="15">
        <f t="shared" si="51"/>
        <v>1</v>
      </c>
      <c r="AF188" s="15">
        <f t="shared" si="44"/>
        <v>1</v>
      </c>
      <c r="AG188" s="15">
        <f t="shared" si="45"/>
        <v>1</v>
      </c>
      <c r="AH188" s="15">
        <f t="shared" si="46"/>
        <v>1</v>
      </c>
      <c r="AI188" s="15">
        <f t="shared" si="47"/>
        <v>1</v>
      </c>
      <c r="AJ188" s="17">
        <f t="shared" si="52"/>
        <v>0</v>
      </c>
      <c r="AK188" s="17">
        <f t="shared" si="53"/>
        <v>0</v>
      </c>
      <c r="AL188" s="15">
        <f t="shared" si="54"/>
        <v>1</v>
      </c>
      <c r="AM188" s="15">
        <f t="shared" si="55"/>
        <v>0</v>
      </c>
      <c r="AN188" s="15">
        <f t="shared" si="56"/>
        <v>0</v>
      </c>
      <c r="AO188" s="16">
        <f t="shared" si="48"/>
        <v>6.6070376930296675</v>
      </c>
      <c r="AP188" s="16">
        <f t="shared" si="57"/>
        <v>40.12359366221159</v>
      </c>
      <c r="AQ188" s="18">
        <f t="shared" si="58"/>
        <v>2.3032321613952749</v>
      </c>
    </row>
    <row r="189" spans="1:43" x14ac:dyDescent="0.2">
      <c r="A189" s="14" t="s">
        <v>18</v>
      </c>
      <c r="B189" s="15" t="s">
        <v>37</v>
      </c>
      <c r="C189" s="15" t="str">
        <f t="shared" si="59"/>
        <v>Crystal Palace Man United</v>
      </c>
      <c r="D189" s="15">
        <v>1</v>
      </c>
      <c r="E189" s="15">
        <v>1</v>
      </c>
      <c r="F189" s="15" t="s">
        <v>23</v>
      </c>
      <c r="G189" s="15">
        <f t="shared" si="49"/>
        <v>0</v>
      </c>
      <c r="H189" s="15">
        <v>4.5</v>
      </c>
      <c r="I189" s="15">
        <v>3.6</v>
      </c>
      <c r="J189" s="15">
        <v>1.8</v>
      </c>
      <c r="K189" s="15">
        <v>4.33</v>
      </c>
      <c r="L189" s="15">
        <v>3.7</v>
      </c>
      <c r="M189" s="15">
        <v>1.8</v>
      </c>
      <c r="N189" s="15">
        <v>4.5</v>
      </c>
      <c r="O189" s="15">
        <v>3.7</v>
      </c>
      <c r="P189" s="15">
        <v>1.8</v>
      </c>
      <c r="Q189" s="16">
        <f>_xlfn.XLOOKUP(C189,XGBoost3!C:C,XGBoost3!D:D)</f>
        <v>11.5866985321044</v>
      </c>
      <c r="R189" s="16">
        <f>_xlfn.XLOOKUP(C189,XGBoost3!C:C,XGBoost3!E:E)</f>
        <v>1.60764479637146</v>
      </c>
      <c r="S189" s="16">
        <f>_xlfn.XLOOKUP(C189,XGBoost3!C:C,XGBoost3!F:F)</f>
        <v>3.4285764694213801</v>
      </c>
      <c r="T189" s="16">
        <f>_xlfn.XLOOKUP(C189,Conv1!C:C,Conv1!D:D)</f>
        <v>153217.09375</v>
      </c>
      <c r="U189" s="16">
        <f>_xlfn.XLOOKUP(C189,Conv1!C:C,Conv1!E:E)</f>
        <v>1.4871401786804199</v>
      </c>
      <c r="V189" s="16">
        <f>_xlfn.XLOOKUP(C189,Conv1!C:C,Conv1!F:F)</f>
        <v>3.0528573989868102</v>
      </c>
      <c r="W189" s="16">
        <f>_xlfn.XLOOKUP(C189,Conv2!C:C,Conv2!D:D)</f>
        <v>13.7695112228393</v>
      </c>
      <c r="X189" s="16">
        <f>_xlfn.XLOOKUP(C189,Conv2!C:C,Conv2!E:E)</f>
        <v>19.644868850708001</v>
      </c>
      <c r="Y189" s="16">
        <f>_xlfn.XLOOKUP(C189,Conv2!C:C,Conv2!E:E)</f>
        <v>19.644868850708001</v>
      </c>
      <c r="Z189" s="15">
        <f t="shared" si="40"/>
        <v>-1</v>
      </c>
      <c r="AA189" s="15">
        <f t="shared" si="41"/>
        <v>-1</v>
      </c>
      <c r="AB189" s="15">
        <f t="shared" si="42"/>
        <v>-1</v>
      </c>
      <c r="AC189" s="15">
        <f t="shared" si="43"/>
        <v>-1</v>
      </c>
      <c r="AD189" s="15">
        <f t="shared" si="50"/>
        <v>-1</v>
      </c>
      <c r="AE189" s="15">
        <f t="shared" si="51"/>
        <v>1</v>
      </c>
      <c r="AF189" s="15">
        <f t="shared" si="44"/>
        <v>0</v>
      </c>
      <c r="AG189" s="15">
        <f t="shared" si="45"/>
        <v>0</v>
      </c>
      <c r="AH189" s="15">
        <f t="shared" si="46"/>
        <v>0</v>
      </c>
      <c r="AI189" s="15">
        <f t="shared" si="47"/>
        <v>0</v>
      </c>
      <c r="AJ189" s="17">
        <f t="shared" si="52"/>
        <v>0</v>
      </c>
      <c r="AK189" s="17">
        <f t="shared" si="53"/>
        <v>0</v>
      </c>
      <c r="AL189" s="15">
        <f t="shared" si="54"/>
        <v>1</v>
      </c>
      <c r="AM189" s="15">
        <f t="shared" si="55"/>
        <v>1</v>
      </c>
      <c r="AN189" s="15">
        <f t="shared" si="56"/>
        <v>1</v>
      </c>
      <c r="AO189" s="16">
        <f t="shared" si="48"/>
        <v>7.5664726061643215</v>
      </c>
      <c r="AP189" s="16">
        <f t="shared" si="57"/>
        <v>153212.59377110269</v>
      </c>
      <c r="AQ189" s="18">
        <f t="shared" si="58"/>
        <v>25.663242688241692</v>
      </c>
    </row>
    <row r="190" spans="1:43" x14ac:dyDescent="0.2">
      <c r="A190" s="14" t="s">
        <v>40</v>
      </c>
      <c r="B190" s="15" t="s">
        <v>31</v>
      </c>
      <c r="C190" s="15" t="str">
        <f t="shared" si="59"/>
        <v>Man City Tottenham</v>
      </c>
      <c r="D190" s="15">
        <v>4</v>
      </c>
      <c r="E190" s="15">
        <v>2</v>
      </c>
      <c r="F190" s="15" t="s">
        <v>24</v>
      </c>
      <c r="G190" s="15">
        <f t="shared" si="49"/>
        <v>1</v>
      </c>
      <c r="H190" s="15">
        <v>1.36</v>
      </c>
      <c r="I190" s="15">
        <v>5</v>
      </c>
      <c r="J190" s="15">
        <v>8.5</v>
      </c>
      <c r="K190" s="15">
        <v>1.37</v>
      </c>
      <c r="L190" s="15">
        <v>5.25</v>
      </c>
      <c r="M190" s="15">
        <v>7.75</v>
      </c>
      <c r="N190" s="15">
        <v>1.37</v>
      </c>
      <c r="O190" s="15">
        <v>5.5</v>
      </c>
      <c r="P190" s="15">
        <v>7.75</v>
      </c>
      <c r="Q190" s="16">
        <f>_xlfn.XLOOKUP(C190,XGBoost3!C:C,XGBoost3!D:D)</f>
        <v>1.4384086132049501</v>
      </c>
      <c r="R190" s="16">
        <f>_xlfn.XLOOKUP(C190,XGBoost3!C:C,XGBoost3!E:E)</f>
        <v>4.8826365470886204</v>
      </c>
      <c r="S190" s="16">
        <f>_xlfn.XLOOKUP(C190,XGBoost3!C:C,XGBoost3!F:F)</f>
        <v>10.0020141601562</v>
      </c>
      <c r="T190" s="16">
        <f>_xlfn.XLOOKUP(C190,Conv1!C:C,Conv1!D:D)</f>
        <v>1.00638055801391</v>
      </c>
      <c r="U190" s="16">
        <f>_xlfn.XLOOKUP(C190,Conv1!C:C,Conv1!E:E)</f>
        <v>113999.2265625</v>
      </c>
      <c r="V190" s="16">
        <f>_xlfn.XLOOKUP(C190,Conv1!C:C,Conv1!F:F)</f>
        <v>157.94541931152301</v>
      </c>
      <c r="W190" s="16">
        <f>_xlfn.XLOOKUP(C190,Conv2!C:C,Conv2!D:D)</f>
        <v>2.6726443767547599</v>
      </c>
      <c r="X190" s="16">
        <f>_xlfn.XLOOKUP(C190,Conv2!C:C,Conv2!E:E)</f>
        <v>3.33132767677307</v>
      </c>
      <c r="Y190" s="16">
        <f>_xlfn.XLOOKUP(C190,Conv2!C:C,Conv2!E:E)</f>
        <v>3.33132767677307</v>
      </c>
      <c r="Z190" s="15">
        <f t="shared" si="40"/>
        <v>1</v>
      </c>
      <c r="AA190" s="15">
        <f t="shared" si="41"/>
        <v>1</v>
      </c>
      <c r="AB190" s="15">
        <f t="shared" si="42"/>
        <v>1</v>
      </c>
      <c r="AC190" s="15">
        <f t="shared" si="43"/>
        <v>1</v>
      </c>
      <c r="AD190" s="15">
        <f t="shared" si="50"/>
        <v>1</v>
      </c>
      <c r="AE190" s="15">
        <f t="shared" si="51"/>
        <v>1</v>
      </c>
      <c r="AF190" s="15">
        <f t="shared" si="44"/>
        <v>1</v>
      </c>
      <c r="AG190" s="15">
        <f t="shared" si="45"/>
        <v>1</v>
      </c>
      <c r="AH190" s="15">
        <f t="shared" si="46"/>
        <v>1</v>
      </c>
      <c r="AI190" s="15">
        <f t="shared" si="47"/>
        <v>1</v>
      </c>
      <c r="AJ190" s="17">
        <f t="shared" si="52"/>
        <v>1</v>
      </c>
      <c r="AK190" s="17">
        <f t="shared" si="53"/>
        <v>1</v>
      </c>
      <c r="AL190" s="15">
        <f t="shared" si="54"/>
        <v>1</v>
      </c>
      <c r="AM190" s="15">
        <f t="shared" si="55"/>
        <v>1</v>
      </c>
      <c r="AN190" s="15">
        <f t="shared" si="56"/>
        <v>1</v>
      </c>
      <c r="AO190" s="16">
        <f t="shared" si="48"/>
        <v>2.3361046956194671</v>
      </c>
      <c r="AP190" s="16">
        <f t="shared" si="57"/>
        <v>113993.82550999075</v>
      </c>
      <c r="AQ190" s="18">
        <f t="shared" si="58"/>
        <v>5.0916291221840737</v>
      </c>
    </row>
    <row r="191" spans="1:43" x14ac:dyDescent="0.2">
      <c r="A191" s="14" t="s">
        <v>22</v>
      </c>
      <c r="B191" s="15" t="s">
        <v>34</v>
      </c>
      <c r="C191" s="15" t="str">
        <f t="shared" si="59"/>
        <v>Liverpool Chelsea</v>
      </c>
      <c r="D191" s="15">
        <v>0</v>
      </c>
      <c r="E191" s="15">
        <v>0</v>
      </c>
      <c r="F191" s="15" t="s">
        <v>23</v>
      </c>
      <c r="G191" s="15">
        <f t="shared" si="49"/>
        <v>0</v>
      </c>
      <c r="H191" s="15">
        <v>1.85</v>
      </c>
      <c r="I191" s="15">
        <v>3.75</v>
      </c>
      <c r="J191" s="15">
        <v>4</v>
      </c>
      <c r="K191" s="15">
        <v>1.87</v>
      </c>
      <c r="L191" s="15">
        <v>3.75</v>
      </c>
      <c r="M191" s="15">
        <v>3.9</v>
      </c>
      <c r="N191" s="15">
        <v>1.9</v>
      </c>
      <c r="O191" s="15">
        <v>3.75</v>
      </c>
      <c r="P191" s="15">
        <v>3.95</v>
      </c>
      <c r="Q191" s="16">
        <f>_xlfn.XLOOKUP(C191,XGBoost3!C:C,XGBoost3!D:D)</f>
        <v>1.5306814908981301</v>
      </c>
      <c r="R191" s="16">
        <f>_xlfn.XLOOKUP(C191,XGBoost3!C:C,XGBoost3!E:E)</f>
        <v>4.9729452133178702</v>
      </c>
      <c r="S191" s="16">
        <f>_xlfn.XLOOKUP(C191,XGBoost3!C:C,XGBoost3!F:F)</f>
        <v>6.8677520751953098</v>
      </c>
      <c r="T191" s="16">
        <f>_xlfn.XLOOKUP(C191,Conv1!C:C,Conv1!D:D)</f>
        <v>1.12045502662658</v>
      </c>
      <c r="U191" s="16">
        <f>_xlfn.XLOOKUP(C191,Conv1!C:C,Conv1!E:E)</f>
        <v>12.0836734771728</v>
      </c>
      <c r="V191" s="16">
        <f>_xlfn.XLOOKUP(C191,Conv1!C:C,Conv1!F:F)</f>
        <v>40.405319213867102</v>
      </c>
      <c r="W191" s="16">
        <f>_xlfn.XLOOKUP(C191,Conv2!C:C,Conv2!D:D)</f>
        <v>1.85424923896789</v>
      </c>
      <c r="X191" s="16">
        <f>_xlfn.XLOOKUP(C191,Conv2!C:C,Conv2!E:E)</f>
        <v>4.1961975097656197</v>
      </c>
      <c r="Y191" s="16">
        <f>_xlfn.XLOOKUP(C191,Conv2!C:C,Conv2!E:E)</f>
        <v>4.1961975097656197</v>
      </c>
      <c r="Z191" s="15">
        <f t="shared" si="40"/>
        <v>1</v>
      </c>
      <c r="AA191" s="15">
        <f t="shared" si="41"/>
        <v>1</v>
      </c>
      <c r="AB191" s="15">
        <f t="shared" si="42"/>
        <v>1</v>
      </c>
      <c r="AC191" s="15">
        <f t="shared" si="43"/>
        <v>1</v>
      </c>
      <c r="AD191" s="15">
        <f t="shared" si="50"/>
        <v>1</v>
      </c>
      <c r="AE191" s="15">
        <f t="shared" si="51"/>
        <v>1</v>
      </c>
      <c r="AF191" s="15">
        <f t="shared" si="44"/>
        <v>0</v>
      </c>
      <c r="AG191" s="15">
        <f t="shared" si="45"/>
        <v>0</v>
      </c>
      <c r="AH191" s="15">
        <f t="shared" si="46"/>
        <v>0</v>
      </c>
      <c r="AI191" s="15">
        <f t="shared" si="47"/>
        <v>0</v>
      </c>
      <c r="AJ191" s="17">
        <f t="shared" si="52"/>
        <v>0</v>
      </c>
      <c r="AK191" s="17">
        <f t="shared" si="53"/>
        <v>0</v>
      </c>
      <c r="AL191" s="15">
        <f t="shared" si="54"/>
        <v>1</v>
      </c>
      <c r="AM191" s="15">
        <f t="shared" si="55"/>
        <v>1</v>
      </c>
      <c r="AN191" s="15">
        <f t="shared" si="56"/>
        <v>1</v>
      </c>
      <c r="AO191" s="16">
        <f t="shared" si="48"/>
        <v>3.1851637835830129</v>
      </c>
      <c r="AP191" s="16">
        <f t="shared" si="57"/>
        <v>37.403851445734745</v>
      </c>
      <c r="AQ191" s="18">
        <f t="shared" si="58"/>
        <v>0.51166254863029581</v>
      </c>
    </row>
    <row r="192" spans="1:43" x14ac:dyDescent="0.2">
      <c r="A192" s="14" t="s">
        <v>25</v>
      </c>
      <c r="B192" s="15" t="s">
        <v>30</v>
      </c>
      <c r="C192" s="15" t="str">
        <f t="shared" si="59"/>
        <v>Bournemouth Nott'm Forest</v>
      </c>
      <c r="D192" s="15">
        <v>1</v>
      </c>
      <c r="E192" s="15">
        <v>1</v>
      </c>
      <c r="F192" s="15" t="s">
        <v>23</v>
      </c>
      <c r="G192" s="15">
        <f t="shared" si="49"/>
        <v>0</v>
      </c>
      <c r="H192" s="15">
        <v>2.75</v>
      </c>
      <c r="I192" s="15">
        <v>3.1</v>
      </c>
      <c r="J192" s="15">
        <v>2.75</v>
      </c>
      <c r="K192" s="15">
        <v>2.7</v>
      </c>
      <c r="L192" s="15">
        <v>3.2</v>
      </c>
      <c r="M192" s="15">
        <v>2.65</v>
      </c>
      <c r="N192" s="15">
        <v>2.75</v>
      </c>
      <c r="O192" s="15">
        <v>3.15</v>
      </c>
      <c r="P192" s="15">
        <v>2.7</v>
      </c>
      <c r="Q192" s="16">
        <f>_xlfn.XLOOKUP(C192,XGBoost3!C:C,XGBoost3!D:D)</f>
        <v>2.6094820499420099</v>
      </c>
      <c r="R192" s="16">
        <f>_xlfn.XLOOKUP(C192,XGBoost3!C:C,XGBoost3!E:E)</f>
        <v>4.0138487815856898</v>
      </c>
      <c r="S192" s="16">
        <f>_xlfn.XLOOKUP(C192,XGBoost3!C:C,XGBoost3!F:F)</f>
        <v>2.7200167179107599</v>
      </c>
      <c r="T192" s="16">
        <f>_xlfn.XLOOKUP(C192,Conv1!C:C,Conv1!D:D)</f>
        <v>294.85470581054602</v>
      </c>
      <c r="U192" s="16">
        <f>_xlfn.XLOOKUP(C192,Conv1!C:C,Conv1!E:E)</f>
        <v>1.2829723358154199</v>
      </c>
      <c r="V192" s="16">
        <f>_xlfn.XLOOKUP(C192,Conv1!C:C,Conv1!F:F)</f>
        <v>4.6047205924987704</v>
      </c>
      <c r="W192" s="16">
        <f>_xlfn.XLOOKUP(C192,Conv2!C:C,Conv2!D:D)</f>
        <v>3.4116127490997301</v>
      </c>
      <c r="X192" s="16">
        <f>_xlfn.XLOOKUP(C192,Conv2!C:C,Conv2!E:E)</f>
        <v>4.5575017929077104</v>
      </c>
      <c r="Y192" s="16">
        <f>_xlfn.XLOOKUP(C192,Conv2!C:C,Conv2!E:E)</f>
        <v>4.5575017929077104</v>
      </c>
      <c r="Z192" s="15">
        <f t="shared" si="40"/>
        <v>1</v>
      </c>
      <c r="AA192" s="15">
        <f t="shared" si="41"/>
        <v>-1</v>
      </c>
      <c r="AB192" s="15">
        <f t="shared" si="42"/>
        <v>-1</v>
      </c>
      <c r="AC192" s="15">
        <f t="shared" si="43"/>
        <v>1</v>
      </c>
      <c r="AD192" s="15">
        <f t="shared" si="50"/>
        <v>-1</v>
      </c>
      <c r="AE192" s="15">
        <f t="shared" si="51"/>
        <v>1</v>
      </c>
      <c r="AF192" s="15">
        <f t="shared" si="44"/>
        <v>0</v>
      </c>
      <c r="AG192" s="15">
        <f t="shared" si="45"/>
        <v>0</v>
      </c>
      <c r="AH192" s="15">
        <f t="shared" si="46"/>
        <v>0</v>
      </c>
      <c r="AI192" s="15">
        <f t="shared" si="47"/>
        <v>0</v>
      </c>
      <c r="AJ192" s="17">
        <f t="shared" si="52"/>
        <v>0</v>
      </c>
      <c r="AK192" s="17">
        <f t="shared" si="53"/>
        <v>0</v>
      </c>
      <c r="AL192" s="15">
        <f t="shared" si="54"/>
        <v>1</v>
      </c>
      <c r="AM192" s="15">
        <f t="shared" si="55"/>
        <v>1</v>
      </c>
      <c r="AN192" s="15">
        <f t="shared" si="56"/>
        <v>1</v>
      </c>
      <c r="AO192" s="16">
        <f t="shared" si="48"/>
        <v>0.87543171106117679</v>
      </c>
      <c r="AP192" s="16">
        <f t="shared" si="57"/>
        <v>292.11688227403079</v>
      </c>
      <c r="AQ192" s="18">
        <f t="shared" si="58"/>
        <v>2.422623709424367</v>
      </c>
    </row>
    <row r="193" spans="1:43" x14ac:dyDescent="0.2">
      <c r="A193" s="14" t="s">
        <v>35</v>
      </c>
      <c r="B193" s="15" t="s">
        <v>38</v>
      </c>
      <c r="C193" s="15" t="str">
        <f t="shared" si="59"/>
        <v>Leicester Brighton</v>
      </c>
      <c r="D193" s="15">
        <v>2</v>
      </c>
      <c r="E193" s="15">
        <v>2</v>
      </c>
      <c r="F193" s="15" t="s">
        <v>23</v>
      </c>
      <c r="G193" s="15">
        <f t="shared" si="49"/>
        <v>0</v>
      </c>
      <c r="H193" s="15">
        <v>3.6</v>
      </c>
      <c r="I193" s="15">
        <v>3.5</v>
      </c>
      <c r="J193" s="15">
        <v>2.0499999999999998</v>
      </c>
      <c r="K193" s="15">
        <v>3.5</v>
      </c>
      <c r="L193" s="15">
        <v>3.6</v>
      </c>
      <c r="M193" s="15">
        <v>2.0499999999999998</v>
      </c>
      <c r="N193" s="15">
        <v>3.45</v>
      </c>
      <c r="O193" s="15">
        <v>3.6</v>
      </c>
      <c r="P193" s="15">
        <v>2.1</v>
      </c>
      <c r="Q193" s="16">
        <f>_xlfn.XLOOKUP(C193,XGBoost3!C:C,XGBoost3!D:D)</f>
        <v>2.92400002479553</v>
      </c>
      <c r="R193" s="16">
        <f>_xlfn.XLOOKUP(C193,XGBoost3!C:C,XGBoost3!E:E)</f>
        <v>3.7299618721008301</v>
      </c>
      <c r="S193" s="16">
        <f>_xlfn.XLOOKUP(C193,XGBoost3!C:C,XGBoost3!F:F)</f>
        <v>2.5647375583648602</v>
      </c>
      <c r="T193" s="16">
        <f>_xlfn.XLOOKUP(C193,Conv1!C:C,Conv1!D:D)</f>
        <v>1.4325916767120299</v>
      </c>
      <c r="U193" s="16">
        <f>_xlfn.XLOOKUP(C193,Conv1!C:C,Conv1!E:E)</f>
        <v>17.7803955078125</v>
      </c>
      <c r="V193" s="16">
        <f>_xlfn.XLOOKUP(C193,Conv1!C:C,Conv1!F:F)</f>
        <v>4.0696282386779696</v>
      </c>
      <c r="W193" s="16">
        <f>_xlfn.XLOOKUP(C193,Conv2!C:C,Conv2!D:D)</f>
        <v>3.05645322799682</v>
      </c>
      <c r="X193" s="16">
        <f>_xlfn.XLOOKUP(C193,Conv2!C:C,Conv2!E:E)</f>
        <v>3.3775675296783398</v>
      </c>
      <c r="Y193" s="16">
        <f>_xlfn.XLOOKUP(C193,Conv2!C:C,Conv2!E:E)</f>
        <v>3.3775675296783398</v>
      </c>
      <c r="Z193" s="15">
        <f t="shared" si="40"/>
        <v>-1</v>
      </c>
      <c r="AA193" s="15">
        <f t="shared" si="41"/>
        <v>-1</v>
      </c>
      <c r="AB193" s="15">
        <f t="shared" si="42"/>
        <v>-1</v>
      </c>
      <c r="AC193" s="15">
        <f t="shared" si="43"/>
        <v>-1</v>
      </c>
      <c r="AD193" s="15">
        <f t="shared" si="50"/>
        <v>1</v>
      </c>
      <c r="AE193" s="15">
        <f t="shared" si="51"/>
        <v>1</v>
      </c>
      <c r="AF193" s="15">
        <f t="shared" si="44"/>
        <v>0</v>
      </c>
      <c r="AG193" s="15">
        <f t="shared" si="45"/>
        <v>0</v>
      </c>
      <c r="AH193" s="15">
        <f t="shared" si="46"/>
        <v>0</v>
      </c>
      <c r="AI193" s="15">
        <f t="shared" si="47"/>
        <v>0</v>
      </c>
      <c r="AJ193" s="17">
        <f t="shared" si="52"/>
        <v>0</v>
      </c>
      <c r="AK193" s="17">
        <f t="shared" si="53"/>
        <v>0</v>
      </c>
      <c r="AL193" s="15">
        <f t="shared" si="54"/>
        <v>1</v>
      </c>
      <c r="AM193" s="15">
        <f t="shared" si="55"/>
        <v>1</v>
      </c>
      <c r="AN193" s="15">
        <f t="shared" si="56"/>
        <v>1</v>
      </c>
      <c r="AO193" s="16">
        <f t="shared" si="48"/>
        <v>0.71382565117119978</v>
      </c>
      <c r="AP193" s="16">
        <f t="shared" si="57"/>
        <v>14.457973180894278</v>
      </c>
      <c r="AQ193" s="18">
        <f t="shared" si="58"/>
        <v>1.3551878314447539</v>
      </c>
    </row>
    <row r="194" spans="1:43" x14ac:dyDescent="0.2">
      <c r="A194" s="14" t="s">
        <v>32</v>
      </c>
      <c r="B194" s="15" t="s">
        <v>26</v>
      </c>
      <c r="C194" s="15" t="str">
        <f t="shared" si="59"/>
        <v>Southampton Aston Villa</v>
      </c>
      <c r="D194" s="15">
        <v>0</v>
      </c>
      <c r="E194" s="15">
        <v>1</v>
      </c>
      <c r="F194" s="15" t="s">
        <v>20</v>
      </c>
      <c r="G194" s="15">
        <f t="shared" si="49"/>
        <v>-1</v>
      </c>
      <c r="H194" s="15">
        <v>2.88</v>
      </c>
      <c r="I194" s="15">
        <v>3.25</v>
      </c>
      <c r="J194" s="15">
        <v>2.5499999999999998</v>
      </c>
      <c r="K194" s="15">
        <v>2.8</v>
      </c>
      <c r="L194" s="15">
        <v>3.4</v>
      </c>
      <c r="M194" s="15">
        <v>2.4500000000000002</v>
      </c>
      <c r="N194" s="15">
        <v>2.85</v>
      </c>
      <c r="O194" s="15">
        <v>3.3</v>
      </c>
      <c r="P194" s="15">
        <v>2.5</v>
      </c>
      <c r="Q194" s="16">
        <f>_xlfn.XLOOKUP(C194,XGBoost3!C:C,XGBoost3!D:D)</f>
        <v>2.6038835048675502</v>
      </c>
      <c r="R194" s="16">
        <f>_xlfn.XLOOKUP(C194,XGBoost3!C:C,XGBoost3!E:E)</f>
        <v>3.40293860435485</v>
      </c>
      <c r="S194" s="16">
        <f>_xlfn.XLOOKUP(C194,XGBoost3!C:C,XGBoost3!F:F)</f>
        <v>3.1046781539916899</v>
      </c>
      <c r="T194" s="16">
        <f>_xlfn.XLOOKUP(C194,Conv1!C:C,Conv1!D:D)</f>
        <v>17.878696441650298</v>
      </c>
      <c r="U194" s="16">
        <f>_xlfn.XLOOKUP(C194,Conv1!C:C,Conv1!E:E)</f>
        <v>1.2030494213104199</v>
      </c>
      <c r="V194" s="16">
        <f>_xlfn.XLOOKUP(C194,Conv1!C:C,Conv1!F:F)</f>
        <v>8.8615999221801705</v>
      </c>
      <c r="W194" s="16">
        <f>_xlfn.XLOOKUP(C194,Conv2!C:C,Conv2!D:D)</f>
        <v>2.5971553325653001</v>
      </c>
      <c r="X194" s="16">
        <f>_xlfn.XLOOKUP(C194,Conv2!C:C,Conv2!E:E)</f>
        <v>3.5627481937408398</v>
      </c>
      <c r="Y194" s="16">
        <f>_xlfn.XLOOKUP(C194,Conv2!C:C,Conv2!E:E)</f>
        <v>3.5627481937408398</v>
      </c>
      <c r="Z194" s="15">
        <f t="shared" ref="Z194:Z257" si="60">-1 + 2*IF(MIN(H194:J194)=H194,1,0)</f>
        <v>-1</v>
      </c>
      <c r="AA194" s="15">
        <f t="shared" ref="AA194:AA257" si="61">-1 + 2*IF(MIN(K194:M194)=K194,1,0)</f>
        <v>-1</v>
      </c>
      <c r="AB194" s="15">
        <f t="shared" ref="AB194:AB257" si="62">-1 + 2*IF(MIN(N194:P194)=N194,1,0)</f>
        <v>-1</v>
      </c>
      <c r="AC194" s="15">
        <f t="shared" ref="AC194:AC257" si="63">-1 + 2*IF(MIN(Q194:S194)=Q194,1,0)</f>
        <v>1</v>
      </c>
      <c r="AD194" s="15">
        <f t="shared" si="50"/>
        <v>-1</v>
      </c>
      <c r="AE194" s="15">
        <f t="shared" si="51"/>
        <v>1</v>
      </c>
      <c r="AF194" s="15">
        <f t="shared" ref="AF194:AF257" si="64">IF(Z194=G194,1,0)</f>
        <v>1</v>
      </c>
      <c r="AG194" s="15">
        <f t="shared" ref="AG194:AG257" si="65">IF(AA194=G194,1,0)</f>
        <v>1</v>
      </c>
      <c r="AH194" s="15">
        <f t="shared" ref="AH194:AH257" si="66">IF(AB194=G194,1,0)</f>
        <v>1</v>
      </c>
      <c r="AI194" s="15">
        <f t="shared" ref="AI194:AI257" si="67">IF(AC194=G194,1,0)</f>
        <v>0</v>
      </c>
      <c r="AJ194" s="17">
        <f t="shared" si="52"/>
        <v>1</v>
      </c>
      <c r="AK194" s="17">
        <f t="shared" si="53"/>
        <v>0</v>
      </c>
      <c r="AL194" s="15">
        <f t="shared" si="54"/>
        <v>0</v>
      </c>
      <c r="AM194" s="15">
        <f t="shared" si="55"/>
        <v>1</v>
      </c>
      <c r="AN194" s="15">
        <f t="shared" si="56"/>
        <v>0</v>
      </c>
      <c r="AO194" s="16">
        <f t="shared" ref="AO194:AO257" si="68">SQRT((Q194-N194)^2+(R194-O194)^2+(S194-P194)^2)</f>
        <v>0.66091251717425015</v>
      </c>
      <c r="AP194" s="16">
        <f t="shared" si="57"/>
        <v>16.453840646931695</v>
      </c>
      <c r="AQ194" s="18">
        <f t="shared" si="58"/>
        <v>1.1235660917203116</v>
      </c>
    </row>
    <row r="195" spans="1:43" x14ac:dyDescent="0.2">
      <c r="A195" s="14" t="s">
        <v>39</v>
      </c>
      <c r="B195" s="15" t="s">
        <v>33</v>
      </c>
      <c r="C195" s="15" t="str">
        <f t="shared" si="59"/>
        <v>West Ham Everton</v>
      </c>
      <c r="D195" s="15">
        <v>2</v>
      </c>
      <c r="E195" s="15">
        <v>0</v>
      </c>
      <c r="F195" s="15" t="s">
        <v>24</v>
      </c>
      <c r="G195" s="15">
        <f t="shared" ref="G195:G258" si="69">IF(F195="H",1,0)+IF(F195="A",-1,0)</f>
        <v>1</v>
      </c>
      <c r="H195" s="15">
        <v>1.8</v>
      </c>
      <c r="I195" s="15">
        <v>3.75</v>
      </c>
      <c r="J195" s="15">
        <v>4.75</v>
      </c>
      <c r="K195" s="15">
        <v>1.77</v>
      </c>
      <c r="L195" s="15">
        <v>3.7</v>
      </c>
      <c r="M195" s="15">
        <v>4.5</v>
      </c>
      <c r="N195" s="15">
        <v>1.8</v>
      </c>
      <c r="O195" s="15">
        <v>3.65</v>
      </c>
      <c r="P195" s="15">
        <v>4.5999999999999996</v>
      </c>
      <c r="Q195" s="16">
        <f>_xlfn.XLOOKUP(C195,XGBoost3!C:C,XGBoost3!D:D)</f>
        <v>1.6706031560897801</v>
      </c>
      <c r="R195" s="16">
        <f>_xlfn.XLOOKUP(C195,XGBoost3!C:C,XGBoost3!E:E)</f>
        <v>5.8780522346496502</v>
      </c>
      <c r="S195" s="16">
        <f>_xlfn.XLOOKUP(C195,XGBoost3!C:C,XGBoost3!F:F)</f>
        <v>4.3235874176025302</v>
      </c>
      <c r="T195" s="16">
        <f>_xlfn.XLOOKUP(C195,Conv1!C:C,Conv1!D:D)</f>
        <v>1.0185471773147501</v>
      </c>
      <c r="U195" s="16">
        <f>_xlfn.XLOOKUP(C195,Conv1!C:C,Conv1!E:E)</f>
        <v>59.326271057128899</v>
      </c>
      <c r="V195" s="16">
        <f>_xlfn.XLOOKUP(C195,Conv1!C:C,Conv1!F:F)</f>
        <v>738.79504394531205</v>
      </c>
      <c r="W195" s="16">
        <f>_xlfn.XLOOKUP(C195,Conv2!C:C,Conv2!D:D)</f>
        <v>2.39465236663818</v>
      </c>
      <c r="X195" s="16">
        <f>_xlfn.XLOOKUP(C195,Conv2!C:C,Conv2!E:E)</f>
        <v>3.5085682868957502</v>
      </c>
      <c r="Y195" s="16">
        <f>_xlfn.XLOOKUP(C195,Conv2!C:C,Conv2!E:E)</f>
        <v>3.5085682868957502</v>
      </c>
      <c r="Z195" s="15">
        <f t="shared" si="60"/>
        <v>1</v>
      </c>
      <c r="AA195" s="15">
        <f t="shared" si="61"/>
        <v>1</v>
      </c>
      <c r="AB195" s="15">
        <f t="shared" si="62"/>
        <v>1</v>
      </c>
      <c r="AC195" s="15">
        <f t="shared" si="63"/>
        <v>1</v>
      </c>
      <c r="AD195" s="15">
        <f t="shared" ref="AD195:AD258" si="70">-1 + 2*IF(MIN(T195:V195)=T195,1,0)</f>
        <v>1</v>
      </c>
      <c r="AE195" s="15">
        <f t="shared" ref="AE195:AE258" si="71">-1 + 2*IF(MIN(W195:Y195)=W195,1,0)</f>
        <v>1</v>
      </c>
      <c r="AF195" s="15">
        <f t="shared" si="64"/>
        <v>1</v>
      </c>
      <c r="AG195" s="15">
        <f t="shared" si="65"/>
        <v>1</v>
      </c>
      <c r="AH195" s="15">
        <f t="shared" si="66"/>
        <v>1</v>
      </c>
      <c r="AI195" s="15">
        <f t="shared" si="67"/>
        <v>1</v>
      </c>
      <c r="AJ195" s="17">
        <f t="shared" ref="AJ195:AJ258" si="72">IF(AD195=G195,1,0)</f>
        <v>1</v>
      </c>
      <c r="AK195" s="17">
        <f t="shared" ref="AK195:AK258" si="73">IF(AE195=G195,1,0)</f>
        <v>1</v>
      </c>
      <c r="AL195" s="15">
        <f t="shared" ref="AL195:AL258" si="74">IF(AI195=AH195,1,0)</f>
        <v>1</v>
      </c>
      <c r="AM195" s="15">
        <f t="shared" ref="AM195:AM258" si="75">IF(AJ195=AH195,1,0)</f>
        <v>1</v>
      </c>
      <c r="AN195" s="15">
        <f t="shared" ref="AN195:AN258" si="76">IF(AK195=AH195,1,0)</f>
        <v>1</v>
      </c>
      <c r="AO195" s="16">
        <f t="shared" si="68"/>
        <v>2.2488584257904862</v>
      </c>
      <c r="AP195" s="16">
        <f t="shared" ref="AP195:AP258" si="77">SQRT((T195-N195)^2+(U195-O195)^2+(V195-P195)^2)</f>
        <v>736.30348388500761</v>
      </c>
      <c r="AQ195" s="18">
        <f t="shared" ref="AQ195:AQ258" si="78">SQRT((W195-N195)^2+(X195-O195)^2+(Y195-P195)^2)</f>
        <v>1.2509346709519518</v>
      </c>
    </row>
    <row r="196" spans="1:43" x14ac:dyDescent="0.2">
      <c r="A196" s="14" t="s">
        <v>18</v>
      </c>
      <c r="B196" s="15" t="s">
        <v>29</v>
      </c>
      <c r="C196" s="15" t="str">
        <f t="shared" ref="C196:C259" si="79" xml:space="preserve"> A196 &amp;" " &amp; B196</f>
        <v>Crystal Palace Newcastle</v>
      </c>
      <c r="D196" s="15">
        <v>0</v>
      </c>
      <c r="E196" s="15">
        <v>0</v>
      </c>
      <c r="F196" s="15" t="s">
        <v>23</v>
      </c>
      <c r="G196" s="15">
        <f t="shared" si="69"/>
        <v>0</v>
      </c>
      <c r="H196" s="15">
        <v>4.4000000000000004</v>
      </c>
      <c r="I196" s="15">
        <v>3.5</v>
      </c>
      <c r="J196" s="15">
        <v>1.85</v>
      </c>
      <c r="K196" s="15">
        <v>4.0999999999999996</v>
      </c>
      <c r="L196" s="15">
        <v>3.5</v>
      </c>
      <c r="M196" s="15">
        <v>1.88</v>
      </c>
      <c r="N196" s="15">
        <v>4.3</v>
      </c>
      <c r="O196" s="15">
        <v>3.5</v>
      </c>
      <c r="P196" s="15">
        <v>1.9</v>
      </c>
      <c r="Q196" s="16">
        <f>_xlfn.XLOOKUP(C196,XGBoost3!C:C,XGBoost3!D:D)</f>
        <v>2.74357604980468</v>
      </c>
      <c r="R196" s="16">
        <f>_xlfn.XLOOKUP(C196,XGBoost3!C:C,XGBoost3!E:E)</f>
        <v>3.8124253749847399</v>
      </c>
      <c r="S196" s="16">
        <f>_xlfn.XLOOKUP(C196,XGBoost3!C:C,XGBoost3!F:F)</f>
        <v>2.6794421672821001</v>
      </c>
      <c r="T196" s="16">
        <f>_xlfn.XLOOKUP(C196,Conv1!C:C,Conv1!D:D)</f>
        <v>12.665010452270501</v>
      </c>
      <c r="U196" s="16">
        <f>_xlfn.XLOOKUP(C196,Conv1!C:C,Conv1!E:E)</f>
        <v>3150.763671875</v>
      </c>
      <c r="V196" s="16">
        <f>_xlfn.XLOOKUP(C196,Conv1!C:C,Conv1!F:F)</f>
        <v>1.0861008167266799</v>
      </c>
      <c r="W196" s="16">
        <f>_xlfn.XLOOKUP(C196,Conv2!C:C,Conv2!D:D)</f>
        <v>3.1255536079406698</v>
      </c>
      <c r="X196" s="16">
        <f>_xlfn.XLOOKUP(C196,Conv2!C:C,Conv2!E:E)</f>
        <v>4.0643897056579501</v>
      </c>
      <c r="Y196" s="16">
        <f>_xlfn.XLOOKUP(C196,Conv2!C:C,Conv2!E:E)</f>
        <v>4.0643897056579501</v>
      </c>
      <c r="Z196" s="15">
        <f t="shared" si="60"/>
        <v>-1</v>
      </c>
      <c r="AA196" s="15">
        <f t="shared" si="61"/>
        <v>-1</v>
      </c>
      <c r="AB196" s="15">
        <f t="shared" si="62"/>
        <v>-1</v>
      </c>
      <c r="AC196" s="15">
        <f t="shared" si="63"/>
        <v>-1</v>
      </c>
      <c r="AD196" s="15">
        <f t="shared" si="70"/>
        <v>-1</v>
      </c>
      <c r="AE196" s="15">
        <f t="shared" si="71"/>
        <v>1</v>
      </c>
      <c r="AF196" s="15">
        <f t="shared" si="64"/>
        <v>0</v>
      </c>
      <c r="AG196" s="15">
        <f t="shared" si="65"/>
        <v>0</v>
      </c>
      <c r="AH196" s="15">
        <f t="shared" si="66"/>
        <v>0</v>
      </c>
      <c r="AI196" s="15">
        <f t="shared" si="67"/>
        <v>0</v>
      </c>
      <c r="AJ196" s="17">
        <f t="shared" si="72"/>
        <v>0</v>
      </c>
      <c r="AK196" s="17">
        <f t="shared" si="73"/>
        <v>0</v>
      </c>
      <c r="AL196" s="15">
        <f t="shared" si="74"/>
        <v>1</v>
      </c>
      <c r="AM196" s="15">
        <f t="shared" si="75"/>
        <v>1</v>
      </c>
      <c r="AN196" s="15">
        <f t="shared" si="76"/>
        <v>1</v>
      </c>
      <c r="AO196" s="16">
        <f t="shared" si="68"/>
        <v>1.7685008396416939</v>
      </c>
      <c r="AP196" s="16">
        <f t="shared" si="77"/>
        <v>3147.2748936398698</v>
      </c>
      <c r="AQ196" s="18">
        <f t="shared" si="78"/>
        <v>2.5263497116654205</v>
      </c>
    </row>
    <row r="197" spans="1:43" x14ac:dyDescent="0.2">
      <c r="A197" s="14" t="s">
        <v>27</v>
      </c>
      <c r="B197" s="15" t="s">
        <v>36</v>
      </c>
      <c r="C197" s="15" t="str">
        <f t="shared" si="79"/>
        <v>Leeds Brentford</v>
      </c>
      <c r="D197" s="15">
        <v>0</v>
      </c>
      <c r="E197" s="15">
        <v>0</v>
      </c>
      <c r="F197" s="15" t="s">
        <v>23</v>
      </c>
      <c r="G197" s="15">
        <f t="shared" si="69"/>
        <v>0</v>
      </c>
      <c r="H197" s="15">
        <v>2.38</v>
      </c>
      <c r="I197" s="15">
        <v>3.6</v>
      </c>
      <c r="J197" s="15">
        <v>2.88</v>
      </c>
      <c r="K197" s="15">
        <v>2.35</v>
      </c>
      <c r="L197" s="15">
        <v>3.6</v>
      </c>
      <c r="M197" s="15">
        <v>2.85</v>
      </c>
      <c r="N197" s="15">
        <v>2.4</v>
      </c>
      <c r="O197" s="15">
        <v>3.55</v>
      </c>
      <c r="P197" s="15">
        <v>2.85</v>
      </c>
      <c r="Q197" s="16">
        <f>_xlfn.XLOOKUP(C197,XGBoost3!C:C,XGBoost3!D:D)</f>
        <v>3.9342191219329798</v>
      </c>
      <c r="R197" s="16">
        <f>_xlfn.XLOOKUP(C197,XGBoost3!C:C,XGBoost3!E:E)</f>
        <v>3.9902706146240199</v>
      </c>
      <c r="S197" s="16">
        <f>_xlfn.XLOOKUP(C197,XGBoost3!C:C,XGBoost3!F:F)</f>
        <v>2.01934385299682</v>
      </c>
      <c r="T197" s="16">
        <f>_xlfn.XLOOKUP(C197,Conv1!C:C,Conv1!D:D)</f>
        <v>16.450233459472599</v>
      </c>
      <c r="U197" s="16">
        <f>_xlfn.XLOOKUP(C197,Conv1!C:C,Conv1!E:E)</f>
        <v>1.31663978099823</v>
      </c>
      <c r="V197" s="16">
        <f>_xlfn.XLOOKUP(C197,Conv1!C:C,Conv1!F:F)</f>
        <v>5.5647869110107404</v>
      </c>
      <c r="W197" s="16">
        <f>_xlfn.XLOOKUP(C197,Conv2!C:C,Conv2!D:D)</f>
        <v>3.4378163814544598</v>
      </c>
      <c r="X197" s="16">
        <f>_xlfn.XLOOKUP(C197,Conv2!C:C,Conv2!E:E)</f>
        <v>3.73842120170593</v>
      </c>
      <c r="Y197" s="16">
        <f>_xlfn.XLOOKUP(C197,Conv2!C:C,Conv2!E:E)</f>
        <v>3.73842120170593</v>
      </c>
      <c r="Z197" s="15">
        <f t="shared" si="60"/>
        <v>1</v>
      </c>
      <c r="AA197" s="15">
        <f t="shared" si="61"/>
        <v>1</v>
      </c>
      <c r="AB197" s="15">
        <f t="shared" si="62"/>
        <v>1</v>
      </c>
      <c r="AC197" s="15">
        <f t="shared" si="63"/>
        <v>-1</v>
      </c>
      <c r="AD197" s="15">
        <f t="shared" si="70"/>
        <v>-1</v>
      </c>
      <c r="AE197" s="15">
        <f t="shared" si="71"/>
        <v>1</v>
      </c>
      <c r="AF197" s="15">
        <f t="shared" si="64"/>
        <v>0</v>
      </c>
      <c r="AG197" s="15">
        <f t="shared" si="65"/>
        <v>0</v>
      </c>
      <c r="AH197" s="15">
        <f t="shared" si="66"/>
        <v>0</v>
      </c>
      <c r="AI197" s="15">
        <f t="shared" si="67"/>
        <v>0</v>
      </c>
      <c r="AJ197" s="17">
        <f t="shared" si="72"/>
        <v>0</v>
      </c>
      <c r="AK197" s="17">
        <f t="shared" si="73"/>
        <v>0</v>
      </c>
      <c r="AL197" s="15">
        <f t="shared" si="74"/>
        <v>1</v>
      </c>
      <c r="AM197" s="15">
        <f t="shared" si="75"/>
        <v>1</v>
      </c>
      <c r="AN197" s="15">
        <f t="shared" si="76"/>
        <v>1</v>
      </c>
      <c r="AO197" s="16">
        <f t="shared" si="68"/>
        <v>1.7993488163111635</v>
      </c>
      <c r="AP197" s="16">
        <f t="shared" si="77"/>
        <v>14.48333615247876</v>
      </c>
      <c r="AQ197" s="18">
        <f t="shared" si="78"/>
        <v>1.3790785410947937</v>
      </c>
    </row>
    <row r="198" spans="1:43" x14ac:dyDescent="0.2">
      <c r="A198" s="14" t="s">
        <v>40</v>
      </c>
      <c r="B198" s="15" t="s">
        <v>28</v>
      </c>
      <c r="C198" s="15" t="str">
        <f t="shared" si="79"/>
        <v>Man City Wolves</v>
      </c>
      <c r="D198" s="15">
        <v>3</v>
      </c>
      <c r="E198" s="15">
        <v>0</v>
      </c>
      <c r="F198" s="15" t="s">
        <v>24</v>
      </c>
      <c r="G198" s="15">
        <f t="shared" si="69"/>
        <v>1</v>
      </c>
      <c r="H198" s="15">
        <v>1.2</v>
      </c>
      <c r="I198" s="15">
        <v>8</v>
      </c>
      <c r="J198" s="15">
        <v>11</v>
      </c>
      <c r="K198" s="15">
        <v>1.19</v>
      </c>
      <c r="L198" s="15">
        <v>7.25</v>
      </c>
      <c r="M198" s="15">
        <v>14.5</v>
      </c>
      <c r="N198" s="15">
        <v>1.2</v>
      </c>
      <c r="O198" s="15">
        <v>7</v>
      </c>
      <c r="P198" s="15">
        <v>14</v>
      </c>
      <c r="Q198" s="16">
        <f>_xlfn.XLOOKUP(C198,XGBoost3!C:C,XGBoost3!D:D)</f>
        <v>1.3520357608795099</v>
      </c>
      <c r="R198" s="16">
        <f>_xlfn.XLOOKUP(C198,XGBoost3!C:C,XGBoost3!E:E)</f>
        <v>6.1735253334045401</v>
      </c>
      <c r="S198" s="16">
        <f>_xlfn.XLOOKUP(C198,XGBoost3!C:C,XGBoost3!F:F)</f>
        <v>10.163363456726</v>
      </c>
      <c r="T198" s="16">
        <f>_xlfn.XLOOKUP(C198,Conv1!C:C,Conv1!D:D)</f>
        <v>1.21782386302948</v>
      </c>
      <c r="U198" s="16">
        <f>_xlfn.XLOOKUP(C198,Conv1!C:C,Conv1!E:E)</f>
        <v>5.7760334014892498</v>
      </c>
      <c r="V198" s="16">
        <f>_xlfn.XLOOKUP(C198,Conv1!C:C,Conv1!F:F)</f>
        <v>174.39891052246</v>
      </c>
      <c r="W198" s="16">
        <f>_xlfn.XLOOKUP(C198,Conv2!C:C,Conv2!D:D)</f>
        <v>2.68324851989746</v>
      </c>
      <c r="X198" s="16">
        <f>_xlfn.XLOOKUP(C198,Conv2!C:C,Conv2!E:E)</f>
        <v>3.1402890682220401</v>
      </c>
      <c r="Y198" s="16">
        <f>_xlfn.XLOOKUP(C198,Conv2!C:C,Conv2!E:E)</f>
        <v>3.1402890682220401</v>
      </c>
      <c r="Z198" s="15">
        <f t="shared" si="60"/>
        <v>1</v>
      </c>
      <c r="AA198" s="15">
        <f t="shared" si="61"/>
        <v>1</v>
      </c>
      <c r="AB198" s="15">
        <f t="shared" si="62"/>
        <v>1</v>
      </c>
      <c r="AC198" s="15">
        <f t="shared" si="63"/>
        <v>1</v>
      </c>
      <c r="AD198" s="15">
        <f t="shared" si="70"/>
        <v>1</v>
      </c>
      <c r="AE198" s="15">
        <f t="shared" si="71"/>
        <v>1</v>
      </c>
      <c r="AF198" s="15">
        <f t="shared" si="64"/>
        <v>1</v>
      </c>
      <c r="AG198" s="15">
        <f t="shared" si="65"/>
        <v>1</v>
      </c>
      <c r="AH198" s="15">
        <f t="shared" si="66"/>
        <v>1</v>
      </c>
      <c r="AI198" s="15">
        <f t="shared" si="67"/>
        <v>1</v>
      </c>
      <c r="AJ198" s="17">
        <f t="shared" si="72"/>
        <v>1</v>
      </c>
      <c r="AK198" s="17">
        <f t="shared" si="73"/>
        <v>1</v>
      </c>
      <c r="AL198" s="15">
        <f t="shared" si="74"/>
        <v>1</v>
      </c>
      <c r="AM198" s="15">
        <f t="shared" si="75"/>
        <v>1</v>
      </c>
      <c r="AN198" s="15">
        <f t="shared" si="76"/>
        <v>1</v>
      </c>
      <c r="AO198" s="16">
        <f t="shared" si="68"/>
        <v>3.927588982097765</v>
      </c>
      <c r="AP198" s="16">
        <f t="shared" si="77"/>
        <v>160.40358134629193</v>
      </c>
      <c r="AQ198" s="18">
        <f t="shared" si="78"/>
        <v>11.620271776961244</v>
      </c>
    </row>
    <row r="199" spans="1:43" x14ac:dyDescent="0.2">
      <c r="A199" s="14" t="s">
        <v>19</v>
      </c>
      <c r="B199" s="15" t="s">
        <v>37</v>
      </c>
      <c r="C199" s="15" t="str">
        <f t="shared" si="79"/>
        <v>Arsenal Man United</v>
      </c>
      <c r="D199" s="15">
        <v>3</v>
      </c>
      <c r="E199" s="15">
        <v>2</v>
      </c>
      <c r="F199" s="15" t="s">
        <v>24</v>
      </c>
      <c r="G199" s="15">
        <f t="shared" si="69"/>
        <v>1</v>
      </c>
      <c r="H199" s="15">
        <v>1.8</v>
      </c>
      <c r="I199" s="15">
        <v>3.8</v>
      </c>
      <c r="J199" s="15">
        <v>4.2</v>
      </c>
      <c r="K199" s="15">
        <v>1.87</v>
      </c>
      <c r="L199" s="15">
        <v>3.7</v>
      </c>
      <c r="M199" s="15">
        <v>4</v>
      </c>
      <c r="N199" s="15">
        <v>1.85</v>
      </c>
      <c r="O199" s="15">
        <v>3.8</v>
      </c>
      <c r="P199" s="15">
        <v>4</v>
      </c>
      <c r="Q199" s="16">
        <f>_xlfn.XLOOKUP(C199,XGBoost3!C:C,XGBoost3!D:D)</f>
        <v>5.5258302688598597</v>
      </c>
      <c r="R199" s="16">
        <f>_xlfn.XLOOKUP(C199,XGBoost3!C:C,XGBoost3!E:E)</f>
        <v>1.91109955310821</v>
      </c>
      <c r="S199" s="16">
        <f>_xlfn.XLOOKUP(C199,XGBoost3!C:C,XGBoost3!F:F)</f>
        <v>3.3809742927551198</v>
      </c>
      <c r="T199" s="16">
        <f>_xlfn.XLOOKUP(C199,Conv1!C:C,Conv1!D:D)</f>
        <v>38.326400756835902</v>
      </c>
      <c r="U199" s="16">
        <f>_xlfn.XLOOKUP(C199,Conv1!C:C,Conv1!E:E)</f>
        <v>46668.89453125</v>
      </c>
      <c r="V199" s="16">
        <f>_xlfn.XLOOKUP(C199,Conv1!C:C,Conv1!F:F)</f>
        <v>1.0268133878707799</v>
      </c>
      <c r="W199" s="16">
        <f>_xlfn.XLOOKUP(C199,Conv2!C:C,Conv2!D:D)</f>
        <v>2.48927402496337</v>
      </c>
      <c r="X199" s="16">
        <f>_xlfn.XLOOKUP(C199,Conv2!C:C,Conv2!E:E)</f>
        <v>3.5646281242370601</v>
      </c>
      <c r="Y199" s="16">
        <f>_xlfn.XLOOKUP(C199,Conv2!C:C,Conv2!E:E)</f>
        <v>3.5646281242370601</v>
      </c>
      <c r="Z199" s="15">
        <f t="shared" si="60"/>
        <v>1</v>
      </c>
      <c r="AA199" s="15">
        <f t="shared" si="61"/>
        <v>1</v>
      </c>
      <c r="AB199" s="15">
        <f t="shared" si="62"/>
        <v>1</v>
      </c>
      <c r="AC199" s="15">
        <f t="shared" si="63"/>
        <v>-1</v>
      </c>
      <c r="AD199" s="15">
        <f t="shared" si="70"/>
        <v>-1</v>
      </c>
      <c r="AE199" s="15">
        <f t="shared" si="71"/>
        <v>1</v>
      </c>
      <c r="AF199" s="15">
        <f t="shared" si="64"/>
        <v>1</v>
      </c>
      <c r="AG199" s="15">
        <f t="shared" si="65"/>
        <v>1</v>
      </c>
      <c r="AH199" s="15">
        <f t="shared" si="66"/>
        <v>1</v>
      </c>
      <c r="AI199" s="15">
        <f t="shared" si="67"/>
        <v>0</v>
      </c>
      <c r="AJ199" s="17">
        <f t="shared" si="72"/>
        <v>0</v>
      </c>
      <c r="AK199" s="17">
        <f t="shared" si="73"/>
        <v>1</v>
      </c>
      <c r="AL199" s="15">
        <f t="shared" si="74"/>
        <v>0</v>
      </c>
      <c r="AM199" s="15">
        <f t="shared" si="75"/>
        <v>0</v>
      </c>
      <c r="AN199" s="15">
        <f t="shared" si="76"/>
        <v>1</v>
      </c>
      <c r="AO199" s="16">
        <f t="shared" si="68"/>
        <v>4.1788594005977719</v>
      </c>
      <c r="AP199" s="16">
        <f t="shared" si="77"/>
        <v>46665.108882098932</v>
      </c>
      <c r="AQ199" s="18">
        <f t="shared" si="78"/>
        <v>0.80846760547245966</v>
      </c>
    </row>
    <row r="200" spans="1:43" x14ac:dyDescent="0.2">
      <c r="A200" s="14" t="s">
        <v>21</v>
      </c>
      <c r="B200" s="15" t="s">
        <v>31</v>
      </c>
      <c r="C200" s="15" t="str">
        <f t="shared" si="79"/>
        <v>Fulham Tottenham</v>
      </c>
      <c r="D200" s="15">
        <v>0</v>
      </c>
      <c r="E200" s="15">
        <v>1</v>
      </c>
      <c r="F200" s="15" t="s">
        <v>20</v>
      </c>
      <c r="G200" s="15">
        <f t="shared" si="69"/>
        <v>-1</v>
      </c>
      <c r="H200" s="15">
        <v>3.3</v>
      </c>
      <c r="I200" s="15">
        <v>3.6</v>
      </c>
      <c r="J200" s="15">
        <v>2.1</v>
      </c>
      <c r="K200" s="15">
        <v>3.1</v>
      </c>
      <c r="L200" s="15">
        <v>3.6</v>
      </c>
      <c r="M200" s="15">
        <v>2.15</v>
      </c>
      <c r="N200" s="15">
        <v>3.2</v>
      </c>
      <c r="O200" s="15">
        <v>3.65</v>
      </c>
      <c r="P200" s="15">
        <v>2.15</v>
      </c>
      <c r="Q200" s="16">
        <f>_xlfn.XLOOKUP(C200,XGBoost3!C:C,XGBoost3!D:D)</f>
        <v>3.3670463562011701</v>
      </c>
      <c r="R200" s="16">
        <f>_xlfn.XLOOKUP(C200,XGBoost3!C:C,XGBoost3!E:E)</f>
        <v>8.2367258071899396</v>
      </c>
      <c r="S200" s="16">
        <f>_xlfn.XLOOKUP(C200,XGBoost3!C:C,XGBoost3!F:F)</f>
        <v>1.71940565109252</v>
      </c>
      <c r="T200" s="16">
        <f>_xlfn.XLOOKUP(C200,Conv1!C:C,Conv1!D:D)</f>
        <v>3.0829012393951398</v>
      </c>
      <c r="U200" s="16">
        <f>_xlfn.XLOOKUP(C200,Conv1!C:C,Conv1!E:E)</f>
        <v>1.92625951766967</v>
      </c>
      <c r="V200" s="16">
        <f>_xlfn.XLOOKUP(C200,Conv1!C:C,Conv1!F:F)</f>
        <v>6.3902101516723597</v>
      </c>
      <c r="W200" s="16">
        <f>_xlfn.XLOOKUP(C200,Conv2!C:C,Conv2!D:D)</f>
        <v>2.6696255207061701</v>
      </c>
      <c r="X200" s="16">
        <f>_xlfn.XLOOKUP(C200,Conv2!C:C,Conv2!E:E)</f>
        <v>3.14624643325805</v>
      </c>
      <c r="Y200" s="16">
        <f>_xlfn.XLOOKUP(C200,Conv2!C:C,Conv2!E:E)</f>
        <v>3.14624643325805</v>
      </c>
      <c r="Z200" s="15">
        <f t="shared" si="60"/>
        <v>-1</v>
      </c>
      <c r="AA200" s="15">
        <f t="shared" si="61"/>
        <v>-1</v>
      </c>
      <c r="AB200" s="15">
        <f t="shared" si="62"/>
        <v>-1</v>
      </c>
      <c r="AC200" s="15">
        <f t="shared" si="63"/>
        <v>-1</v>
      </c>
      <c r="AD200" s="15">
        <f t="shared" si="70"/>
        <v>-1</v>
      </c>
      <c r="AE200" s="15">
        <f t="shared" si="71"/>
        <v>1</v>
      </c>
      <c r="AF200" s="15">
        <f t="shared" si="64"/>
        <v>1</v>
      </c>
      <c r="AG200" s="15">
        <f t="shared" si="65"/>
        <v>1</v>
      </c>
      <c r="AH200" s="15">
        <f t="shared" si="66"/>
        <v>1</v>
      </c>
      <c r="AI200" s="15">
        <f t="shared" si="67"/>
        <v>1</v>
      </c>
      <c r="AJ200" s="17">
        <f t="shared" si="72"/>
        <v>1</v>
      </c>
      <c r="AK200" s="17">
        <f t="shared" si="73"/>
        <v>0</v>
      </c>
      <c r="AL200" s="15">
        <f t="shared" si="74"/>
        <v>1</v>
      </c>
      <c r="AM200" s="15">
        <f t="shared" si="75"/>
        <v>1</v>
      </c>
      <c r="AN200" s="15">
        <f t="shared" si="76"/>
        <v>0</v>
      </c>
      <c r="AO200" s="16">
        <f t="shared" si="68"/>
        <v>4.609920781181966</v>
      </c>
      <c r="AP200" s="16">
        <f t="shared" si="77"/>
        <v>4.5786870935351027</v>
      </c>
      <c r="AQ200" s="18">
        <f t="shared" si="78"/>
        <v>1.2359497158342745</v>
      </c>
    </row>
    <row r="201" spans="1:43" x14ac:dyDescent="0.2">
      <c r="A201" s="14" t="s">
        <v>34</v>
      </c>
      <c r="B201" s="15" t="s">
        <v>21</v>
      </c>
      <c r="C201" s="15" t="str">
        <f t="shared" si="79"/>
        <v>Chelsea Fulham</v>
      </c>
      <c r="D201" s="15">
        <v>0</v>
      </c>
      <c r="E201" s="15">
        <v>0</v>
      </c>
      <c r="F201" s="15" t="s">
        <v>23</v>
      </c>
      <c r="G201" s="15">
        <f t="shared" si="69"/>
        <v>0</v>
      </c>
      <c r="H201" s="15">
        <v>1.62</v>
      </c>
      <c r="I201" s="15">
        <v>4</v>
      </c>
      <c r="J201" s="15">
        <v>5.25</v>
      </c>
      <c r="K201" s="15">
        <v>1.66</v>
      </c>
      <c r="L201" s="15">
        <v>3.9</v>
      </c>
      <c r="M201" s="15">
        <v>5</v>
      </c>
      <c r="N201" s="15">
        <v>1.67</v>
      </c>
      <c r="O201" s="15">
        <v>3.85</v>
      </c>
      <c r="P201" s="15">
        <v>5.25</v>
      </c>
      <c r="Q201" s="16">
        <f>_xlfn.XLOOKUP(C201,XGBoost3!C:C,XGBoost3!D:D)</f>
        <v>1.8168263435363701</v>
      </c>
      <c r="R201" s="16">
        <f>_xlfn.XLOOKUP(C201,XGBoost3!C:C,XGBoost3!E:E)</f>
        <v>4.4544501304626403</v>
      </c>
      <c r="S201" s="16">
        <f>_xlfn.XLOOKUP(C201,XGBoost3!C:C,XGBoost3!F:F)</f>
        <v>4.4425673484802202</v>
      </c>
      <c r="T201" s="16">
        <f>_xlfn.XLOOKUP(C201,Conv1!C:C,Conv1!D:D)</f>
        <v>1.00003445148468</v>
      </c>
      <c r="U201" s="16">
        <f>_xlfn.XLOOKUP(C201,Conv1!C:C,Conv1!E:E)</f>
        <v>106448.7265625</v>
      </c>
      <c r="V201" s="16">
        <f>_xlfn.XLOOKUP(C201,Conv1!C:C,Conv1!F:F)</f>
        <v>40004.55078125</v>
      </c>
      <c r="W201" s="16">
        <f>_xlfn.XLOOKUP(C201,Conv2!C:C,Conv2!D:D)</f>
        <v>1.4224661588668801</v>
      </c>
      <c r="X201" s="16">
        <f>_xlfn.XLOOKUP(C201,Conv2!C:C,Conv2!E:E)</f>
        <v>5.8484921455383301</v>
      </c>
      <c r="Y201" s="16">
        <f>_xlfn.XLOOKUP(C201,Conv2!C:C,Conv2!E:E)</f>
        <v>5.8484921455383301</v>
      </c>
      <c r="Z201" s="15">
        <f t="shared" si="60"/>
        <v>1</v>
      </c>
      <c r="AA201" s="15">
        <f t="shared" si="61"/>
        <v>1</v>
      </c>
      <c r="AB201" s="15">
        <f t="shared" si="62"/>
        <v>1</v>
      </c>
      <c r="AC201" s="15">
        <f t="shared" si="63"/>
        <v>1</v>
      </c>
      <c r="AD201" s="15">
        <f t="shared" si="70"/>
        <v>1</v>
      </c>
      <c r="AE201" s="15">
        <f t="shared" si="71"/>
        <v>1</v>
      </c>
      <c r="AF201" s="15">
        <f t="shared" si="64"/>
        <v>0</v>
      </c>
      <c r="AG201" s="15">
        <f t="shared" si="65"/>
        <v>0</v>
      </c>
      <c r="AH201" s="15">
        <f t="shared" si="66"/>
        <v>0</v>
      </c>
      <c r="AI201" s="15">
        <f t="shared" si="67"/>
        <v>0</v>
      </c>
      <c r="AJ201" s="17">
        <f t="shared" si="72"/>
        <v>0</v>
      </c>
      <c r="AK201" s="17">
        <f t="shared" si="73"/>
        <v>0</v>
      </c>
      <c r="AL201" s="15">
        <f t="shared" si="74"/>
        <v>1</v>
      </c>
      <c r="AM201" s="15">
        <f t="shared" si="75"/>
        <v>1</v>
      </c>
      <c r="AN201" s="15">
        <f t="shared" si="76"/>
        <v>1</v>
      </c>
      <c r="AO201" s="16">
        <f t="shared" si="68"/>
        <v>1.0192474783450902</v>
      </c>
      <c r="AP201" s="16">
        <f t="shared" si="77"/>
        <v>113712.16210170143</v>
      </c>
      <c r="AQ201" s="18">
        <f t="shared" si="78"/>
        <v>2.1008181041098224</v>
      </c>
    </row>
    <row r="202" spans="1:43" x14ac:dyDescent="0.2">
      <c r="A202" s="14" t="s">
        <v>33</v>
      </c>
      <c r="B202" s="15" t="s">
        <v>19</v>
      </c>
      <c r="C202" s="15" t="str">
        <f t="shared" si="79"/>
        <v>Everton Arsenal</v>
      </c>
      <c r="D202" s="15">
        <v>1</v>
      </c>
      <c r="E202" s="15">
        <v>0</v>
      </c>
      <c r="F202" s="15" t="s">
        <v>24</v>
      </c>
      <c r="G202" s="15">
        <f t="shared" si="69"/>
        <v>1</v>
      </c>
      <c r="H202" s="15">
        <v>8.5</v>
      </c>
      <c r="I202" s="15">
        <v>4.5</v>
      </c>
      <c r="J202" s="15">
        <v>1.4</v>
      </c>
      <c r="K202" s="15">
        <v>7.5</v>
      </c>
      <c r="L202" s="15">
        <v>4.75</v>
      </c>
      <c r="M202" s="15">
        <v>1.41</v>
      </c>
      <c r="N202" s="15">
        <v>7.75</v>
      </c>
      <c r="O202" s="15">
        <v>4.7</v>
      </c>
      <c r="P202" s="15">
        <v>1.4</v>
      </c>
      <c r="Q202" s="16">
        <f>_xlfn.XLOOKUP(C202,XGBoost3!C:C,XGBoost3!D:D)</f>
        <v>5.7590861320495597</v>
      </c>
      <c r="R202" s="16">
        <f>_xlfn.XLOOKUP(C202,XGBoost3!C:C,XGBoost3!E:E)</f>
        <v>6.35430431365966</v>
      </c>
      <c r="S202" s="16">
        <f>_xlfn.XLOOKUP(C202,XGBoost3!C:C,XGBoost3!F:F)</f>
        <v>1.49479579925537</v>
      </c>
      <c r="T202" s="16">
        <f>_xlfn.XLOOKUP(C202,Conv1!C:C,Conv1!D:D)</f>
        <v>17167.931640625</v>
      </c>
      <c r="U202" s="16">
        <f>_xlfn.XLOOKUP(C202,Conv1!C:C,Conv1!E:E)</f>
        <v>1468.99304199218</v>
      </c>
      <c r="V202" s="16">
        <f>_xlfn.XLOOKUP(C202,Conv1!C:C,Conv1!F:F)</f>
        <v>1.0007395744323699</v>
      </c>
      <c r="W202" s="16">
        <f>_xlfn.XLOOKUP(C202,Conv2!C:C,Conv2!D:D)</f>
        <v>3.2270550727844198</v>
      </c>
      <c r="X202" s="16">
        <f>_xlfn.XLOOKUP(C202,Conv2!C:C,Conv2!E:E)</f>
        <v>4.2412514686584402</v>
      </c>
      <c r="Y202" s="16">
        <f>_xlfn.XLOOKUP(C202,Conv2!C:C,Conv2!E:E)</f>
        <v>4.2412514686584402</v>
      </c>
      <c r="Z202" s="15">
        <f t="shared" si="60"/>
        <v>-1</v>
      </c>
      <c r="AA202" s="15">
        <f t="shared" si="61"/>
        <v>-1</v>
      </c>
      <c r="AB202" s="15">
        <f t="shared" si="62"/>
        <v>-1</v>
      </c>
      <c r="AC202" s="15">
        <f t="shared" si="63"/>
        <v>-1</v>
      </c>
      <c r="AD202" s="15">
        <f t="shared" si="70"/>
        <v>-1</v>
      </c>
      <c r="AE202" s="15">
        <f t="shared" si="71"/>
        <v>1</v>
      </c>
      <c r="AF202" s="15">
        <f t="shared" si="64"/>
        <v>0</v>
      </c>
      <c r="AG202" s="15">
        <f t="shared" si="65"/>
        <v>0</v>
      </c>
      <c r="AH202" s="15">
        <f t="shared" si="66"/>
        <v>0</v>
      </c>
      <c r="AI202" s="15">
        <f t="shared" si="67"/>
        <v>0</v>
      </c>
      <c r="AJ202" s="17">
        <f t="shared" si="72"/>
        <v>0</v>
      </c>
      <c r="AK202" s="17">
        <f t="shared" si="73"/>
        <v>1</v>
      </c>
      <c r="AL202" s="15">
        <f t="shared" si="74"/>
        <v>1</v>
      </c>
      <c r="AM202" s="15">
        <f t="shared" si="75"/>
        <v>1</v>
      </c>
      <c r="AN202" s="15">
        <f t="shared" si="76"/>
        <v>0</v>
      </c>
      <c r="AO202" s="16">
        <f t="shared" si="68"/>
        <v>2.5902600323803022</v>
      </c>
      <c r="AP202" s="16">
        <f t="shared" si="77"/>
        <v>17222.543023940423</v>
      </c>
      <c r="AQ202" s="18">
        <f t="shared" si="78"/>
        <v>5.3609878695802813</v>
      </c>
    </row>
    <row r="203" spans="1:43" x14ac:dyDescent="0.2">
      <c r="A203" s="14" t="s">
        <v>26</v>
      </c>
      <c r="B203" s="15" t="s">
        <v>35</v>
      </c>
      <c r="C203" s="15" t="str">
        <f t="shared" si="79"/>
        <v>Aston Villa Leicester</v>
      </c>
      <c r="D203" s="15">
        <v>2</v>
      </c>
      <c r="E203" s="15">
        <v>4</v>
      </c>
      <c r="F203" s="15" t="s">
        <v>20</v>
      </c>
      <c r="G203" s="15">
        <f t="shared" si="69"/>
        <v>-1</v>
      </c>
      <c r="H203" s="15">
        <v>1.95</v>
      </c>
      <c r="I203" s="15">
        <v>3.6</v>
      </c>
      <c r="J203" s="15">
        <v>3.8</v>
      </c>
      <c r="K203" s="15">
        <v>2</v>
      </c>
      <c r="L203" s="15">
        <v>3.5</v>
      </c>
      <c r="M203" s="15">
        <v>3.7</v>
      </c>
      <c r="N203" s="15">
        <v>2</v>
      </c>
      <c r="O203" s="15">
        <v>3.55</v>
      </c>
      <c r="P203" s="15">
        <v>3.75</v>
      </c>
      <c r="Q203" s="16">
        <f>_xlfn.XLOOKUP(C203,XGBoost3!C:C,XGBoost3!D:D)</f>
        <v>2.2864754199981601</v>
      </c>
      <c r="R203" s="16">
        <f>_xlfn.XLOOKUP(C203,XGBoost3!C:C,XGBoost3!E:E)</f>
        <v>2.6681342124938898</v>
      </c>
      <c r="S203" s="16">
        <f>_xlfn.XLOOKUP(C203,XGBoost3!C:C,XGBoost3!F:F)</f>
        <v>5.3233432769775302</v>
      </c>
      <c r="T203" s="16">
        <f>_xlfn.XLOOKUP(C203,Conv1!C:C,Conv1!D:D)</f>
        <v>69.962806701660099</v>
      </c>
      <c r="U203" s="16">
        <f>_xlfn.XLOOKUP(C203,Conv1!C:C,Conv1!E:E)</f>
        <v>1.01506531238555</v>
      </c>
      <c r="V203" s="16">
        <f>_xlfn.XLOOKUP(C203,Conv1!C:C,Conv1!F:F)</f>
        <v>1823.40954589843</v>
      </c>
      <c r="W203" s="16">
        <f>_xlfn.XLOOKUP(C203,Conv2!C:C,Conv2!D:D)</f>
        <v>2.0274305343627899</v>
      </c>
      <c r="X203" s="16">
        <f>_xlfn.XLOOKUP(C203,Conv2!C:C,Conv2!E:E)</f>
        <v>3.7855780124664302</v>
      </c>
      <c r="Y203" s="16">
        <f>_xlfn.XLOOKUP(C203,Conv2!C:C,Conv2!E:E)</f>
        <v>3.7855780124664302</v>
      </c>
      <c r="Z203" s="15">
        <f t="shared" si="60"/>
        <v>1</v>
      </c>
      <c r="AA203" s="15">
        <f t="shared" si="61"/>
        <v>1</v>
      </c>
      <c r="AB203" s="15">
        <f t="shared" si="62"/>
        <v>1</v>
      </c>
      <c r="AC203" s="15">
        <f t="shared" si="63"/>
        <v>1</v>
      </c>
      <c r="AD203" s="15">
        <f t="shared" si="70"/>
        <v>-1</v>
      </c>
      <c r="AE203" s="15">
        <f t="shared" si="71"/>
        <v>1</v>
      </c>
      <c r="AF203" s="15">
        <f t="shared" si="64"/>
        <v>0</v>
      </c>
      <c r="AG203" s="15">
        <f t="shared" si="65"/>
        <v>0</v>
      </c>
      <c r="AH203" s="15">
        <f t="shared" si="66"/>
        <v>0</v>
      </c>
      <c r="AI203" s="15">
        <f t="shared" si="67"/>
        <v>0</v>
      </c>
      <c r="AJ203" s="17">
        <f t="shared" si="72"/>
        <v>1</v>
      </c>
      <c r="AK203" s="17">
        <f t="shared" si="73"/>
        <v>0</v>
      </c>
      <c r="AL203" s="15">
        <f t="shared" si="74"/>
        <v>1</v>
      </c>
      <c r="AM203" s="15">
        <f t="shared" si="75"/>
        <v>0</v>
      </c>
      <c r="AN203" s="15">
        <f t="shared" si="76"/>
        <v>1</v>
      </c>
      <c r="AO203" s="16">
        <f t="shared" si="68"/>
        <v>1.8262432753188407</v>
      </c>
      <c r="AP203" s="16">
        <f t="shared" si="77"/>
        <v>1820.9300458743378</v>
      </c>
      <c r="AQ203" s="18">
        <f t="shared" si="78"/>
        <v>0.23982332902393647</v>
      </c>
    </row>
    <row r="204" spans="1:43" x14ac:dyDescent="0.2">
      <c r="A204" s="14" t="s">
        <v>36</v>
      </c>
      <c r="B204" s="15" t="s">
        <v>32</v>
      </c>
      <c r="C204" s="15" t="str">
        <f t="shared" si="79"/>
        <v>Brentford Southampton</v>
      </c>
      <c r="D204" s="15">
        <v>3</v>
      </c>
      <c r="E204" s="15">
        <v>0</v>
      </c>
      <c r="F204" s="15" t="s">
        <v>24</v>
      </c>
      <c r="G204" s="15">
        <f t="shared" si="69"/>
        <v>1</v>
      </c>
      <c r="H204" s="15">
        <v>1.85</v>
      </c>
      <c r="I204" s="15">
        <v>3.6</v>
      </c>
      <c r="J204" s="15">
        <v>4.2</v>
      </c>
      <c r="K204" s="15">
        <v>1.88</v>
      </c>
      <c r="L204" s="15">
        <v>3.6</v>
      </c>
      <c r="M204" s="15">
        <v>4</v>
      </c>
      <c r="N204" s="15">
        <v>1.9</v>
      </c>
      <c r="O204" s="15">
        <v>3.6</v>
      </c>
      <c r="P204" s="15">
        <v>4.0999999999999996</v>
      </c>
      <c r="Q204" s="16">
        <f>_xlfn.XLOOKUP(C204,XGBoost3!C:C,XGBoost3!D:D)</f>
        <v>3.0443241596221902</v>
      </c>
      <c r="R204" s="16">
        <f>_xlfn.XLOOKUP(C204,XGBoost3!C:C,XGBoost3!E:E)</f>
        <v>4.6712083816528303</v>
      </c>
      <c r="S204" s="16">
        <f>_xlfn.XLOOKUP(C204,XGBoost3!C:C,XGBoost3!F:F)</f>
        <v>2.1860671043395898</v>
      </c>
      <c r="T204" s="16">
        <f>_xlfn.XLOOKUP(C204,Conv1!C:C,Conv1!D:D)</f>
        <v>2322.46801757812</v>
      </c>
      <c r="U204" s="16">
        <f>_xlfn.XLOOKUP(C204,Conv1!C:C,Conv1!E:E)</f>
        <v>597813.625</v>
      </c>
      <c r="V204" s="16">
        <f>_xlfn.XLOOKUP(C204,Conv1!C:C,Conv1!F:F)</f>
        <v>1.0004323720932</v>
      </c>
      <c r="W204" s="16">
        <f>_xlfn.XLOOKUP(C204,Conv2!C:C,Conv2!D:D)</f>
        <v>2.1741027832031201</v>
      </c>
      <c r="X204" s="16">
        <f>_xlfn.XLOOKUP(C204,Conv2!C:C,Conv2!E:E)</f>
        <v>3.3728010654449401</v>
      </c>
      <c r="Y204" s="16">
        <f>_xlfn.XLOOKUP(C204,Conv2!C:C,Conv2!E:E)</f>
        <v>3.3728010654449401</v>
      </c>
      <c r="Z204" s="15">
        <f t="shared" si="60"/>
        <v>1</v>
      </c>
      <c r="AA204" s="15">
        <f t="shared" si="61"/>
        <v>1</v>
      </c>
      <c r="AB204" s="15">
        <f t="shared" si="62"/>
        <v>1</v>
      </c>
      <c r="AC204" s="15">
        <f t="shared" si="63"/>
        <v>-1</v>
      </c>
      <c r="AD204" s="15">
        <f t="shared" si="70"/>
        <v>-1</v>
      </c>
      <c r="AE204" s="15">
        <f t="shared" si="71"/>
        <v>1</v>
      </c>
      <c r="AF204" s="15">
        <f t="shared" si="64"/>
        <v>1</v>
      </c>
      <c r="AG204" s="15">
        <f t="shared" si="65"/>
        <v>1</v>
      </c>
      <c r="AH204" s="15">
        <f t="shared" si="66"/>
        <v>1</v>
      </c>
      <c r="AI204" s="15">
        <f t="shared" si="67"/>
        <v>0</v>
      </c>
      <c r="AJ204" s="17">
        <f t="shared" si="72"/>
        <v>0</v>
      </c>
      <c r="AK204" s="17">
        <f t="shared" si="73"/>
        <v>1</v>
      </c>
      <c r="AL204" s="15">
        <f t="shared" si="74"/>
        <v>0</v>
      </c>
      <c r="AM204" s="15">
        <f t="shared" si="75"/>
        <v>0</v>
      </c>
      <c r="AN204" s="15">
        <f t="shared" si="76"/>
        <v>1</v>
      </c>
      <c r="AO204" s="16">
        <f t="shared" si="68"/>
        <v>2.4738844573482708</v>
      </c>
      <c r="AP204" s="16">
        <f t="shared" si="77"/>
        <v>597814.52896030573</v>
      </c>
      <c r="AQ204" s="18">
        <f t="shared" si="78"/>
        <v>0.8096727623186204</v>
      </c>
    </row>
    <row r="205" spans="1:43" x14ac:dyDescent="0.2">
      <c r="A205" s="14" t="s">
        <v>38</v>
      </c>
      <c r="B205" s="15" t="s">
        <v>25</v>
      </c>
      <c r="C205" s="15" t="str">
        <f t="shared" si="79"/>
        <v>Brighton Bournemouth</v>
      </c>
      <c r="D205" s="15">
        <v>1</v>
      </c>
      <c r="E205" s="15">
        <v>0</v>
      </c>
      <c r="F205" s="15" t="s">
        <v>24</v>
      </c>
      <c r="G205" s="15">
        <f t="shared" si="69"/>
        <v>1</v>
      </c>
      <c r="H205" s="15">
        <v>1.33</v>
      </c>
      <c r="I205" s="15">
        <v>5.25</v>
      </c>
      <c r="J205" s="15">
        <v>8.5</v>
      </c>
      <c r="K205" s="15">
        <v>1.35</v>
      </c>
      <c r="L205" s="15">
        <v>5</v>
      </c>
      <c r="M205" s="15">
        <v>9</v>
      </c>
      <c r="N205" s="15">
        <v>1.35</v>
      </c>
      <c r="O205" s="15">
        <v>5.25</v>
      </c>
      <c r="P205" s="15">
        <v>8.5</v>
      </c>
      <c r="Q205" s="16">
        <f>_xlfn.XLOOKUP(C205,XGBoost3!C:C,XGBoost3!D:D)</f>
        <v>1.2257912158966</v>
      </c>
      <c r="R205" s="16">
        <f>_xlfn.XLOOKUP(C205,XGBoost3!C:C,XGBoost3!E:E)</f>
        <v>12.6635179519653</v>
      </c>
      <c r="S205" s="16">
        <f>_xlfn.XLOOKUP(C205,XGBoost3!C:C,XGBoost3!F:F)</f>
        <v>9.5026836395263601</v>
      </c>
      <c r="T205" s="16">
        <f>_xlfn.XLOOKUP(C205,Conv1!C:C,Conv1!D:D)</f>
        <v>1.0000571012496899</v>
      </c>
      <c r="U205" s="16">
        <f>_xlfn.XLOOKUP(C205,Conv1!C:C,Conv1!E:E)</f>
        <v>17509.35546875</v>
      </c>
      <c r="V205" s="16">
        <f>_xlfn.XLOOKUP(C205,Conv1!C:C,Conv1!F:F)</f>
        <v>39450252</v>
      </c>
      <c r="W205" s="16">
        <f>_xlfn.XLOOKUP(C205,Conv2!C:C,Conv2!D:D)</f>
        <v>1.6814968585968</v>
      </c>
      <c r="X205" s="16">
        <f>_xlfn.XLOOKUP(C205,Conv2!C:C,Conv2!E:E)</f>
        <v>4.90193271636962</v>
      </c>
      <c r="Y205" s="16">
        <f>_xlfn.XLOOKUP(C205,Conv2!C:C,Conv2!E:E)</f>
        <v>4.90193271636962</v>
      </c>
      <c r="Z205" s="15">
        <f t="shared" si="60"/>
        <v>1</v>
      </c>
      <c r="AA205" s="15">
        <f t="shared" si="61"/>
        <v>1</v>
      </c>
      <c r="AB205" s="15">
        <f t="shared" si="62"/>
        <v>1</v>
      </c>
      <c r="AC205" s="15">
        <f t="shared" si="63"/>
        <v>1</v>
      </c>
      <c r="AD205" s="15">
        <f t="shared" si="70"/>
        <v>1</v>
      </c>
      <c r="AE205" s="15">
        <f t="shared" si="71"/>
        <v>1</v>
      </c>
      <c r="AF205" s="15">
        <f t="shared" si="64"/>
        <v>1</v>
      </c>
      <c r="AG205" s="15">
        <f t="shared" si="65"/>
        <v>1</v>
      </c>
      <c r="AH205" s="15">
        <f t="shared" si="66"/>
        <v>1</v>
      </c>
      <c r="AI205" s="15">
        <f t="shared" si="67"/>
        <v>1</v>
      </c>
      <c r="AJ205" s="17">
        <f t="shared" si="72"/>
        <v>1</v>
      </c>
      <c r="AK205" s="17">
        <f t="shared" si="73"/>
        <v>1</v>
      </c>
      <c r="AL205" s="15">
        <f t="shared" si="74"/>
        <v>1</v>
      </c>
      <c r="AM205" s="15">
        <f t="shared" si="75"/>
        <v>1</v>
      </c>
      <c r="AN205" s="15">
        <f t="shared" si="76"/>
        <v>1</v>
      </c>
      <c r="AO205" s="16">
        <f t="shared" si="68"/>
        <v>7.4820485648740647</v>
      </c>
      <c r="AP205" s="16">
        <f t="shared" si="77"/>
        <v>39450247.383292802</v>
      </c>
      <c r="AQ205" s="18">
        <f t="shared" si="78"/>
        <v>3.6300315671801919</v>
      </c>
    </row>
    <row r="206" spans="1:43" x14ac:dyDescent="0.2">
      <c r="A206" s="14" t="s">
        <v>37</v>
      </c>
      <c r="B206" s="15" t="s">
        <v>18</v>
      </c>
      <c r="C206" s="15" t="str">
        <f t="shared" si="79"/>
        <v>Man United Crystal Palace</v>
      </c>
      <c r="D206" s="15">
        <v>2</v>
      </c>
      <c r="E206" s="15">
        <v>1</v>
      </c>
      <c r="F206" s="15" t="s">
        <v>24</v>
      </c>
      <c r="G206" s="15">
        <f t="shared" si="69"/>
        <v>1</v>
      </c>
      <c r="H206" s="15">
        <v>1.4</v>
      </c>
      <c r="I206" s="15">
        <v>4.75</v>
      </c>
      <c r="J206" s="15">
        <v>8</v>
      </c>
      <c r="K206" s="15">
        <v>1.4</v>
      </c>
      <c r="L206" s="15">
        <v>4.75</v>
      </c>
      <c r="M206" s="15">
        <v>7.75</v>
      </c>
      <c r="N206" s="15">
        <v>1.4</v>
      </c>
      <c r="O206" s="15">
        <v>4.7</v>
      </c>
      <c r="P206" s="15">
        <v>8</v>
      </c>
      <c r="Q206" s="16">
        <f>_xlfn.XLOOKUP(C206,XGBoost3!C:C,XGBoost3!D:D)</f>
        <v>2.1175398826599099</v>
      </c>
      <c r="R206" s="16">
        <f>_xlfn.XLOOKUP(C206,XGBoost3!C:C,XGBoost3!E:E)</f>
        <v>3.44313144683837</v>
      </c>
      <c r="S206" s="16">
        <f>_xlfn.XLOOKUP(C206,XGBoost3!C:C,XGBoost3!F:F)</f>
        <v>4.2137093544006303</v>
      </c>
      <c r="T206" s="16">
        <f>_xlfn.XLOOKUP(C206,Conv1!C:C,Conv1!D:D)</f>
        <v>1.8307100534439</v>
      </c>
      <c r="U206" s="16">
        <f>_xlfn.XLOOKUP(C206,Conv1!C:C,Conv1!E:E)</f>
        <v>2.3809680938720699</v>
      </c>
      <c r="V206" s="16">
        <f>_xlfn.XLOOKUP(C206,Conv1!C:C,Conv1!F:F)</f>
        <v>29.6150398254394</v>
      </c>
      <c r="W206" s="16">
        <f>_xlfn.XLOOKUP(C206,Conv2!C:C,Conv2!D:D)</f>
        <v>1.74713706970214</v>
      </c>
      <c r="X206" s="16">
        <f>_xlfn.XLOOKUP(C206,Conv2!C:C,Conv2!E:E)</f>
        <v>4.9631056785583496</v>
      </c>
      <c r="Y206" s="16">
        <f>_xlfn.XLOOKUP(C206,Conv2!C:C,Conv2!E:E)</f>
        <v>4.9631056785583496</v>
      </c>
      <c r="Z206" s="15">
        <f t="shared" si="60"/>
        <v>1</v>
      </c>
      <c r="AA206" s="15">
        <f t="shared" si="61"/>
        <v>1</v>
      </c>
      <c r="AB206" s="15">
        <f t="shared" si="62"/>
        <v>1</v>
      </c>
      <c r="AC206" s="15">
        <f t="shared" si="63"/>
        <v>1</v>
      </c>
      <c r="AD206" s="15">
        <f t="shared" si="70"/>
        <v>1</v>
      </c>
      <c r="AE206" s="15">
        <f t="shared" si="71"/>
        <v>1</v>
      </c>
      <c r="AF206" s="15">
        <f t="shared" si="64"/>
        <v>1</v>
      </c>
      <c r="AG206" s="15">
        <f t="shared" si="65"/>
        <v>1</v>
      </c>
      <c r="AH206" s="15">
        <f t="shared" si="66"/>
        <v>1</v>
      </c>
      <c r="AI206" s="15">
        <f t="shared" si="67"/>
        <v>1</v>
      </c>
      <c r="AJ206" s="17">
        <f t="shared" si="72"/>
        <v>1</v>
      </c>
      <c r="AK206" s="17">
        <f t="shared" si="73"/>
        <v>1</v>
      </c>
      <c r="AL206" s="15">
        <f t="shared" si="74"/>
        <v>1</v>
      </c>
      <c r="AM206" s="15">
        <f t="shared" si="75"/>
        <v>1</v>
      </c>
      <c r="AN206" s="15">
        <f t="shared" si="76"/>
        <v>1</v>
      </c>
      <c r="AO206" s="16">
        <f t="shared" si="68"/>
        <v>4.0534650480900289</v>
      </c>
      <c r="AP206" s="16">
        <f t="shared" si="77"/>
        <v>21.743352243550401</v>
      </c>
      <c r="AQ206" s="18">
        <f t="shared" si="78"/>
        <v>3.0679725981265835</v>
      </c>
    </row>
    <row r="207" spans="1:43" x14ac:dyDescent="0.2">
      <c r="A207" s="14" t="s">
        <v>28</v>
      </c>
      <c r="B207" s="15" t="s">
        <v>22</v>
      </c>
      <c r="C207" s="15" t="str">
        <f t="shared" si="79"/>
        <v>Wolves Liverpool</v>
      </c>
      <c r="D207" s="15">
        <v>3</v>
      </c>
      <c r="E207" s="15">
        <v>0</v>
      </c>
      <c r="F207" s="15" t="s">
        <v>24</v>
      </c>
      <c r="G207" s="15">
        <f t="shared" si="69"/>
        <v>1</v>
      </c>
      <c r="H207" s="15">
        <v>4</v>
      </c>
      <c r="I207" s="15">
        <v>3.8</v>
      </c>
      <c r="J207" s="15">
        <v>1.85</v>
      </c>
      <c r="K207" s="15">
        <v>3.9</v>
      </c>
      <c r="L207" s="15">
        <v>3.7</v>
      </c>
      <c r="M207" s="15">
        <v>1.88</v>
      </c>
      <c r="N207" s="15">
        <v>3.85</v>
      </c>
      <c r="O207" s="15">
        <v>3.8</v>
      </c>
      <c r="P207" s="15">
        <v>1.9</v>
      </c>
      <c r="Q207" s="16">
        <f>_xlfn.XLOOKUP(C207,XGBoost3!C:C,XGBoost3!D:D)</f>
        <v>2.77733850479125</v>
      </c>
      <c r="R207" s="16">
        <f>_xlfn.XLOOKUP(C207,XGBoost3!C:C,XGBoost3!E:E)</f>
        <v>6.7787346839904696</v>
      </c>
      <c r="S207" s="16">
        <f>_xlfn.XLOOKUP(C207,XGBoost3!C:C,XGBoost3!F:F)</f>
        <v>2.0307748317718501</v>
      </c>
      <c r="T207" s="16">
        <f>_xlfn.XLOOKUP(C207,Conv1!C:C,Conv1!D:D)</f>
        <v>1.0286496877670199</v>
      </c>
      <c r="U207" s="16">
        <f>_xlfn.XLOOKUP(C207,Conv1!C:C,Conv1!E:E)</f>
        <v>377.24105834960898</v>
      </c>
      <c r="V207" s="16">
        <f>_xlfn.XLOOKUP(C207,Conv1!C:C,Conv1!F:F)</f>
        <v>39.681175231933501</v>
      </c>
      <c r="W207" s="16">
        <f>_xlfn.XLOOKUP(C207,Conv2!C:C,Conv2!D:D)</f>
        <v>3.1023409366607599</v>
      </c>
      <c r="X207" s="16">
        <f>_xlfn.XLOOKUP(C207,Conv2!C:C,Conv2!E:E)</f>
        <v>3.1626079082489</v>
      </c>
      <c r="Y207" s="16">
        <f>_xlfn.XLOOKUP(C207,Conv2!C:C,Conv2!E:E)</f>
        <v>3.1626079082489</v>
      </c>
      <c r="Z207" s="15">
        <f t="shared" si="60"/>
        <v>-1</v>
      </c>
      <c r="AA207" s="15">
        <f t="shared" si="61"/>
        <v>-1</v>
      </c>
      <c r="AB207" s="15">
        <f t="shared" si="62"/>
        <v>-1</v>
      </c>
      <c r="AC207" s="15">
        <f t="shared" si="63"/>
        <v>-1</v>
      </c>
      <c r="AD207" s="15">
        <f t="shared" si="70"/>
        <v>1</v>
      </c>
      <c r="AE207" s="15">
        <f t="shared" si="71"/>
        <v>1</v>
      </c>
      <c r="AF207" s="15">
        <f t="shared" si="64"/>
        <v>0</v>
      </c>
      <c r="AG207" s="15">
        <f t="shared" si="65"/>
        <v>0</v>
      </c>
      <c r="AH207" s="15">
        <f t="shared" si="66"/>
        <v>0</v>
      </c>
      <c r="AI207" s="15">
        <f t="shared" si="67"/>
        <v>0</v>
      </c>
      <c r="AJ207" s="17">
        <f t="shared" si="72"/>
        <v>1</v>
      </c>
      <c r="AK207" s="17">
        <f t="shared" si="73"/>
        <v>1</v>
      </c>
      <c r="AL207" s="15">
        <f t="shared" si="74"/>
        <v>1</v>
      </c>
      <c r="AM207" s="15">
        <f t="shared" si="75"/>
        <v>0</v>
      </c>
      <c r="AN207" s="15">
        <f t="shared" si="76"/>
        <v>0</v>
      </c>
      <c r="AO207" s="16">
        <f t="shared" si="68"/>
        <v>3.1686850675850118</v>
      </c>
      <c r="AP207" s="16">
        <f t="shared" si="77"/>
        <v>375.3579641898736</v>
      </c>
      <c r="AQ207" s="18">
        <f t="shared" si="78"/>
        <v>1.5998254541020451</v>
      </c>
    </row>
    <row r="208" spans="1:43" x14ac:dyDescent="0.2">
      <c r="A208" s="14" t="s">
        <v>29</v>
      </c>
      <c r="B208" s="15" t="s">
        <v>39</v>
      </c>
      <c r="C208" s="15" t="str">
        <f t="shared" si="79"/>
        <v>Newcastle West Ham</v>
      </c>
      <c r="D208" s="15">
        <v>1</v>
      </c>
      <c r="E208" s="15">
        <v>1</v>
      </c>
      <c r="F208" s="15" t="s">
        <v>23</v>
      </c>
      <c r="G208" s="15">
        <f t="shared" si="69"/>
        <v>0</v>
      </c>
      <c r="H208" s="15">
        <v>1.6</v>
      </c>
      <c r="I208" s="15">
        <v>3.8</v>
      </c>
      <c r="J208" s="15">
        <v>6</v>
      </c>
      <c r="K208" s="15">
        <v>1.62</v>
      </c>
      <c r="L208" s="15">
        <v>3.8</v>
      </c>
      <c r="M208" s="15">
        <v>5.5</v>
      </c>
      <c r="N208" s="15">
        <v>1.63</v>
      </c>
      <c r="O208" s="15">
        <v>3.85</v>
      </c>
      <c r="P208" s="15">
        <v>5.75</v>
      </c>
      <c r="Q208" s="16">
        <f>_xlfn.XLOOKUP(C208,XGBoost3!C:C,XGBoost3!D:D)</f>
        <v>2.9239220619201598</v>
      </c>
      <c r="R208" s="16">
        <f>_xlfn.XLOOKUP(C208,XGBoost3!C:C,XGBoost3!E:E)</f>
        <v>4.6755895614623997</v>
      </c>
      <c r="S208" s="16">
        <f>_xlfn.XLOOKUP(C208,XGBoost3!C:C,XGBoost3!F:F)</f>
        <v>2.2516593933105402</v>
      </c>
      <c r="T208" s="16">
        <f>_xlfn.XLOOKUP(C208,Conv1!C:C,Conv1!D:D)</f>
        <v>19.872238159179599</v>
      </c>
      <c r="U208" s="16">
        <f>_xlfn.XLOOKUP(C208,Conv1!C:C,Conv1!E:E)</f>
        <v>2011.00744628906</v>
      </c>
      <c r="V208" s="16">
        <f>_xlfn.XLOOKUP(C208,Conv1!C:C,Conv1!F:F)</f>
        <v>1.05353951454162</v>
      </c>
      <c r="W208" s="16">
        <f>_xlfn.XLOOKUP(C208,Conv2!C:C,Conv2!D:D)</f>
        <v>1.9081169366836499</v>
      </c>
      <c r="X208" s="16">
        <f>_xlfn.XLOOKUP(C208,Conv2!C:C,Conv2!E:E)</f>
        <v>4.0603985786437899</v>
      </c>
      <c r="Y208" s="16">
        <f>_xlfn.XLOOKUP(C208,Conv2!C:C,Conv2!E:E)</f>
        <v>4.0603985786437899</v>
      </c>
      <c r="Z208" s="15">
        <f t="shared" si="60"/>
        <v>1</v>
      </c>
      <c r="AA208" s="15">
        <f t="shared" si="61"/>
        <v>1</v>
      </c>
      <c r="AB208" s="15">
        <f t="shared" si="62"/>
        <v>1</v>
      </c>
      <c r="AC208" s="15">
        <f t="shared" si="63"/>
        <v>-1</v>
      </c>
      <c r="AD208" s="15">
        <f t="shared" si="70"/>
        <v>-1</v>
      </c>
      <c r="AE208" s="15">
        <f t="shared" si="71"/>
        <v>1</v>
      </c>
      <c r="AF208" s="15">
        <f t="shared" si="64"/>
        <v>0</v>
      </c>
      <c r="AG208" s="15">
        <f t="shared" si="65"/>
        <v>0</v>
      </c>
      <c r="AH208" s="15">
        <f t="shared" si="66"/>
        <v>0</v>
      </c>
      <c r="AI208" s="15">
        <f t="shared" si="67"/>
        <v>0</v>
      </c>
      <c r="AJ208" s="17">
        <f t="shared" si="72"/>
        <v>0</v>
      </c>
      <c r="AK208" s="17">
        <f t="shared" si="73"/>
        <v>0</v>
      </c>
      <c r="AL208" s="15">
        <f t="shared" si="74"/>
        <v>1</v>
      </c>
      <c r="AM208" s="15">
        <f t="shared" si="75"/>
        <v>1</v>
      </c>
      <c r="AN208" s="15">
        <f t="shared" si="76"/>
        <v>1</v>
      </c>
      <c r="AO208" s="16">
        <f t="shared" si="68"/>
        <v>3.8202381374374781</v>
      </c>
      <c r="AP208" s="16">
        <f t="shared" si="77"/>
        <v>2007.2458370084539</v>
      </c>
      <c r="AQ208" s="18">
        <f t="shared" si="78"/>
        <v>1.7252157996652331</v>
      </c>
    </row>
    <row r="209" spans="1:43" x14ac:dyDescent="0.2">
      <c r="A209" s="14" t="s">
        <v>30</v>
      </c>
      <c r="B209" s="15" t="s">
        <v>27</v>
      </c>
      <c r="C209" s="15" t="str">
        <f t="shared" si="79"/>
        <v>Nott'm Forest Leeds</v>
      </c>
      <c r="D209" s="15">
        <v>1</v>
      </c>
      <c r="E209" s="15">
        <v>0</v>
      </c>
      <c r="F209" s="15" t="s">
        <v>24</v>
      </c>
      <c r="G209" s="15">
        <f t="shared" si="69"/>
        <v>1</v>
      </c>
      <c r="H209" s="15">
        <v>2.63</v>
      </c>
      <c r="I209" s="15">
        <v>3.3</v>
      </c>
      <c r="J209" s="15">
        <v>2.7</v>
      </c>
      <c r="K209" s="15">
        <v>2.6</v>
      </c>
      <c r="L209" s="15">
        <v>3.3</v>
      </c>
      <c r="M209" s="15">
        <v>2.7</v>
      </c>
      <c r="N209" s="15">
        <v>2.6</v>
      </c>
      <c r="O209" s="15">
        <v>3.35</v>
      </c>
      <c r="P209" s="15">
        <v>2.7</v>
      </c>
      <c r="Q209" s="16">
        <f>_xlfn.XLOOKUP(C209,XGBoost3!C:C,XGBoost3!D:D)</f>
        <v>1.9593816995620701</v>
      </c>
      <c r="R209" s="16">
        <f>_xlfn.XLOOKUP(C209,XGBoost3!C:C,XGBoost3!E:E)</f>
        <v>4.4148879051208496</v>
      </c>
      <c r="S209" s="16">
        <f>_xlfn.XLOOKUP(C209,XGBoost3!C:C,XGBoost3!F:F)</f>
        <v>3.8004221916198699</v>
      </c>
      <c r="T209" s="16">
        <f>_xlfn.XLOOKUP(C209,Conv1!C:C,Conv1!D:D)</f>
        <v>1.17944240570068</v>
      </c>
      <c r="U209" s="16">
        <f>_xlfn.XLOOKUP(C209,Conv1!C:C,Conv1!E:E)</f>
        <v>22.786613464355401</v>
      </c>
      <c r="V209" s="16">
        <f>_xlfn.XLOOKUP(C209,Conv1!C:C,Conv1!F:F)</f>
        <v>9.2373390197753906</v>
      </c>
      <c r="W209" s="16">
        <f>_xlfn.XLOOKUP(C209,Conv2!C:C,Conv2!D:D)</f>
        <v>2.1196436882018999</v>
      </c>
      <c r="X209" s="16">
        <f>_xlfn.XLOOKUP(C209,Conv2!C:C,Conv2!E:E)</f>
        <v>3.6619307994842498</v>
      </c>
      <c r="Y209" s="16">
        <f>_xlfn.XLOOKUP(C209,Conv2!C:C,Conv2!E:E)</f>
        <v>3.6619307994842498</v>
      </c>
      <c r="Z209" s="15">
        <f t="shared" si="60"/>
        <v>1</v>
      </c>
      <c r="AA209" s="15">
        <f t="shared" si="61"/>
        <v>1</v>
      </c>
      <c r="AB209" s="15">
        <f t="shared" si="62"/>
        <v>1</v>
      </c>
      <c r="AC209" s="15">
        <f t="shared" si="63"/>
        <v>1</v>
      </c>
      <c r="AD209" s="15">
        <f t="shared" si="70"/>
        <v>1</v>
      </c>
      <c r="AE209" s="15">
        <f t="shared" si="71"/>
        <v>1</v>
      </c>
      <c r="AF209" s="15">
        <f t="shared" si="64"/>
        <v>1</v>
      </c>
      <c r="AG209" s="15">
        <f t="shared" si="65"/>
        <v>1</v>
      </c>
      <c r="AH209" s="15">
        <f t="shared" si="66"/>
        <v>1</v>
      </c>
      <c r="AI209" s="15">
        <f t="shared" si="67"/>
        <v>1</v>
      </c>
      <c r="AJ209" s="17">
        <f t="shared" si="72"/>
        <v>1</v>
      </c>
      <c r="AK209" s="17">
        <f t="shared" si="73"/>
        <v>1</v>
      </c>
      <c r="AL209" s="15">
        <f t="shared" si="74"/>
        <v>1</v>
      </c>
      <c r="AM209" s="15">
        <f t="shared" si="75"/>
        <v>1</v>
      </c>
      <c r="AN209" s="15">
        <f t="shared" si="76"/>
        <v>1</v>
      </c>
      <c r="AO209" s="16">
        <f t="shared" si="68"/>
        <v>1.6599117618530603</v>
      </c>
      <c r="AP209" s="16">
        <f t="shared" si="77"/>
        <v>20.555698195414355</v>
      </c>
      <c r="AQ209" s="18">
        <f t="shared" si="78"/>
        <v>1.1195328815839063</v>
      </c>
    </row>
    <row r="210" spans="1:43" x14ac:dyDescent="0.2">
      <c r="A210" s="14" t="s">
        <v>31</v>
      </c>
      <c r="B210" s="15" t="s">
        <v>40</v>
      </c>
      <c r="C210" s="15" t="str">
        <f t="shared" si="79"/>
        <v>Tottenham Man City</v>
      </c>
      <c r="D210" s="15">
        <v>1</v>
      </c>
      <c r="E210" s="15">
        <v>0</v>
      </c>
      <c r="F210" s="15" t="s">
        <v>24</v>
      </c>
      <c r="G210" s="15">
        <f t="shared" si="69"/>
        <v>1</v>
      </c>
      <c r="H210" s="15">
        <v>4.33</v>
      </c>
      <c r="I210" s="15">
        <v>4.2</v>
      </c>
      <c r="J210" s="15">
        <v>1.73</v>
      </c>
      <c r="K210" s="15">
        <v>4.33</v>
      </c>
      <c r="L210" s="15">
        <v>4</v>
      </c>
      <c r="M210" s="15">
        <v>1.72</v>
      </c>
      <c r="N210" s="15">
        <v>4.3</v>
      </c>
      <c r="O210" s="15">
        <v>4.0999999999999996</v>
      </c>
      <c r="P210" s="15">
        <v>1.73</v>
      </c>
      <c r="Q210" s="16">
        <f>_xlfn.XLOOKUP(C210,XGBoost3!C:C,XGBoost3!D:D)</f>
        <v>4.9595789909362704</v>
      </c>
      <c r="R210" s="16">
        <f>_xlfn.XLOOKUP(C210,XGBoost3!C:C,XGBoost3!E:E)</f>
        <v>4.5558838844299299</v>
      </c>
      <c r="S210" s="16">
        <f>_xlfn.XLOOKUP(C210,XGBoost3!C:C,XGBoost3!F:F)</f>
        <v>1.7274926900863601</v>
      </c>
      <c r="T210" s="16">
        <f>_xlfn.XLOOKUP(C210,Conv1!C:C,Conv1!D:D)</f>
        <v>2.7449560165405198</v>
      </c>
      <c r="U210" s="16">
        <f>_xlfn.XLOOKUP(C210,Conv1!C:C,Conv1!E:E)</f>
        <v>7.37605381011962</v>
      </c>
      <c r="V210" s="16">
        <f>_xlfn.XLOOKUP(C210,Conv1!C:C,Conv1!F:F)</f>
        <v>1.9995139837264999</v>
      </c>
      <c r="W210" s="16">
        <f>_xlfn.XLOOKUP(C210,Conv2!C:C,Conv2!D:D)</f>
        <v>6.2977919578552202</v>
      </c>
      <c r="X210" s="16">
        <f>_xlfn.XLOOKUP(C210,Conv2!C:C,Conv2!E:E)</f>
        <v>3.6783380508422798</v>
      </c>
      <c r="Y210" s="16">
        <f>_xlfn.XLOOKUP(C210,Conv2!C:C,Conv2!E:E)</f>
        <v>3.6783380508422798</v>
      </c>
      <c r="Z210" s="15">
        <f t="shared" si="60"/>
        <v>-1</v>
      </c>
      <c r="AA210" s="15">
        <f t="shared" si="61"/>
        <v>-1</v>
      </c>
      <c r="AB210" s="15">
        <f t="shared" si="62"/>
        <v>-1</v>
      </c>
      <c r="AC210" s="15">
        <f t="shared" si="63"/>
        <v>-1</v>
      </c>
      <c r="AD210" s="15">
        <f t="shared" si="70"/>
        <v>-1</v>
      </c>
      <c r="AE210" s="15">
        <f t="shared" si="71"/>
        <v>-1</v>
      </c>
      <c r="AF210" s="15">
        <f t="shared" si="64"/>
        <v>0</v>
      </c>
      <c r="AG210" s="15">
        <f t="shared" si="65"/>
        <v>0</v>
      </c>
      <c r="AH210" s="15">
        <f t="shared" si="66"/>
        <v>0</v>
      </c>
      <c r="AI210" s="15">
        <f t="shared" si="67"/>
        <v>0</v>
      </c>
      <c r="AJ210" s="17">
        <f t="shared" si="72"/>
        <v>0</v>
      </c>
      <c r="AK210" s="17">
        <f t="shared" si="73"/>
        <v>0</v>
      </c>
      <c r="AL210" s="15">
        <f t="shared" si="74"/>
        <v>1</v>
      </c>
      <c r="AM210" s="15">
        <f t="shared" si="75"/>
        <v>1</v>
      </c>
      <c r="AN210" s="15">
        <f t="shared" si="76"/>
        <v>1</v>
      </c>
      <c r="AO210" s="16">
        <f t="shared" si="68"/>
        <v>0.80179850833637378</v>
      </c>
      <c r="AP210" s="16">
        <f t="shared" si="77"/>
        <v>3.6363894379888602</v>
      </c>
      <c r="AQ210" s="18">
        <f t="shared" si="78"/>
        <v>2.8222318591140554</v>
      </c>
    </row>
    <row r="211" spans="1:43" x14ac:dyDescent="0.2">
      <c r="A211" s="14" t="s">
        <v>37</v>
      </c>
      <c r="B211" s="15" t="s">
        <v>27</v>
      </c>
      <c r="C211" s="15" t="str">
        <f t="shared" si="79"/>
        <v>Man United Leeds</v>
      </c>
      <c r="D211" s="15">
        <v>2</v>
      </c>
      <c r="E211" s="15">
        <v>2</v>
      </c>
      <c r="F211" s="15" t="s">
        <v>23</v>
      </c>
      <c r="G211" s="15">
        <f t="shared" si="69"/>
        <v>0</v>
      </c>
      <c r="H211" s="15">
        <v>1.45</v>
      </c>
      <c r="I211" s="15">
        <v>5</v>
      </c>
      <c r="J211" s="15">
        <v>6</v>
      </c>
      <c r="K211" s="15">
        <v>1.47</v>
      </c>
      <c r="L211" s="15">
        <v>4.5999999999999996</v>
      </c>
      <c r="M211" s="15">
        <v>6.25</v>
      </c>
      <c r="N211" s="15">
        <v>1.47</v>
      </c>
      <c r="O211" s="15">
        <v>4.7</v>
      </c>
      <c r="P211" s="15">
        <v>6</v>
      </c>
      <c r="Q211" s="16">
        <f>_xlfn.XLOOKUP(C211,XGBoost3!C:C,XGBoost3!D:D)</f>
        <v>2.34102010726928</v>
      </c>
      <c r="R211" s="16">
        <f>_xlfn.XLOOKUP(C211,XGBoost3!C:C,XGBoost3!E:E)</f>
        <v>3.2204239368438698</v>
      </c>
      <c r="S211" s="16">
        <f>_xlfn.XLOOKUP(C211,XGBoost3!C:C,XGBoost3!F:F)</f>
        <v>3.81217241287231</v>
      </c>
      <c r="T211" s="16">
        <f>_xlfn.XLOOKUP(C211,Conv1!C:C,Conv1!D:D)</f>
        <v>89.600563049316406</v>
      </c>
      <c r="U211" s="16">
        <f>_xlfn.XLOOKUP(C211,Conv1!C:C,Conv1!E:E)</f>
        <v>2.1238663196563698</v>
      </c>
      <c r="V211" s="16">
        <f>_xlfn.XLOOKUP(C211,Conv1!C:C,Conv1!F:F)</f>
        <v>1.93050217628479</v>
      </c>
      <c r="W211" s="16">
        <f>_xlfn.XLOOKUP(C211,Conv2!C:C,Conv2!D:D)</f>
        <v>2.0335450172424299</v>
      </c>
      <c r="X211" s="16">
        <f>_xlfn.XLOOKUP(C211,Conv2!C:C,Conv2!E:E)</f>
        <v>3.9649512767791699</v>
      </c>
      <c r="Y211" s="16">
        <f>_xlfn.XLOOKUP(C211,Conv2!C:C,Conv2!E:E)</f>
        <v>3.9649512767791699</v>
      </c>
      <c r="Z211" s="15">
        <f t="shared" si="60"/>
        <v>1</v>
      </c>
      <c r="AA211" s="15">
        <f t="shared" si="61"/>
        <v>1</v>
      </c>
      <c r="AB211" s="15">
        <f t="shared" si="62"/>
        <v>1</v>
      </c>
      <c r="AC211" s="15">
        <f t="shared" si="63"/>
        <v>1</v>
      </c>
      <c r="AD211" s="15">
        <f t="shared" si="70"/>
        <v>-1</v>
      </c>
      <c r="AE211" s="15">
        <f t="shared" si="71"/>
        <v>1</v>
      </c>
      <c r="AF211" s="15">
        <f t="shared" si="64"/>
        <v>0</v>
      </c>
      <c r="AG211" s="15">
        <f t="shared" si="65"/>
        <v>0</v>
      </c>
      <c r="AH211" s="15">
        <f t="shared" si="66"/>
        <v>0</v>
      </c>
      <c r="AI211" s="15">
        <f t="shared" si="67"/>
        <v>0</v>
      </c>
      <c r="AJ211" s="17">
        <f t="shared" si="72"/>
        <v>0</v>
      </c>
      <c r="AK211" s="17">
        <f t="shared" si="73"/>
        <v>0</v>
      </c>
      <c r="AL211" s="15">
        <f t="shared" si="74"/>
        <v>1</v>
      </c>
      <c r="AM211" s="15">
        <f t="shared" si="75"/>
        <v>1</v>
      </c>
      <c r="AN211" s="15">
        <f t="shared" si="76"/>
        <v>1</v>
      </c>
      <c r="AO211" s="16">
        <f t="shared" si="68"/>
        <v>2.7810808878795581</v>
      </c>
      <c r="AP211" s="16">
        <f t="shared" si="77"/>
        <v>88.26207237916951</v>
      </c>
      <c r="AQ211" s="18">
        <f t="shared" si="78"/>
        <v>2.2359120997593069</v>
      </c>
    </row>
    <row r="212" spans="1:43" x14ac:dyDescent="0.2">
      <c r="A212" s="14" t="s">
        <v>39</v>
      </c>
      <c r="B212" s="15" t="s">
        <v>34</v>
      </c>
      <c r="C212" s="15" t="str">
        <f t="shared" si="79"/>
        <v>West Ham Chelsea</v>
      </c>
      <c r="D212" s="15">
        <v>1</v>
      </c>
      <c r="E212" s="15">
        <v>1</v>
      </c>
      <c r="F212" s="15" t="s">
        <v>23</v>
      </c>
      <c r="G212" s="15">
        <f t="shared" si="69"/>
        <v>0</v>
      </c>
      <c r="H212" s="15">
        <v>3.3</v>
      </c>
      <c r="I212" s="15">
        <v>3.3</v>
      </c>
      <c r="J212" s="15">
        <v>2.25</v>
      </c>
      <c r="K212" s="15">
        <v>3.3</v>
      </c>
      <c r="L212" s="15">
        <v>3.2</v>
      </c>
      <c r="M212" s="15">
        <v>2.25</v>
      </c>
      <c r="N212" s="15">
        <v>3.35</v>
      </c>
      <c r="O212" s="15">
        <v>3.2</v>
      </c>
      <c r="P212" s="15">
        <v>2.25</v>
      </c>
      <c r="Q212" s="16">
        <f>_xlfn.XLOOKUP(C212,XGBoost3!C:C,XGBoost3!D:D)</f>
        <v>3.0924727916717498</v>
      </c>
      <c r="R212" s="16">
        <f>_xlfn.XLOOKUP(C212,XGBoost3!C:C,XGBoost3!E:E)</f>
        <v>3.5323915481567298</v>
      </c>
      <c r="S212" s="16">
        <f>_xlfn.XLOOKUP(C212,XGBoost3!C:C,XGBoost3!F:F)</f>
        <v>2.5410385131835902</v>
      </c>
      <c r="T212" s="16">
        <f>_xlfn.XLOOKUP(C212,Conv1!C:C,Conv1!D:D)</f>
        <v>6.5146613121032697</v>
      </c>
      <c r="U212" s="16">
        <f>_xlfn.XLOOKUP(C212,Conv1!C:C,Conv1!E:E)</f>
        <v>1.1813817024230899</v>
      </c>
      <c r="V212" s="16">
        <f>_xlfn.XLOOKUP(C212,Conv1!C:C,Conv1!F:F)</f>
        <v>29755.306640625</v>
      </c>
      <c r="W212" s="16">
        <f>_xlfn.XLOOKUP(C212,Conv2!C:C,Conv2!D:D)</f>
        <v>2.0649890899658199</v>
      </c>
      <c r="X212" s="16">
        <f>_xlfn.XLOOKUP(C212,Conv2!C:C,Conv2!E:E)</f>
        <v>3.8889608383178702</v>
      </c>
      <c r="Y212" s="16">
        <f>_xlfn.XLOOKUP(C212,Conv2!C:C,Conv2!E:E)</f>
        <v>3.8889608383178702</v>
      </c>
      <c r="Z212" s="15">
        <f t="shared" si="60"/>
        <v>-1</v>
      </c>
      <c r="AA212" s="15">
        <f t="shared" si="61"/>
        <v>-1</v>
      </c>
      <c r="AB212" s="15">
        <f t="shared" si="62"/>
        <v>-1</v>
      </c>
      <c r="AC212" s="15">
        <f t="shared" si="63"/>
        <v>-1</v>
      </c>
      <c r="AD212" s="15">
        <f t="shared" si="70"/>
        <v>-1</v>
      </c>
      <c r="AE212" s="15">
        <f t="shared" si="71"/>
        <v>1</v>
      </c>
      <c r="AF212" s="15">
        <f t="shared" si="64"/>
        <v>0</v>
      </c>
      <c r="AG212" s="15">
        <f t="shared" si="65"/>
        <v>0</v>
      </c>
      <c r="AH212" s="15">
        <f t="shared" si="66"/>
        <v>0</v>
      </c>
      <c r="AI212" s="15">
        <f t="shared" si="67"/>
        <v>0</v>
      </c>
      <c r="AJ212" s="17">
        <f t="shared" si="72"/>
        <v>0</v>
      </c>
      <c r="AK212" s="17">
        <f t="shared" si="73"/>
        <v>0</v>
      </c>
      <c r="AL212" s="15">
        <f t="shared" si="74"/>
        <v>1</v>
      </c>
      <c r="AM212" s="15">
        <f t="shared" si="75"/>
        <v>1</v>
      </c>
      <c r="AN212" s="15">
        <f t="shared" si="76"/>
        <v>1</v>
      </c>
      <c r="AO212" s="16">
        <f t="shared" si="68"/>
        <v>0.51137835354215411</v>
      </c>
      <c r="AP212" s="16">
        <f t="shared" si="77"/>
        <v>29753.056877405732</v>
      </c>
      <c r="AQ212" s="18">
        <f t="shared" si="78"/>
        <v>2.1936528223905785</v>
      </c>
    </row>
    <row r="213" spans="1:43" x14ac:dyDescent="0.2">
      <c r="A213" s="14" t="s">
        <v>19</v>
      </c>
      <c r="B213" s="15" t="s">
        <v>36</v>
      </c>
      <c r="C213" s="15" t="str">
        <f t="shared" si="79"/>
        <v>Arsenal Brentford</v>
      </c>
      <c r="D213" s="15">
        <v>1</v>
      </c>
      <c r="E213" s="15">
        <v>1</v>
      </c>
      <c r="F213" s="15" t="s">
        <v>23</v>
      </c>
      <c r="G213" s="15">
        <f t="shared" si="69"/>
        <v>0</v>
      </c>
      <c r="H213" s="15">
        <v>1.44</v>
      </c>
      <c r="I213" s="15">
        <v>4.75</v>
      </c>
      <c r="J213" s="15">
        <v>7</v>
      </c>
      <c r="K213" s="15">
        <v>1.43</v>
      </c>
      <c r="L213" s="15">
        <v>4.5</v>
      </c>
      <c r="M213" s="15">
        <v>7.5</v>
      </c>
      <c r="N213" s="15">
        <v>1.45</v>
      </c>
      <c r="O213" s="15">
        <v>4.5999999999999996</v>
      </c>
      <c r="P213" s="15">
        <v>7</v>
      </c>
      <c r="Q213" s="16">
        <f>_xlfn.XLOOKUP(C213,XGBoost3!C:C,XGBoost3!D:D)</f>
        <v>2.1976370811462398</v>
      </c>
      <c r="R213" s="16">
        <f>_xlfn.XLOOKUP(C213,XGBoost3!C:C,XGBoost3!E:E)</f>
        <v>6.0519871711730904</v>
      </c>
      <c r="S213" s="16">
        <f>_xlfn.XLOOKUP(C213,XGBoost3!C:C,XGBoost3!F:F)</f>
        <v>2.6334445476531898</v>
      </c>
      <c r="T213" s="16">
        <f>_xlfn.XLOOKUP(C213,Conv1!C:C,Conv1!D:D)</f>
        <v>1.0014734268188401</v>
      </c>
      <c r="U213" s="16">
        <f>_xlfn.XLOOKUP(C213,Conv1!C:C,Conv1!E:E)</f>
        <v>684.26751708984295</v>
      </c>
      <c r="V213" s="16">
        <f>_xlfn.XLOOKUP(C213,Conv1!C:C,Conv1!F:F)</f>
        <v>101285.4140625</v>
      </c>
      <c r="W213" s="16">
        <f>_xlfn.XLOOKUP(C213,Conv2!C:C,Conv2!D:D)</f>
        <v>1.56412601470947</v>
      </c>
      <c r="X213" s="16">
        <f>_xlfn.XLOOKUP(C213,Conv2!C:C,Conv2!E:E)</f>
        <v>5.0356683731079102</v>
      </c>
      <c r="Y213" s="16">
        <f>_xlfn.XLOOKUP(C213,Conv2!C:C,Conv2!E:E)</f>
        <v>5.0356683731079102</v>
      </c>
      <c r="Z213" s="15">
        <f t="shared" si="60"/>
        <v>1</v>
      </c>
      <c r="AA213" s="15">
        <f t="shared" si="61"/>
        <v>1</v>
      </c>
      <c r="AB213" s="15">
        <f t="shared" si="62"/>
        <v>1</v>
      </c>
      <c r="AC213" s="15">
        <f t="shared" si="63"/>
        <v>1</v>
      </c>
      <c r="AD213" s="15">
        <f t="shared" si="70"/>
        <v>1</v>
      </c>
      <c r="AE213" s="15">
        <f t="shared" si="71"/>
        <v>1</v>
      </c>
      <c r="AF213" s="15">
        <f t="shared" si="64"/>
        <v>0</v>
      </c>
      <c r="AG213" s="15">
        <f t="shared" si="65"/>
        <v>0</v>
      </c>
      <c r="AH213" s="15">
        <f t="shared" si="66"/>
        <v>0</v>
      </c>
      <c r="AI213" s="15">
        <f t="shared" si="67"/>
        <v>0</v>
      </c>
      <c r="AJ213" s="17">
        <f t="shared" si="72"/>
        <v>0</v>
      </c>
      <c r="AK213" s="17">
        <f t="shared" si="73"/>
        <v>0</v>
      </c>
      <c r="AL213" s="15">
        <f t="shared" si="74"/>
        <v>1</v>
      </c>
      <c r="AM213" s="15">
        <f t="shared" si="75"/>
        <v>1</v>
      </c>
      <c r="AN213" s="15">
        <f t="shared" si="76"/>
        <v>1</v>
      </c>
      <c r="AO213" s="16">
        <f t="shared" si="68"/>
        <v>4.661977527699567</v>
      </c>
      <c r="AP213" s="16">
        <f t="shared" si="77"/>
        <v>101280.69462217447</v>
      </c>
      <c r="AQ213" s="18">
        <f t="shared" si="78"/>
        <v>2.0152990892094613</v>
      </c>
    </row>
    <row r="214" spans="1:43" x14ac:dyDescent="0.2">
      <c r="A214" s="14" t="s">
        <v>18</v>
      </c>
      <c r="B214" s="15" t="s">
        <v>38</v>
      </c>
      <c r="C214" s="15" t="str">
        <f t="shared" si="79"/>
        <v>Crystal Palace Brighton</v>
      </c>
      <c r="D214" s="15">
        <v>1</v>
      </c>
      <c r="E214" s="15">
        <v>1</v>
      </c>
      <c r="F214" s="15" t="s">
        <v>23</v>
      </c>
      <c r="G214" s="15">
        <f t="shared" si="69"/>
        <v>0</v>
      </c>
      <c r="H214" s="15">
        <v>3.8</v>
      </c>
      <c r="I214" s="15">
        <v>3.5</v>
      </c>
      <c r="J214" s="15">
        <v>2</v>
      </c>
      <c r="K214" s="15">
        <v>3.6</v>
      </c>
      <c r="L214" s="15">
        <v>3.4</v>
      </c>
      <c r="M214" s="15">
        <v>2.0499999999999998</v>
      </c>
      <c r="N214" s="15">
        <v>3.75</v>
      </c>
      <c r="O214" s="15">
        <v>3.45</v>
      </c>
      <c r="P214" s="15">
        <v>2.0499999999999998</v>
      </c>
      <c r="Q214" s="16">
        <f>_xlfn.XLOOKUP(C214,XGBoost3!C:C,XGBoost3!D:D)</f>
        <v>3.4072520732879599</v>
      </c>
      <c r="R214" s="16">
        <f>_xlfn.XLOOKUP(C214,XGBoost3!C:C,XGBoost3!E:E)</f>
        <v>3.4298465251922599</v>
      </c>
      <c r="S214" s="16">
        <f>_xlfn.XLOOKUP(C214,XGBoost3!C:C,XGBoost3!F:F)</f>
        <v>2.4099280834197998</v>
      </c>
      <c r="T214" s="16">
        <f>_xlfn.XLOOKUP(C214,Conv1!C:C,Conv1!D:D)</f>
        <v>3.7133479118347101</v>
      </c>
      <c r="U214" s="16">
        <f>_xlfn.XLOOKUP(C214,Conv1!C:C,Conv1!E:E)</f>
        <v>668.46936035156205</v>
      </c>
      <c r="V214" s="16">
        <f>_xlfn.XLOOKUP(C214,Conv1!C:C,Conv1!F:F)</f>
        <v>1.3713560104370099</v>
      </c>
      <c r="W214" s="16">
        <f>_xlfn.XLOOKUP(C214,Conv2!C:C,Conv2!D:D)</f>
        <v>3.9748039245605402</v>
      </c>
      <c r="X214" s="16">
        <f>_xlfn.XLOOKUP(C214,Conv2!C:C,Conv2!E:E)</f>
        <v>3.64805603027343</v>
      </c>
      <c r="Y214" s="16">
        <f>_xlfn.XLOOKUP(C214,Conv2!C:C,Conv2!E:E)</f>
        <v>3.64805603027343</v>
      </c>
      <c r="Z214" s="15">
        <f t="shared" si="60"/>
        <v>-1</v>
      </c>
      <c r="AA214" s="15">
        <f t="shared" si="61"/>
        <v>-1</v>
      </c>
      <c r="AB214" s="15">
        <f t="shared" si="62"/>
        <v>-1</v>
      </c>
      <c r="AC214" s="15">
        <f t="shared" si="63"/>
        <v>-1</v>
      </c>
      <c r="AD214" s="15">
        <f t="shared" si="70"/>
        <v>-1</v>
      </c>
      <c r="AE214" s="15">
        <f t="shared" si="71"/>
        <v>-1</v>
      </c>
      <c r="AF214" s="15">
        <f t="shared" si="64"/>
        <v>0</v>
      </c>
      <c r="AG214" s="15">
        <f t="shared" si="65"/>
        <v>0</v>
      </c>
      <c r="AH214" s="15">
        <f t="shared" si="66"/>
        <v>0</v>
      </c>
      <c r="AI214" s="15">
        <f t="shared" si="67"/>
        <v>0</v>
      </c>
      <c r="AJ214" s="17">
        <f t="shared" si="72"/>
        <v>0</v>
      </c>
      <c r="AK214" s="17">
        <f t="shared" si="73"/>
        <v>0</v>
      </c>
      <c r="AL214" s="15">
        <f t="shared" si="74"/>
        <v>1</v>
      </c>
      <c r="AM214" s="15">
        <f t="shared" si="75"/>
        <v>1</v>
      </c>
      <c r="AN214" s="15">
        <f t="shared" si="76"/>
        <v>1</v>
      </c>
      <c r="AO214" s="16">
        <f t="shared" si="68"/>
        <v>0.49742389271774906</v>
      </c>
      <c r="AP214" s="16">
        <f t="shared" si="77"/>
        <v>665.01970763537588</v>
      </c>
      <c r="AQ214" s="18">
        <f t="shared" si="78"/>
        <v>1.6258985428121784</v>
      </c>
    </row>
    <row r="215" spans="1:43" x14ac:dyDescent="0.2">
      <c r="A215" s="14" t="s">
        <v>21</v>
      </c>
      <c r="B215" s="15" t="s">
        <v>30</v>
      </c>
      <c r="C215" s="15" t="str">
        <f t="shared" si="79"/>
        <v>Fulham Nott'm Forest</v>
      </c>
      <c r="D215" s="15">
        <v>2</v>
      </c>
      <c r="E215" s="15">
        <v>0</v>
      </c>
      <c r="F215" s="15" t="s">
        <v>24</v>
      </c>
      <c r="G215" s="15">
        <f t="shared" si="69"/>
        <v>1</v>
      </c>
      <c r="H215" s="15">
        <v>1.91</v>
      </c>
      <c r="I215" s="15">
        <v>3.5</v>
      </c>
      <c r="J215" s="15">
        <v>4.33</v>
      </c>
      <c r="K215" s="15">
        <v>1.88</v>
      </c>
      <c r="L215" s="15">
        <v>3.5</v>
      </c>
      <c r="M215" s="15">
        <v>4.0999999999999996</v>
      </c>
      <c r="N215" s="15">
        <v>1.9</v>
      </c>
      <c r="O215" s="15">
        <v>3.5</v>
      </c>
      <c r="P215" s="15">
        <v>4.2</v>
      </c>
      <c r="Q215" s="16">
        <f>_xlfn.XLOOKUP(C215,XGBoost3!C:C,XGBoost3!D:D)</f>
        <v>3.61482429504394</v>
      </c>
      <c r="R215" s="16">
        <f>_xlfn.XLOOKUP(C215,XGBoost3!C:C,XGBoost3!E:E)</f>
        <v>6.4150519371032697</v>
      </c>
      <c r="S215" s="16">
        <f>_xlfn.XLOOKUP(C215,XGBoost3!C:C,XGBoost3!F:F)</f>
        <v>1.7621828317642201</v>
      </c>
      <c r="T215" s="16">
        <f>_xlfn.XLOOKUP(C215,Conv1!C:C,Conv1!D:D)</f>
        <v>52.640369415283203</v>
      </c>
      <c r="U215" s="16">
        <f>_xlfn.XLOOKUP(C215,Conv1!C:C,Conv1!E:E)</f>
        <v>2.5065035820007302</v>
      </c>
      <c r="V215" s="16">
        <f>_xlfn.XLOOKUP(C215,Conv1!C:C,Conv1!F:F)</f>
        <v>1.7180919647216699</v>
      </c>
      <c r="W215" s="16">
        <f>_xlfn.XLOOKUP(C215,Conv2!C:C,Conv2!D:D)</f>
        <v>4.1814508438110298</v>
      </c>
      <c r="X215" s="16">
        <f>_xlfn.XLOOKUP(C215,Conv2!C:C,Conv2!E:E)</f>
        <v>5.3729715347290004</v>
      </c>
      <c r="Y215" s="16">
        <f>_xlfn.XLOOKUP(C215,Conv2!C:C,Conv2!E:E)</f>
        <v>5.3729715347290004</v>
      </c>
      <c r="Z215" s="15">
        <f t="shared" si="60"/>
        <v>1</v>
      </c>
      <c r="AA215" s="15">
        <f t="shared" si="61"/>
        <v>1</v>
      </c>
      <c r="AB215" s="15">
        <f t="shared" si="62"/>
        <v>1</v>
      </c>
      <c r="AC215" s="15">
        <f t="shared" si="63"/>
        <v>-1</v>
      </c>
      <c r="AD215" s="15">
        <f t="shared" si="70"/>
        <v>-1</v>
      </c>
      <c r="AE215" s="15">
        <f t="shared" si="71"/>
        <v>1</v>
      </c>
      <c r="AF215" s="15">
        <f t="shared" si="64"/>
        <v>1</v>
      </c>
      <c r="AG215" s="15">
        <f t="shared" si="65"/>
        <v>1</v>
      </c>
      <c r="AH215" s="15">
        <f t="shared" si="66"/>
        <v>1</v>
      </c>
      <c r="AI215" s="15">
        <f t="shared" si="67"/>
        <v>0</v>
      </c>
      <c r="AJ215" s="17">
        <f t="shared" si="72"/>
        <v>0</v>
      </c>
      <c r="AK215" s="17">
        <f t="shared" si="73"/>
        <v>1</v>
      </c>
      <c r="AL215" s="15">
        <f t="shared" si="74"/>
        <v>0</v>
      </c>
      <c r="AM215" s="15">
        <f t="shared" si="75"/>
        <v>0</v>
      </c>
      <c r="AN215" s="15">
        <f t="shared" si="76"/>
        <v>1</v>
      </c>
      <c r="AO215" s="16">
        <f t="shared" si="68"/>
        <v>4.1690649676669214</v>
      </c>
      <c r="AP215" s="16">
        <f t="shared" si="77"/>
        <v>50.810746806434203</v>
      </c>
      <c r="AQ215" s="18">
        <f t="shared" si="78"/>
        <v>3.176303282735399</v>
      </c>
    </row>
    <row r="216" spans="1:43" x14ac:dyDescent="0.2">
      <c r="A216" s="14" t="s">
        <v>35</v>
      </c>
      <c r="B216" s="15" t="s">
        <v>31</v>
      </c>
      <c r="C216" s="15" t="str">
        <f t="shared" si="79"/>
        <v>Leicester Tottenham</v>
      </c>
      <c r="D216" s="15">
        <v>4</v>
      </c>
      <c r="E216" s="15">
        <v>1</v>
      </c>
      <c r="F216" s="15" t="s">
        <v>24</v>
      </c>
      <c r="G216" s="15">
        <f t="shared" si="69"/>
        <v>1</v>
      </c>
      <c r="H216" s="15">
        <v>3.4</v>
      </c>
      <c r="I216" s="15">
        <v>3.6</v>
      </c>
      <c r="J216" s="15">
        <v>2.1</v>
      </c>
      <c r="K216" s="15">
        <v>3.3</v>
      </c>
      <c r="L216" s="15">
        <v>3.6</v>
      </c>
      <c r="M216" s="15">
        <v>2.1</v>
      </c>
      <c r="N216" s="15">
        <v>3.35</v>
      </c>
      <c r="O216" s="15">
        <v>3.5</v>
      </c>
      <c r="P216" s="15">
        <v>2.15</v>
      </c>
      <c r="Q216" s="16">
        <f>_xlfn.XLOOKUP(C216,XGBoost3!C:C,XGBoost3!D:D)</f>
        <v>2.7438259124755802</v>
      </c>
      <c r="R216" s="16">
        <f>_xlfn.XLOOKUP(C216,XGBoost3!C:C,XGBoost3!E:E)</f>
        <v>3.99687623977661</v>
      </c>
      <c r="S216" s="16">
        <f>_xlfn.XLOOKUP(C216,XGBoost3!C:C,XGBoost3!F:F)</f>
        <v>2.5950434207916202</v>
      </c>
      <c r="T216" s="16">
        <f>_xlfn.XLOOKUP(C216,Conv1!C:C,Conv1!D:D)</f>
        <v>6.0223541259765598</v>
      </c>
      <c r="U216" s="16">
        <f>_xlfn.XLOOKUP(C216,Conv1!C:C,Conv1!E:E)</f>
        <v>2.2674195766448899</v>
      </c>
      <c r="V216" s="16">
        <f>_xlfn.XLOOKUP(C216,Conv1!C:C,Conv1!F:F)</f>
        <v>2.5450344085693302</v>
      </c>
      <c r="W216" s="16">
        <f>_xlfn.XLOOKUP(C216,Conv2!C:C,Conv2!D:D)</f>
        <v>3.08585000038146</v>
      </c>
      <c r="X216" s="16">
        <f>_xlfn.XLOOKUP(C216,Conv2!C:C,Conv2!E:E)</f>
        <v>3.2706997394561701</v>
      </c>
      <c r="Y216" s="16">
        <f>_xlfn.XLOOKUP(C216,Conv2!C:C,Conv2!E:E)</f>
        <v>3.2706997394561701</v>
      </c>
      <c r="Z216" s="15">
        <f t="shared" si="60"/>
        <v>-1</v>
      </c>
      <c r="AA216" s="15">
        <f t="shared" si="61"/>
        <v>-1</v>
      </c>
      <c r="AB216" s="15">
        <f t="shared" si="62"/>
        <v>-1</v>
      </c>
      <c r="AC216" s="15">
        <f t="shared" si="63"/>
        <v>-1</v>
      </c>
      <c r="AD216" s="15">
        <f t="shared" si="70"/>
        <v>-1</v>
      </c>
      <c r="AE216" s="15">
        <f t="shared" si="71"/>
        <v>1</v>
      </c>
      <c r="AF216" s="15">
        <f t="shared" si="64"/>
        <v>0</v>
      </c>
      <c r="AG216" s="15">
        <f t="shared" si="65"/>
        <v>0</v>
      </c>
      <c r="AH216" s="15">
        <f t="shared" si="66"/>
        <v>0</v>
      </c>
      <c r="AI216" s="15">
        <f t="shared" si="67"/>
        <v>0</v>
      </c>
      <c r="AJ216" s="17">
        <f t="shared" si="72"/>
        <v>0</v>
      </c>
      <c r="AK216" s="17">
        <f t="shared" si="73"/>
        <v>1</v>
      </c>
      <c r="AL216" s="15">
        <f t="shared" si="74"/>
        <v>1</v>
      </c>
      <c r="AM216" s="15">
        <f t="shared" si="75"/>
        <v>1</v>
      </c>
      <c r="AN216" s="15">
        <f t="shared" si="76"/>
        <v>0</v>
      </c>
      <c r="AO216" s="16">
        <f t="shared" si="68"/>
        <v>0.90133049900162232</v>
      </c>
      <c r="AP216" s="16">
        <f t="shared" si="77"/>
        <v>2.9693068650134373</v>
      </c>
      <c r="AQ216" s="18">
        <f t="shared" si="78"/>
        <v>1.1740194793107441</v>
      </c>
    </row>
    <row r="217" spans="1:43" x14ac:dyDescent="0.2">
      <c r="A217" s="14" t="s">
        <v>32</v>
      </c>
      <c r="B217" s="15" t="s">
        <v>28</v>
      </c>
      <c r="C217" s="15" t="str">
        <f t="shared" si="79"/>
        <v>Southampton Wolves</v>
      </c>
      <c r="D217" s="15">
        <v>1</v>
      </c>
      <c r="E217" s="15">
        <v>2</v>
      </c>
      <c r="F217" s="15" t="s">
        <v>20</v>
      </c>
      <c r="G217" s="15">
        <f t="shared" si="69"/>
        <v>-1</v>
      </c>
      <c r="H217" s="15">
        <v>2.9</v>
      </c>
      <c r="I217" s="15">
        <v>3.2</v>
      </c>
      <c r="J217" s="15">
        <v>2.5499999999999998</v>
      </c>
      <c r="K217" s="15">
        <v>2.87</v>
      </c>
      <c r="L217" s="15">
        <v>3.1</v>
      </c>
      <c r="M217" s="15">
        <v>2.5499999999999998</v>
      </c>
      <c r="N217" s="15">
        <v>2.9</v>
      </c>
      <c r="O217" s="15">
        <v>3.15</v>
      </c>
      <c r="P217" s="15">
        <v>2.5499999999999998</v>
      </c>
      <c r="Q217" s="16">
        <f>_xlfn.XLOOKUP(C217,XGBoost3!C:C,XGBoost3!D:D)</f>
        <v>3.1277215480804399</v>
      </c>
      <c r="R217" s="16">
        <f>_xlfn.XLOOKUP(C217,XGBoost3!C:C,XGBoost3!E:E)</f>
        <v>4.1935629844665501</v>
      </c>
      <c r="S217" s="16">
        <f>_xlfn.XLOOKUP(C217,XGBoost3!C:C,XGBoost3!F:F)</f>
        <v>2.26337671279907</v>
      </c>
      <c r="T217" s="16">
        <f>_xlfn.XLOOKUP(C217,Conv1!C:C,Conv1!D:D)</f>
        <v>140.12307739257801</v>
      </c>
      <c r="U217" s="16">
        <f>_xlfn.XLOOKUP(C217,Conv1!C:C,Conv1!E:E)</f>
        <v>50.900054931640597</v>
      </c>
      <c r="V217" s="16">
        <f>_xlfn.XLOOKUP(C217,Conv1!C:C,Conv1!F:F)</f>
        <v>1.0275200605392401</v>
      </c>
      <c r="W217" s="16">
        <f>_xlfn.XLOOKUP(C217,Conv2!C:C,Conv2!D:D)</f>
        <v>2.72393751144409</v>
      </c>
      <c r="X217" s="16">
        <f>_xlfn.XLOOKUP(C217,Conv2!C:C,Conv2!E:E)</f>
        <v>4.2235946655273402</v>
      </c>
      <c r="Y217" s="16">
        <f>_xlfn.XLOOKUP(C217,Conv2!C:C,Conv2!E:E)</f>
        <v>4.2235946655273402</v>
      </c>
      <c r="Z217" s="15">
        <f t="shared" si="60"/>
        <v>-1</v>
      </c>
      <c r="AA217" s="15">
        <f t="shared" si="61"/>
        <v>-1</v>
      </c>
      <c r="AB217" s="15">
        <f t="shared" si="62"/>
        <v>-1</v>
      </c>
      <c r="AC217" s="15">
        <f t="shared" si="63"/>
        <v>-1</v>
      </c>
      <c r="AD217" s="15">
        <f t="shared" si="70"/>
        <v>-1</v>
      </c>
      <c r="AE217" s="15">
        <f t="shared" si="71"/>
        <v>1</v>
      </c>
      <c r="AF217" s="15">
        <f t="shared" si="64"/>
        <v>1</v>
      </c>
      <c r="AG217" s="15">
        <f t="shared" si="65"/>
        <v>1</v>
      </c>
      <c r="AH217" s="15">
        <f t="shared" si="66"/>
        <v>1</v>
      </c>
      <c r="AI217" s="15">
        <f t="shared" si="67"/>
        <v>1</v>
      </c>
      <c r="AJ217" s="17">
        <f t="shared" si="72"/>
        <v>1</v>
      </c>
      <c r="AK217" s="17">
        <f t="shared" si="73"/>
        <v>0</v>
      </c>
      <c r="AL217" s="15">
        <f t="shared" si="74"/>
        <v>1</v>
      </c>
      <c r="AM217" s="15">
        <f t="shared" si="75"/>
        <v>1</v>
      </c>
      <c r="AN217" s="15">
        <f t="shared" si="76"/>
        <v>0</v>
      </c>
      <c r="AO217" s="16">
        <f t="shared" si="68"/>
        <v>1.1059085472021417</v>
      </c>
      <c r="AP217" s="16">
        <f t="shared" si="77"/>
        <v>145.30161272412019</v>
      </c>
      <c r="AQ217" s="18">
        <f t="shared" si="78"/>
        <v>1.9961269023303183</v>
      </c>
    </row>
    <row r="218" spans="1:43" x14ac:dyDescent="0.2">
      <c r="A218" s="14" t="s">
        <v>25</v>
      </c>
      <c r="B218" s="15" t="s">
        <v>29</v>
      </c>
      <c r="C218" s="15" t="str">
        <f t="shared" si="79"/>
        <v>Bournemouth Newcastle</v>
      </c>
      <c r="D218" s="15">
        <v>1</v>
      </c>
      <c r="E218" s="15">
        <v>1</v>
      </c>
      <c r="F218" s="15" t="s">
        <v>23</v>
      </c>
      <c r="G218" s="15">
        <f t="shared" si="69"/>
        <v>0</v>
      </c>
      <c r="H218" s="15">
        <v>6.5</v>
      </c>
      <c r="I218" s="15">
        <v>4</v>
      </c>
      <c r="J218" s="15">
        <v>1.53</v>
      </c>
      <c r="K218" s="15">
        <v>6.25</v>
      </c>
      <c r="L218" s="15">
        <v>4</v>
      </c>
      <c r="M218" s="15">
        <v>1.55</v>
      </c>
      <c r="N218" s="15">
        <v>6.25</v>
      </c>
      <c r="O218" s="15">
        <v>4</v>
      </c>
      <c r="P218" s="15">
        <v>1.55</v>
      </c>
      <c r="Q218" s="16">
        <f>_xlfn.XLOOKUP(C218,XGBoost3!C:C,XGBoost3!D:D)</f>
        <v>4.4736671447753897</v>
      </c>
      <c r="R218" s="16">
        <f>_xlfn.XLOOKUP(C218,XGBoost3!C:C,XGBoost3!E:E)</f>
        <v>4.1074180603027299</v>
      </c>
      <c r="S218" s="16">
        <f>_xlfn.XLOOKUP(C218,XGBoost3!C:C,XGBoost3!F:F)</f>
        <v>1.8761451244354199</v>
      </c>
      <c r="T218" s="16">
        <f>_xlfn.XLOOKUP(C218,Conv1!C:C,Conv1!D:D)</f>
        <v>15.948132514953601</v>
      </c>
      <c r="U218" s="16">
        <f>_xlfn.XLOOKUP(C218,Conv1!C:C,Conv1!E:E)</f>
        <v>13011.4892578125</v>
      </c>
      <c r="V218" s="16">
        <f>_xlfn.XLOOKUP(C218,Conv1!C:C,Conv1!F:F)</f>
        <v>1.0669854879379199</v>
      </c>
      <c r="W218" s="16">
        <f>_xlfn.XLOOKUP(C218,Conv2!C:C,Conv2!D:D)</f>
        <v>2.8899519443511901</v>
      </c>
      <c r="X218" s="16">
        <f>_xlfn.XLOOKUP(C218,Conv2!C:C,Conv2!E:E)</f>
        <v>3.6939744949340798</v>
      </c>
      <c r="Y218" s="16">
        <f>_xlfn.XLOOKUP(C218,Conv2!C:C,Conv2!E:E)</f>
        <v>3.6939744949340798</v>
      </c>
      <c r="Z218" s="15">
        <f t="shared" si="60"/>
        <v>-1</v>
      </c>
      <c r="AA218" s="15">
        <f t="shared" si="61"/>
        <v>-1</v>
      </c>
      <c r="AB218" s="15">
        <f t="shared" si="62"/>
        <v>-1</v>
      </c>
      <c r="AC218" s="15">
        <f t="shared" si="63"/>
        <v>-1</v>
      </c>
      <c r="AD218" s="15">
        <f t="shared" si="70"/>
        <v>-1</v>
      </c>
      <c r="AE218" s="15">
        <f t="shared" si="71"/>
        <v>1</v>
      </c>
      <c r="AF218" s="15">
        <f t="shared" si="64"/>
        <v>0</v>
      </c>
      <c r="AG218" s="15">
        <f t="shared" si="65"/>
        <v>0</v>
      </c>
      <c r="AH218" s="15">
        <f t="shared" si="66"/>
        <v>0</v>
      </c>
      <c r="AI218" s="15">
        <f t="shared" si="67"/>
        <v>0</v>
      </c>
      <c r="AJ218" s="17">
        <f t="shared" si="72"/>
        <v>0</v>
      </c>
      <c r="AK218" s="17">
        <f t="shared" si="73"/>
        <v>0</v>
      </c>
      <c r="AL218" s="15">
        <f t="shared" si="74"/>
        <v>1</v>
      </c>
      <c r="AM218" s="15">
        <f t="shared" si="75"/>
        <v>1</v>
      </c>
      <c r="AN218" s="15">
        <f t="shared" si="76"/>
        <v>1</v>
      </c>
      <c r="AO218" s="16">
        <f t="shared" si="68"/>
        <v>1.8092174259669878</v>
      </c>
      <c r="AP218" s="16">
        <f t="shared" si="77"/>
        <v>13007.492882150074</v>
      </c>
      <c r="AQ218" s="18">
        <f t="shared" si="78"/>
        <v>3.997524381532656</v>
      </c>
    </row>
    <row r="219" spans="1:43" x14ac:dyDescent="0.2">
      <c r="A219" s="14" t="s">
        <v>27</v>
      </c>
      <c r="B219" s="15" t="s">
        <v>37</v>
      </c>
      <c r="C219" s="15" t="str">
        <f t="shared" si="79"/>
        <v>Leeds Man United</v>
      </c>
      <c r="D219" s="15">
        <v>0</v>
      </c>
      <c r="E219" s="15">
        <v>2</v>
      </c>
      <c r="F219" s="15" t="s">
        <v>20</v>
      </c>
      <c r="G219" s="15">
        <f t="shared" si="69"/>
        <v>-1</v>
      </c>
      <c r="H219" s="15">
        <v>3.75</v>
      </c>
      <c r="I219" s="15">
        <v>3.8</v>
      </c>
      <c r="J219" s="15">
        <v>1.91</v>
      </c>
      <c r="K219" s="15">
        <v>3.8</v>
      </c>
      <c r="L219" s="15">
        <v>3.8</v>
      </c>
      <c r="M219" s="15">
        <v>1.88</v>
      </c>
      <c r="N219" s="15">
        <v>3.75</v>
      </c>
      <c r="O219" s="15">
        <v>3.8</v>
      </c>
      <c r="P219" s="15">
        <v>1.9</v>
      </c>
      <c r="Q219" s="16">
        <f>_xlfn.XLOOKUP(C219,XGBoost3!C:C,XGBoost3!D:D)</f>
        <v>2.9495370388031001</v>
      </c>
      <c r="R219" s="16">
        <f>_xlfn.XLOOKUP(C219,XGBoost3!C:C,XGBoost3!E:E)</f>
        <v>2.64822101593017</v>
      </c>
      <c r="S219" s="16">
        <f>_xlfn.XLOOKUP(C219,XGBoost3!C:C,XGBoost3!F:F)</f>
        <v>3.5291824340820299</v>
      </c>
      <c r="T219" s="16">
        <f>_xlfn.XLOOKUP(C219,Conv1!C:C,Conv1!D:D)</f>
        <v>359.88339233398398</v>
      </c>
      <c r="U219" s="16">
        <f>_xlfn.XLOOKUP(C219,Conv1!C:C,Conv1!E:E)</f>
        <v>30.163194656371999</v>
      </c>
      <c r="V219" s="16">
        <f>_xlfn.XLOOKUP(C219,Conv1!C:C,Conv1!F:F)</f>
        <v>1.03727090358734</v>
      </c>
      <c r="W219" s="16">
        <f>_xlfn.XLOOKUP(C219,Conv2!C:C,Conv2!D:D)</f>
        <v>4.05586433410644</v>
      </c>
      <c r="X219" s="16">
        <f>_xlfn.XLOOKUP(C219,Conv2!C:C,Conv2!E:E)</f>
        <v>5.3953480720520002</v>
      </c>
      <c r="Y219" s="16">
        <f>_xlfn.XLOOKUP(C219,Conv2!C:C,Conv2!E:E)</f>
        <v>5.3953480720520002</v>
      </c>
      <c r="Z219" s="15">
        <f t="shared" si="60"/>
        <v>-1</v>
      </c>
      <c r="AA219" s="15">
        <f t="shared" si="61"/>
        <v>-1</v>
      </c>
      <c r="AB219" s="15">
        <f t="shared" si="62"/>
        <v>-1</v>
      </c>
      <c r="AC219" s="15">
        <f t="shared" si="63"/>
        <v>-1</v>
      </c>
      <c r="AD219" s="15">
        <f t="shared" si="70"/>
        <v>-1</v>
      </c>
      <c r="AE219" s="15">
        <f t="shared" si="71"/>
        <v>1</v>
      </c>
      <c r="AF219" s="15">
        <f t="shared" si="64"/>
        <v>1</v>
      </c>
      <c r="AG219" s="15">
        <f t="shared" si="65"/>
        <v>1</v>
      </c>
      <c r="AH219" s="15">
        <f t="shared" si="66"/>
        <v>1</v>
      </c>
      <c r="AI219" s="15">
        <f t="shared" si="67"/>
        <v>1</v>
      </c>
      <c r="AJ219" s="17">
        <f t="shared" si="72"/>
        <v>1</v>
      </c>
      <c r="AK219" s="17">
        <f t="shared" si="73"/>
        <v>0</v>
      </c>
      <c r="AL219" s="15">
        <f t="shared" si="74"/>
        <v>1</v>
      </c>
      <c r="AM219" s="15">
        <f t="shared" si="75"/>
        <v>1</v>
      </c>
      <c r="AN219" s="15">
        <f t="shared" si="76"/>
        <v>0</v>
      </c>
      <c r="AO219" s="16">
        <f t="shared" si="68"/>
        <v>2.1497839854074843</v>
      </c>
      <c r="AP219" s="16">
        <f t="shared" si="77"/>
        <v>357.10888461265557</v>
      </c>
      <c r="AQ219" s="18">
        <f t="shared" si="78"/>
        <v>3.8543672122251205</v>
      </c>
    </row>
    <row r="220" spans="1:43" x14ac:dyDescent="0.2">
      <c r="A220" s="14" t="s">
        <v>40</v>
      </c>
      <c r="B220" s="15" t="s">
        <v>26</v>
      </c>
      <c r="C220" s="15" t="str">
        <f t="shared" si="79"/>
        <v>Man City Aston Villa</v>
      </c>
      <c r="D220" s="15">
        <v>3</v>
      </c>
      <c r="E220" s="15">
        <v>1</v>
      </c>
      <c r="F220" s="15" t="s">
        <v>24</v>
      </c>
      <c r="G220" s="15">
        <f t="shared" si="69"/>
        <v>1</v>
      </c>
      <c r="H220" s="15">
        <v>1.25</v>
      </c>
      <c r="I220" s="15">
        <v>6.5</v>
      </c>
      <c r="J220" s="15">
        <v>11</v>
      </c>
      <c r="K220" s="15">
        <v>1.24</v>
      </c>
      <c r="L220" s="15">
        <v>6.5</v>
      </c>
      <c r="M220" s="15">
        <v>12</v>
      </c>
      <c r="N220" s="15">
        <v>1.25</v>
      </c>
      <c r="O220" s="15">
        <v>6.5</v>
      </c>
      <c r="P220" s="15">
        <v>11</v>
      </c>
      <c r="Q220" s="16">
        <f>_xlfn.XLOOKUP(C220,XGBoost3!C:C,XGBoost3!D:D)</f>
        <v>1.52228808403015</v>
      </c>
      <c r="R220" s="16">
        <f>_xlfn.XLOOKUP(C220,XGBoost3!C:C,XGBoost3!E:E)</f>
        <v>3.64128565788269</v>
      </c>
      <c r="S220" s="16">
        <f>_xlfn.XLOOKUP(C220,XGBoost3!C:C,XGBoost3!F:F)</f>
        <v>14.6058292388916</v>
      </c>
      <c r="T220" s="16">
        <f>_xlfn.XLOOKUP(C220,Conv1!C:C,Conv1!D:D)</f>
        <v>267.00851440429602</v>
      </c>
      <c r="U220" s="16">
        <f>_xlfn.XLOOKUP(C220,Conv1!C:C,Conv1!E:E)</f>
        <v>2.98972296714782</v>
      </c>
      <c r="V220" s="16">
        <f>_xlfn.XLOOKUP(C220,Conv1!C:C,Conv1!F:F)</f>
        <v>1.51108622550964</v>
      </c>
      <c r="W220" s="16">
        <f>_xlfn.XLOOKUP(C220,Conv2!C:C,Conv2!D:D)</f>
        <v>1.98920810222625</v>
      </c>
      <c r="X220" s="16">
        <f>_xlfn.XLOOKUP(C220,Conv2!C:C,Conv2!E:E)</f>
        <v>3.6817944049835201</v>
      </c>
      <c r="Y220" s="16">
        <f>_xlfn.XLOOKUP(C220,Conv2!C:C,Conv2!E:E)</f>
        <v>3.6817944049835201</v>
      </c>
      <c r="Z220" s="15">
        <f t="shared" si="60"/>
        <v>1</v>
      </c>
      <c r="AA220" s="15">
        <f t="shared" si="61"/>
        <v>1</v>
      </c>
      <c r="AB220" s="15">
        <f t="shared" si="62"/>
        <v>1</v>
      </c>
      <c r="AC220" s="15">
        <f t="shared" si="63"/>
        <v>1</v>
      </c>
      <c r="AD220" s="15">
        <f t="shared" si="70"/>
        <v>-1</v>
      </c>
      <c r="AE220" s="15">
        <f t="shared" si="71"/>
        <v>1</v>
      </c>
      <c r="AF220" s="15">
        <f t="shared" si="64"/>
        <v>1</v>
      </c>
      <c r="AG220" s="15">
        <f t="shared" si="65"/>
        <v>1</v>
      </c>
      <c r="AH220" s="15">
        <f t="shared" si="66"/>
        <v>1</v>
      </c>
      <c r="AI220" s="15">
        <f t="shared" si="67"/>
        <v>1</v>
      </c>
      <c r="AJ220" s="17">
        <f t="shared" si="72"/>
        <v>0</v>
      </c>
      <c r="AK220" s="17">
        <f t="shared" si="73"/>
        <v>1</v>
      </c>
      <c r="AL220" s="15">
        <f t="shared" si="74"/>
        <v>1</v>
      </c>
      <c r="AM220" s="15">
        <f t="shared" si="75"/>
        <v>0</v>
      </c>
      <c r="AN220" s="15">
        <f t="shared" si="76"/>
        <v>1</v>
      </c>
      <c r="AO220" s="16">
        <f t="shared" si="68"/>
        <v>4.6095979207060553</v>
      </c>
      <c r="AP220" s="16">
        <f t="shared" si="77"/>
        <v>265.95102840155647</v>
      </c>
      <c r="AQ220" s="18">
        <f t="shared" si="78"/>
        <v>7.8768549894681721</v>
      </c>
    </row>
    <row r="221" spans="1:43" x14ac:dyDescent="0.2">
      <c r="A221" s="14" t="s">
        <v>22</v>
      </c>
      <c r="B221" s="15" t="s">
        <v>33</v>
      </c>
      <c r="C221" s="15" t="str">
        <f t="shared" si="79"/>
        <v>Liverpool Everton</v>
      </c>
      <c r="D221" s="15">
        <v>2</v>
      </c>
      <c r="E221" s="15">
        <v>0</v>
      </c>
      <c r="F221" s="15" t="s">
        <v>24</v>
      </c>
      <c r="G221" s="15">
        <f t="shared" si="69"/>
        <v>1</v>
      </c>
      <c r="H221" s="15">
        <v>1.5</v>
      </c>
      <c r="I221" s="15">
        <v>4.33</v>
      </c>
      <c r="J221" s="15">
        <v>6.5</v>
      </c>
      <c r="K221" s="15">
        <v>1.53</v>
      </c>
      <c r="L221" s="15">
        <v>4.2</v>
      </c>
      <c r="M221" s="15">
        <v>6</v>
      </c>
      <c r="N221" s="15">
        <v>1.53</v>
      </c>
      <c r="O221" s="15">
        <v>4.4000000000000004</v>
      </c>
      <c r="P221" s="15">
        <v>6</v>
      </c>
      <c r="Q221" s="16">
        <f>_xlfn.XLOOKUP(C221,XGBoost3!C:C,XGBoost3!D:D)</f>
        <v>2.45961093902587</v>
      </c>
      <c r="R221" s="16">
        <f>_xlfn.XLOOKUP(C221,XGBoost3!C:C,XGBoost3!E:E)</f>
        <v>4.0729804039001403</v>
      </c>
      <c r="S221" s="16">
        <f>_xlfn.XLOOKUP(C221,XGBoost3!C:C,XGBoost3!F:F)</f>
        <v>2.8742966651916499</v>
      </c>
      <c r="T221" s="16">
        <f>_xlfn.XLOOKUP(C221,Conv1!C:C,Conv1!D:D)</f>
        <v>3.5766401290893501</v>
      </c>
      <c r="U221" s="16">
        <f>_xlfn.XLOOKUP(C221,Conv1!C:C,Conv1!E:E)</f>
        <v>46.165996551513601</v>
      </c>
      <c r="V221" s="16">
        <f>_xlfn.XLOOKUP(C221,Conv1!C:C,Conv1!F:F)</f>
        <v>1.4311331510543801</v>
      </c>
      <c r="W221" s="16">
        <f>_xlfn.XLOOKUP(C221,Conv2!C:C,Conv2!D:D)</f>
        <v>2.4173676967620801</v>
      </c>
      <c r="X221" s="16">
        <f>_xlfn.XLOOKUP(C221,Conv2!C:C,Conv2!E:E)</f>
        <v>3.7332379817962602</v>
      </c>
      <c r="Y221" s="16">
        <f>_xlfn.XLOOKUP(C221,Conv2!C:C,Conv2!E:E)</f>
        <v>3.7332379817962602</v>
      </c>
      <c r="Z221" s="15">
        <f t="shared" si="60"/>
        <v>1</v>
      </c>
      <c r="AA221" s="15">
        <f t="shared" si="61"/>
        <v>1</v>
      </c>
      <c r="AB221" s="15">
        <f t="shared" si="62"/>
        <v>1</v>
      </c>
      <c r="AC221" s="15">
        <f t="shared" si="63"/>
        <v>1</v>
      </c>
      <c r="AD221" s="15">
        <f t="shared" si="70"/>
        <v>-1</v>
      </c>
      <c r="AE221" s="15">
        <f t="shared" si="71"/>
        <v>1</v>
      </c>
      <c r="AF221" s="15">
        <f t="shared" si="64"/>
        <v>1</v>
      </c>
      <c r="AG221" s="15">
        <f t="shared" si="65"/>
        <v>1</v>
      </c>
      <c r="AH221" s="15">
        <f t="shared" si="66"/>
        <v>1</v>
      </c>
      <c r="AI221" s="15">
        <f t="shared" si="67"/>
        <v>1</v>
      </c>
      <c r="AJ221" s="17">
        <f t="shared" si="72"/>
        <v>0</v>
      </c>
      <c r="AK221" s="17">
        <f t="shared" si="73"/>
        <v>1</v>
      </c>
      <c r="AL221" s="15">
        <f t="shared" si="74"/>
        <v>1</v>
      </c>
      <c r="AM221" s="15">
        <f t="shared" si="75"/>
        <v>0</v>
      </c>
      <c r="AN221" s="15">
        <f t="shared" si="76"/>
        <v>1</v>
      </c>
      <c r="AO221" s="16">
        <f t="shared" si="68"/>
        <v>3.2773677931263552</v>
      </c>
      <c r="AP221" s="16">
        <f t="shared" si="77"/>
        <v>42.064970557964728</v>
      </c>
      <c r="AQ221" s="18">
        <f t="shared" si="78"/>
        <v>2.5239261212141404</v>
      </c>
    </row>
    <row r="222" spans="1:43" x14ac:dyDescent="0.2">
      <c r="A222" s="14" t="s">
        <v>19</v>
      </c>
      <c r="B222" s="15" t="s">
        <v>40</v>
      </c>
      <c r="C222" s="15" t="str">
        <f t="shared" si="79"/>
        <v>Arsenal Man City</v>
      </c>
      <c r="D222" s="15">
        <v>1</v>
      </c>
      <c r="E222" s="15">
        <v>3</v>
      </c>
      <c r="F222" s="15" t="s">
        <v>20</v>
      </c>
      <c r="G222" s="15">
        <f t="shared" si="69"/>
        <v>-1</v>
      </c>
      <c r="H222" s="15">
        <v>2.9</v>
      </c>
      <c r="I222" s="15">
        <v>3.5</v>
      </c>
      <c r="J222" s="15">
        <v>2.35</v>
      </c>
      <c r="K222" s="15">
        <v>2.85</v>
      </c>
      <c r="L222" s="15">
        <v>3.4</v>
      </c>
      <c r="M222" s="15">
        <v>2.4</v>
      </c>
      <c r="N222" s="15">
        <v>2.9</v>
      </c>
      <c r="O222" s="15">
        <v>3.3</v>
      </c>
      <c r="P222" s="15">
        <v>2.4500000000000002</v>
      </c>
      <c r="Q222" s="16">
        <f>_xlfn.XLOOKUP(C222,XGBoost3!C:C,XGBoost3!D:D)</f>
        <v>1.8191170692443801</v>
      </c>
      <c r="R222" s="16">
        <f>_xlfn.XLOOKUP(C222,XGBoost3!C:C,XGBoost3!E:E)</f>
        <v>5.0423340797424299</v>
      </c>
      <c r="S222" s="16">
        <f>_xlfn.XLOOKUP(C222,XGBoost3!C:C,XGBoost3!F:F)</f>
        <v>3.9688541889190598</v>
      </c>
      <c r="T222" s="16">
        <f>_xlfn.XLOOKUP(C222,Conv1!C:C,Conv1!D:D)</f>
        <v>1.13999772071838</v>
      </c>
      <c r="U222" s="16">
        <f>_xlfn.XLOOKUP(C222,Conv1!C:C,Conv1!E:E)</f>
        <v>116.295364379882</v>
      </c>
      <c r="V222" s="16">
        <f>_xlfn.XLOOKUP(C222,Conv1!C:C,Conv1!F:F)</f>
        <v>8.7560758590698207</v>
      </c>
      <c r="W222" s="16">
        <f>_xlfn.XLOOKUP(C222,Conv2!C:C,Conv2!D:D)</f>
        <v>2.57927274703979</v>
      </c>
      <c r="X222" s="16">
        <f>_xlfn.XLOOKUP(C222,Conv2!C:C,Conv2!E:E)</f>
        <v>3.4096400737762398</v>
      </c>
      <c r="Y222" s="16">
        <f>_xlfn.XLOOKUP(C222,Conv2!C:C,Conv2!E:E)</f>
        <v>3.4096400737762398</v>
      </c>
      <c r="Z222" s="15">
        <f t="shared" si="60"/>
        <v>-1</v>
      </c>
      <c r="AA222" s="15">
        <f t="shared" si="61"/>
        <v>-1</v>
      </c>
      <c r="AB222" s="15">
        <f t="shared" si="62"/>
        <v>-1</v>
      </c>
      <c r="AC222" s="15">
        <f t="shared" si="63"/>
        <v>1</v>
      </c>
      <c r="AD222" s="15">
        <f t="shared" si="70"/>
        <v>1</v>
      </c>
      <c r="AE222" s="15">
        <f t="shared" si="71"/>
        <v>1</v>
      </c>
      <c r="AF222" s="15">
        <f t="shared" si="64"/>
        <v>1</v>
      </c>
      <c r="AG222" s="15">
        <f t="shared" si="65"/>
        <v>1</v>
      </c>
      <c r="AH222" s="15">
        <f t="shared" si="66"/>
        <v>1</v>
      </c>
      <c r="AI222" s="15">
        <f t="shared" si="67"/>
        <v>0</v>
      </c>
      <c r="AJ222" s="17">
        <f t="shared" si="72"/>
        <v>0</v>
      </c>
      <c r="AK222" s="17">
        <f t="shared" si="73"/>
        <v>0</v>
      </c>
      <c r="AL222" s="15">
        <f t="shared" si="74"/>
        <v>0</v>
      </c>
      <c r="AM222" s="15">
        <f t="shared" si="75"/>
        <v>0</v>
      </c>
      <c r="AN222" s="15">
        <f t="shared" si="76"/>
        <v>0</v>
      </c>
      <c r="AO222" s="16">
        <f t="shared" si="68"/>
        <v>2.551657109140594</v>
      </c>
      <c r="AP222" s="16">
        <f t="shared" si="77"/>
        <v>113.18487784198791</v>
      </c>
      <c r="AQ222" s="18">
        <f t="shared" si="78"/>
        <v>1.0177406289258224</v>
      </c>
    </row>
    <row r="223" spans="1:43" x14ac:dyDescent="0.2">
      <c r="A223" s="14" t="s">
        <v>26</v>
      </c>
      <c r="B223" s="15" t="s">
        <v>19</v>
      </c>
      <c r="C223" s="15" t="str">
        <f t="shared" si="79"/>
        <v>Aston Villa Arsenal</v>
      </c>
      <c r="D223" s="15">
        <v>2</v>
      </c>
      <c r="E223" s="15">
        <v>4</v>
      </c>
      <c r="F223" s="15" t="s">
        <v>20</v>
      </c>
      <c r="G223" s="15">
        <f t="shared" si="69"/>
        <v>-1</v>
      </c>
      <c r="H223" s="15">
        <v>4.5</v>
      </c>
      <c r="I223" s="15">
        <v>3.6</v>
      </c>
      <c r="J223" s="15">
        <v>1.5</v>
      </c>
      <c r="K223" s="15">
        <v>4.5</v>
      </c>
      <c r="L223" s="15">
        <v>3.6</v>
      </c>
      <c r="M223" s="15">
        <v>1.78</v>
      </c>
      <c r="N223" s="15">
        <v>4.3</v>
      </c>
      <c r="O223" s="15">
        <v>3.6</v>
      </c>
      <c r="P223" s="15">
        <v>1.85</v>
      </c>
      <c r="Q223" s="16">
        <f>_xlfn.XLOOKUP(C223,XGBoost3!C:C,XGBoost3!D:D)</f>
        <v>1.86283874511718</v>
      </c>
      <c r="R223" s="16">
        <f>_xlfn.XLOOKUP(C223,XGBoost3!C:C,XGBoost3!E:E)</f>
        <v>4.9121165275573704</v>
      </c>
      <c r="S223" s="16">
        <f>_xlfn.XLOOKUP(C223,XGBoost3!C:C,XGBoost3!F:F)</f>
        <v>3.8519816398620601</v>
      </c>
      <c r="T223" s="16">
        <f>_xlfn.XLOOKUP(C223,Conv1!C:C,Conv1!D:D)</f>
        <v>92.999946594238196</v>
      </c>
      <c r="U223" s="16">
        <f>_xlfn.XLOOKUP(C223,Conv1!C:C,Conv1!E:E)</f>
        <v>4.1700744628906197</v>
      </c>
      <c r="V223" s="16">
        <f>_xlfn.XLOOKUP(C223,Conv1!C:C,Conv1!F:F)</f>
        <v>1.33432340621948</v>
      </c>
      <c r="W223" s="16">
        <f>_xlfn.XLOOKUP(C223,Conv2!C:C,Conv2!D:D)</f>
        <v>1.8165600299835201</v>
      </c>
      <c r="X223" s="16">
        <f>_xlfn.XLOOKUP(C223,Conv2!C:C,Conv2!E:E)</f>
        <v>4.7829937934875399</v>
      </c>
      <c r="Y223" s="16">
        <f>_xlfn.XLOOKUP(C223,Conv2!C:C,Conv2!E:E)</f>
        <v>4.7829937934875399</v>
      </c>
      <c r="Z223" s="15">
        <f t="shared" si="60"/>
        <v>-1</v>
      </c>
      <c r="AA223" s="15">
        <f t="shared" si="61"/>
        <v>-1</v>
      </c>
      <c r="AB223" s="15">
        <f t="shared" si="62"/>
        <v>-1</v>
      </c>
      <c r="AC223" s="15">
        <f t="shared" si="63"/>
        <v>1</v>
      </c>
      <c r="AD223" s="15">
        <f t="shared" si="70"/>
        <v>-1</v>
      </c>
      <c r="AE223" s="15">
        <f t="shared" si="71"/>
        <v>1</v>
      </c>
      <c r="AF223" s="15">
        <f t="shared" si="64"/>
        <v>1</v>
      </c>
      <c r="AG223" s="15">
        <f t="shared" si="65"/>
        <v>1</v>
      </c>
      <c r="AH223" s="15">
        <f t="shared" si="66"/>
        <v>1</v>
      </c>
      <c r="AI223" s="15">
        <f t="shared" si="67"/>
        <v>0</v>
      </c>
      <c r="AJ223" s="17">
        <f t="shared" si="72"/>
        <v>1</v>
      </c>
      <c r="AK223" s="17">
        <f t="shared" si="73"/>
        <v>0</v>
      </c>
      <c r="AL223" s="15">
        <f t="shared" si="74"/>
        <v>0</v>
      </c>
      <c r="AM223" s="15">
        <f t="shared" si="75"/>
        <v>1</v>
      </c>
      <c r="AN223" s="15">
        <f t="shared" si="76"/>
        <v>0</v>
      </c>
      <c r="AO223" s="16">
        <f t="shared" si="68"/>
        <v>3.4160408736629595</v>
      </c>
      <c r="AP223" s="16">
        <f t="shared" si="77"/>
        <v>88.703277465172178</v>
      </c>
      <c r="AQ223" s="18">
        <f t="shared" si="78"/>
        <v>4.021119370615839</v>
      </c>
    </row>
    <row r="224" spans="1:43" x14ac:dyDescent="0.2">
      <c r="A224" s="14" t="s">
        <v>36</v>
      </c>
      <c r="B224" s="15" t="s">
        <v>18</v>
      </c>
      <c r="C224" s="15" t="str">
        <f t="shared" si="79"/>
        <v>Brentford Crystal Palace</v>
      </c>
      <c r="D224" s="15">
        <v>1</v>
      </c>
      <c r="E224" s="15">
        <v>1</v>
      </c>
      <c r="F224" s="15" t="s">
        <v>23</v>
      </c>
      <c r="G224" s="15">
        <f t="shared" si="69"/>
        <v>0</v>
      </c>
      <c r="H224" s="15">
        <v>1.83</v>
      </c>
      <c r="I224" s="15">
        <v>3.5</v>
      </c>
      <c r="J224" s="15">
        <v>4.5</v>
      </c>
      <c r="K224" s="15">
        <v>1.87</v>
      </c>
      <c r="L224" s="15">
        <v>3.5</v>
      </c>
      <c r="M224" s="15">
        <v>4.33</v>
      </c>
      <c r="N224" s="15">
        <v>1.85</v>
      </c>
      <c r="O224" s="15">
        <v>3.5</v>
      </c>
      <c r="P224" s="15">
        <v>4.4000000000000004</v>
      </c>
      <c r="Q224" s="16">
        <f>_xlfn.XLOOKUP(C224,XGBoost3!C:C,XGBoost3!D:D)</f>
        <v>2.9442930221557599</v>
      </c>
      <c r="R224" s="16">
        <f>_xlfn.XLOOKUP(C224,XGBoost3!C:C,XGBoost3!E:E)</f>
        <v>5.8068594932556099</v>
      </c>
      <c r="S224" s="16">
        <f>_xlfn.XLOOKUP(C224,XGBoost3!C:C,XGBoost3!F:F)</f>
        <v>2.04855179786682</v>
      </c>
      <c r="T224" s="16">
        <f>_xlfn.XLOOKUP(C224,Conv1!C:C,Conv1!D:D)</f>
        <v>25.347002029418899</v>
      </c>
      <c r="U224" s="16">
        <f>_xlfn.XLOOKUP(C224,Conv1!C:C,Conv1!E:E)</f>
        <v>7.4991974830627397</v>
      </c>
      <c r="V224" s="16">
        <f>_xlfn.XLOOKUP(C224,Conv1!C:C,Conv1!F:F)</f>
        <v>1.2088975906371999</v>
      </c>
      <c r="W224" s="16">
        <f>_xlfn.XLOOKUP(C224,Conv2!C:C,Conv2!D:D)</f>
        <v>2.36107945442199</v>
      </c>
      <c r="X224" s="16">
        <f>_xlfn.XLOOKUP(C224,Conv2!C:C,Conv2!E:E)</f>
        <v>3.6762299537658598</v>
      </c>
      <c r="Y224" s="16">
        <f>_xlfn.XLOOKUP(C224,Conv2!C:C,Conv2!E:E)</f>
        <v>3.6762299537658598</v>
      </c>
      <c r="Z224" s="15">
        <f t="shared" si="60"/>
        <v>1</v>
      </c>
      <c r="AA224" s="15">
        <f t="shared" si="61"/>
        <v>1</v>
      </c>
      <c r="AB224" s="15">
        <f t="shared" si="62"/>
        <v>1</v>
      </c>
      <c r="AC224" s="15">
        <f t="shared" si="63"/>
        <v>-1</v>
      </c>
      <c r="AD224" s="15">
        <f t="shared" si="70"/>
        <v>-1</v>
      </c>
      <c r="AE224" s="15">
        <f t="shared" si="71"/>
        <v>1</v>
      </c>
      <c r="AF224" s="15">
        <f t="shared" si="64"/>
        <v>0</v>
      </c>
      <c r="AG224" s="15">
        <f t="shared" si="65"/>
        <v>0</v>
      </c>
      <c r="AH224" s="15">
        <f t="shared" si="66"/>
        <v>0</v>
      </c>
      <c r="AI224" s="15">
        <f t="shared" si="67"/>
        <v>0</v>
      </c>
      <c r="AJ224" s="17">
        <f t="shared" si="72"/>
        <v>0</v>
      </c>
      <c r="AK224" s="17">
        <f t="shared" si="73"/>
        <v>0</v>
      </c>
      <c r="AL224" s="15">
        <f t="shared" si="74"/>
        <v>1</v>
      </c>
      <c r="AM224" s="15">
        <f t="shared" si="75"/>
        <v>1</v>
      </c>
      <c r="AN224" s="15">
        <f t="shared" si="76"/>
        <v>1</v>
      </c>
      <c r="AO224" s="16">
        <f t="shared" si="68"/>
        <v>3.4710785913427085</v>
      </c>
      <c r="AP224" s="16">
        <f t="shared" si="77"/>
        <v>24.047574086923866</v>
      </c>
      <c r="AQ224" s="18">
        <f t="shared" si="78"/>
        <v>0.90338379726579432</v>
      </c>
    </row>
    <row r="225" spans="1:43" x14ac:dyDescent="0.2">
      <c r="A225" s="14" t="s">
        <v>38</v>
      </c>
      <c r="B225" s="15" t="s">
        <v>21</v>
      </c>
      <c r="C225" s="15" t="str">
        <f t="shared" si="79"/>
        <v>Brighton Fulham</v>
      </c>
      <c r="D225" s="15">
        <v>0</v>
      </c>
      <c r="E225" s="15">
        <v>1</v>
      </c>
      <c r="F225" s="15" t="s">
        <v>20</v>
      </c>
      <c r="G225" s="15">
        <f t="shared" si="69"/>
        <v>-1</v>
      </c>
      <c r="H225" s="15">
        <v>1.65</v>
      </c>
      <c r="I225" s="15">
        <v>3.8</v>
      </c>
      <c r="J225" s="15">
        <v>5.5</v>
      </c>
      <c r="K225" s="15">
        <v>1.65</v>
      </c>
      <c r="L225" s="15">
        <v>4</v>
      </c>
      <c r="M225" s="15">
        <v>5</v>
      </c>
      <c r="N225" s="15">
        <v>1.67</v>
      </c>
      <c r="O225" s="15">
        <v>4</v>
      </c>
      <c r="P225" s="15">
        <v>4.9000000000000004</v>
      </c>
      <c r="Q225" s="16">
        <f>_xlfn.XLOOKUP(C225,XGBoost3!C:C,XGBoost3!D:D)</f>
        <v>1.8606305122375399</v>
      </c>
      <c r="R225" s="16">
        <f>_xlfn.XLOOKUP(C225,XGBoost3!C:C,XGBoost3!E:E)</f>
        <v>5.7319188117980904</v>
      </c>
      <c r="S225" s="16">
        <f>_xlfn.XLOOKUP(C225,XGBoost3!C:C,XGBoost3!F:F)</f>
        <v>3.4711840152740399</v>
      </c>
      <c r="T225" s="16">
        <f>_xlfn.XLOOKUP(C225,Conv1!C:C,Conv1!D:D)</f>
        <v>1.0045201778411801</v>
      </c>
      <c r="U225" s="16">
        <f>_xlfn.XLOOKUP(C225,Conv1!C:C,Conv1!E:E)</f>
        <v>229.84042358398401</v>
      </c>
      <c r="V225" s="16">
        <f>_xlfn.XLOOKUP(C225,Conv1!C:C,Conv1!F:F)</f>
        <v>6713.27392578125</v>
      </c>
      <c r="W225" s="16">
        <f>_xlfn.XLOOKUP(C225,Conv2!C:C,Conv2!D:D)</f>
        <v>1.14924240112304</v>
      </c>
      <c r="X225" s="16">
        <f>_xlfn.XLOOKUP(C225,Conv2!C:C,Conv2!E:E)</f>
        <v>13.23313331604</v>
      </c>
      <c r="Y225" s="16">
        <f>_xlfn.XLOOKUP(C225,Conv2!C:C,Conv2!E:E)</f>
        <v>13.23313331604</v>
      </c>
      <c r="Z225" s="15">
        <f t="shared" si="60"/>
        <v>1</v>
      </c>
      <c r="AA225" s="15">
        <f t="shared" si="61"/>
        <v>1</v>
      </c>
      <c r="AB225" s="15">
        <f t="shared" si="62"/>
        <v>1</v>
      </c>
      <c r="AC225" s="15">
        <f t="shared" si="63"/>
        <v>1</v>
      </c>
      <c r="AD225" s="15">
        <f t="shared" si="70"/>
        <v>1</v>
      </c>
      <c r="AE225" s="15">
        <f t="shared" si="71"/>
        <v>1</v>
      </c>
      <c r="AF225" s="15">
        <f t="shared" si="64"/>
        <v>0</v>
      </c>
      <c r="AG225" s="15">
        <f t="shared" si="65"/>
        <v>0</v>
      </c>
      <c r="AH225" s="15">
        <f t="shared" si="66"/>
        <v>0</v>
      </c>
      <c r="AI225" s="15">
        <f t="shared" si="67"/>
        <v>0</v>
      </c>
      <c r="AJ225" s="17">
        <f t="shared" si="72"/>
        <v>0</v>
      </c>
      <c r="AK225" s="17">
        <f t="shared" si="73"/>
        <v>0</v>
      </c>
      <c r="AL225" s="15">
        <f t="shared" si="74"/>
        <v>1</v>
      </c>
      <c r="AM225" s="15">
        <f t="shared" si="75"/>
        <v>1</v>
      </c>
      <c r="AN225" s="15">
        <f t="shared" si="76"/>
        <v>1</v>
      </c>
      <c r="AO225" s="16">
        <f t="shared" si="68"/>
        <v>2.2533082081829092</v>
      </c>
      <c r="AP225" s="16">
        <f t="shared" si="77"/>
        <v>6712.1743919455594</v>
      </c>
      <c r="AQ225" s="18">
        <f t="shared" si="78"/>
        <v>12.448415568716033</v>
      </c>
    </row>
    <row r="226" spans="1:43" x14ac:dyDescent="0.2">
      <c r="A226" s="14" t="s">
        <v>34</v>
      </c>
      <c r="B226" s="15" t="s">
        <v>32</v>
      </c>
      <c r="C226" s="15" t="str">
        <f t="shared" si="79"/>
        <v>Chelsea Southampton</v>
      </c>
      <c r="D226" s="15">
        <v>0</v>
      </c>
      <c r="E226" s="15">
        <v>1</v>
      </c>
      <c r="F226" s="15" t="s">
        <v>20</v>
      </c>
      <c r="G226" s="15">
        <f t="shared" si="69"/>
        <v>-1</v>
      </c>
      <c r="H226" s="15">
        <v>1.4</v>
      </c>
      <c r="I226" s="15">
        <v>4.75</v>
      </c>
      <c r="J226" s="15">
        <v>8.5</v>
      </c>
      <c r="K226" s="15">
        <v>1.38</v>
      </c>
      <c r="L226" s="15">
        <v>4.5999999999999996</v>
      </c>
      <c r="M226" s="15">
        <v>9</v>
      </c>
      <c r="N226" s="15">
        <v>1.4</v>
      </c>
      <c r="O226" s="15">
        <v>4.5999999999999996</v>
      </c>
      <c r="P226" s="15">
        <v>8.25</v>
      </c>
      <c r="Q226" s="16">
        <f>_xlfn.XLOOKUP(C226,XGBoost3!C:C,XGBoost3!D:D)</f>
        <v>2.3008725643157901</v>
      </c>
      <c r="R226" s="16">
        <f>_xlfn.XLOOKUP(C226,XGBoost3!C:C,XGBoost3!E:E)</f>
        <v>4.3560986518859801</v>
      </c>
      <c r="S226" s="16">
        <f>_xlfn.XLOOKUP(C226,XGBoost3!C:C,XGBoost3!F:F)</f>
        <v>2.9777941703796298</v>
      </c>
      <c r="T226" s="16">
        <f>_xlfn.XLOOKUP(C226,Conv1!C:C,Conv1!D:D)</f>
        <v>1.0065219402313199</v>
      </c>
      <c r="U226" s="16">
        <f>_xlfn.XLOOKUP(C226,Conv1!C:C,Conv1!E:E)</f>
        <v>1711.18139648437</v>
      </c>
      <c r="V226" s="16">
        <f>_xlfn.XLOOKUP(C226,Conv1!C:C,Conv1!F:F)</f>
        <v>169.62545776367099</v>
      </c>
      <c r="W226" s="16">
        <f>_xlfn.XLOOKUP(C226,Conv2!C:C,Conv2!D:D)</f>
        <v>1.66436231136322</v>
      </c>
      <c r="X226" s="16">
        <f>_xlfn.XLOOKUP(C226,Conv2!C:C,Conv2!E:E)</f>
        <v>4.60235500335693</v>
      </c>
      <c r="Y226" s="16">
        <f>_xlfn.XLOOKUP(C226,Conv2!C:C,Conv2!E:E)</f>
        <v>4.60235500335693</v>
      </c>
      <c r="Z226" s="15">
        <f t="shared" si="60"/>
        <v>1</v>
      </c>
      <c r="AA226" s="15">
        <f t="shared" si="61"/>
        <v>1</v>
      </c>
      <c r="AB226" s="15">
        <f t="shared" si="62"/>
        <v>1</v>
      </c>
      <c r="AC226" s="15">
        <f t="shared" si="63"/>
        <v>1</v>
      </c>
      <c r="AD226" s="15">
        <f t="shared" si="70"/>
        <v>1</v>
      </c>
      <c r="AE226" s="15">
        <f t="shared" si="71"/>
        <v>1</v>
      </c>
      <c r="AF226" s="15">
        <f t="shared" si="64"/>
        <v>0</v>
      </c>
      <c r="AG226" s="15">
        <f t="shared" si="65"/>
        <v>0</v>
      </c>
      <c r="AH226" s="15">
        <f t="shared" si="66"/>
        <v>0</v>
      </c>
      <c r="AI226" s="15">
        <f t="shared" si="67"/>
        <v>0</v>
      </c>
      <c r="AJ226" s="17">
        <f t="shared" si="72"/>
        <v>0</v>
      </c>
      <c r="AK226" s="17">
        <f t="shared" si="73"/>
        <v>0</v>
      </c>
      <c r="AL226" s="15">
        <f t="shared" si="74"/>
        <v>1</v>
      </c>
      <c r="AM226" s="15">
        <f t="shared" si="75"/>
        <v>1</v>
      </c>
      <c r="AN226" s="15">
        <f t="shared" si="76"/>
        <v>1</v>
      </c>
      <c r="AO226" s="16">
        <f t="shared" si="68"/>
        <v>5.3541772061290382</v>
      </c>
      <c r="AP226" s="16">
        <f t="shared" si="77"/>
        <v>1714.1943460471336</v>
      </c>
      <c r="AQ226" s="18">
        <f t="shared" si="78"/>
        <v>3.6572130098266546</v>
      </c>
    </row>
    <row r="227" spans="1:43" x14ac:dyDescent="0.2">
      <c r="A227" s="14" t="s">
        <v>33</v>
      </c>
      <c r="B227" s="15" t="s">
        <v>27</v>
      </c>
      <c r="C227" s="15" t="str">
        <f t="shared" si="79"/>
        <v>Everton Leeds</v>
      </c>
      <c r="D227" s="15">
        <v>1</v>
      </c>
      <c r="E227" s="15">
        <v>0</v>
      </c>
      <c r="F227" s="15" t="s">
        <v>24</v>
      </c>
      <c r="G227" s="15">
        <f t="shared" si="69"/>
        <v>1</v>
      </c>
      <c r="H227" s="15">
        <v>2.4</v>
      </c>
      <c r="I227" s="15">
        <v>3.3</v>
      </c>
      <c r="J227" s="15">
        <v>3</v>
      </c>
      <c r="K227" s="15">
        <v>2.4</v>
      </c>
      <c r="L227" s="15">
        <v>3.3</v>
      </c>
      <c r="M227" s="15">
        <v>2.95</v>
      </c>
      <c r="N227" s="15">
        <v>2.4500000000000002</v>
      </c>
      <c r="O227" s="15">
        <v>3.3</v>
      </c>
      <c r="P227" s="15">
        <v>2.95</v>
      </c>
      <c r="Q227" s="16">
        <f>_xlfn.XLOOKUP(C227,XGBoost3!C:C,XGBoost3!D:D)</f>
        <v>2.2361931800842201</v>
      </c>
      <c r="R227" s="16">
        <f>_xlfn.XLOOKUP(C227,XGBoost3!C:C,XGBoost3!E:E)</f>
        <v>4.1772708892822203</v>
      </c>
      <c r="S227" s="16">
        <f>_xlfn.XLOOKUP(C227,XGBoost3!C:C,XGBoost3!F:F)</f>
        <v>3.1906001567840501</v>
      </c>
      <c r="T227" s="16">
        <f>_xlfn.XLOOKUP(C227,Conv1!C:C,Conv1!D:D)</f>
        <v>47.094047546386697</v>
      </c>
      <c r="U227" s="16">
        <f>_xlfn.XLOOKUP(C227,Conv1!C:C,Conv1!E:E)</f>
        <v>39012.7890625</v>
      </c>
      <c r="V227" s="16">
        <f>_xlfn.XLOOKUP(C227,Conv1!C:C,Conv1!F:F)</f>
        <v>1.0217216014862001</v>
      </c>
      <c r="W227" s="16">
        <f>_xlfn.XLOOKUP(C227,Conv2!C:C,Conv2!D:D)</f>
        <v>3.0353360176086399</v>
      </c>
      <c r="X227" s="16">
        <f>_xlfn.XLOOKUP(C227,Conv2!C:C,Conv2!E:E)</f>
        <v>3.2388601303100502</v>
      </c>
      <c r="Y227" s="16">
        <f>_xlfn.XLOOKUP(C227,Conv2!C:C,Conv2!E:E)</f>
        <v>3.2388601303100502</v>
      </c>
      <c r="Z227" s="15">
        <f t="shared" si="60"/>
        <v>1</v>
      </c>
      <c r="AA227" s="15">
        <f t="shared" si="61"/>
        <v>1</v>
      </c>
      <c r="AB227" s="15">
        <f t="shared" si="62"/>
        <v>1</v>
      </c>
      <c r="AC227" s="15">
        <f t="shared" si="63"/>
        <v>1</v>
      </c>
      <c r="AD227" s="15">
        <f t="shared" si="70"/>
        <v>-1</v>
      </c>
      <c r="AE227" s="15">
        <f t="shared" si="71"/>
        <v>1</v>
      </c>
      <c r="AF227" s="15">
        <f t="shared" si="64"/>
        <v>1</v>
      </c>
      <c r="AG227" s="15">
        <f t="shared" si="65"/>
        <v>1</v>
      </c>
      <c r="AH227" s="15">
        <f t="shared" si="66"/>
        <v>1</v>
      </c>
      <c r="AI227" s="15">
        <f t="shared" si="67"/>
        <v>1</v>
      </c>
      <c r="AJ227" s="17">
        <f t="shared" si="72"/>
        <v>0</v>
      </c>
      <c r="AK227" s="17">
        <f t="shared" si="73"/>
        <v>1</v>
      </c>
      <c r="AL227" s="15">
        <f t="shared" si="74"/>
        <v>1</v>
      </c>
      <c r="AM227" s="15">
        <f t="shared" si="75"/>
        <v>0</v>
      </c>
      <c r="AN227" s="15">
        <f t="shared" si="76"/>
        <v>1</v>
      </c>
      <c r="AO227" s="16">
        <f t="shared" si="68"/>
        <v>0.93445492393642304</v>
      </c>
      <c r="AP227" s="16">
        <f t="shared" si="77"/>
        <v>39009.514656382817</v>
      </c>
      <c r="AQ227" s="18">
        <f t="shared" si="78"/>
        <v>0.65558867596869375</v>
      </c>
    </row>
    <row r="228" spans="1:43" x14ac:dyDescent="0.2">
      <c r="A228" s="14" t="s">
        <v>30</v>
      </c>
      <c r="B228" s="15" t="s">
        <v>40</v>
      </c>
      <c r="C228" s="15" t="str">
        <f t="shared" si="79"/>
        <v>Nott'm Forest Man City</v>
      </c>
      <c r="D228" s="15">
        <v>1</v>
      </c>
      <c r="E228" s="15">
        <v>1</v>
      </c>
      <c r="F228" s="15" t="s">
        <v>23</v>
      </c>
      <c r="G228" s="15">
        <f t="shared" si="69"/>
        <v>0</v>
      </c>
      <c r="H228" s="15">
        <v>8.5</v>
      </c>
      <c r="I228" s="15">
        <v>5.5</v>
      </c>
      <c r="J228" s="15">
        <v>1.3</v>
      </c>
      <c r="K228" s="15">
        <v>10</v>
      </c>
      <c r="L228" s="15">
        <v>5.5</v>
      </c>
      <c r="M228" s="15">
        <v>1.3</v>
      </c>
      <c r="N228" s="15">
        <v>9.5</v>
      </c>
      <c r="O228" s="15">
        <v>5.75</v>
      </c>
      <c r="P228" s="15">
        <v>1.3</v>
      </c>
      <c r="Q228" s="16">
        <f>_xlfn.XLOOKUP(C228,XGBoost3!C:C,XGBoost3!D:D)</f>
        <v>8.2811183929443306</v>
      </c>
      <c r="R228" s="16">
        <f>_xlfn.XLOOKUP(C228,XGBoost3!C:C,XGBoost3!E:E)</f>
        <v>9.7514524459838796</v>
      </c>
      <c r="S228" s="16">
        <f>_xlfn.XLOOKUP(C228,XGBoost3!C:C,XGBoost3!F:F)</f>
        <v>1.2875074148178101</v>
      </c>
      <c r="T228" s="16">
        <f>_xlfn.XLOOKUP(C228,Conv1!C:C,Conv1!D:D)</f>
        <v>1.00373458862304</v>
      </c>
      <c r="U228" s="16">
        <f>_xlfn.XLOOKUP(C228,Conv1!C:C,Conv1!E:E)</f>
        <v>185536.15625</v>
      </c>
      <c r="V228" s="16">
        <f>_xlfn.XLOOKUP(C228,Conv1!C:C,Conv1!F:F)</f>
        <v>269.16030883789</v>
      </c>
      <c r="W228" s="16">
        <f>_xlfn.XLOOKUP(C228,Conv2!C:C,Conv2!D:D)</f>
        <v>4.2222313880920401</v>
      </c>
      <c r="X228" s="16">
        <f>_xlfn.XLOOKUP(C228,Conv2!C:C,Conv2!E:E)</f>
        <v>3.2588870525360099</v>
      </c>
      <c r="Y228" s="16">
        <f>_xlfn.XLOOKUP(C228,Conv2!C:C,Conv2!E:E)</f>
        <v>3.2588870525360099</v>
      </c>
      <c r="Z228" s="15">
        <f t="shared" si="60"/>
        <v>-1</v>
      </c>
      <c r="AA228" s="15">
        <f t="shared" si="61"/>
        <v>-1</v>
      </c>
      <c r="AB228" s="15">
        <f t="shared" si="62"/>
        <v>-1</v>
      </c>
      <c r="AC228" s="15">
        <f t="shared" si="63"/>
        <v>-1</v>
      </c>
      <c r="AD228" s="15">
        <f t="shared" si="70"/>
        <v>1</v>
      </c>
      <c r="AE228" s="15">
        <f t="shared" si="71"/>
        <v>-1</v>
      </c>
      <c r="AF228" s="15">
        <f t="shared" si="64"/>
        <v>0</v>
      </c>
      <c r="AG228" s="15">
        <f t="shared" si="65"/>
        <v>0</v>
      </c>
      <c r="AH228" s="15">
        <f t="shared" si="66"/>
        <v>0</v>
      </c>
      <c r="AI228" s="15">
        <f t="shared" si="67"/>
        <v>0</v>
      </c>
      <c r="AJ228" s="17">
        <f t="shared" si="72"/>
        <v>0</v>
      </c>
      <c r="AK228" s="17">
        <f t="shared" si="73"/>
        <v>0</v>
      </c>
      <c r="AL228" s="15">
        <f t="shared" si="74"/>
        <v>1</v>
      </c>
      <c r="AM228" s="15">
        <f t="shared" si="75"/>
        <v>1</v>
      </c>
      <c r="AN228" s="15">
        <f t="shared" si="76"/>
        <v>1</v>
      </c>
      <c r="AO228" s="16">
        <f t="shared" si="68"/>
        <v>4.1829953519187084</v>
      </c>
      <c r="AP228" s="16">
        <f t="shared" si="77"/>
        <v>185530.59980666696</v>
      </c>
      <c r="AQ228" s="18">
        <f t="shared" si="78"/>
        <v>6.1561127119682286</v>
      </c>
    </row>
    <row r="229" spans="1:43" x14ac:dyDescent="0.2">
      <c r="A229" s="14" t="s">
        <v>28</v>
      </c>
      <c r="B229" s="15" t="s">
        <v>25</v>
      </c>
      <c r="C229" s="15" t="str">
        <f t="shared" si="79"/>
        <v>Wolves Bournemouth</v>
      </c>
      <c r="D229" s="15">
        <v>0</v>
      </c>
      <c r="E229" s="15">
        <v>1</v>
      </c>
      <c r="F229" s="15" t="s">
        <v>20</v>
      </c>
      <c r="G229" s="15">
        <f t="shared" si="69"/>
        <v>-1</v>
      </c>
      <c r="H229" s="15">
        <v>1.67</v>
      </c>
      <c r="I229" s="15">
        <v>3.6</v>
      </c>
      <c r="J229" s="15">
        <v>6</v>
      </c>
      <c r="K229" s="15">
        <v>1.65</v>
      </c>
      <c r="L229" s="15">
        <v>3.8</v>
      </c>
      <c r="M229" s="15">
        <v>5.25</v>
      </c>
      <c r="N229" s="15">
        <v>1.67</v>
      </c>
      <c r="O229" s="15">
        <v>3.75</v>
      </c>
      <c r="P229" s="15">
        <v>5.5</v>
      </c>
      <c r="Q229" s="16">
        <f>_xlfn.XLOOKUP(C229,XGBoost3!C:C,XGBoost3!D:D)</f>
        <v>2.1171927452087398</v>
      </c>
      <c r="R229" s="16">
        <f>_xlfn.XLOOKUP(C229,XGBoost3!C:C,XGBoost3!E:E)</f>
        <v>3.2432370185852002</v>
      </c>
      <c r="S229" s="16">
        <f>_xlfn.XLOOKUP(C229,XGBoost3!C:C,XGBoost3!F:F)</f>
        <v>4.5590796470642001</v>
      </c>
      <c r="T229" s="16">
        <f>_xlfn.XLOOKUP(C229,Conv1!C:C,Conv1!D:D)</f>
        <v>1.00008201599121</v>
      </c>
      <c r="U229" s="16">
        <f>_xlfn.XLOOKUP(C229,Conv1!C:C,Conv1!E:E)</f>
        <v>12787.9658203125</v>
      </c>
      <c r="V229" s="16">
        <f>_xlfn.XLOOKUP(C229,Conv1!C:C,Conv1!F:F)</f>
        <v>259141.359375</v>
      </c>
      <c r="W229" s="16">
        <f>_xlfn.XLOOKUP(C229,Conv2!C:C,Conv2!D:D)</f>
        <v>2.4405837059020898</v>
      </c>
      <c r="X229" s="16">
        <f>_xlfn.XLOOKUP(C229,Conv2!C:C,Conv2!E:E)</f>
        <v>3.2831280231475799</v>
      </c>
      <c r="Y229" s="16">
        <f>_xlfn.XLOOKUP(C229,Conv2!C:C,Conv2!E:E)</f>
        <v>3.2831280231475799</v>
      </c>
      <c r="Z229" s="15">
        <f t="shared" si="60"/>
        <v>1</v>
      </c>
      <c r="AA229" s="15">
        <f t="shared" si="61"/>
        <v>1</v>
      </c>
      <c r="AB229" s="15">
        <f t="shared" si="62"/>
        <v>1</v>
      </c>
      <c r="AC229" s="15">
        <f t="shared" si="63"/>
        <v>1</v>
      </c>
      <c r="AD229" s="15">
        <f t="shared" si="70"/>
        <v>1</v>
      </c>
      <c r="AE229" s="15">
        <f t="shared" si="71"/>
        <v>1</v>
      </c>
      <c r="AF229" s="15">
        <f t="shared" si="64"/>
        <v>0</v>
      </c>
      <c r="AG229" s="15">
        <f t="shared" si="65"/>
        <v>0</v>
      </c>
      <c r="AH229" s="15">
        <f t="shared" si="66"/>
        <v>0</v>
      </c>
      <c r="AI229" s="15">
        <f t="shared" si="67"/>
        <v>0</v>
      </c>
      <c r="AJ229" s="17">
        <f t="shared" si="72"/>
        <v>0</v>
      </c>
      <c r="AK229" s="17">
        <f t="shared" si="73"/>
        <v>0</v>
      </c>
      <c r="AL229" s="15">
        <f t="shared" si="74"/>
        <v>1</v>
      </c>
      <c r="AM229" s="15">
        <f t="shared" si="75"/>
        <v>1</v>
      </c>
      <c r="AN229" s="15">
        <f t="shared" si="76"/>
        <v>1</v>
      </c>
      <c r="AO229" s="16">
        <f t="shared" si="68"/>
        <v>1.1584995387433592</v>
      </c>
      <c r="AP229" s="16">
        <f t="shared" si="77"/>
        <v>259451.01616414782</v>
      </c>
      <c r="AQ229" s="18">
        <f t="shared" si="78"/>
        <v>2.3929667888053614</v>
      </c>
    </row>
    <row r="230" spans="1:43" x14ac:dyDescent="0.2">
      <c r="A230" s="14" t="s">
        <v>29</v>
      </c>
      <c r="B230" s="15" t="s">
        <v>22</v>
      </c>
      <c r="C230" s="15" t="str">
        <f t="shared" si="79"/>
        <v>Newcastle Liverpool</v>
      </c>
      <c r="D230" s="15">
        <v>0</v>
      </c>
      <c r="E230" s="15">
        <v>2</v>
      </c>
      <c r="F230" s="15" t="s">
        <v>20</v>
      </c>
      <c r="G230" s="15">
        <f t="shared" si="69"/>
        <v>-1</v>
      </c>
      <c r="H230" s="15">
        <v>2.5</v>
      </c>
      <c r="I230" s="15">
        <v>3.5</v>
      </c>
      <c r="J230" s="15">
        <v>2.7</v>
      </c>
      <c r="K230" s="15">
        <v>2.4500000000000002</v>
      </c>
      <c r="L230" s="15">
        <v>3.5</v>
      </c>
      <c r="M230" s="15">
        <v>2.75</v>
      </c>
      <c r="N230" s="15">
        <v>2.5</v>
      </c>
      <c r="O230" s="15">
        <v>3.45</v>
      </c>
      <c r="P230" s="15">
        <v>2.7</v>
      </c>
      <c r="Q230" s="16">
        <f>_xlfn.XLOOKUP(C230,XGBoost3!C:C,XGBoost3!D:D)</f>
        <v>1.8965601921081501</v>
      </c>
      <c r="R230" s="16">
        <f>_xlfn.XLOOKUP(C230,XGBoost3!C:C,XGBoost3!E:E)</f>
        <v>5.2368869781494096</v>
      </c>
      <c r="S230" s="16">
        <f>_xlfn.XLOOKUP(C230,XGBoost3!C:C,XGBoost3!F:F)</f>
        <v>3.5489130020141602</v>
      </c>
      <c r="T230" s="16">
        <f>_xlfn.XLOOKUP(C230,Conv1!C:C,Conv1!D:D)</f>
        <v>3.9606237411499001</v>
      </c>
      <c r="U230" s="16">
        <f>_xlfn.XLOOKUP(C230,Conv1!C:C,Conv1!E:E)</f>
        <v>50.909854888916001</v>
      </c>
      <c r="V230" s="16">
        <f>_xlfn.XLOOKUP(C230,Conv1!C:C,Conv1!F:F)</f>
        <v>1.37386798858642</v>
      </c>
      <c r="W230" s="16">
        <f>_xlfn.XLOOKUP(C230,Conv2!C:C,Conv2!D:D)</f>
        <v>1.98489010334014</v>
      </c>
      <c r="X230" s="16">
        <f>_xlfn.XLOOKUP(C230,Conv2!C:C,Conv2!E:E)</f>
        <v>3.89326691627502</v>
      </c>
      <c r="Y230" s="16">
        <f>_xlfn.XLOOKUP(C230,Conv2!C:C,Conv2!E:E)</f>
        <v>3.89326691627502</v>
      </c>
      <c r="Z230" s="15">
        <f t="shared" si="60"/>
        <v>1</v>
      </c>
      <c r="AA230" s="15">
        <f t="shared" si="61"/>
        <v>1</v>
      </c>
      <c r="AB230" s="15">
        <f t="shared" si="62"/>
        <v>1</v>
      </c>
      <c r="AC230" s="15">
        <f t="shared" si="63"/>
        <v>1</v>
      </c>
      <c r="AD230" s="15">
        <f t="shared" si="70"/>
        <v>-1</v>
      </c>
      <c r="AE230" s="15">
        <f t="shared" si="71"/>
        <v>1</v>
      </c>
      <c r="AF230" s="15">
        <f t="shared" si="64"/>
        <v>0</v>
      </c>
      <c r="AG230" s="15">
        <f t="shared" si="65"/>
        <v>0</v>
      </c>
      <c r="AH230" s="15">
        <f t="shared" si="66"/>
        <v>0</v>
      </c>
      <c r="AI230" s="15">
        <f t="shared" si="67"/>
        <v>0</v>
      </c>
      <c r="AJ230" s="17">
        <f t="shared" si="72"/>
        <v>1</v>
      </c>
      <c r="AK230" s="17">
        <f t="shared" si="73"/>
        <v>0</v>
      </c>
      <c r="AL230" s="15">
        <f t="shared" si="74"/>
        <v>1</v>
      </c>
      <c r="AM230" s="15">
        <f t="shared" si="75"/>
        <v>0</v>
      </c>
      <c r="AN230" s="15">
        <f t="shared" si="76"/>
        <v>1</v>
      </c>
      <c r="AO230" s="16">
        <f t="shared" si="68"/>
        <v>2.0682741499659021</v>
      </c>
      <c r="AP230" s="16">
        <f t="shared" si="77"/>
        <v>47.500840770473424</v>
      </c>
      <c r="AQ230" s="18">
        <f t="shared" si="78"/>
        <v>1.3732114542842235</v>
      </c>
    </row>
    <row r="231" spans="1:43" x14ac:dyDescent="0.2">
      <c r="A231" s="14" t="s">
        <v>37</v>
      </c>
      <c r="B231" s="15" t="s">
        <v>35</v>
      </c>
      <c r="C231" s="15" t="str">
        <f t="shared" si="79"/>
        <v>Man United Leicester</v>
      </c>
      <c r="D231" s="15">
        <v>3</v>
      </c>
      <c r="E231" s="15">
        <v>0</v>
      </c>
      <c r="F231" s="15" t="s">
        <v>24</v>
      </c>
      <c r="G231" s="15">
        <f t="shared" si="69"/>
        <v>1</v>
      </c>
      <c r="H231" s="15">
        <v>1.62</v>
      </c>
      <c r="I231" s="15">
        <v>4.33</v>
      </c>
      <c r="J231" s="15">
        <v>5.25</v>
      </c>
      <c r="K231" s="15">
        <v>1.6</v>
      </c>
      <c r="L231" s="15">
        <v>4.2</v>
      </c>
      <c r="M231" s="15">
        <v>5.25</v>
      </c>
      <c r="N231" s="15">
        <v>1.6</v>
      </c>
      <c r="O231" s="15">
        <v>4.3</v>
      </c>
      <c r="P231" s="15">
        <v>5</v>
      </c>
      <c r="Q231" s="16">
        <f>_xlfn.XLOOKUP(C231,XGBoost3!C:C,XGBoost3!D:D)</f>
        <v>2.4830913543701101</v>
      </c>
      <c r="R231" s="16">
        <f>_xlfn.XLOOKUP(C231,XGBoost3!C:C,XGBoost3!E:E)</f>
        <v>3.1853783130645699</v>
      </c>
      <c r="S231" s="16">
        <f>_xlfn.XLOOKUP(C231,XGBoost3!C:C,XGBoost3!F:F)</f>
        <v>3.5293071269989</v>
      </c>
      <c r="T231" s="16">
        <f>_xlfn.XLOOKUP(C231,Conv1!C:C,Conv1!D:D)</f>
        <v>2.68967485427856</v>
      </c>
      <c r="U231" s="16">
        <f>_xlfn.XLOOKUP(C231,Conv1!C:C,Conv1!E:E)</f>
        <v>2.3348195552825901</v>
      </c>
      <c r="V231" s="16">
        <f>_xlfn.XLOOKUP(C231,Conv1!C:C,Conv1!F:F)</f>
        <v>5.0022702217101997</v>
      </c>
      <c r="W231" s="16">
        <f>_xlfn.XLOOKUP(C231,Conv2!C:C,Conv2!D:D)</f>
        <v>2.4080269336700399</v>
      </c>
      <c r="X231" s="16">
        <f>_xlfn.XLOOKUP(C231,Conv2!C:C,Conv2!E:E)</f>
        <v>3.4153404235839799</v>
      </c>
      <c r="Y231" s="16">
        <f>_xlfn.XLOOKUP(C231,Conv2!C:C,Conv2!E:E)</f>
        <v>3.4153404235839799</v>
      </c>
      <c r="Z231" s="15">
        <f t="shared" si="60"/>
        <v>1</v>
      </c>
      <c r="AA231" s="15">
        <f t="shared" si="61"/>
        <v>1</v>
      </c>
      <c r="AB231" s="15">
        <f t="shared" si="62"/>
        <v>1</v>
      </c>
      <c r="AC231" s="15">
        <f t="shared" si="63"/>
        <v>1</v>
      </c>
      <c r="AD231" s="15">
        <f t="shared" si="70"/>
        <v>-1</v>
      </c>
      <c r="AE231" s="15">
        <f t="shared" si="71"/>
        <v>1</v>
      </c>
      <c r="AF231" s="15">
        <f t="shared" si="64"/>
        <v>1</v>
      </c>
      <c r="AG231" s="15">
        <f t="shared" si="65"/>
        <v>1</v>
      </c>
      <c r="AH231" s="15">
        <f t="shared" si="66"/>
        <v>1</v>
      </c>
      <c r="AI231" s="15">
        <f t="shared" si="67"/>
        <v>1</v>
      </c>
      <c r="AJ231" s="17">
        <f t="shared" si="72"/>
        <v>0</v>
      </c>
      <c r="AK231" s="17">
        <f t="shared" si="73"/>
        <v>1</v>
      </c>
      <c r="AL231" s="15">
        <f t="shared" si="74"/>
        <v>1</v>
      </c>
      <c r="AM231" s="15">
        <f t="shared" si="75"/>
        <v>0</v>
      </c>
      <c r="AN231" s="15">
        <f t="shared" si="76"/>
        <v>1</v>
      </c>
      <c r="AO231" s="16">
        <f t="shared" si="68"/>
        <v>2.0457686506167425</v>
      </c>
      <c r="AP231" s="16">
        <f t="shared" si="77"/>
        <v>2.2470715658948941</v>
      </c>
      <c r="AQ231" s="18">
        <f t="shared" si="78"/>
        <v>1.986624288789347</v>
      </c>
    </row>
    <row r="232" spans="1:43" x14ac:dyDescent="0.2">
      <c r="A232" s="14" t="s">
        <v>31</v>
      </c>
      <c r="B232" s="15" t="s">
        <v>39</v>
      </c>
      <c r="C232" s="15" t="str">
        <f t="shared" si="79"/>
        <v>Tottenham West Ham</v>
      </c>
      <c r="D232" s="15">
        <v>2</v>
      </c>
      <c r="E232" s="15">
        <v>0</v>
      </c>
      <c r="F232" s="15" t="s">
        <v>24</v>
      </c>
      <c r="G232" s="15">
        <f t="shared" si="69"/>
        <v>1</v>
      </c>
      <c r="H232" s="15">
        <v>1.75</v>
      </c>
      <c r="I232" s="15">
        <v>3.6</v>
      </c>
      <c r="J232" s="15">
        <v>4.75</v>
      </c>
      <c r="K232" s="15">
        <v>1.77</v>
      </c>
      <c r="L232" s="15">
        <v>3.7</v>
      </c>
      <c r="M232" s="15">
        <v>4.5</v>
      </c>
      <c r="N232" s="15">
        <v>1.8</v>
      </c>
      <c r="O232" s="15">
        <v>3.7</v>
      </c>
      <c r="P232" s="15">
        <v>4.3</v>
      </c>
      <c r="Q232" s="16">
        <f>_xlfn.XLOOKUP(C232,XGBoost3!C:C,XGBoost3!D:D)</f>
        <v>2.2992169857025102</v>
      </c>
      <c r="R232" s="16">
        <f>_xlfn.XLOOKUP(C232,XGBoost3!C:C,XGBoost3!E:E)</f>
        <v>6.2016286849975497</v>
      </c>
      <c r="S232" s="16">
        <f>_xlfn.XLOOKUP(C232,XGBoost3!C:C,XGBoost3!F:F)</f>
        <v>2.4763426780700599</v>
      </c>
      <c r="T232" s="16">
        <f>_xlfn.XLOOKUP(C232,Conv1!C:C,Conv1!D:D)</f>
        <v>8.5163421630859304</v>
      </c>
      <c r="U232" s="16">
        <f>_xlfn.XLOOKUP(C232,Conv1!C:C,Conv1!E:E)</f>
        <v>1.2071727514266899</v>
      </c>
      <c r="V232" s="16">
        <f>_xlfn.XLOOKUP(C232,Conv1!C:C,Conv1!F:F)</f>
        <v>18.451265335083001</v>
      </c>
      <c r="W232" s="16">
        <f>_xlfn.XLOOKUP(C232,Conv2!C:C,Conv2!D:D)</f>
        <v>2.5971002578735298</v>
      </c>
      <c r="X232" s="16">
        <f>_xlfn.XLOOKUP(C232,Conv2!C:C,Conv2!E:E)</f>
        <v>3.77190732955932</v>
      </c>
      <c r="Y232" s="16">
        <f>_xlfn.XLOOKUP(C232,Conv2!C:C,Conv2!E:E)</f>
        <v>3.77190732955932</v>
      </c>
      <c r="Z232" s="15">
        <f t="shared" si="60"/>
        <v>1</v>
      </c>
      <c r="AA232" s="15">
        <f t="shared" si="61"/>
        <v>1</v>
      </c>
      <c r="AB232" s="15">
        <f t="shared" si="62"/>
        <v>1</v>
      </c>
      <c r="AC232" s="15">
        <f t="shared" si="63"/>
        <v>1</v>
      </c>
      <c r="AD232" s="15">
        <f t="shared" si="70"/>
        <v>-1</v>
      </c>
      <c r="AE232" s="15">
        <f t="shared" si="71"/>
        <v>1</v>
      </c>
      <c r="AF232" s="15">
        <f t="shared" si="64"/>
        <v>1</v>
      </c>
      <c r="AG232" s="15">
        <f t="shared" si="65"/>
        <v>1</v>
      </c>
      <c r="AH232" s="15">
        <f t="shared" si="66"/>
        <v>1</v>
      </c>
      <c r="AI232" s="15">
        <f t="shared" si="67"/>
        <v>1</v>
      </c>
      <c r="AJ232" s="17">
        <f t="shared" si="72"/>
        <v>0</v>
      </c>
      <c r="AK232" s="17">
        <f t="shared" si="73"/>
        <v>1</v>
      </c>
      <c r="AL232" s="15">
        <f t="shared" si="74"/>
        <v>1</v>
      </c>
      <c r="AM232" s="15">
        <f t="shared" si="75"/>
        <v>0</v>
      </c>
      <c r="AN232" s="15">
        <f t="shared" si="76"/>
        <v>1</v>
      </c>
      <c r="AO232" s="16">
        <f t="shared" si="68"/>
        <v>3.1357757739106842</v>
      </c>
      <c r="AP232" s="16">
        <f t="shared" si="77"/>
        <v>15.861328769267635</v>
      </c>
      <c r="AQ232" s="18">
        <f t="shared" si="78"/>
        <v>0.9588646169921845</v>
      </c>
    </row>
    <row r="233" spans="1:43" x14ac:dyDescent="0.2">
      <c r="A233" s="14" t="s">
        <v>21</v>
      </c>
      <c r="B233" s="15" t="s">
        <v>28</v>
      </c>
      <c r="C233" s="15" t="str">
        <f t="shared" si="79"/>
        <v>Fulham Wolves</v>
      </c>
      <c r="D233" s="15">
        <v>1</v>
      </c>
      <c r="E233" s="15">
        <v>1</v>
      </c>
      <c r="F233" s="15" t="s">
        <v>23</v>
      </c>
      <c r="G233" s="15">
        <f t="shared" si="69"/>
        <v>0</v>
      </c>
      <c r="H233" s="15">
        <v>2.5</v>
      </c>
      <c r="I233" s="15">
        <v>3.2</v>
      </c>
      <c r="J233" s="15">
        <v>3</v>
      </c>
      <c r="K233" s="15">
        <v>2.5</v>
      </c>
      <c r="L233" s="15">
        <v>3.1</v>
      </c>
      <c r="M233" s="15">
        <v>2.9</v>
      </c>
      <c r="N233" s="15">
        <v>2.5</v>
      </c>
      <c r="O233" s="15">
        <v>3.2</v>
      </c>
      <c r="P233" s="15">
        <v>2.95</v>
      </c>
      <c r="Q233" s="16">
        <f>_xlfn.XLOOKUP(C233,XGBoost3!C:C,XGBoost3!D:D)</f>
        <v>2.5387542247772199</v>
      </c>
      <c r="R233" s="16">
        <f>_xlfn.XLOOKUP(C233,XGBoost3!C:C,XGBoost3!E:E)</f>
        <v>3.5073478221893302</v>
      </c>
      <c r="S233" s="16">
        <f>_xlfn.XLOOKUP(C233,XGBoost3!C:C,XGBoost3!F:F)</f>
        <v>3.1153590679168701</v>
      </c>
      <c r="T233" s="16">
        <f>_xlfn.XLOOKUP(C233,Conv1!C:C,Conv1!D:D)</f>
        <v>11142.0048828125</v>
      </c>
      <c r="U233" s="16">
        <f>_xlfn.XLOOKUP(C233,Conv1!C:C,Conv1!E:E)</f>
        <v>9147.2529296875</v>
      </c>
      <c r="V233" s="16">
        <f>_xlfn.XLOOKUP(C233,Conv1!C:C,Conv1!F:F)</f>
        <v>1.00019907951354</v>
      </c>
      <c r="W233" s="16">
        <f>_xlfn.XLOOKUP(C233,Conv2!C:C,Conv2!D:D)</f>
        <v>2.8665404319763099</v>
      </c>
      <c r="X233" s="16">
        <f>_xlfn.XLOOKUP(C233,Conv2!C:C,Conv2!E:E)</f>
        <v>3.6104223728179901</v>
      </c>
      <c r="Y233" s="16">
        <f>_xlfn.XLOOKUP(C233,Conv2!C:C,Conv2!E:E)</f>
        <v>3.6104223728179901</v>
      </c>
      <c r="Z233" s="15">
        <f t="shared" si="60"/>
        <v>1</v>
      </c>
      <c r="AA233" s="15">
        <f t="shared" si="61"/>
        <v>1</v>
      </c>
      <c r="AB233" s="15">
        <f t="shared" si="62"/>
        <v>1</v>
      </c>
      <c r="AC233" s="15">
        <f t="shared" si="63"/>
        <v>1</v>
      </c>
      <c r="AD233" s="15">
        <f t="shared" si="70"/>
        <v>-1</v>
      </c>
      <c r="AE233" s="15">
        <f t="shared" si="71"/>
        <v>1</v>
      </c>
      <c r="AF233" s="15">
        <f t="shared" si="64"/>
        <v>0</v>
      </c>
      <c r="AG233" s="15">
        <f t="shared" si="65"/>
        <v>0</v>
      </c>
      <c r="AH233" s="15">
        <f t="shared" si="66"/>
        <v>0</v>
      </c>
      <c r="AI233" s="15">
        <f t="shared" si="67"/>
        <v>0</v>
      </c>
      <c r="AJ233" s="17">
        <f t="shared" si="72"/>
        <v>0</v>
      </c>
      <c r="AK233" s="17">
        <f t="shared" si="73"/>
        <v>0</v>
      </c>
      <c r="AL233" s="15">
        <f t="shared" si="74"/>
        <v>1</v>
      </c>
      <c r="AM233" s="15">
        <f t="shared" si="75"/>
        <v>1</v>
      </c>
      <c r="AN233" s="15">
        <f t="shared" si="76"/>
        <v>1</v>
      </c>
      <c r="AO233" s="16">
        <f t="shared" si="68"/>
        <v>0.35115266635032588</v>
      </c>
      <c r="AP233" s="16">
        <f t="shared" si="77"/>
        <v>14411.879711434372</v>
      </c>
      <c r="AQ233" s="18">
        <f t="shared" si="78"/>
        <v>0.85962557133991369</v>
      </c>
    </row>
    <row r="234" spans="1:43" x14ac:dyDescent="0.2">
      <c r="A234" s="14" t="s">
        <v>33</v>
      </c>
      <c r="B234" s="15" t="s">
        <v>26</v>
      </c>
      <c r="C234" s="15" t="str">
        <f t="shared" si="79"/>
        <v>Everton Aston Villa</v>
      </c>
      <c r="D234" s="15">
        <v>0</v>
      </c>
      <c r="E234" s="15">
        <v>2</v>
      </c>
      <c r="F234" s="15" t="s">
        <v>20</v>
      </c>
      <c r="G234" s="15">
        <f t="shared" si="69"/>
        <v>-1</v>
      </c>
      <c r="H234" s="15">
        <v>2.5</v>
      </c>
      <c r="I234" s="15">
        <v>3.2</v>
      </c>
      <c r="J234" s="15">
        <v>3</v>
      </c>
      <c r="K234" s="15">
        <v>2.4500000000000002</v>
      </c>
      <c r="L234" s="15">
        <v>3.2</v>
      </c>
      <c r="M234" s="15">
        <v>2.95</v>
      </c>
      <c r="N234" s="15">
        <v>2.5</v>
      </c>
      <c r="O234" s="15">
        <v>3.15</v>
      </c>
      <c r="P234" s="15">
        <v>2.95</v>
      </c>
      <c r="Q234" s="16">
        <f>_xlfn.XLOOKUP(C234,XGBoost3!C:C,XGBoost3!D:D)</f>
        <v>2.5679159164428702</v>
      </c>
      <c r="R234" s="16">
        <f>_xlfn.XLOOKUP(C234,XGBoost3!C:C,XGBoost3!E:E)</f>
        <v>3.4757831096649099</v>
      </c>
      <c r="S234" s="16">
        <f>_xlfn.XLOOKUP(C234,XGBoost3!C:C,XGBoost3!F:F)</f>
        <v>3.0971817970275799</v>
      </c>
      <c r="T234" s="16">
        <f>_xlfn.XLOOKUP(C234,Conv1!C:C,Conv1!D:D)</f>
        <v>1.4040904045104901</v>
      </c>
      <c r="U234" s="16">
        <f>_xlfn.XLOOKUP(C234,Conv1!C:C,Conv1!E:E)</f>
        <v>78.620094299316406</v>
      </c>
      <c r="V234" s="16">
        <f>_xlfn.XLOOKUP(C234,Conv1!C:C,Conv1!F:F)</f>
        <v>3.6353623867034899</v>
      </c>
      <c r="W234" s="16">
        <f>_xlfn.XLOOKUP(C234,Conv2!C:C,Conv2!D:D)</f>
        <v>1.7400989532470701</v>
      </c>
      <c r="X234" s="16">
        <f>_xlfn.XLOOKUP(C234,Conv2!C:C,Conv2!E:E)</f>
        <v>4.5485706329345703</v>
      </c>
      <c r="Y234" s="16">
        <f>_xlfn.XLOOKUP(C234,Conv2!C:C,Conv2!E:E)</f>
        <v>4.5485706329345703</v>
      </c>
      <c r="Z234" s="15">
        <f t="shared" si="60"/>
        <v>1</v>
      </c>
      <c r="AA234" s="15">
        <f t="shared" si="61"/>
        <v>1</v>
      </c>
      <c r="AB234" s="15">
        <f t="shared" si="62"/>
        <v>1</v>
      </c>
      <c r="AC234" s="15">
        <f t="shared" si="63"/>
        <v>1</v>
      </c>
      <c r="AD234" s="15">
        <f t="shared" si="70"/>
        <v>1</v>
      </c>
      <c r="AE234" s="15">
        <f t="shared" si="71"/>
        <v>1</v>
      </c>
      <c r="AF234" s="15">
        <f t="shared" si="64"/>
        <v>0</v>
      </c>
      <c r="AG234" s="15">
        <f t="shared" si="65"/>
        <v>0</v>
      </c>
      <c r="AH234" s="15">
        <f t="shared" si="66"/>
        <v>0</v>
      </c>
      <c r="AI234" s="15">
        <f t="shared" si="67"/>
        <v>0</v>
      </c>
      <c r="AJ234" s="17">
        <f t="shared" si="72"/>
        <v>0</v>
      </c>
      <c r="AK234" s="17">
        <f t="shared" si="73"/>
        <v>0</v>
      </c>
      <c r="AL234" s="15">
        <f t="shared" si="74"/>
        <v>1</v>
      </c>
      <c r="AM234" s="15">
        <f t="shared" si="75"/>
        <v>1</v>
      </c>
      <c r="AN234" s="15">
        <f t="shared" si="76"/>
        <v>1</v>
      </c>
      <c r="AO234" s="16">
        <f t="shared" si="68"/>
        <v>0.36388141973104554</v>
      </c>
      <c r="AP234" s="16">
        <f t="shared" si="77"/>
        <v>75.481162371748781</v>
      </c>
      <c r="AQ234" s="18">
        <f t="shared" si="78"/>
        <v>2.2558540477265003</v>
      </c>
    </row>
    <row r="235" spans="1:43" x14ac:dyDescent="0.2">
      <c r="A235" s="14" t="s">
        <v>27</v>
      </c>
      <c r="B235" s="15" t="s">
        <v>32</v>
      </c>
      <c r="C235" s="15" t="str">
        <f t="shared" si="79"/>
        <v>Leeds Southampton</v>
      </c>
      <c r="D235" s="15">
        <v>1</v>
      </c>
      <c r="E235" s="15">
        <v>0</v>
      </c>
      <c r="F235" s="15" t="s">
        <v>24</v>
      </c>
      <c r="G235" s="15">
        <f t="shared" si="69"/>
        <v>1</v>
      </c>
      <c r="H235" s="15">
        <v>1.95</v>
      </c>
      <c r="I235" s="15">
        <v>3.5</v>
      </c>
      <c r="J235" s="15">
        <v>4</v>
      </c>
      <c r="K235" s="15">
        <v>1.98</v>
      </c>
      <c r="L235" s="15">
        <v>3.5</v>
      </c>
      <c r="M235" s="15">
        <v>3.7</v>
      </c>
      <c r="N235" s="15">
        <v>1.97</v>
      </c>
      <c r="O235" s="15">
        <v>3.5</v>
      </c>
      <c r="P235" s="15">
        <v>3.8</v>
      </c>
      <c r="Q235" s="16">
        <f>_xlfn.XLOOKUP(C235,XGBoost3!C:C,XGBoost3!D:D)</f>
        <v>2.6977472305297798</v>
      </c>
      <c r="R235" s="16">
        <f>_xlfn.XLOOKUP(C235,XGBoost3!C:C,XGBoost3!E:E)</f>
        <v>3.1367385387420601</v>
      </c>
      <c r="S235" s="16">
        <f>_xlfn.XLOOKUP(C235,XGBoost3!C:C,XGBoost3!F:F)</f>
        <v>3.22042655944824</v>
      </c>
      <c r="T235" s="16">
        <f>_xlfn.XLOOKUP(C235,Conv1!C:C,Conv1!D:D)</f>
        <v>46486.28515625</v>
      </c>
      <c r="U235" s="16">
        <f>_xlfn.XLOOKUP(C235,Conv1!C:C,Conv1!E:E)</f>
        <v>8.3635873794555593</v>
      </c>
      <c r="V235" s="16">
        <f>_xlfn.XLOOKUP(C235,Conv1!C:C,Conv1!F:F)</f>
        <v>1.13583111763</v>
      </c>
      <c r="W235" s="16">
        <f>_xlfn.XLOOKUP(C235,Conv2!C:C,Conv2!D:D)</f>
        <v>2.4835758209228498</v>
      </c>
      <c r="X235" s="16">
        <f>_xlfn.XLOOKUP(C235,Conv2!C:C,Conv2!E:E)</f>
        <v>3.70914506912231</v>
      </c>
      <c r="Y235" s="16">
        <f>_xlfn.XLOOKUP(C235,Conv2!C:C,Conv2!E:E)</f>
        <v>3.70914506912231</v>
      </c>
      <c r="Z235" s="15">
        <f t="shared" si="60"/>
        <v>1</v>
      </c>
      <c r="AA235" s="15">
        <f t="shared" si="61"/>
        <v>1</v>
      </c>
      <c r="AB235" s="15">
        <f t="shared" si="62"/>
        <v>1</v>
      </c>
      <c r="AC235" s="15">
        <f t="shared" si="63"/>
        <v>1</v>
      </c>
      <c r="AD235" s="15">
        <f t="shared" si="70"/>
        <v>-1</v>
      </c>
      <c r="AE235" s="15">
        <f t="shared" si="71"/>
        <v>1</v>
      </c>
      <c r="AF235" s="15">
        <f t="shared" si="64"/>
        <v>1</v>
      </c>
      <c r="AG235" s="15">
        <f t="shared" si="65"/>
        <v>1</v>
      </c>
      <c r="AH235" s="15">
        <f t="shared" si="66"/>
        <v>1</v>
      </c>
      <c r="AI235" s="15">
        <f t="shared" si="67"/>
        <v>1</v>
      </c>
      <c r="AJ235" s="17">
        <f t="shared" si="72"/>
        <v>0</v>
      </c>
      <c r="AK235" s="17">
        <f t="shared" si="73"/>
        <v>1</v>
      </c>
      <c r="AL235" s="15">
        <f t="shared" si="74"/>
        <v>1</v>
      </c>
      <c r="AM235" s="15">
        <f t="shared" si="75"/>
        <v>0</v>
      </c>
      <c r="AN235" s="15">
        <f t="shared" si="76"/>
        <v>1</v>
      </c>
      <c r="AO235" s="16">
        <f t="shared" si="68"/>
        <v>0.99873935226966126</v>
      </c>
      <c r="AP235" s="16">
        <f t="shared" si="77"/>
        <v>46484.315487031228</v>
      </c>
      <c r="AQ235" s="18">
        <f t="shared" si="78"/>
        <v>0.56192206064501926</v>
      </c>
    </row>
    <row r="236" spans="1:43" x14ac:dyDescent="0.2">
      <c r="A236" s="14" t="s">
        <v>35</v>
      </c>
      <c r="B236" s="15" t="s">
        <v>19</v>
      </c>
      <c r="C236" s="15" t="str">
        <f t="shared" si="79"/>
        <v>Leicester Arsenal</v>
      </c>
      <c r="D236" s="15">
        <v>0</v>
      </c>
      <c r="E236" s="15">
        <v>1</v>
      </c>
      <c r="F236" s="15" t="s">
        <v>20</v>
      </c>
      <c r="G236" s="15">
        <f t="shared" si="69"/>
        <v>-1</v>
      </c>
      <c r="H236" s="15">
        <v>4.75</v>
      </c>
      <c r="I236" s="15">
        <v>4</v>
      </c>
      <c r="J236" s="15">
        <v>1.7</v>
      </c>
      <c r="K236" s="15">
        <v>4.5999999999999996</v>
      </c>
      <c r="L236" s="15">
        <v>4</v>
      </c>
      <c r="M236" s="15">
        <v>1.7</v>
      </c>
      <c r="N236" s="15">
        <v>4.5999999999999996</v>
      </c>
      <c r="O236" s="15">
        <v>4.0999999999999996</v>
      </c>
      <c r="P236" s="15">
        <v>1.7</v>
      </c>
      <c r="Q236" s="16">
        <f>_xlfn.XLOOKUP(C236,XGBoost3!C:C,XGBoost3!D:D)</f>
        <v>1.5872840881347601</v>
      </c>
      <c r="R236" s="16">
        <f>_xlfn.XLOOKUP(C236,XGBoost3!C:C,XGBoost3!E:E)</f>
        <v>5.2912793159484801</v>
      </c>
      <c r="S236" s="16">
        <f>_xlfn.XLOOKUP(C236,XGBoost3!C:C,XGBoost3!F:F)</f>
        <v>5.5247769355773899</v>
      </c>
      <c r="T236" s="16">
        <f>_xlfn.XLOOKUP(C236,Conv1!C:C,Conv1!D:D)</f>
        <v>144.12648010253901</v>
      </c>
      <c r="U236" s="16">
        <f>_xlfn.XLOOKUP(C236,Conv1!C:C,Conv1!E:E)</f>
        <v>1.00703454017639</v>
      </c>
      <c r="V236" s="16">
        <f>_xlfn.XLOOKUP(C236,Conv1!C:C,Conv1!F:F)</f>
        <v>21288.30859375</v>
      </c>
      <c r="W236" s="16">
        <f>_xlfn.XLOOKUP(C236,Conv2!C:C,Conv2!D:D)</f>
        <v>1.74965059757232</v>
      </c>
      <c r="X236" s="16">
        <f>_xlfn.XLOOKUP(C236,Conv2!C:C,Conv2!E:E)</f>
        <v>4.9320549964904696</v>
      </c>
      <c r="Y236" s="16">
        <f>_xlfn.XLOOKUP(C236,Conv2!C:C,Conv2!E:E)</f>
        <v>4.9320549964904696</v>
      </c>
      <c r="Z236" s="15">
        <f t="shared" si="60"/>
        <v>-1</v>
      </c>
      <c r="AA236" s="15">
        <f t="shared" si="61"/>
        <v>-1</v>
      </c>
      <c r="AB236" s="15">
        <f t="shared" si="62"/>
        <v>-1</v>
      </c>
      <c r="AC236" s="15">
        <f t="shared" si="63"/>
        <v>1</v>
      </c>
      <c r="AD236" s="15">
        <f t="shared" si="70"/>
        <v>-1</v>
      </c>
      <c r="AE236" s="15">
        <f t="shared" si="71"/>
        <v>1</v>
      </c>
      <c r="AF236" s="15">
        <f t="shared" si="64"/>
        <v>1</v>
      </c>
      <c r="AG236" s="15">
        <f t="shared" si="65"/>
        <v>1</v>
      </c>
      <c r="AH236" s="15">
        <f t="shared" si="66"/>
        <v>1</v>
      </c>
      <c r="AI236" s="15">
        <f t="shared" si="67"/>
        <v>0</v>
      </c>
      <c r="AJ236" s="17">
        <f t="shared" si="72"/>
        <v>1</v>
      </c>
      <c r="AK236" s="17">
        <f t="shared" si="73"/>
        <v>0</v>
      </c>
      <c r="AL236" s="15">
        <f t="shared" si="74"/>
        <v>0</v>
      </c>
      <c r="AM236" s="15">
        <f t="shared" si="75"/>
        <v>1</v>
      </c>
      <c r="AN236" s="15">
        <f t="shared" si="76"/>
        <v>0</v>
      </c>
      <c r="AO236" s="16">
        <f t="shared" si="68"/>
        <v>5.0124367508366081</v>
      </c>
      <c r="AP236" s="16">
        <f t="shared" si="77"/>
        <v>21287.066087852418</v>
      </c>
      <c r="AQ236" s="18">
        <f t="shared" si="78"/>
        <v>4.3889619197987582</v>
      </c>
    </row>
    <row r="237" spans="1:43" x14ac:dyDescent="0.2">
      <c r="A237" s="14" t="s">
        <v>39</v>
      </c>
      <c r="B237" s="15" t="s">
        <v>30</v>
      </c>
      <c r="C237" s="15" t="str">
        <f t="shared" si="79"/>
        <v>West Ham Nott'm Forest</v>
      </c>
      <c r="D237" s="15">
        <v>4</v>
      </c>
      <c r="E237" s="15">
        <v>0</v>
      </c>
      <c r="F237" s="15" t="s">
        <v>24</v>
      </c>
      <c r="G237" s="15">
        <f t="shared" si="69"/>
        <v>1</v>
      </c>
      <c r="H237" s="15">
        <v>1.75</v>
      </c>
      <c r="I237" s="15">
        <v>3.6</v>
      </c>
      <c r="J237" s="15">
        <v>5</v>
      </c>
      <c r="K237" s="15">
        <v>1.75</v>
      </c>
      <c r="L237" s="15">
        <v>3.6</v>
      </c>
      <c r="M237" s="15">
        <v>4.8</v>
      </c>
      <c r="N237" s="15">
        <v>1.77</v>
      </c>
      <c r="O237" s="15">
        <v>3.6</v>
      </c>
      <c r="P237" s="15">
        <v>4.8</v>
      </c>
      <c r="Q237" s="16">
        <f>_xlfn.XLOOKUP(C237,XGBoost3!C:C,XGBoost3!D:D)</f>
        <v>3.1342475414276101</v>
      </c>
      <c r="R237" s="16">
        <f>_xlfn.XLOOKUP(C237,XGBoost3!C:C,XGBoost3!E:E)</f>
        <v>3.1932706832885698</v>
      </c>
      <c r="S237" s="16">
        <f>_xlfn.XLOOKUP(C237,XGBoost3!C:C,XGBoost3!F:F)</f>
        <v>2.7189750671386701</v>
      </c>
      <c r="T237" s="16">
        <f>_xlfn.XLOOKUP(C237,Conv1!C:C,Conv1!D:D)</f>
        <v>319.37683105468699</v>
      </c>
      <c r="U237" s="16">
        <f>_xlfn.XLOOKUP(C237,Conv1!C:C,Conv1!E:E)</f>
        <v>1.17685866355896</v>
      </c>
      <c r="V237" s="16">
        <f>_xlfn.XLOOKUP(C237,Conv1!C:C,Conv1!F:F)</f>
        <v>6.7958226203918404</v>
      </c>
      <c r="W237" s="16">
        <f>_xlfn.XLOOKUP(C237,Conv2!C:C,Conv2!D:D)</f>
        <v>2.8797297477722101</v>
      </c>
      <c r="X237" s="16">
        <f>_xlfn.XLOOKUP(C237,Conv2!C:C,Conv2!E:E)</f>
        <v>3.69144511222839</v>
      </c>
      <c r="Y237" s="16">
        <f>_xlfn.XLOOKUP(C237,Conv2!C:C,Conv2!E:E)</f>
        <v>3.69144511222839</v>
      </c>
      <c r="Z237" s="15">
        <f t="shared" si="60"/>
        <v>1</v>
      </c>
      <c r="AA237" s="15">
        <f t="shared" si="61"/>
        <v>1</v>
      </c>
      <c r="AB237" s="15">
        <f t="shared" si="62"/>
        <v>1</v>
      </c>
      <c r="AC237" s="15">
        <f t="shared" si="63"/>
        <v>-1</v>
      </c>
      <c r="AD237" s="15">
        <f t="shared" si="70"/>
        <v>-1</v>
      </c>
      <c r="AE237" s="15">
        <f t="shared" si="71"/>
        <v>1</v>
      </c>
      <c r="AF237" s="15">
        <f t="shared" si="64"/>
        <v>1</v>
      </c>
      <c r="AG237" s="15">
        <f t="shared" si="65"/>
        <v>1</v>
      </c>
      <c r="AH237" s="15">
        <f t="shared" si="66"/>
        <v>1</v>
      </c>
      <c r="AI237" s="15">
        <f t="shared" si="67"/>
        <v>0</v>
      </c>
      <c r="AJ237" s="17">
        <f t="shared" si="72"/>
        <v>0</v>
      </c>
      <c r="AK237" s="17">
        <f t="shared" si="73"/>
        <v>1</v>
      </c>
      <c r="AL237" s="15">
        <f t="shared" si="74"/>
        <v>0</v>
      </c>
      <c r="AM237" s="15">
        <f t="shared" si="75"/>
        <v>0</v>
      </c>
      <c r="AN237" s="15">
        <f t="shared" si="76"/>
        <v>1</v>
      </c>
      <c r="AO237" s="16">
        <f t="shared" si="68"/>
        <v>2.5213617079971544</v>
      </c>
      <c r="AP237" s="16">
        <f t="shared" si="77"/>
        <v>317.6223450175836</v>
      </c>
      <c r="AQ237" s="18">
        <f t="shared" si="78"/>
        <v>1.5712276285896205</v>
      </c>
    </row>
    <row r="238" spans="1:43" x14ac:dyDescent="0.2">
      <c r="A238" s="14" t="s">
        <v>25</v>
      </c>
      <c r="B238" s="15" t="s">
        <v>40</v>
      </c>
      <c r="C238" s="15" t="str">
        <f t="shared" si="79"/>
        <v>Bournemouth Man City</v>
      </c>
      <c r="D238" s="15">
        <v>1</v>
      </c>
      <c r="E238" s="15">
        <v>4</v>
      </c>
      <c r="F238" s="15" t="s">
        <v>20</v>
      </c>
      <c r="G238" s="15">
        <f t="shared" si="69"/>
        <v>-1</v>
      </c>
      <c r="H238" s="15">
        <v>10</v>
      </c>
      <c r="I238" s="15">
        <v>5.75</v>
      </c>
      <c r="J238" s="15">
        <v>1.29</v>
      </c>
      <c r="K238" s="15">
        <v>10</v>
      </c>
      <c r="L238" s="15">
        <v>5.75</v>
      </c>
      <c r="M238" s="15">
        <v>1.28</v>
      </c>
      <c r="N238" s="15">
        <v>11</v>
      </c>
      <c r="O238" s="15">
        <v>5.75</v>
      </c>
      <c r="P238" s="15">
        <v>1.3</v>
      </c>
      <c r="Q238" s="16">
        <f>_xlfn.XLOOKUP(C238,XGBoost3!C:C,XGBoost3!D:D)</f>
        <v>6.9529752731323198</v>
      </c>
      <c r="R238" s="16">
        <f>_xlfn.XLOOKUP(C238,XGBoost3!C:C,XGBoost3!E:E)</f>
        <v>3.4092500209808301</v>
      </c>
      <c r="S238" s="16">
        <f>_xlfn.XLOOKUP(C238,XGBoost3!C:C,XGBoost3!F:F)</f>
        <v>1.7766500711441</v>
      </c>
      <c r="T238" s="16">
        <f>_xlfn.XLOOKUP(C238,Conv1!C:C,Conv1!D:D)</f>
        <v>56.3710327148437</v>
      </c>
      <c r="U238" s="16">
        <f>_xlfn.XLOOKUP(C238,Conv1!C:C,Conv1!E:E)</f>
        <v>1.12971055507659</v>
      </c>
      <c r="V238" s="16">
        <f>_xlfn.XLOOKUP(C238,Conv1!C:C,Conv1!F:F)</f>
        <v>10.301002502441399</v>
      </c>
      <c r="W238" s="16">
        <f>_xlfn.XLOOKUP(C238,Conv2!C:C,Conv2!D:D)</f>
        <v>5.6961340904235804</v>
      </c>
      <c r="X238" s="16">
        <f>_xlfn.XLOOKUP(C238,Conv2!C:C,Conv2!E:E)</f>
        <v>3.5556323528289702</v>
      </c>
      <c r="Y238" s="16">
        <f>_xlfn.XLOOKUP(C238,Conv2!C:C,Conv2!E:E)</f>
        <v>3.5556323528289702</v>
      </c>
      <c r="Z238" s="15">
        <f t="shared" si="60"/>
        <v>-1</v>
      </c>
      <c r="AA238" s="15">
        <f t="shared" si="61"/>
        <v>-1</v>
      </c>
      <c r="AB238" s="15">
        <f t="shared" si="62"/>
        <v>-1</v>
      </c>
      <c r="AC238" s="15">
        <f t="shared" si="63"/>
        <v>-1</v>
      </c>
      <c r="AD238" s="15">
        <f t="shared" si="70"/>
        <v>-1</v>
      </c>
      <c r="AE238" s="15">
        <f t="shared" si="71"/>
        <v>-1</v>
      </c>
      <c r="AF238" s="15">
        <f t="shared" si="64"/>
        <v>1</v>
      </c>
      <c r="AG238" s="15">
        <f t="shared" si="65"/>
        <v>1</v>
      </c>
      <c r="AH238" s="15">
        <f t="shared" si="66"/>
        <v>1</v>
      </c>
      <c r="AI238" s="15">
        <f t="shared" si="67"/>
        <v>1</v>
      </c>
      <c r="AJ238" s="17">
        <f t="shared" si="72"/>
        <v>1</v>
      </c>
      <c r="AK238" s="17">
        <f t="shared" si="73"/>
        <v>1</v>
      </c>
      <c r="AL238" s="15">
        <f t="shared" si="74"/>
        <v>1</v>
      </c>
      <c r="AM238" s="15">
        <f t="shared" si="75"/>
        <v>1</v>
      </c>
      <c r="AN238" s="15">
        <f t="shared" si="76"/>
        <v>1</v>
      </c>
      <c r="AO238" s="16">
        <f t="shared" si="68"/>
        <v>4.6994377210979543</v>
      </c>
      <c r="AP238" s="16">
        <f t="shared" si="77"/>
        <v>46.485435678449271</v>
      </c>
      <c r="AQ238" s="18">
        <f t="shared" si="78"/>
        <v>6.1671809012584164</v>
      </c>
    </row>
    <row r="239" spans="1:43" x14ac:dyDescent="0.2">
      <c r="A239" s="14" t="s">
        <v>18</v>
      </c>
      <c r="B239" s="15" t="s">
        <v>22</v>
      </c>
      <c r="C239" s="15" t="str">
        <f t="shared" si="79"/>
        <v>Crystal Palace Liverpool</v>
      </c>
      <c r="D239" s="15">
        <v>0</v>
      </c>
      <c r="E239" s="15">
        <v>0</v>
      </c>
      <c r="F239" s="15" t="s">
        <v>23</v>
      </c>
      <c r="G239" s="15">
        <f t="shared" si="69"/>
        <v>0</v>
      </c>
      <c r="H239" s="15">
        <v>4.75</v>
      </c>
      <c r="I239" s="15">
        <v>3.8</v>
      </c>
      <c r="J239" s="15">
        <v>1.73</v>
      </c>
      <c r="K239" s="15">
        <v>4.5999999999999996</v>
      </c>
      <c r="L239" s="15">
        <v>3.9</v>
      </c>
      <c r="M239" s="15">
        <v>1.72</v>
      </c>
      <c r="N239" s="15">
        <v>4.5999999999999996</v>
      </c>
      <c r="O239" s="15">
        <v>3.9</v>
      </c>
      <c r="P239" s="15">
        <v>1.73</v>
      </c>
      <c r="Q239" s="16">
        <f>_xlfn.XLOOKUP(C239,XGBoost3!C:C,XGBoost3!D:D)</f>
        <v>3.6220726966857901</v>
      </c>
      <c r="R239" s="16">
        <f>_xlfn.XLOOKUP(C239,XGBoost3!C:C,XGBoost3!E:E)</f>
        <v>4.08803367614746</v>
      </c>
      <c r="S239" s="16">
        <f>_xlfn.XLOOKUP(C239,XGBoost3!C:C,XGBoost3!F:F)</f>
        <v>2.08638191223144</v>
      </c>
      <c r="T239" s="16">
        <f>_xlfn.XLOOKUP(C239,Conv1!C:C,Conv1!D:D)</f>
        <v>15.8715305328369</v>
      </c>
      <c r="U239" s="16">
        <f>_xlfn.XLOOKUP(C239,Conv1!C:C,Conv1!E:E)</f>
        <v>68.213073730468693</v>
      </c>
      <c r="V239" s="16">
        <f>_xlfn.XLOOKUP(C239,Conv1!C:C,Conv1!F:F)</f>
        <v>1.08420574665069</v>
      </c>
      <c r="W239" s="16">
        <f>_xlfn.XLOOKUP(C239,Conv2!C:C,Conv2!D:D)</f>
        <v>3.5783886909484801</v>
      </c>
      <c r="X239" s="16">
        <f>_xlfn.XLOOKUP(C239,Conv2!C:C,Conv2!E:E)</f>
        <v>3.3109745979309002</v>
      </c>
      <c r="Y239" s="16">
        <f>_xlfn.XLOOKUP(C239,Conv2!C:C,Conv2!E:E)</f>
        <v>3.3109745979309002</v>
      </c>
      <c r="Z239" s="15">
        <f t="shared" si="60"/>
        <v>-1</v>
      </c>
      <c r="AA239" s="15">
        <f t="shared" si="61"/>
        <v>-1</v>
      </c>
      <c r="AB239" s="15">
        <f t="shared" si="62"/>
        <v>-1</v>
      </c>
      <c r="AC239" s="15">
        <f t="shared" si="63"/>
        <v>-1</v>
      </c>
      <c r="AD239" s="15">
        <f t="shared" si="70"/>
        <v>-1</v>
      </c>
      <c r="AE239" s="15">
        <f t="shared" si="71"/>
        <v>-1</v>
      </c>
      <c r="AF239" s="15">
        <f t="shared" si="64"/>
        <v>0</v>
      </c>
      <c r="AG239" s="15">
        <f t="shared" si="65"/>
        <v>0</v>
      </c>
      <c r="AH239" s="15">
        <f t="shared" si="66"/>
        <v>0</v>
      </c>
      <c r="AI239" s="15">
        <f t="shared" si="67"/>
        <v>0</v>
      </c>
      <c r="AJ239" s="17">
        <f t="shared" si="72"/>
        <v>0</v>
      </c>
      <c r="AK239" s="17">
        <f t="shared" si="73"/>
        <v>0</v>
      </c>
      <c r="AL239" s="15">
        <f t="shared" si="74"/>
        <v>1</v>
      </c>
      <c r="AM239" s="15">
        <f t="shared" si="75"/>
        <v>1</v>
      </c>
      <c r="AN239" s="15">
        <f t="shared" si="76"/>
        <v>1</v>
      </c>
      <c r="AO239" s="16">
        <f t="shared" si="68"/>
        <v>1.057689246092002</v>
      </c>
      <c r="AP239" s="16">
        <f t="shared" si="77"/>
        <v>65.296522904600636</v>
      </c>
      <c r="AQ239" s="18">
        <f t="shared" si="78"/>
        <v>1.9723390353505137</v>
      </c>
    </row>
    <row r="240" spans="1:43" x14ac:dyDescent="0.2">
      <c r="A240" s="14" t="s">
        <v>31</v>
      </c>
      <c r="B240" s="15" t="s">
        <v>34</v>
      </c>
      <c r="C240" s="15" t="str">
        <f t="shared" si="79"/>
        <v>Tottenham Chelsea</v>
      </c>
      <c r="D240" s="15">
        <v>2</v>
      </c>
      <c r="E240" s="15">
        <v>0</v>
      </c>
      <c r="F240" s="15" t="s">
        <v>24</v>
      </c>
      <c r="G240" s="15">
        <f t="shared" si="69"/>
        <v>1</v>
      </c>
      <c r="H240" s="15">
        <v>2.5499999999999998</v>
      </c>
      <c r="I240" s="15">
        <v>3.25</v>
      </c>
      <c r="J240" s="15">
        <v>2.9</v>
      </c>
      <c r="K240" s="15">
        <v>2.4500000000000002</v>
      </c>
      <c r="L240" s="15">
        <v>3.3</v>
      </c>
      <c r="M240" s="15">
        <v>2.85</v>
      </c>
      <c r="N240" s="15">
        <v>2.5</v>
      </c>
      <c r="O240" s="15">
        <v>3.3</v>
      </c>
      <c r="P240" s="15">
        <v>2.9</v>
      </c>
      <c r="Q240" s="16">
        <f>_xlfn.XLOOKUP(C240,XGBoost3!C:C,XGBoost3!D:D)</f>
        <v>1.7293125391006401</v>
      </c>
      <c r="R240" s="16">
        <f>_xlfn.XLOOKUP(C240,XGBoost3!C:C,XGBoost3!E:E)</f>
        <v>7.06056308746337</v>
      </c>
      <c r="S240" s="16">
        <f>_xlfn.XLOOKUP(C240,XGBoost3!C:C,XGBoost3!F:F)</f>
        <v>3.5701053142547599</v>
      </c>
      <c r="T240" s="16">
        <f>_xlfn.XLOOKUP(C240,Conv1!C:C,Conv1!D:D)</f>
        <v>1.00007796287536</v>
      </c>
      <c r="U240" s="16">
        <f>_xlfn.XLOOKUP(C240,Conv1!C:C,Conv1!E:E)</f>
        <v>12847.296875</v>
      </c>
      <c r="V240" s="16">
        <f>_xlfn.XLOOKUP(C240,Conv1!C:C,Conv1!F:F)</f>
        <v>15606111</v>
      </c>
      <c r="W240" s="16">
        <f>_xlfn.XLOOKUP(C240,Conv2!C:C,Conv2!D:D)</f>
        <v>1.85345900058746</v>
      </c>
      <c r="X240" s="16">
        <f>_xlfn.XLOOKUP(C240,Conv2!C:C,Conv2!E:E)</f>
        <v>4.1062431335449201</v>
      </c>
      <c r="Y240" s="16">
        <f>_xlfn.XLOOKUP(C240,Conv2!C:C,Conv2!E:E)</f>
        <v>4.1062431335449201</v>
      </c>
      <c r="Z240" s="15">
        <f t="shared" si="60"/>
        <v>1</v>
      </c>
      <c r="AA240" s="15">
        <f t="shared" si="61"/>
        <v>1</v>
      </c>
      <c r="AB240" s="15">
        <f t="shared" si="62"/>
        <v>1</v>
      </c>
      <c r="AC240" s="15">
        <f t="shared" si="63"/>
        <v>1</v>
      </c>
      <c r="AD240" s="15">
        <f t="shared" si="70"/>
        <v>1</v>
      </c>
      <c r="AE240" s="15">
        <f t="shared" si="71"/>
        <v>1</v>
      </c>
      <c r="AF240" s="15">
        <f t="shared" si="64"/>
        <v>1</v>
      </c>
      <c r="AG240" s="15">
        <f t="shared" si="65"/>
        <v>1</v>
      </c>
      <c r="AH240" s="15">
        <f t="shared" si="66"/>
        <v>1</v>
      </c>
      <c r="AI240" s="15">
        <f t="shared" si="67"/>
        <v>1</v>
      </c>
      <c r="AJ240" s="17">
        <f t="shared" si="72"/>
        <v>1</v>
      </c>
      <c r="AK240" s="17">
        <f t="shared" si="73"/>
        <v>1</v>
      </c>
      <c r="AL240" s="15">
        <f t="shared" si="74"/>
        <v>1</v>
      </c>
      <c r="AM240" s="15">
        <f t="shared" si="75"/>
        <v>1</v>
      </c>
      <c r="AN240" s="15">
        <f t="shared" si="76"/>
        <v>1</v>
      </c>
      <c r="AO240" s="16">
        <f t="shared" si="68"/>
        <v>3.8967723861385601</v>
      </c>
      <c r="AP240" s="16">
        <f t="shared" si="77"/>
        <v>15606113.385373808</v>
      </c>
      <c r="AQ240" s="18">
        <f t="shared" si="78"/>
        <v>1.5884161141004478</v>
      </c>
    </row>
    <row r="241" spans="1:43" x14ac:dyDescent="0.2">
      <c r="A241" s="14" t="s">
        <v>19</v>
      </c>
      <c r="B241" s="15" t="s">
        <v>33</v>
      </c>
      <c r="C241" s="15" t="str">
        <f t="shared" si="79"/>
        <v>Arsenal Everton</v>
      </c>
      <c r="D241" s="15">
        <v>4</v>
      </c>
      <c r="E241" s="15">
        <v>0</v>
      </c>
      <c r="F241" s="15" t="s">
        <v>24</v>
      </c>
      <c r="G241" s="15">
        <f t="shared" si="69"/>
        <v>1</v>
      </c>
      <c r="H241" s="15">
        <v>1.36</v>
      </c>
      <c r="I241" s="15">
        <v>4.75</v>
      </c>
      <c r="J241" s="15">
        <v>10</v>
      </c>
      <c r="K241" s="15">
        <v>1.34</v>
      </c>
      <c r="L241" s="15">
        <v>5</v>
      </c>
      <c r="M241" s="15">
        <v>9.25</v>
      </c>
      <c r="N241" s="15">
        <v>1.35</v>
      </c>
      <c r="O241" s="15">
        <v>5</v>
      </c>
      <c r="P241" s="15">
        <v>8.75</v>
      </c>
      <c r="Q241" s="16">
        <f>_xlfn.XLOOKUP(C241,XGBoost3!C:C,XGBoost3!D:D)</f>
        <v>1.68454265594482</v>
      </c>
      <c r="R241" s="16">
        <f>_xlfn.XLOOKUP(C241,XGBoost3!C:C,XGBoost3!E:E)</f>
        <v>6.4399204254150302</v>
      </c>
      <c r="S241" s="16">
        <f>_xlfn.XLOOKUP(C241,XGBoost3!C:C,XGBoost3!F:F)</f>
        <v>3.98270535469055</v>
      </c>
      <c r="T241" s="16">
        <f>_xlfn.XLOOKUP(C241,Conv1!C:C,Conv1!D:D)</f>
        <v>1.0001034736633301</v>
      </c>
      <c r="U241" s="16">
        <f>_xlfn.XLOOKUP(C241,Conv1!C:C,Conv1!E:E)</f>
        <v>9661.552734375</v>
      </c>
      <c r="V241" s="16">
        <f>_xlfn.XLOOKUP(C241,Conv1!C:C,Conv1!F:F)</f>
        <v>129874104</v>
      </c>
      <c r="W241" s="16">
        <f>_xlfn.XLOOKUP(C241,Conv2!C:C,Conv2!D:D)</f>
        <v>2.2381241321563698</v>
      </c>
      <c r="X241" s="16">
        <f>_xlfn.XLOOKUP(C241,Conv2!C:C,Conv2!E:E)</f>
        <v>3.89802765846252</v>
      </c>
      <c r="Y241" s="16">
        <f>_xlfn.XLOOKUP(C241,Conv2!C:C,Conv2!E:E)</f>
        <v>3.89802765846252</v>
      </c>
      <c r="Z241" s="15">
        <f t="shared" si="60"/>
        <v>1</v>
      </c>
      <c r="AA241" s="15">
        <f t="shared" si="61"/>
        <v>1</v>
      </c>
      <c r="AB241" s="15">
        <f t="shared" si="62"/>
        <v>1</v>
      </c>
      <c r="AC241" s="15">
        <f t="shared" si="63"/>
        <v>1</v>
      </c>
      <c r="AD241" s="15">
        <f t="shared" si="70"/>
        <v>1</v>
      </c>
      <c r="AE241" s="15">
        <f t="shared" si="71"/>
        <v>1</v>
      </c>
      <c r="AF241" s="15">
        <f t="shared" si="64"/>
        <v>1</v>
      </c>
      <c r="AG241" s="15">
        <f t="shared" si="65"/>
        <v>1</v>
      </c>
      <c r="AH241" s="15">
        <f t="shared" si="66"/>
        <v>1</v>
      </c>
      <c r="AI241" s="15">
        <f t="shared" si="67"/>
        <v>1</v>
      </c>
      <c r="AJ241" s="17">
        <f t="shared" si="72"/>
        <v>1</v>
      </c>
      <c r="AK241" s="17">
        <f t="shared" si="73"/>
        <v>1</v>
      </c>
      <c r="AL241" s="15">
        <f t="shared" si="74"/>
        <v>1</v>
      </c>
      <c r="AM241" s="15">
        <f t="shared" si="75"/>
        <v>1</v>
      </c>
      <c r="AN241" s="15">
        <f t="shared" si="76"/>
        <v>1</v>
      </c>
      <c r="AO241" s="16">
        <f t="shared" si="68"/>
        <v>4.9912310961695781</v>
      </c>
      <c r="AP241" s="16">
        <f t="shared" si="77"/>
        <v>129874095.60899772</v>
      </c>
      <c r="AQ241" s="18">
        <f t="shared" si="78"/>
        <v>5.0541807564309371</v>
      </c>
    </row>
    <row r="242" spans="1:43" x14ac:dyDescent="0.2">
      <c r="A242" s="14" t="s">
        <v>22</v>
      </c>
      <c r="B242" s="15" t="s">
        <v>28</v>
      </c>
      <c r="C242" s="15" t="str">
        <f t="shared" si="79"/>
        <v>Liverpool Wolves</v>
      </c>
      <c r="D242" s="15">
        <v>2</v>
      </c>
      <c r="E242" s="15">
        <v>0</v>
      </c>
      <c r="F242" s="15" t="s">
        <v>24</v>
      </c>
      <c r="G242" s="15">
        <f t="shared" si="69"/>
        <v>1</v>
      </c>
      <c r="H242" s="15">
        <v>1.5</v>
      </c>
      <c r="I242" s="15">
        <v>4.75</v>
      </c>
      <c r="J242" s="15">
        <v>6</v>
      </c>
      <c r="K242" s="15">
        <v>1.47</v>
      </c>
      <c r="L242" s="15">
        <v>4.5</v>
      </c>
      <c r="M242" s="15">
        <v>6.5</v>
      </c>
      <c r="N242" s="15">
        <v>1.5</v>
      </c>
      <c r="O242" s="15">
        <v>4.5999999999999996</v>
      </c>
      <c r="P242" s="15">
        <v>6.25</v>
      </c>
      <c r="Q242" s="16">
        <f>_xlfn.XLOOKUP(C242,XGBoost3!C:C,XGBoost3!D:D)</f>
        <v>1.7119323015212999</v>
      </c>
      <c r="R242" s="16">
        <f>_xlfn.XLOOKUP(C242,XGBoost3!C:C,XGBoost3!E:E)</f>
        <v>4.1887412071228001</v>
      </c>
      <c r="S242" s="16">
        <f>_xlfn.XLOOKUP(C242,XGBoost3!C:C,XGBoost3!F:F)</f>
        <v>5.6455841064453098</v>
      </c>
      <c r="T242" s="16">
        <f>_xlfn.XLOOKUP(C242,Conv1!C:C,Conv1!D:D)</f>
        <v>1.4920525550842201</v>
      </c>
      <c r="U242" s="16">
        <f>_xlfn.XLOOKUP(C242,Conv1!C:C,Conv1!E:E)</f>
        <v>32.096832275390597</v>
      </c>
      <c r="V242" s="16">
        <f>_xlfn.XLOOKUP(C242,Conv1!C:C,Conv1!F:F)</f>
        <v>3.3486628532409601</v>
      </c>
      <c r="W242" s="16">
        <f>_xlfn.XLOOKUP(C242,Conv2!C:C,Conv2!D:D)</f>
        <v>2.13800024986267</v>
      </c>
      <c r="X242" s="16">
        <f>_xlfn.XLOOKUP(C242,Conv2!C:C,Conv2!E:E)</f>
        <v>3.4741108417510902</v>
      </c>
      <c r="Y242" s="16">
        <f>_xlfn.XLOOKUP(C242,Conv2!C:C,Conv2!E:E)</f>
        <v>3.4741108417510902</v>
      </c>
      <c r="Z242" s="15">
        <f t="shared" si="60"/>
        <v>1</v>
      </c>
      <c r="AA242" s="15">
        <f t="shared" si="61"/>
        <v>1</v>
      </c>
      <c r="AB242" s="15">
        <f t="shared" si="62"/>
        <v>1</v>
      </c>
      <c r="AC242" s="15">
        <f t="shared" si="63"/>
        <v>1</v>
      </c>
      <c r="AD242" s="15">
        <f t="shared" si="70"/>
        <v>1</v>
      </c>
      <c r="AE242" s="15">
        <f t="shared" si="71"/>
        <v>1</v>
      </c>
      <c r="AF242" s="15">
        <f t="shared" si="64"/>
        <v>1</v>
      </c>
      <c r="AG242" s="15">
        <f t="shared" si="65"/>
        <v>1</v>
      </c>
      <c r="AH242" s="15">
        <f t="shared" si="66"/>
        <v>1</v>
      </c>
      <c r="AI242" s="15">
        <f t="shared" si="67"/>
        <v>1</v>
      </c>
      <c r="AJ242" s="17">
        <f t="shared" si="72"/>
        <v>1</v>
      </c>
      <c r="AK242" s="17">
        <f t="shared" si="73"/>
        <v>1</v>
      </c>
      <c r="AL242" s="15">
        <f t="shared" si="74"/>
        <v>1</v>
      </c>
      <c r="AM242" s="15">
        <f t="shared" si="75"/>
        <v>1</v>
      </c>
      <c r="AN242" s="15">
        <f t="shared" si="76"/>
        <v>1</v>
      </c>
      <c r="AO242" s="16">
        <f t="shared" si="68"/>
        <v>0.76116205076740473</v>
      </c>
      <c r="AP242" s="16">
        <f t="shared" si="77"/>
        <v>27.64947749202517</v>
      </c>
      <c r="AQ242" s="18">
        <f t="shared" si="78"/>
        <v>3.0627163326646998</v>
      </c>
    </row>
    <row r="243" spans="1:43" x14ac:dyDescent="0.2">
      <c r="A243" s="14" t="s">
        <v>40</v>
      </c>
      <c r="B243" s="15" t="s">
        <v>29</v>
      </c>
      <c r="C243" s="15" t="str">
        <f t="shared" si="79"/>
        <v>Man City Newcastle</v>
      </c>
      <c r="D243" s="15">
        <v>2</v>
      </c>
      <c r="E243" s="15">
        <v>0</v>
      </c>
      <c r="F243" s="15" t="s">
        <v>24</v>
      </c>
      <c r="G243" s="15">
        <f t="shared" si="69"/>
        <v>1</v>
      </c>
      <c r="H243" s="15">
        <v>1.45</v>
      </c>
      <c r="I243" s="15">
        <v>4.5</v>
      </c>
      <c r="J243" s="15">
        <v>7</v>
      </c>
      <c r="K243" s="15">
        <v>1.44</v>
      </c>
      <c r="L243" s="15">
        <v>4.5999999999999996</v>
      </c>
      <c r="M243" s="15">
        <v>7</v>
      </c>
      <c r="N243" s="15">
        <v>1.47</v>
      </c>
      <c r="O243" s="15">
        <v>4.5999999999999996</v>
      </c>
      <c r="P243" s="15">
        <v>6.75</v>
      </c>
      <c r="Q243" s="16">
        <f>_xlfn.XLOOKUP(C243,XGBoost3!C:C,XGBoost3!D:D)</f>
        <v>1.52792119979858</v>
      </c>
      <c r="R243" s="16">
        <f>_xlfn.XLOOKUP(C243,XGBoost3!C:C,XGBoost3!E:E)</f>
        <v>5.0151691436767498</v>
      </c>
      <c r="S243" s="16">
        <f>_xlfn.XLOOKUP(C243,XGBoost3!C:C,XGBoost3!F:F)</f>
        <v>6.8436474800109801</v>
      </c>
      <c r="T243" s="16">
        <f>_xlfn.XLOOKUP(C243,Conv1!C:C,Conv1!D:D)</f>
        <v>1.1577384471893299</v>
      </c>
      <c r="U243" s="16">
        <f>_xlfn.XLOOKUP(C243,Conv1!C:C,Conv1!E:E)</f>
        <v>10.275986671447701</v>
      </c>
      <c r="V243" s="16">
        <f>_xlfn.XLOOKUP(C243,Conv1!C:C,Conv1!F:F)</f>
        <v>25.685310363769499</v>
      </c>
      <c r="W243" s="16">
        <f>_xlfn.XLOOKUP(C243,Conv2!C:C,Conv2!D:D)</f>
        <v>2.51081943511962</v>
      </c>
      <c r="X243" s="16">
        <f>_xlfn.XLOOKUP(C243,Conv2!C:C,Conv2!E:E)</f>
        <v>3.7830786705017001</v>
      </c>
      <c r="Y243" s="16">
        <f>_xlfn.XLOOKUP(C243,Conv2!C:C,Conv2!E:E)</f>
        <v>3.7830786705017001</v>
      </c>
      <c r="Z243" s="15">
        <f t="shared" si="60"/>
        <v>1</v>
      </c>
      <c r="AA243" s="15">
        <f t="shared" si="61"/>
        <v>1</v>
      </c>
      <c r="AB243" s="15">
        <f t="shared" si="62"/>
        <v>1</v>
      </c>
      <c r="AC243" s="15">
        <f t="shared" si="63"/>
        <v>1</v>
      </c>
      <c r="AD243" s="15">
        <f t="shared" si="70"/>
        <v>1</v>
      </c>
      <c r="AE243" s="15">
        <f t="shared" si="71"/>
        <v>1</v>
      </c>
      <c r="AF243" s="15">
        <f t="shared" si="64"/>
        <v>1</v>
      </c>
      <c r="AG243" s="15">
        <f t="shared" si="65"/>
        <v>1</v>
      </c>
      <c r="AH243" s="15">
        <f t="shared" si="66"/>
        <v>1</v>
      </c>
      <c r="AI243" s="15">
        <f t="shared" si="67"/>
        <v>1</v>
      </c>
      <c r="AJ243" s="17">
        <f t="shared" si="72"/>
        <v>1</v>
      </c>
      <c r="AK243" s="17">
        <f t="shared" si="73"/>
        <v>1</v>
      </c>
      <c r="AL243" s="15">
        <f t="shared" si="74"/>
        <v>1</v>
      </c>
      <c r="AM243" s="15">
        <f t="shared" si="75"/>
        <v>1</v>
      </c>
      <c r="AN243" s="15">
        <f t="shared" si="76"/>
        <v>1</v>
      </c>
      <c r="AO243" s="16">
        <f t="shared" si="68"/>
        <v>0.42952314694297905</v>
      </c>
      <c r="AP243" s="16">
        <f t="shared" si="77"/>
        <v>19.770187418031533</v>
      </c>
      <c r="AQ243" s="18">
        <f t="shared" si="78"/>
        <v>3.2485824186164578</v>
      </c>
    </row>
    <row r="244" spans="1:43" x14ac:dyDescent="0.2">
      <c r="A244" s="14" t="s">
        <v>19</v>
      </c>
      <c r="B244" s="15" t="s">
        <v>25</v>
      </c>
      <c r="C244" s="15" t="str">
        <f t="shared" si="79"/>
        <v>Arsenal Bournemouth</v>
      </c>
      <c r="D244" s="15">
        <v>3</v>
      </c>
      <c r="E244" s="15">
        <v>2</v>
      </c>
      <c r="F244" s="15" t="s">
        <v>24</v>
      </c>
      <c r="G244" s="15">
        <f t="shared" si="69"/>
        <v>1</v>
      </c>
      <c r="H244" s="15">
        <v>1.22</v>
      </c>
      <c r="I244" s="15">
        <v>7</v>
      </c>
      <c r="J244" s="15">
        <v>12</v>
      </c>
      <c r="K244" s="15">
        <v>1.21</v>
      </c>
      <c r="L244" s="15">
        <v>6.5</v>
      </c>
      <c r="M244" s="15">
        <v>14</v>
      </c>
      <c r="N244" s="15">
        <v>1.22</v>
      </c>
      <c r="O244" s="15">
        <v>6.75</v>
      </c>
      <c r="P244" s="15">
        <v>14</v>
      </c>
      <c r="Q244" s="16">
        <f>_xlfn.XLOOKUP(C244,XGBoost3!C:C,XGBoost3!D:D)</f>
        <v>1.63910377025604</v>
      </c>
      <c r="R244" s="16">
        <f>_xlfn.XLOOKUP(C244,XGBoost3!C:C,XGBoost3!E:E)</f>
        <v>7.4775505065917898</v>
      </c>
      <c r="S244" s="16">
        <f>_xlfn.XLOOKUP(C244,XGBoost3!C:C,XGBoost3!F:F)</f>
        <v>3.90355229377746</v>
      </c>
      <c r="T244" s="16">
        <f>_xlfn.XLOOKUP(C244,Conv1!C:C,Conv1!D:D)</f>
        <v>1.53045201301574</v>
      </c>
      <c r="U244" s="16">
        <f>_xlfn.XLOOKUP(C244,Conv1!C:C,Conv1!E:E)</f>
        <v>2.8894271850585902</v>
      </c>
      <c r="V244" s="16">
        <f>_xlfn.XLOOKUP(C244,Conv1!C:C,Conv1!F:F)</f>
        <v>1964.87634277343</v>
      </c>
      <c r="W244" s="16">
        <f>_xlfn.XLOOKUP(C244,Conv2!C:C,Conv2!D:D)</f>
        <v>1.76234078407287</v>
      </c>
      <c r="X244" s="16">
        <f>_xlfn.XLOOKUP(C244,Conv2!C:C,Conv2!E:E)</f>
        <v>4.6935548782348597</v>
      </c>
      <c r="Y244" s="16">
        <f>_xlfn.XLOOKUP(C244,Conv2!C:C,Conv2!E:E)</f>
        <v>4.6935548782348597</v>
      </c>
      <c r="Z244" s="15">
        <f t="shared" si="60"/>
        <v>1</v>
      </c>
      <c r="AA244" s="15">
        <f t="shared" si="61"/>
        <v>1</v>
      </c>
      <c r="AB244" s="15">
        <f t="shared" si="62"/>
        <v>1</v>
      </c>
      <c r="AC244" s="15">
        <f t="shared" si="63"/>
        <v>1</v>
      </c>
      <c r="AD244" s="15">
        <f t="shared" si="70"/>
        <v>1</v>
      </c>
      <c r="AE244" s="15">
        <f t="shared" si="71"/>
        <v>1</v>
      </c>
      <c r="AF244" s="15">
        <f t="shared" si="64"/>
        <v>1</v>
      </c>
      <c r="AG244" s="15">
        <f t="shared" si="65"/>
        <v>1</v>
      </c>
      <c r="AH244" s="15">
        <f t="shared" si="66"/>
        <v>1</v>
      </c>
      <c r="AI244" s="15">
        <f t="shared" si="67"/>
        <v>1</v>
      </c>
      <c r="AJ244" s="17">
        <f t="shared" si="72"/>
        <v>1</v>
      </c>
      <c r="AK244" s="17">
        <f t="shared" si="73"/>
        <v>1</v>
      </c>
      <c r="AL244" s="15">
        <f t="shared" si="74"/>
        <v>1</v>
      </c>
      <c r="AM244" s="15">
        <f t="shared" si="75"/>
        <v>1</v>
      </c>
      <c r="AN244" s="15">
        <f t="shared" si="76"/>
        <v>1</v>
      </c>
      <c r="AO244" s="16">
        <f t="shared" si="68"/>
        <v>10.131299718909277</v>
      </c>
      <c r="AP244" s="16">
        <f t="shared" si="77"/>
        <v>1950.8801872990421</v>
      </c>
      <c r="AQ244" s="18">
        <f t="shared" si="78"/>
        <v>9.546361656114156</v>
      </c>
    </row>
    <row r="245" spans="1:43" x14ac:dyDescent="0.2">
      <c r="A245" s="14" t="s">
        <v>26</v>
      </c>
      <c r="B245" s="15" t="s">
        <v>18</v>
      </c>
      <c r="C245" s="15" t="str">
        <f t="shared" si="79"/>
        <v>Aston Villa Crystal Palace</v>
      </c>
      <c r="D245" s="15">
        <v>1</v>
      </c>
      <c r="E245" s="15">
        <v>0</v>
      </c>
      <c r="F245" s="15" t="s">
        <v>24</v>
      </c>
      <c r="G245" s="15">
        <f t="shared" si="69"/>
        <v>1</v>
      </c>
      <c r="H245" s="15">
        <v>2.0499999999999998</v>
      </c>
      <c r="I245" s="15">
        <v>3.3</v>
      </c>
      <c r="J245" s="15">
        <v>3.8</v>
      </c>
      <c r="K245" s="15">
        <v>2.0499999999999998</v>
      </c>
      <c r="L245" s="15">
        <v>3.3</v>
      </c>
      <c r="M245" s="15">
        <v>3.75</v>
      </c>
      <c r="N245" s="15">
        <v>2.1</v>
      </c>
      <c r="O245" s="15">
        <v>3.1</v>
      </c>
      <c r="P245" s="15">
        <v>3.65</v>
      </c>
      <c r="Q245" s="16">
        <f>_xlfn.XLOOKUP(C245,XGBoost3!C:C,XGBoost3!D:D)</f>
        <v>2.2405772209167401</v>
      </c>
      <c r="R245" s="16">
        <f>_xlfn.XLOOKUP(C245,XGBoost3!C:C,XGBoost3!E:E)</f>
        <v>3.77737069129943</v>
      </c>
      <c r="S245" s="16">
        <f>_xlfn.XLOOKUP(C245,XGBoost3!C:C,XGBoost3!F:F)</f>
        <v>3.46078181266784</v>
      </c>
      <c r="T245" s="16">
        <f>_xlfn.XLOOKUP(C245,Conv1!C:C,Conv1!D:D)</f>
        <v>3.1827244758605899</v>
      </c>
      <c r="U245" s="16">
        <f>_xlfn.XLOOKUP(C245,Conv1!C:C,Conv1!E:E)</f>
        <v>1.46906006336212</v>
      </c>
      <c r="V245" s="16">
        <f>_xlfn.XLOOKUP(C245,Conv1!C:C,Conv1!F:F)</f>
        <v>196.21488952636699</v>
      </c>
      <c r="W245" s="16">
        <f>_xlfn.XLOOKUP(C245,Conv2!C:C,Conv2!D:D)</f>
        <v>2.0230348110198899</v>
      </c>
      <c r="X245" s="16">
        <f>_xlfn.XLOOKUP(C245,Conv2!C:C,Conv2!E:E)</f>
        <v>4.2857508659362704</v>
      </c>
      <c r="Y245" s="16">
        <f>_xlfn.XLOOKUP(C245,Conv2!C:C,Conv2!E:E)</f>
        <v>4.2857508659362704</v>
      </c>
      <c r="Z245" s="15">
        <f t="shared" si="60"/>
        <v>1</v>
      </c>
      <c r="AA245" s="15">
        <f t="shared" si="61"/>
        <v>1</v>
      </c>
      <c r="AB245" s="15">
        <f t="shared" si="62"/>
        <v>1</v>
      </c>
      <c r="AC245" s="15">
        <f t="shared" si="63"/>
        <v>1</v>
      </c>
      <c r="AD245" s="15">
        <f t="shared" si="70"/>
        <v>-1</v>
      </c>
      <c r="AE245" s="15">
        <f t="shared" si="71"/>
        <v>1</v>
      </c>
      <c r="AF245" s="15">
        <f t="shared" si="64"/>
        <v>1</v>
      </c>
      <c r="AG245" s="15">
        <f t="shared" si="65"/>
        <v>1</v>
      </c>
      <c r="AH245" s="15">
        <f t="shared" si="66"/>
        <v>1</v>
      </c>
      <c r="AI245" s="15">
        <f t="shared" si="67"/>
        <v>1</v>
      </c>
      <c r="AJ245" s="17">
        <f t="shared" si="72"/>
        <v>0</v>
      </c>
      <c r="AK245" s="17">
        <f t="shared" si="73"/>
        <v>1</v>
      </c>
      <c r="AL245" s="15">
        <f t="shared" si="74"/>
        <v>1</v>
      </c>
      <c r="AM245" s="15">
        <f t="shared" si="75"/>
        <v>0</v>
      </c>
      <c r="AN245" s="15">
        <f t="shared" si="76"/>
        <v>1</v>
      </c>
      <c r="AO245" s="16">
        <f t="shared" si="68"/>
        <v>0.71721442462447016</v>
      </c>
      <c r="AP245" s="16">
        <f t="shared" si="77"/>
        <v>192.57483983030977</v>
      </c>
      <c r="AQ245" s="18">
        <f t="shared" si="78"/>
        <v>1.3476304834494048</v>
      </c>
    </row>
    <row r="246" spans="1:43" x14ac:dyDescent="0.2">
      <c r="A246" s="14" t="s">
        <v>38</v>
      </c>
      <c r="B246" s="15" t="s">
        <v>39</v>
      </c>
      <c r="C246" s="15" t="str">
        <f t="shared" si="79"/>
        <v>Brighton West Ham</v>
      </c>
      <c r="D246" s="15">
        <v>4</v>
      </c>
      <c r="E246" s="15">
        <v>0</v>
      </c>
      <c r="F246" s="15" t="s">
        <v>24</v>
      </c>
      <c r="G246" s="15">
        <f t="shared" si="69"/>
        <v>1</v>
      </c>
      <c r="H246" s="15">
        <v>1.8</v>
      </c>
      <c r="I246" s="15">
        <v>3.6</v>
      </c>
      <c r="J246" s="15">
        <v>4.5</v>
      </c>
      <c r="K246" s="15">
        <v>1.78</v>
      </c>
      <c r="L246" s="15">
        <v>3.6</v>
      </c>
      <c r="M246" s="15">
        <v>4.5</v>
      </c>
      <c r="N246" s="15">
        <v>1.8</v>
      </c>
      <c r="O246" s="15">
        <v>3.7</v>
      </c>
      <c r="P246" s="15">
        <v>4.4000000000000004</v>
      </c>
      <c r="Q246" s="16">
        <f>_xlfn.XLOOKUP(C246,XGBoost3!C:C,XGBoost3!D:D)</f>
        <v>2.0625331401824898</v>
      </c>
      <c r="R246" s="16">
        <f>_xlfn.XLOOKUP(C246,XGBoost3!C:C,XGBoost3!E:E)</f>
        <v>3.7201046943664502</v>
      </c>
      <c r="S246" s="16">
        <f>_xlfn.XLOOKUP(C246,XGBoost3!C:C,XGBoost3!F:F)</f>
        <v>4.0592708587646396</v>
      </c>
      <c r="T246" s="16">
        <f>_xlfn.XLOOKUP(C246,Conv1!C:C,Conv1!D:D)</f>
        <v>1.0000644922256401</v>
      </c>
      <c r="U246" s="16">
        <f>_xlfn.XLOOKUP(C246,Conv1!C:C,Conv1!E:E)</f>
        <v>136051.015625</v>
      </c>
      <c r="V246" s="16">
        <f>_xlfn.XLOOKUP(C246,Conv1!C:C,Conv1!F:F)</f>
        <v>17489.92578125</v>
      </c>
      <c r="W246" s="16">
        <f>_xlfn.XLOOKUP(C246,Conv2!C:C,Conv2!D:D)</f>
        <v>1.5611442327499301</v>
      </c>
      <c r="X246" s="16">
        <f>_xlfn.XLOOKUP(C246,Conv2!C:C,Conv2!E:E)</f>
        <v>6.0280408859252903</v>
      </c>
      <c r="Y246" s="16">
        <f>_xlfn.XLOOKUP(C246,Conv2!C:C,Conv2!E:E)</f>
        <v>6.0280408859252903</v>
      </c>
      <c r="Z246" s="15">
        <f t="shared" si="60"/>
        <v>1</v>
      </c>
      <c r="AA246" s="15">
        <f t="shared" si="61"/>
        <v>1</v>
      </c>
      <c r="AB246" s="15">
        <f t="shared" si="62"/>
        <v>1</v>
      </c>
      <c r="AC246" s="15">
        <f t="shared" si="63"/>
        <v>1</v>
      </c>
      <c r="AD246" s="15">
        <f t="shared" si="70"/>
        <v>1</v>
      </c>
      <c r="AE246" s="15">
        <f t="shared" si="71"/>
        <v>1</v>
      </c>
      <c r="AF246" s="15">
        <f t="shared" si="64"/>
        <v>1</v>
      </c>
      <c r="AG246" s="15">
        <f t="shared" si="65"/>
        <v>1</v>
      </c>
      <c r="AH246" s="15">
        <f t="shared" si="66"/>
        <v>1</v>
      </c>
      <c r="AI246" s="15">
        <f t="shared" si="67"/>
        <v>1</v>
      </c>
      <c r="AJ246" s="17">
        <f t="shared" si="72"/>
        <v>1</v>
      </c>
      <c r="AK246" s="17">
        <f t="shared" si="73"/>
        <v>1</v>
      </c>
      <c r="AL246" s="15">
        <f t="shared" si="74"/>
        <v>1</v>
      </c>
      <c r="AM246" s="15">
        <f t="shared" si="75"/>
        <v>1</v>
      </c>
      <c r="AN246" s="15">
        <f t="shared" si="76"/>
        <v>1</v>
      </c>
      <c r="AO246" s="16">
        <f t="shared" si="68"/>
        <v>0.4306090989710199</v>
      </c>
      <c r="AP246" s="16">
        <f t="shared" si="77"/>
        <v>137166.37963165398</v>
      </c>
      <c r="AQ246" s="18">
        <f t="shared" si="78"/>
        <v>2.8508496225393638</v>
      </c>
    </row>
    <row r="247" spans="1:43" x14ac:dyDescent="0.2">
      <c r="A247" s="14" t="s">
        <v>34</v>
      </c>
      <c r="B247" s="15" t="s">
        <v>27</v>
      </c>
      <c r="C247" s="15" t="str">
        <f t="shared" si="79"/>
        <v>Chelsea Leeds</v>
      </c>
      <c r="D247" s="15">
        <v>1</v>
      </c>
      <c r="E247" s="15">
        <v>0</v>
      </c>
      <c r="F247" s="15" t="s">
        <v>24</v>
      </c>
      <c r="G247" s="15">
        <f t="shared" si="69"/>
        <v>1</v>
      </c>
      <c r="H247" s="15">
        <v>1.62</v>
      </c>
      <c r="I247" s="15">
        <v>4</v>
      </c>
      <c r="J247" s="15">
        <v>5.5</v>
      </c>
      <c r="K247" s="15">
        <v>1.62</v>
      </c>
      <c r="L247" s="15">
        <v>3.9</v>
      </c>
      <c r="M247" s="15">
        <v>5.5</v>
      </c>
      <c r="N247" s="15">
        <v>1.63</v>
      </c>
      <c r="O247" s="15">
        <v>3.95</v>
      </c>
      <c r="P247" s="15">
        <v>5.25</v>
      </c>
      <c r="Q247" s="16">
        <f>_xlfn.XLOOKUP(C247,XGBoost3!C:C,XGBoost3!D:D)</f>
        <v>1.9353348016738801</v>
      </c>
      <c r="R247" s="16">
        <f>_xlfn.XLOOKUP(C247,XGBoost3!C:C,XGBoost3!E:E)</f>
        <v>5.9079265594482404</v>
      </c>
      <c r="S247" s="16">
        <f>_xlfn.XLOOKUP(C247,XGBoost3!C:C,XGBoost3!F:F)</f>
        <v>3.18441486358642</v>
      </c>
      <c r="T247" s="16">
        <f>_xlfn.XLOOKUP(C247,Conv1!C:C,Conv1!D:D)</f>
        <v>35.593578338622997</v>
      </c>
      <c r="U247" s="16">
        <f>_xlfn.XLOOKUP(C247,Conv1!C:C,Conv1!E:E)</f>
        <v>4.4822788238525302</v>
      </c>
      <c r="V247" s="16">
        <f>_xlfn.XLOOKUP(C247,Conv1!C:C,Conv1!F:F)</f>
        <v>1.3354625701904199</v>
      </c>
      <c r="W247" s="16">
        <f>_xlfn.XLOOKUP(C247,Conv2!C:C,Conv2!D:D)</f>
        <v>2.2788136005401598</v>
      </c>
      <c r="X247" s="16">
        <f>_xlfn.XLOOKUP(C247,Conv2!C:C,Conv2!E:E)</f>
        <v>3.5034141540527299</v>
      </c>
      <c r="Y247" s="16">
        <f>_xlfn.XLOOKUP(C247,Conv2!C:C,Conv2!E:E)</f>
        <v>3.5034141540527299</v>
      </c>
      <c r="Z247" s="15">
        <f t="shared" si="60"/>
        <v>1</v>
      </c>
      <c r="AA247" s="15">
        <f t="shared" si="61"/>
        <v>1</v>
      </c>
      <c r="AB247" s="15">
        <f t="shared" si="62"/>
        <v>1</v>
      </c>
      <c r="AC247" s="15">
        <f t="shared" si="63"/>
        <v>1</v>
      </c>
      <c r="AD247" s="15">
        <f t="shared" si="70"/>
        <v>-1</v>
      </c>
      <c r="AE247" s="15">
        <f t="shared" si="71"/>
        <v>1</v>
      </c>
      <c r="AF247" s="15">
        <f t="shared" si="64"/>
        <v>1</v>
      </c>
      <c r="AG247" s="15">
        <f t="shared" si="65"/>
        <v>1</v>
      </c>
      <c r="AH247" s="15">
        <f t="shared" si="66"/>
        <v>1</v>
      </c>
      <c r="AI247" s="15">
        <f t="shared" si="67"/>
        <v>1</v>
      </c>
      <c r="AJ247" s="17">
        <f t="shared" si="72"/>
        <v>0</v>
      </c>
      <c r="AK247" s="17">
        <f t="shared" si="73"/>
        <v>1</v>
      </c>
      <c r="AL247" s="15">
        <f t="shared" si="74"/>
        <v>1</v>
      </c>
      <c r="AM247" s="15">
        <f t="shared" si="75"/>
        <v>0</v>
      </c>
      <c r="AN247" s="15">
        <f t="shared" si="76"/>
        <v>1</v>
      </c>
      <c r="AO247" s="16">
        <f t="shared" si="68"/>
        <v>2.8624024366043916</v>
      </c>
      <c r="AP247" s="16">
        <f t="shared" si="77"/>
        <v>34.192566116035849</v>
      </c>
      <c r="AQ247" s="18">
        <f t="shared" si="78"/>
        <v>1.9159749798235013</v>
      </c>
    </row>
    <row r="248" spans="1:43" x14ac:dyDescent="0.2">
      <c r="A248" s="14" t="s">
        <v>28</v>
      </c>
      <c r="B248" s="15" t="s">
        <v>31</v>
      </c>
      <c r="C248" s="15" t="str">
        <f t="shared" si="79"/>
        <v>Wolves Tottenham</v>
      </c>
      <c r="D248" s="15">
        <v>1</v>
      </c>
      <c r="E248" s="15">
        <v>0</v>
      </c>
      <c r="F248" s="15" t="s">
        <v>24</v>
      </c>
      <c r="G248" s="15">
        <f t="shared" si="69"/>
        <v>1</v>
      </c>
      <c r="H248" s="15">
        <v>3.3</v>
      </c>
      <c r="I248" s="15">
        <v>3.4</v>
      </c>
      <c r="J248" s="15">
        <v>2.2000000000000002</v>
      </c>
      <c r="K248" s="15">
        <v>3.25</v>
      </c>
      <c r="L248" s="15">
        <v>3.3</v>
      </c>
      <c r="M248" s="15">
        <v>2.2000000000000002</v>
      </c>
      <c r="N248" s="15">
        <v>3.25</v>
      </c>
      <c r="O248" s="15">
        <v>3.3</v>
      </c>
      <c r="P248" s="15">
        <v>2.25</v>
      </c>
      <c r="Q248" s="16">
        <f>_xlfn.XLOOKUP(C248,XGBoost3!C:C,XGBoost3!D:D)</f>
        <v>2.6040682792663499</v>
      </c>
      <c r="R248" s="16">
        <f>_xlfn.XLOOKUP(C248,XGBoost3!C:C,XGBoost3!E:E)</f>
        <v>5.4358701705932599</v>
      </c>
      <c r="S248" s="16">
        <f>_xlfn.XLOOKUP(C248,XGBoost3!C:C,XGBoost3!F:F)</f>
        <v>2.3146953582763601</v>
      </c>
      <c r="T248" s="16">
        <f>_xlfn.XLOOKUP(C248,Conv1!C:C,Conv1!D:D)</f>
        <v>36.443031311035099</v>
      </c>
      <c r="U248" s="16">
        <f>_xlfn.XLOOKUP(C248,Conv1!C:C,Conv1!E:E)</f>
        <v>20.7501621246337</v>
      </c>
      <c r="V248" s="16">
        <f>_xlfn.XLOOKUP(C248,Conv1!C:C,Conv1!F:F)</f>
        <v>1.08182084560394</v>
      </c>
      <c r="W248" s="16">
        <f>_xlfn.XLOOKUP(C248,Conv2!C:C,Conv2!D:D)</f>
        <v>4.1058697700500399</v>
      </c>
      <c r="X248" s="16">
        <f>_xlfn.XLOOKUP(C248,Conv2!C:C,Conv2!E:E)</f>
        <v>3.3751361370086599</v>
      </c>
      <c r="Y248" s="16">
        <f>_xlfn.XLOOKUP(C248,Conv2!C:C,Conv2!E:E)</f>
        <v>3.3751361370086599</v>
      </c>
      <c r="Z248" s="15">
        <f t="shared" si="60"/>
        <v>-1</v>
      </c>
      <c r="AA248" s="15">
        <f t="shared" si="61"/>
        <v>-1</v>
      </c>
      <c r="AB248" s="15">
        <f t="shared" si="62"/>
        <v>-1</v>
      </c>
      <c r="AC248" s="15">
        <f t="shared" si="63"/>
        <v>-1</v>
      </c>
      <c r="AD248" s="15">
        <f t="shared" si="70"/>
        <v>-1</v>
      </c>
      <c r="AE248" s="15">
        <f t="shared" si="71"/>
        <v>-1</v>
      </c>
      <c r="AF248" s="15">
        <f t="shared" si="64"/>
        <v>0</v>
      </c>
      <c r="AG248" s="15">
        <f t="shared" si="65"/>
        <v>0</v>
      </c>
      <c r="AH248" s="15">
        <f t="shared" si="66"/>
        <v>0</v>
      </c>
      <c r="AI248" s="15">
        <f t="shared" si="67"/>
        <v>0</v>
      </c>
      <c r="AJ248" s="17">
        <f t="shared" si="72"/>
        <v>0</v>
      </c>
      <c r="AK248" s="17">
        <f t="shared" si="73"/>
        <v>0</v>
      </c>
      <c r="AL248" s="15">
        <f t="shared" si="74"/>
        <v>1</v>
      </c>
      <c r="AM248" s="15">
        <f t="shared" si="75"/>
        <v>1</v>
      </c>
      <c r="AN248" s="15">
        <f t="shared" si="76"/>
        <v>1</v>
      </c>
      <c r="AO248" s="16">
        <f t="shared" si="68"/>
        <v>2.2323428640920109</v>
      </c>
      <c r="AP248" s="16">
        <f t="shared" si="77"/>
        <v>37.518663733242455</v>
      </c>
      <c r="AQ248" s="18">
        <f t="shared" si="78"/>
        <v>1.415658796876162</v>
      </c>
    </row>
    <row r="249" spans="1:43" x14ac:dyDescent="0.2">
      <c r="A249" s="14" t="s">
        <v>32</v>
      </c>
      <c r="B249" s="15" t="s">
        <v>35</v>
      </c>
      <c r="C249" s="15" t="str">
        <f t="shared" si="79"/>
        <v>Southampton Leicester</v>
      </c>
      <c r="D249" s="15">
        <v>1</v>
      </c>
      <c r="E249" s="15">
        <v>0</v>
      </c>
      <c r="F249" s="15" t="s">
        <v>24</v>
      </c>
      <c r="G249" s="15">
        <f t="shared" si="69"/>
        <v>1</v>
      </c>
      <c r="H249" s="15">
        <v>2.75</v>
      </c>
      <c r="I249" s="15">
        <v>3.3</v>
      </c>
      <c r="J249" s="15">
        <v>2.6</v>
      </c>
      <c r="K249" s="15">
        <v>2.7</v>
      </c>
      <c r="L249" s="15">
        <v>3.3</v>
      </c>
      <c r="M249" s="15">
        <v>2.6</v>
      </c>
      <c r="N249" s="15">
        <v>2.65</v>
      </c>
      <c r="O249" s="15">
        <v>3.1</v>
      </c>
      <c r="P249" s="15">
        <v>2.6</v>
      </c>
      <c r="Q249" s="16">
        <f>_xlfn.XLOOKUP(C249,XGBoost3!C:C,XGBoost3!D:D)</f>
        <v>3.4921526908874498</v>
      </c>
      <c r="R249" s="16">
        <f>_xlfn.XLOOKUP(C249,XGBoost3!C:C,XGBoost3!E:E)</f>
        <v>3.85277795791625</v>
      </c>
      <c r="S249" s="16">
        <f>_xlfn.XLOOKUP(C249,XGBoost3!C:C,XGBoost3!F:F)</f>
        <v>2.2022032737731898</v>
      </c>
      <c r="T249" s="16">
        <f>_xlfn.XLOOKUP(C249,Conv1!C:C,Conv1!D:D)</f>
        <v>35.693767547607401</v>
      </c>
      <c r="U249" s="16">
        <f>_xlfn.XLOOKUP(C249,Conv1!C:C,Conv1!E:E)</f>
        <v>71.132957458496094</v>
      </c>
      <c r="V249" s="16">
        <f>_xlfn.XLOOKUP(C249,Conv1!C:C,Conv1!F:F)</f>
        <v>1.04392218589782</v>
      </c>
      <c r="W249" s="16">
        <f>_xlfn.XLOOKUP(C249,Conv2!C:C,Conv2!D:D)</f>
        <v>4.3484759330749503</v>
      </c>
      <c r="X249" s="16">
        <f>_xlfn.XLOOKUP(C249,Conv2!C:C,Conv2!E:E)</f>
        <v>3.5987694263458199</v>
      </c>
      <c r="Y249" s="16">
        <f>_xlfn.XLOOKUP(C249,Conv2!C:C,Conv2!E:E)</f>
        <v>3.5987694263458199</v>
      </c>
      <c r="Z249" s="15">
        <f t="shared" si="60"/>
        <v>-1</v>
      </c>
      <c r="AA249" s="15">
        <f t="shared" si="61"/>
        <v>-1</v>
      </c>
      <c r="AB249" s="15">
        <f t="shared" si="62"/>
        <v>-1</v>
      </c>
      <c r="AC249" s="15">
        <f t="shared" si="63"/>
        <v>-1</v>
      </c>
      <c r="AD249" s="15">
        <f t="shared" si="70"/>
        <v>-1</v>
      </c>
      <c r="AE249" s="15">
        <f t="shared" si="71"/>
        <v>-1</v>
      </c>
      <c r="AF249" s="15">
        <f t="shared" si="64"/>
        <v>0</v>
      </c>
      <c r="AG249" s="15">
        <f t="shared" si="65"/>
        <v>0</v>
      </c>
      <c r="AH249" s="15">
        <f t="shared" si="66"/>
        <v>0</v>
      </c>
      <c r="AI249" s="15">
        <f t="shared" si="67"/>
        <v>0</v>
      </c>
      <c r="AJ249" s="17">
        <f t="shared" si="72"/>
        <v>0</v>
      </c>
      <c r="AK249" s="17">
        <f t="shared" si="73"/>
        <v>0</v>
      </c>
      <c r="AL249" s="15">
        <f t="shared" si="74"/>
        <v>1</v>
      </c>
      <c r="AM249" s="15">
        <f t="shared" si="75"/>
        <v>1</v>
      </c>
      <c r="AN249" s="15">
        <f t="shared" si="76"/>
        <v>1</v>
      </c>
      <c r="AO249" s="16">
        <f t="shared" si="68"/>
        <v>1.197555027583409</v>
      </c>
      <c r="AP249" s="16">
        <f t="shared" si="77"/>
        <v>75.649158967257478</v>
      </c>
      <c r="AQ249" s="18">
        <f t="shared" si="78"/>
        <v>2.0325185861131305</v>
      </c>
    </row>
    <row r="250" spans="1:43" x14ac:dyDescent="0.2">
      <c r="A250" s="14" t="s">
        <v>30</v>
      </c>
      <c r="B250" s="15" t="s">
        <v>33</v>
      </c>
      <c r="C250" s="15" t="str">
        <f t="shared" si="79"/>
        <v>Nott'm Forest Everton</v>
      </c>
      <c r="D250" s="15">
        <v>2</v>
      </c>
      <c r="E250" s="15">
        <v>2</v>
      </c>
      <c r="F250" s="15" t="s">
        <v>23</v>
      </c>
      <c r="G250" s="15">
        <f t="shared" si="69"/>
        <v>0</v>
      </c>
      <c r="H250" s="15">
        <v>2.7</v>
      </c>
      <c r="I250" s="15">
        <v>3</v>
      </c>
      <c r="J250" s="15">
        <v>2.88</v>
      </c>
      <c r="K250" s="15">
        <v>2.65</v>
      </c>
      <c r="L250" s="15">
        <v>3</v>
      </c>
      <c r="M250" s="15">
        <v>2.85</v>
      </c>
      <c r="N250" s="15">
        <v>2.65</v>
      </c>
      <c r="O250" s="15">
        <v>3.05</v>
      </c>
      <c r="P250" s="15">
        <v>2.9</v>
      </c>
      <c r="Q250" s="16">
        <f>_xlfn.XLOOKUP(C250,XGBoost3!C:C,XGBoost3!D:D)</f>
        <v>2.4193041324615399</v>
      </c>
      <c r="R250" s="16">
        <f>_xlfn.XLOOKUP(C250,XGBoost3!C:C,XGBoost3!E:E)</f>
        <v>2.8721120357513401</v>
      </c>
      <c r="S250" s="16">
        <f>_xlfn.XLOOKUP(C250,XGBoost3!C:C,XGBoost3!F:F)</f>
        <v>4.1931853294372496</v>
      </c>
      <c r="T250" s="16">
        <f>_xlfn.XLOOKUP(C250,Conv1!C:C,Conv1!D:D)</f>
        <v>1.1788802146911599</v>
      </c>
      <c r="U250" s="16">
        <f>_xlfn.XLOOKUP(C250,Conv1!C:C,Conv1!E:E)</f>
        <v>3671.44848632812</v>
      </c>
      <c r="V250" s="16">
        <f>_xlfn.XLOOKUP(C250,Conv1!C:C,Conv1!F:F)</f>
        <v>6.6021833419799796</v>
      </c>
      <c r="W250" s="16">
        <f>_xlfn.XLOOKUP(C250,Conv2!C:C,Conv2!D:D)</f>
        <v>2.4509613513946502</v>
      </c>
      <c r="X250" s="16">
        <f>_xlfn.XLOOKUP(C250,Conv2!C:C,Conv2!E:E)</f>
        <v>3.6794581413268999</v>
      </c>
      <c r="Y250" s="16">
        <f>_xlfn.XLOOKUP(C250,Conv2!C:C,Conv2!E:E)</f>
        <v>3.6794581413268999</v>
      </c>
      <c r="Z250" s="15">
        <f t="shared" si="60"/>
        <v>1</v>
      </c>
      <c r="AA250" s="15">
        <f t="shared" si="61"/>
        <v>1</v>
      </c>
      <c r="AB250" s="15">
        <f t="shared" si="62"/>
        <v>1</v>
      </c>
      <c r="AC250" s="15">
        <f t="shared" si="63"/>
        <v>1</v>
      </c>
      <c r="AD250" s="15">
        <f t="shared" si="70"/>
        <v>1</v>
      </c>
      <c r="AE250" s="15">
        <f t="shared" si="71"/>
        <v>1</v>
      </c>
      <c r="AF250" s="15">
        <f t="shared" si="64"/>
        <v>0</v>
      </c>
      <c r="AG250" s="15">
        <f t="shared" si="65"/>
        <v>0</v>
      </c>
      <c r="AH250" s="15">
        <f t="shared" si="66"/>
        <v>0</v>
      </c>
      <c r="AI250" s="15">
        <f t="shared" si="67"/>
        <v>0</v>
      </c>
      <c r="AJ250" s="17">
        <f t="shared" si="72"/>
        <v>0</v>
      </c>
      <c r="AK250" s="17">
        <f t="shared" si="73"/>
        <v>0</v>
      </c>
      <c r="AL250" s="15">
        <f t="shared" si="74"/>
        <v>1</v>
      </c>
      <c r="AM250" s="15">
        <f t="shared" si="75"/>
        <v>1</v>
      </c>
      <c r="AN250" s="15">
        <f t="shared" si="76"/>
        <v>1</v>
      </c>
      <c r="AO250" s="16">
        <f t="shared" si="68"/>
        <v>1.3255915688459938</v>
      </c>
      <c r="AP250" s="16">
        <f t="shared" si="77"/>
        <v>3668.4006494451178</v>
      </c>
      <c r="AQ250" s="18">
        <f t="shared" si="78"/>
        <v>1.0214641106774849</v>
      </c>
    </row>
    <row r="251" spans="1:43" x14ac:dyDescent="0.2">
      <c r="A251" s="14" t="s">
        <v>22</v>
      </c>
      <c r="B251" s="15" t="s">
        <v>37</v>
      </c>
      <c r="C251" s="15" t="str">
        <f t="shared" si="79"/>
        <v>Liverpool Man United</v>
      </c>
      <c r="D251" s="15">
        <v>7</v>
      </c>
      <c r="E251" s="15">
        <v>0</v>
      </c>
      <c r="F251" s="15" t="s">
        <v>24</v>
      </c>
      <c r="G251" s="15">
        <f t="shared" si="69"/>
        <v>1</v>
      </c>
      <c r="H251" s="15">
        <v>2.38</v>
      </c>
      <c r="I251" s="15">
        <v>3.6</v>
      </c>
      <c r="J251" s="15">
        <v>2.88</v>
      </c>
      <c r="K251" s="15">
        <v>2.37</v>
      </c>
      <c r="L251" s="15">
        <v>3.6</v>
      </c>
      <c r="M251" s="15">
        <v>2.8</v>
      </c>
      <c r="N251" s="15">
        <v>2.4</v>
      </c>
      <c r="O251" s="15">
        <v>3.6</v>
      </c>
      <c r="P251" s="15">
        <v>2.8</v>
      </c>
      <c r="Q251" s="16">
        <f>_xlfn.XLOOKUP(C251,XGBoost3!C:C,XGBoost3!D:D)</f>
        <v>1.76437187194824</v>
      </c>
      <c r="R251" s="16">
        <f>_xlfn.XLOOKUP(C251,XGBoost3!C:C,XGBoost3!E:E)</f>
        <v>2.8881993293762198</v>
      </c>
      <c r="S251" s="16">
        <f>_xlfn.XLOOKUP(C251,XGBoost3!C:C,XGBoost3!F:F)</f>
        <v>11.4956254959106</v>
      </c>
      <c r="T251" s="16">
        <f>_xlfn.XLOOKUP(C251,Conv1!C:C,Conv1!D:D)</f>
        <v>2.0085091590881299</v>
      </c>
      <c r="U251" s="16">
        <f>_xlfn.XLOOKUP(C251,Conv1!C:C,Conv1!E:E)</f>
        <v>532.175048828125</v>
      </c>
      <c r="V251" s="16">
        <f>_xlfn.XLOOKUP(C251,Conv1!C:C,Conv1!F:F)</f>
        <v>1.9990439414978001</v>
      </c>
      <c r="W251" s="16">
        <f>_xlfn.XLOOKUP(C251,Conv2!C:C,Conv2!D:D)</f>
        <v>2.7425696849822998</v>
      </c>
      <c r="X251" s="16">
        <f>_xlfn.XLOOKUP(C251,Conv2!C:C,Conv2!E:E)</f>
        <v>3.63302254676818</v>
      </c>
      <c r="Y251" s="16">
        <f>_xlfn.XLOOKUP(C251,Conv2!C:C,Conv2!E:E)</f>
        <v>3.63302254676818</v>
      </c>
      <c r="Z251" s="15">
        <f t="shared" si="60"/>
        <v>1</v>
      </c>
      <c r="AA251" s="15">
        <f t="shared" si="61"/>
        <v>1</v>
      </c>
      <c r="AB251" s="15">
        <f t="shared" si="62"/>
        <v>1</v>
      </c>
      <c r="AC251" s="15">
        <f t="shared" si="63"/>
        <v>1</v>
      </c>
      <c r="AD251" s="15">
        <f t="shared" si="70"/>
        <v>-1</v>
      </c>
      <c r="AE251" s="15">
        <f t="shared" si="71"/>
        <v>1</v>
      </c>
      <c r="AF251" s="15">
        <f t="shared" si="64"/>
        <v>1</v>
      </c>
      <c r="AG251" s="15">
        <f t="shared" si="65"/>
        <v>1</v>
      </c>
      <c r="AH251" s="15">
        <f t="shared" si="66"/>
        <v>1</v>
      </c>
      <c r="AI251" s="15">
        <f t="shared" si="67"/>
        <v>1</v>
      </c>
      <c r="AJ251" s="17">
        <f t="shared" si="72"/>
        <v>0</v>
      </c>
      <c r="AK251" s="17">
        <f t="shared" si="73"/>
        <v>1</v>
      </c>
      <c r="AL251" s="15">
        <f t="shared" si="74"/>
        <v>1</v>
      </c>
      <c r="AM251" s="15">
        <f t="shared" si="75"/>
        <v>0</v>
      </c>
      <c r="AN251" s="15">
        <f t="shared" si="76"/>
        <v>1</v>
      </c>
      <c r="AO251" s="16">
        <f t="shared" si="68"/>
        <v>8.7478332218327957</v>
      </c>
      <c r="AP251" s="16">
        <f t="shared" si="77"/>
        <v>528.57580065619811</v>
      </c>
      <c r="AQ251" s="18">
        <f t="shared" si="78"/>
        <v>0.90131628249359497</v>
      </c>
    </row>
    <row r="252" spans="1:43" x14ac:dyDescent="0.2">
      <c r="A252" s="14" t="s">
        <v>36</v>
      </c>
      <c r="B252" s="15" t="s">
        <v>21</v>
      </c>
      <c r="C252" s="15" t="str">
        <f t="shared" si="79"/>
        <v>Brentford Fulham</v>
      </c>
      <c r="D252" s="15">
        <v>3</v>
      </c>
      <c r="E252" s="15">
        <v>2</v>
      </c>
      <c r="F252" s="15" t="s">
        <v>24</v>
      </c>
      <c r="G252" s="15">
        <f t="shared" si="69"/>
        <v>1</v>
      </c>
      <c r="H252" s="15">
        <v>1.95</v>
      </c>
      <c r="I252" s="15">
        <v>3.6</v>
      </c>
      <c r="J252" s="15">
        <v>3.75</v>
      </c>
      <c r="K252" s="15">
        <v>2</v>
      </c>
      <c r="L252" s="15">
        <v>3.6</v>
      </c>
      <c r="M252" s="15">
        <v>3.5</v>
      </c>
      <c r="N252" s="15">
        <v>2</v>
      </c>
      <c r="O252" s="15">
        <v>3.6</v>
      </c>
      <c r="P252" s="15">
        <v>3.65</v>
      </c>
      <c r="Q252" s="16">
        <f>_xlfn.XLOOKUP(C252,XGBoost3!C:C,XGBoost3!D:D)</f>
        <v>1.6660910844802801</v>
      </c>
      <c r="R252" s="16">
        <f>_xlfn.XLOOKUP(C252,XGBoost3!C:C,XGBoost3!E:E)</f>
        <v>4.90834617614746</v>
      </c>
      <c r="S252" s="16">
        <f>_xlfn.XLOOKUP(C252,XGBoost3!C:C,XGBoost3!F:F)</f>
        <v>5.1005277633666903</v>
      </c>
      <c r="T252" s="16">
        <f>_xlfn.XLOOKUP(C252,Conv1!C:C,Conv1!D:D)</f>
        <v>25.0380554199218</v>
      </c>
      <c r="U252" s="16">
        <f>_xlfn.XLOOKUP(C252,Conv1!C:C,Conv1!E:E)</f>
        <v>16.042446136474599</v>
      </c>
      <c r="V252" s="16">
        <f>_xlfn.XLOOKUP(C252,Conv1!C:C,Conv1!F:F)</f>
        <v>1.11392533779144</v>
      </c>
      <c r="W252" s="16">
        <f>_xlfn.XLOOKUP(C252,Conv2!C:C,Conv2!D:D)</f>
        <v>1.9771480560302701</v>
      </c>
      <c r="X252" s="16">
        <f>_xlfn.XLOOKUP(C252,Conv2!C:C,Conv2!E:E)</f>
        <v>3.7521185874938898</v>
      </c>
      <c r="Y252" s="16">
        <f>_xlfn.XLOOKUP(C252,Conv2!C:C,Conv2!E:E)</f>
        <v>3.7521185874938898</v>
      </c>
      <c r="Z252" s="15">
        <f t="shared" si="60"/>
        <v>1</v>
      </c>
      <c r="AA252" s="15">
        <f t="shared" si="61"/>
        <v>1</v>
      </c>
      <c r="AB252" s="15">
        <f t="shared" si="62"/>
        <v>1</v>
      </c>
      <c r="AC252" s="15">
        <f t="shared" si="63"/>
        <v>1</v>
      </c>
      <c r="AD252" s="15">
        <f t="shared" si="70"/>
        <v>-1</v>
      </c>
      <c r="AE252" s="15">
        <f t="shared" si="71"/>
        <v>1</v>
      </c>
      <c r="AF252" s="15">
        <f t="shared" si="64"/>
        <v>1</v>
      </c>
      <c r="AG252" s="15">
        <f t="shared" si="65"/>
        <v>1</v>
      </c>
      <c r="AH252" s="15">
        <f t="shared" si="66"/>
        <v>1</v>
      </c>
      <c r="AI252" s="15">
        <f t="shared" si="67"/>
        <v>1</v>
      </c>
      <c r="AJ252" s="17">
        <f t="shared" si="72"/>
        <v>0</v>
      </c>
      <c r="AK252" s="17">
        <f t="shared" si="73"/>
        <v>1</v>
      </c>
      <c r="AL252" s="15">
        <f t="shared" si="74"/>
        <v>1</v>
      </c>
      <c r="AM252" s="15">
        <f t="shared" si="75"/>
        <v>0</v>
      </c>
      <c r="AN252" s="15">
        <f t="shared" si="76"/>
        <v>1</v>
      </c>
      <c r="AO252" s="16">
        <f t="shared" si="68"/>
        <v>1.9817405664720116</v>
      </c>
      <c r="AP252" s="16">
        <f t="shared" si="77"/>
        <v>26.30585748617133</v>
      </c>
      <c r="AQ252" s="18">
        <f t="shared" si="78"/>
        <v>0.18463607967046719</v>
      </c>
    </row>
    <row r="253" spans="1:43" x14ac:dyDescent="0.2">
      <c r="A253" s="14" t="s">
        <v>25</v>
      </c>
      <c r="B253" s="15" t="s">
        <v>22</v>
      </c>
      <c r="C253" s="15" t="str">
        <f t="shared" si="79"/>
        <v>Bournemouth Liverpool</v>
      </c>
      <c r="D253" s="15">
        <v>1</v>
      </c>
      <c r="E253" s="15">
        <v>0</v>
      </c>
      <c r="F253" s="15" t="s">
        <v>24</v>
      </c>
      <c r="G253" s="15">
        <f t="shared" si="69"/>
        <v>1</v>
      </c>
      <c r="H253" s="15">
        <v>7.5</v>
      </c>
      <c r="I253" s="15">
        <v>5</v>
      </c>
      <c r="J253" s="15">
        <v>1.4</v>
      </c>
      <c r="K253" s="15">
        <v>6.75</v>
      </c>
      <c r="L253" s="15">
        <v>4.75</v>
      </c>
      <c r="M253" s="15">
        <v>1.43</v>
      </c>
      <c r="N253" s="15">
        <v>6.75</v>
      </c>
      <c r="O253" s="15">
        <v>4.9000000000000004</v>
      </c>
      <c r="P253" s="15">
        <v>1.43</v>
      </c>
      <c r="Q253" s="16">
        <f>_xlfn.XLOOKUP(C253,XGBoost3!C:C,XGBoost3!D:D)</f>
        <v>8.2617416381835902</v>
      </c>
      <c r="R253" s="16">
        <f>_xlfn.XLOOKUP(C253,XGBoost3!C:C,XGBoost3!E:E)</f>
        <v>3.5134298801422101</v>
      </c>
      <c r="S253" s="16">
        <f>_xlfn.XLOOKUP(C253,XGBoost3!C:C,XGBoost3!F:F)</f>
        <v>1.68254423141479</v>
      </c>
      <c r="T253" s="16">
        <f>_xlfn.XLOOKUP(C253,Conv1!C:C,Conv1!D:D)</f>
        <v>6.3914294242858798</v>
      </c>
      <c r="U253" s="16">
        <f>_xlfn.XLOOKUP(C253,Conv1!C:C,Conv1!E:E)</f>
        <v>1.4286305904388401</v>
      </c>
      <c r="V253" s="16">
        <f>_xlfn.XLOOKUP(C253,Conv1!C:C,Conv1!F:F)</f>
        <v>6.96527051925659</v>
      </c>
      <c r="W253" s="16">
        <f>_xlfn.XLOOKUP(C253,Conv2!C:C,Conv2!D:D)</f>
        <v>3.9222750663757302</v>
      </c>
      <c r="X253" s="16">
        <f>_xlfn.XLOOKUP(C253,Conv2!C:C,Conv2!E:E)</f>
        <v>3.62567090988159</v>
      </c>
      <c r="Y253" s="16">
        <f>_xlfn.XLOOKUP(C253,Conv2!C:C,Conv2!E:E)</f>
        <v>3.62567090988159</v>
      </c>
      <c r="Z253" s="15">
        <f t="shared" si="60"/>
        <v>-1</v>
      </c>
      <c r="AA253" s="15">
        <f t="shared" si="61"/>
        <v>-1</v>
      </c>
      <c r="AB253" s="15">
        <f t="shared" si="62"/>
        <v>-1</v>
      </c>
      <c r="AC253" s="15">
        <f t="shared" si="63"/>
        <v>-1</v>
      </c>
      <c r="AD253" s="15">
        <f t="shared" si="70"/>
        <v>-1</v>
      </c>
      <c r="AE253" s="15">
        <f t="shared" si="71"/>
        <v>-1</v>
      </c>
      <c r="AF253" s="15">
        <f t="shared" si="64"/>
        <v>0</v>
      </c>
      <c r="AG253" s="15">
        <f t="shared" si="65"/>
        <v>0</v>
      </c>
      <c r="AH253" s="15">
        <f t="shared" si="66"/>
        <v>0</v>
      </c>
      <c r="AI253" s="15">
        <f t="shared" si="67"/>
        <v>0</v>
      </c>
      <c r="AJ253" s="17">
        <f t="shared" si="72"/>
        <v>0</v>
      </c>
      <c r="AK253" s="17">
        <f t="shared" si="73"/>
        <v>0</v>
      </c>
      <c r="AL253" s="15">
        <f t="shared" si="74"/>
        <v>1</v>
      </c>
      <c r="AM253" s="15">
        <f t="shared" si="75"/>
        <v>1</v>
      </c>
      <c r="AN253" s="15">
        <f t="shared" si="76"/>
        <v>1</v>
      </c>
      <c r="AO253" s="16">
        <f t="shared" si="68"/>
        <v>2.0668135055493853</v>
      </c>
      <c r="AP253" s="16">
        <f t="shared" si="77"/>
        <v>6.5435615804205645</v>
      </c>
      <c r="AQ253" s="18">
        <f t="shared" si="78"/>
        <v>3.8001202184487068</v>
      </c>
    </row>
    <row r="254" spans="1:43" x14ac:dyDescent="0.2">
      <c r="A254" s="14" t="s">
        <v>33</v>
      </c>
      <c r="B254" s="15" t="s">
        <v>36</v>
      </c>
      <c r="C254" s="15" t="str">
        <f t="shared" si="79"/>
        <v>Everton Brentford</v>
      </c>
      <c r="D254" s="15">
        <v>1</v>
      </c>
      <c r="E254" s="15">
        <v>0</v>
      </c>
      <c r="F254" s="15" t="s">
        <v>24</v>
      </c>
      <c r="G254" s="15">
        <f t="shared" si="69"/>
        <v>1</v>
      </c>
      <c r="H254" s="15">
        <v>2.7</v>
      </c>
      <c r="I254" s="15">
        <v>3.25</v>
      </c>
      <c r="J254" s="15">
        <v>2.7</v>
      </c>
      <c r="K254" s="15">
        <v>2.65</v>
      </c>
      <c r="L254" s="15">
        <v>3.1</v>
      </c>
      <c r="M254" s="15">
        <v>2.75</v>
      </c>
      <c r="N254" s="15">
        <v>2.7</v>
      </c>
      <c r="O254" s="15">
        <v>3.2</v>
      </c>
      <c r="P254" s="15">
        <v>2.75</v>
      </c>
      <c r="Q254" s="16">
        <f>_xlfn.XLOOKUP(C254,XGBoost3!C:C,XGBoost3!D:D)</f>
        <v>3.0808961391448899</v>
      </c>
      <c r="R254" s="16">
        <f>_xlfn.XLOOKUP(C254,XGBoost3!C:C,XGBoost3!E:E)</f>
        <v>4.80690574645996</v>
      </c>
      <c r="S254" s="16">
        <f>_xlfn.XLOOKUP(C254,XGBoost3!C:C,XGBoost3!F:F)</f>
        <v>2.1395633220672599</v>
      </c>
      <c r="T254" s="16">
        <f>_xlfn.XLOOKUP(C254,Conv1!C:C,Conv1!D:D)</f>
        <v>3.66461110115051</v>
      </c>
      <c r="U254" s="16">
        <f>_xlfn.XLOOKUP(C254,Conv1!C:C,Conv1!E:E)</f>
        <v>15.2501068115234</v>
      </c>
      <c r="V254" s="16">
        <f>_xlfn.XLOOKUP(C254,Conv1!C:C,Conv1!F:F)</f>
        <v>1.5116095542907699</v>
      </c>
      <c r="W254" s="16">
        <f>_xlfn.XLOOKUP(C254,Conv2!C:C,Conv2!D:D)</f>
        <v>2.9903600215911799</v>
      </c>
      <c r="X254" s="16">
        <f>_xlfn.XLOOKUP(C254,Conv2!C:C,Conv2!E:E)</f>
        <v>3.34038186073303</v>
      </c>
      <c r="Y254" s="16">
        <f>_xlfn.XLOOKUP(C254,Conv2!C:C,Conv2!E:E)</f>
        <v>3.34038186073303</v>
      </c>
      <c r="Z254" s="15">
        <f t="shared" si="60"/>
        <v>1</v>
      </c>
      <c r="AA254" s="15">
        <f t="shared" si="61"/>
        <v>1</v>
      </c>
      <c r="AB254" s="15">
        <f t="shared" si="62"/>
        <v>1</v>
      </c>
      <c r="AC254" s="15">
        <f t="shared" si="63"/>
        <v>-1</v>
      </c>
      <c r="AD254" s="15">
        <f t="shared" si="70"/>
        <v>-1</v>
      </c>
      <c r="AE254" s="15">
        <f t="shared" si="71"/>
        <v>1</v>
      </c>
      <c r="AF254" s="15">
        <f t="shared" si="64"/>
        <v>1</v>
      </c>
      <c r="AG254" s="15">
        <f t="shared" si="65"/>
        <v>1</v>
      </c>
      <c r="AH254" s="15">
        <f t="shared" si="66"/>
        <v>1</v>
      </c>
      <c r="AI254" s="15">
        <f t="shared" si="67"/>
        <v>0</v>
      </c>
      <c r="AJ254" s="17">
        <f t="shared" si="72"/>
        <v>0</v>
      </c>
      <c r="AK254" s="17">
        <f t="shared" si="73"/>
        <v>1</v>
      </c>
      <c r="AL254" s="15">
        <f t="shared" si="74"/>
        <v>0</v>
      </c>
      <c r="AM254" s="15">
        <f t="shared" si="75"/>
        <v>0</v>
      </c>
      <c r="AN254" s="15">
        <f t="shared" si="76"/>
        <v>1</v>
      </c>
      <c r="AO254" s="16">
        <f t="shared" si="68"/>
        <v>1.7606421796001266</v>
      </c>
      <c r="AP254" s="16">
        <f t="shared" si="77"/>
        <v>12.151919998157052</v>
      </c>
      <c r="AQ254" s="18">
        <f t="shared" si="78"/>
        <v>0.67273081573828097</v>
      </c>
    </row>
    <row r="255" spans="1:43" x14ac:dyDescent="0.2">
      <c r="A255" s="14" t="s">
        <v>27</v>
      </c>
      <c r="B255" s="15" t="s">
        <v>38</v>
      </c>
      <c r="C255" s="15" t="str">
        <f t="shared" si="79"/>
        <v>Leeds Brighton</v>
      </c>
      <c r="D255" s="15">
        <v>2</v>
      </c>
      <c r="E255" s="15">
        <v>2</v>
      </c>
      <c r="F255" s="15" t="s">
        <v>23</v>
      </c>
      <c r="G255" s="15">
        <f t="shared" si="69"/>
        <v>0</v>
      </c>
      <c r="H255" s="15">
        <v>3.75</v>
      </c>
      <c r="I255" s="15">
        <v>3.6</v>
      </c>
      <c r="J255" s="15">
        <v>1.95</v>
      </c>
      <c r="K255" s="15">
        <v>3.9</v>
      </c>
      <c r="L255" s="15">
        <v>3.5</v>
      </c>
      <c r="M255" s="15">
        <v>1.93</v>
      </c>
      <c r="N255" s="15">
        <v>3.7</v>
      </c>
      <c r="O255" s="15">
        <v>3.6</v>
      </c>
      <c r="P255" s="15">
        <v>2</v>
      </c>
      <c r="Q255" s="16">
        <f>_xlfn.XLOOKUP(C255,XGBoost3!C:C,XGBoost3!D:D)</f>
        <v>2.4626693725585902</v>
      </c>
      <c r="R255" s="16">
        <f>_xlfn.XLOOKUP(C255,XGBoost3!C:C,XGBoost3!E:E)</f>
        <v>3.3894355297088601</v>
      </c>
      <c r="S255" s="16">
        <f>_xlfn.XLOOKUP(C255,XGBoost3!C:C,XGBoost3!F:F)</f>
        <v>3.34557604789733</v>
      </c>
      <c r="T255" s="16">
        <f>_xlfn.XLOOKUP(C255,Conv1!C:C,Conv1!D:D)</f>
        <v>1.97866606712341</v>
      </c>
      <c r="U255" s="16">
        <f>_xlfn.XLOOKUP(C255,Conv1!C:C,Conv1!E:E)</f>
        <v>41.402664184570298</v>
      </c>
      <c r="V255" s="16">
        <f>_xlfn.XLOOKUP(C255,Conv1!C:C,Conv1!F:F)</f>
        <v>2.1255974769592201</v>
      </c>
      <c r="W255" s="16">
        <f>_xlfn.XLOOKUP(C255,Conv2!C:C,Conv2!D:D)</f>
        <v>2.9863400459289502</v>
      </c>
      <c r="X255" s="16">
        <f>_xlfn.XLOOKUP(C255,Conv2!C:C,Conv2!E:E)</f>
        <v>3.30235719680786</v>
      </c>
      <c r="Y255" s="16">
        <f>_xlfn.XLOOKUP(C255,Conv2!C:C,Conv2!E:E)</f>
        <v>3.30235719680786</v>
      </c>
      <c r="Z255" s="15">
        <f t="shared" si="60"/>
        <v>-1</v>
      </c>
      <c r="AA255" s="15">
        <f t="shared" si="61"/>
        <v>-1</v>
      </c>
      <c r="AB255" s="15">
        <f t="shared" si="62"/>
        <v>-1</v>
      </c>
      <c r="AC255" s="15">
        <f t="shared" si="63"/>
        <v>1</v>
      </c>
      <c r="AD255" s="15">
        <f t="shared" si="70"/>
        <v>1</v>
      </c>
      <c r="AE255" s="15">
        <f t="shared" si="71"/>
        <v>1</v>
      </c>
      <c r="AF255" s="15">
        <f t="shared" si="64"/>
        <v>0</v>
      </c>
      <c r="AG255" s="15">
        <f t="shared" si="65"/>
        <v>0</v>
      </c>
      <c r="AH255" s="15">
        <f t="shared" si="66"/>
        <v>0</v>
      </c>
      <c r="AI255" s="15">
        <f t="shared" si="67"/>
        <v>0</v>
      </c>
      <c r="AJ255" s="17">
        <f t="shared" si="72"/>
        <v>0</v>
      </c>
      <c r="AK255" s="17">
        <f t="shared" si="73"/>
        <v>0</v>
      </c>
      <c r="AL255" s="15">
        <f t="shared" si="74"/>
        <v>1</v>
      </c>
      <c r="AM255" s="15">
        <f t="shared" si="75"/>
        <v>1</v>
      </c>
      <c r="AN255" s="15">
        <f t="shared" si="76"/>
        <v>1</v>
      </c>
      <c r="AO255" s="16">
        <f t="shared" si="68"/>
        <v>1.8400813510354752</v>
      </c>
      <c r="AP255" s="16">
        <f t="shared" si="77"/>
        <v>37.842042554361214</v>
      </c>
      <c r="AQ255" s="18">
        <f t="shared" si="78"/>
        <v>1.5146075519467064</v>
      </c>
    </row>
    <row r="256" spans="1:43" x14ac:dyDescent="0.2">
      <c r="A256" s="14" t="s">
        <v>35</v>
      </c>
      <c r="B256" s="15" t="s">
        <v>34</v>
      </c>
      <c r="C256" s="15" t="str">
        <f t="shared" si="79"/>
        <v>Leicester Chelsea</v>
      </c>
      <c r="D256" s="15">
        <v>1</v>
      </c>
      <c r="E256" s="15">
        <v>3</v>
      </c>
      <c r="F256" s="15" t="s">
        <v>20</v>
      </c>
      <c r="G256" s="15">
        <f t="shared" si="69"/>
        <v>-1</v>
      </c>
      <c r="H256" s="15">
        <v>3.75</v>
      </c>
      <c r="I256" s="15">
        <v>3.5</v>
      </c>
      <c r="J256" s="15">
        <v>1.95</v>
      </c>
      <c r="K256" s="15">
        <v>3.7</v>
      </c>
      <c r="L256" s="15">
        <v>3.5</v>
      </c>
      <c r="M256" s="15">
        <v>1.98</v>
      </c>
      <c r="N256" s="15">
        <v>3.75</v>
      </c>
      <c r="O256" s="15">
        <v>3.55</v>
      </c>
      <c r="P256" s="15">
        <v>1.97</v>
      </c>
      <c r="Q256" s="16">
        <f>_xlfn.XLOOKUP(C256,XGBoost3!C:C,XGBoost3!D:D)</f>
        <v>2.5285470485687198</v>
      </c>
      <c r="R256" s="16">
        <f>_xlfn.XLOOKUP(C256,XGBoost3!C:C,XGBoost3!E:E)</f>
        <v>3.4897356033325102</v>
      </c>
      <c r="S256" s="16">
        <f>_xlfn.XLOOKUP(C256,XGBoost3!C:C,XGBoost3!F:F)</f>
        <v>3.14503669738769</v>
      </c>
      <c r="T256" s="16">
        <f>_xlfn.XLOOKUP(C256,Conv1!C:C,Conv1!D:D)</f>
        <v>1.2911125421523999</v>
      </c>
      <c r="U256" s="16">
        <f>_xlfn.XLOOKUP(C256,Conv1!C:C,Conv1!E:E)</f>
        <v>4.4350986480712802</v>
      </c>
      <c r="V256" s="16">
        <f>_xlfn.XLOOKUP(C256,Conv1!C:C,Conv1!F:F)</f>
        <v>24529950</v>
      </c>
      <c r="W256" s="16">
        <f>_xlfn.XLOOKUP(C256,Conv2!C:C,Conv2!D:D)</f>
        <v>2.0573058128356898</v>
      </c>
      <c r="X256" s="16">
        <f>_xlfn.XLOOKUP(C256,Conv2!C:C,Conv2!E:E)</f>
        <v>4.0610575675964302</v>
      </c>
      <c r="Y256" s="16">
        <f>_xlfn.XLOOKUP(C256,Conv2!C:C,Conv2!E:E)</f>
        <v>4.0610575675964302</v>
      </c>
      <c r="Z256" s="15">
        <f t="shared" si="60"/>
        <v>-1</v>
      </c>
      <c r="AA256" s="15">
        <f t="shared" si="61"/>
        <v>-1</v>
      </c>
      <c r="AB256" s="15">
        <f t="shared" si="62"/>
        <v>-1</v>
      </c>
      <c r="AC256" s="15">
        <f t="shared" si="63"/>
        <v>1</v>
      </c>
      <c r="AD256" s="15">
        <f t="shared" si="70"/>
        <v>1</v>
      </c>
      <c r="AE256" s="15">
        <f t="shared" si="71"/>
        <v>1</v>
      </c>
      <c r="AF256" s="15">
        <f t="shared" si="64"/>
        <v>1</v>
      </c>
      <c r="AG256" s="15">
        <f t="shared" si="65"/>
        <v>1</v>
      </c>
      <c r="AH256" s="15">
        <f t="shared" si="66"/>
        <v>1</v>
      </c>
      <c r="AI256" s="15">
        <f t="shared" si="67"/>
        <v>0</v>
      </c>
      <c r="AJ256" s="17">
        <f t="shared" si="72"/>
        <v>0</v>
      </c>
      <c r="AK256" s="17">
        <f t="shared" si="73"/>
        <v>0</v>
      </c>
      <c r="AL256" s="15">
        <f t="shared" si="74"/>
        <v>0</v>
      </c>
      <c r="AM256" s="15">
        <f t="shared" si="75"/>
        <v>0</v>
      </c>
      <c r="AN256" s="15">
        <f t="shared" si="76"/>
        <v>0</v>
      </c>
      <c r="AO256" s="16">
        <f t="shared" si="68"/>
        <v>1.6959629566336796</v>
      </c>
      <c r="AP256" s="16">
        <f t="shared" si="77"/>
        <v>24529948.030000143</v>
      </c>
      <c r="AQ256" s="18">
        <f t="shared" si="78"/>
        <v>2.7384147238246666</v>
      </c>
    </row>
    <row r="257" spans="1:43" x14ac:dyDescent="0.2">
      <c r="A257" s="14" t="s">
        <v>31</v>
      </c>
      <c r="B257" s="15" t="s">
        <v>30</v>
      </c>
      <c r="C257" s="15" t="str">
        <f t="shared" si="79"/>
        <v>Tottenham Nott'm Forest</v>
      </c>
      <c r="D257" s="15">
        <v>3</v>
      </c>
      <c r="E257" s="15">
        <v>1</v>
      </c>
      <c r="F257" s="15" t="s">
        <v>24</v>
      </c>
      <c r="G257" s="15">
        <f t="shared" si="69"/>
        <v>1</v>
      </c>
      <c r="H257" s="15">
        <v>1.44</v>
      </c>
      <c r="I257" s="15">
        <v>4.75</v>
      </c>
      <c r="J257" s="15">
        <v>7</v>
      </c>
      <c r="K257" s="15">
        <v>1.42</v>
      </c>
      <c r="L257" s="15">
        <v>4.75</v>
      </c>
      <c r="M257" s="15">
        <v>7.5</v>
      </c>
      <c r="N257" s="15">
        <v>1.45</v>
      </c>
      <c r="O257" s="15">
        <v>4.5999999999999996</v>
      </c>
      <c r="P257" s="15">
        <v>7</v>
      </c>
      <c r="Q257" s="16">
        <f>_xlfn.XLOOKUP(C257,XGBoost3!C:C,XGBoost3!D:D)</f>
        <v>1.7853802442550599</v>
      </c>
      <c r="R257" s="16">
        <f>_xlfn.XLOOKUP(C257,XGBoost3!C:C,XGBoost3!E:E)</f>
        <v>5.4868845939636204</v>
      </c>
      <c r="S257" s="16">
        <f>_xlfn.XLOOKUP(C257,XGBoost3!C:C,XGBoost3!F:F)</f>
        <v>3.8813483715057302</v>
      </c>
      <c r="T257" s="16">
        <f>_xlfn.XLOOKUP(C257,Conv1!C:C,Conv1!D:D)</f>
        <v>3.8737268447875901</v>
      </c>
      <c r="U257" s="16">
        <f>_xlfn.XLOOKUP(C257,Conv1!C:C,Conv1!E:E)</f>
        <v>37749.26171875</v>
      </c>
      <c r="V257" s="16">
        <f>_xlfn.XLOOKUP(C257,Conv1!C:C,Conv1!F:F)</f>
        <v>1.34802842140197</v>
      </c>
      <c r="W257" s="16">
        <f>_xlfn.XLOOKUP(C257,Conv2!C:C,Conv2!D:D)</f>
        <v>2.2990846633911102</v>
      </c>
      <c r="X257" s="16">
        <f>_xlfn.XLOOKUP(C257,Conv2!C:C,Conv2!E:E)</f>
        <v>3.64103078842163</v>
      </c>
      <c r="Y257" s="16">
        <f>_xlfn.XLOOKUP(C257,Conv2!C:C,Conv2!E:E)</f>
        <v>3.64103078842163</v>
      </c>
      <c r="Z257" s="15">
        <f t="shared" si="60"/>
        <v>1</v>
      </c>
      <c r="AA257" s="15">
        <f t="shared" si="61"/>
        <v>1</v>
      </c>
      <c r="AB257" s="15">
        <f t="shared" si="62"/>
        <v>1</v>
      </c>
      <c r="AC257" s="15">
        <f t="shared" si="63"/>
        <v>1</v>
      </c>
      <c r="AD257" s="15">
        <f t="shared" si="70"/>
        <v>-1</v>
      </c>
      <c r="AE257" s="15">
        <f t="shared" si="71"/>
        <v>1</v>
      </c>
      <c r="AF257" s="15">
        <f t="shared" si="64"/>
        <v>1</v>
      </c>
      <c r="AG257" s="15">
        <f t="shared" si="65"/>
        <v>1</v>
      </c>
      <c r="AH257" s="15">
        <f t="shared" si="66"/>
        <v>1</v>
      </c>
      <c r="AI257" s="15">
        <f t="shared" si="67"/>
        <v>1</v>
      </c>
      <c r="AJ257" s="17">
        <f t="shared" si="72"/>
        <v>0</v>
      </c>
      <c r="AK257" s="17">
        <f t="shared" si="73"/>
        <v>1</v>
      </c>
      <c r="AL257" s="15">
        <f t="shared" si="74"/>
        <v>1</v>
      </c>
      <c r="AM257" s="15">
        <f t="shared" si="75"/>
        <v>0</v>
      </c>
      <c r="AN257" s="15">
        <f t="shared" si="76"/>
        <v>1</v>
      </c>
      <c r="AO257" s="16">
        <f t="shared" si="68"/>
        <v>3.2596061374277356</v>
      </c>
      <c r="AP257" s="16">
        <f t="shared" si="77"/>
        <v>37744.66221973786</v>
      </c>
      <c r="AQ257" s="18">
        <f t="shared" si="78"/>
        <v>3.5948909411403083</v>
      </c>
    </row>
    <row r="258" spans="1:43" x14ac:dyDescent="0.2">
      <c r="A258" s="14" t="s">
        <v>18</v>
      </c>
      <c r="B258" s="15" t="s">
        <v>40</v>
      </c>
      <c r="C258" s="15" t="str">
        <f t="shared" si="79"/>
        <v>Crystal Palace Man City</v>
      </c>
      <c r="D258" s="15">
        <v>0</v>
      </c>
      <c r="E258" s="15">
        <v>1</v>
      </c>
      <c r="F258" s="15" t="s">
        <v>20</v>
      </c>
      <c r="G258" s="15">
        <f t="shared" si="69"/>
        <v>-1</v>
      </c>
      <c r="H258" s="15">
        <v>9</v>
      </c>
      <c r="I258" s="15">
        <v>4.75</v>
      </c>
      <c r="J258" s="15">
        <v>1.36</v>
      </c>
      <c r="K258" s="15">
        <v>9.25</v>
      </c>
      <c r="L258" s="15">
        <v>5</v>
      </c>
      <c r="M258" s="15">
        <v>1.34</v>
      </c>
      <c r="N258" s="15">
        <v>8.5</v>
      </c>
      <c r="O258" s="15">
        <v>5.25</v>
      </c>
      <c r="P258" s="15">
        <v>1.35</v>
      </c>
      <c r="Q258" s="16">
        <f>_xlfn.XLOOKUP(C258,XGBoost3!C:C,XGBoost3!D:D)</f>
        <v>10.842867851257299</v>
      </c>
      <c r="R258" s="16">
        <f>_xlfn.XLOOKUP(C258,XGBoost3!C:C,XGBoost3!E:E)</f>
        <v>9.1823320388793892</v>
      </c>
      <c r="S258" s="16">
        <f>_xlfn.XLOOKUP(C258,XGBoost3!C:C,XGBoost3!F:F)</f>
        <v>1.25177013874053</v>
      </c>
      <c r="T258" s="16">
        <f>_xlfn.XLOOKUP(C258,Conv1!C:C,Conv1!D:D)</f>
        <v>35.967826843261697</v>
      </c>
      <c r="U258" s="16">
        <f>_xlfn.XLOOKUP(C258,Conv1!C:C,Conv1!E:E)</f>
        <v>173.33923339843699</v>
      </c>
      <c r="V258" s="16">
        <f>_xlfn.XLOOKUP(C258,Conv1!C:C,Conv1!F:F)</f>
        <v>1.0347378253936701</v>
      </c>
      <c r="W258" s="16">
        <f>_xlfn.XLOOKUP(C258,Conv2!C:C,Conv2!D:D)</f>
        <v>16.270879745483398</v>
      </c>
      <c r="X258" s="16">
        <f>_xlfn.XLOOKUP(C258,Conv2!C:C,Conv2!E:E)</f>
        <v>6.0995821952819798</v>
      </c>
      <c r="Y258" s="16">
        <f>_xlfn.XLOOKUP(C258,Conv2!C:C,Conv2!E:E)</f>
        <v>6.0995821952819798</v>
      </c>
      <c r="Z258" s="15">
        <f t="shared" ref="Z258:Z321" si="80">-1 + 2*IF(MIN(H258:J258)=H258,1,0)</f>
        <v>-1</v>
      </c>
      <c r="AA258" s="15">
        <f t="shared" ref="AA258:AA321" si="81">-1 + 2*IF(MIN(K258:M258)=K258,1,0)</f>
        <v>-1</v>
      </c>
      <c r="AB258" s="15">
        <f t="shared" ref="AB258:AB321" si="82">-1 + 2*IF(MIN(N258:P258)=N258,1,0)</f>
        <v>-1</v>
      </c>
      <c r="AC258" s="15">
        <f t="shared" ref="AC258:AC321" si="83">-1 + 2*IF(MIN(Q258:S258)=Q258,1,0)</f>
        <v>-1</v>
      </c>
      <c r="AD258" s="15">
        <f t="shared" si="70"/>
        <v>-1</v>
      </c>
      <c r="AE258" s="15">
        <f t="shared" si="71"/>
        <v>-1</v>
      </c>
      <c r="AF258" s="15">
        <f t="shared" ref="AF258:AF321" si="84">IF(Z258=G258,1,0)</f>
        <v>1</v>
      </c>
      <c r="AG258" s="15">
        <f t="shared" ref="AG258:AG321" si="85">IF(AA258=G258,1,0)</f>
        <v>1</v>
      </c>
      <c r="AH258" s="15">
        <f t="shared" ref="AH258:AH321" si="86">IF(AB258=G258,1,0)</f>
        <v>1</v>
      </c>
      <c r="AI258" s="15">
        <f t="shared" ref="AI258:AI321" si="87">IF(AC258=G258,1,0)</f>
        <v>1</v>
      </c>
      <c r="AJ258" s="17">
        <f t="shared" si="72"/>
        <v>1</v>
      </c>
      <c r="AK258" s="17">
        <f t="shared" si="73"/>
        <v>1</v>
      </c>
      <c r="AL258" s="15">
        <f t="shared" si="74"/>
        <v>1</v>
      </c>
      <c r="AM258" s="15">
        <f t="shared" si="75"/>
        <v>1</v>
      </c>
      <c r="AN258" s="15">
        <f t="shared" si="76"/>
        <v>1</v>
      </c>
      <c r="AO258" s="16">
        <f t="shared" ref="AO258:AO321" si="88">SQRT((Q258-N258)^2+(R258-O258)^2+(S258-P258)^2)</f>
        <v>4.5784183009086643</v>
      </c>
      <c r="AP258" s="16">
        <f t="shared" si="77"/>
        <v>170.31902796283325</v>
      </c>
      <c r="AQ258" s="18">
        <f t="shared" si="78"/>
        <v>9.1469608589434692</v>
      </c>
    </row>
    <row r="259" spans="1:43" x14ac:dyDescent="0.2">
      <c r="A259" s="14" t="s">
        <v>21</v>
      </c>
      <c r="B259" s="15" t="s">
        <v>19</v>
      </c>
      <c r="C259" s="15" t="str">
        <f t="shared" si="79"/>
        <v>Fulham Arsenal</v>
      </c>
      <c r="D259" s="15">
        <v>0</v>
      </c>
      <c r="E259" s="15">
        <v>3</v>
      </c>
      <c r="F259" s="15" t="s">
        <v>20</v>
      </c>
      <c r="G259" s="15">
        <f t="shared" ref="G259:G322" si="89">IF(F259="H",1,0)+IF(F259="A",-1,0)</f>
        <v>-1</v>
      </c>
      <c r="H259" s="15">
        <v>6</v>
      </c>
      <c r="I259" s="15">
        <v>4</v>
      </c>
      <c r="J259" s="15">
        <v>1.57</v>
      </c>
      <c r="K259" s="15">
        <v>5.5</v>
      </c>
      <c r="L259" s="15">
        <v>4.0999999999999996</v>
      </c>
      <c r="M259" s="15">
        <v>1.6</v>
      </c>
      <c r="N259" s="15">
        <v>5.5</v>
      </c>
      <c r="O259" s="15">
        <v>4.0999999999999996</v>
      </c>
      <c r="P259" s="15">
        <v>1.6</v>
      </c>
      <c r="Q259" s="16">
        <f>_xlfn.XLOOKUP(C259,XGBoost3!C:C,XGBoost3!D:D)</f>
        <v>3.22619199752807</v>
      </c>
      <c r="R259" s="16">
        <f>_xlfn.XLOOKUP(C259,XGBoost3!C:C,XGBoost3!E:E)</f>
        <v>4.3407835960388104</v>
      </c>
      <c r="S259" s="16">
        <f>_xlfn.XLOOKUP(C259,XGBoost3!C:C,XGBoost3!F:F)</f>
        <v>2.1755023002624498</v>
      </c>
      <c r="T259" s="16">
        <f>_xlfn.XLOOKUP(C259,Conv1!C:C,Conv1!D:D)</f>
        <v>2.4505760669708199</v>
      </c>
      <c r="U259" s="16">
        <f>_xlfn.XLOOKUP(C259,Conv1!C:C,Conv1!E:E)</f>
        <v>1.9641208648681601</v>
      </c>
      <c r="V259" s="16">
        <f>_xlfn.XLOOKUP(C259,Conv1!C:C,Conv1!F:F)</f>
        <v>12.0774326324462</v>
      </c>
      <c r="W259" s="16">
        <f>_xlfn.XLOOKUP(C259,Conv2!C:C,Conv2!D:D)</f>
        <v>2.6496322154998699</v>
      </c>
      <c r="X259" s="16">
        <f>_xlfn.XLOOKUP(C259,Conv2!C:C,Conv2!E:E)</f>
        <v>3.6860537528991699</v>
      </c>
      <c r="Y259" s="16">
        <f>_xlfn.XLOOKUP(C259,Conv2!C:C,Conv2!E:E)</f>
        <v>3.6860537528991699</v>
      </c>
      <c r="Z259" s="15">
        <f t="shared" si="80"/>
        <v>-1</v>
      </c>
      <c r="AA259" s="15">
        <f t="shared" si="81"/>
        <v>-1</v>
      </c>
      <c r="AB259" s="15">
        <f t="shared" si="82"/>
        <v>-1</v>
      </c>
      <c r="AC259" s="15">
        <f t="shared" si="83"/>
        <v>-1</v>
      </c>
      <c r="AD259" s="15">
        <f t="shared" ref="AD259:AD322" si="90">-1 + 2*IF(MIN(T259:V259)=T259,1,0)</f>
        <v>-1</v>
      </c>
      <c r="AE259" s="15">
        <f t="shared" ref="AE259:AE322" si="91">-1 + 2*IF(MIN(W259:Y259)=W259,1,0)</f>
        <v>1</v>
      </c>
      <c r="AF259" s="15">
        <f t="shared" si="84"/>
        <v>1</v>
      </c>
      <c r="AG259" s="15">
        <f t="shared" si="85"/>
        <v>1</v>
      </c>
      <c r="AH259" s="15">
        <f t="shared" si="86"/>
        <v>1</v>
      </c>
      <c r="AI259" s="15">
        <f t="shared" si="87"/>
        <v>1</v>
      </c>
      <c r="AJ259" s="17">
        <f t="shared" ref="AJ259:AJ322" si="92">IF(AD259=G259,1,0)</f>
        <v>1</v>
      </c>
      <c r="AK259" s="17">
        <f t="shared" ref="AK259:AK322" si="93">IF(AE259=G259,1,0)</f>
        <v>0</v>
      </c>
      <c r="AL259" s="15">
        <f t="shared" ref="AL259:AL322" si="94">IF(AI259=AH259,1,0)</f>
        <v>1</v>
      </c>
      <c r="AM259" s="15">
        <f t="shared" ref="AM259:AM322" si="95">IF(AJ259=AH259,1,0)</f>
        <v>1</v>
      </c>
      <c r="AN259" s="15">
        <f t="shared" ref="AN259:AN322" si="96">IF(AK259=AH259,1,0)</f>
        <v>0</v>
      </c>
      <c r="AO259" s="16">
        <f t="shared" si="88"/>
        <v>2.3578342753115922</v>
      </c>
      <c r="AP259" s="16">
        <f t="shared" ref="AP259:AP322" si="97">SQRT((T259-N259)^2+(U259-O259)^2+(V259-P259)^2)</f>
        <v>11.119242805635247</v>
      </c>
      <c r="AQ259" s="18">
        <f t="shared" ref="AQ259:AQ322" si="98">SQRT((W259-N259)^2+(X259-O259)^2+(Y259-P259)^2)</f>
        <v>3.5563419777054279</v>
      </c>
    </row>
    <row r="260" spans="1:43" x14ac:dyDescent="0.2">
      <c r="A260" s="14" t="s">
        <v>37</v>
      </c>
      <c r="B260" s="15" t="s">
        <v>32</v>
      </c>
      <c r="C260" s="15" t="str">
        <f t="shared" ref="C260:C323" si="99" xml:space="preserve"> A260 &amp;" " &amp; B260</f>
        <v>Man United Southampton</v>
      </c>
      <c r="D260" s="15">
        <v>0</v>
      </c>
      <c r="E260" s="15">
        <v>0</v>
      </c>
      <c r="F260" s="15" t="s">
        <v>23</v>
      </c>
      <c r="G260" s="15">
        <f t="shared" si="89"/>
        <v>0</v>
      </c>
      <c r="H260" s="15">
        <v>1.36</v>
      </c>
      <c r="I260" s="15">
        <v>5</v>
      </c>
      <c r="J260" s="15">
        <v>9</v>
      </c>
      <c r="K260" s="15">
        <v>1.35</v>
      </c>
      <c r="L260" s="15">
        <v>5.25</v>
      </c>
      <c r="M260" s="15">
        <v>8.5</v>
      </c>
      <c r="N260" s="15">
        <v>1.35</v>
      </c>
      <c r="O260" s="15">
        <v>5</v>
      </c>
      <c r="P260" s="15">
        <v>8.5</v>
      </c>
      <c r="Q260" s="16">
        <f>_xlfn.XLOOKUP(C260,XGBoost3!C:C,XGBoost3!D:D)</f>
        <v>2.0842649936675999</v>
      </c>
      <c r="R260" s="16">
        <f>_xlfn.XLOOKUP(C260,XGBoost3!C:C,XGBoost3!E:E)</f>
        <v>2.8672189712524401</v>
      </c>
      <c r="S260" s="16">
        <f>_xlfn.XLOOKUP(C260,XGBoost3!C:C,XGBoost3!F:F)</f>
        <v>5.8327884674072203</v>
      </c>
      <c r="T260" s="16">
        <f>_xlfn.XLOOKUP(C260,Conv1!C:C,Conv1!D:D)</f>
        <v>1.00896620750427</v>
      </c>
      <c r="U260" s="16">
        <f>_xlfn.XLOOKUP(C260,Conv1!C:C,Conv1!E:E)</f>
        <v>17425.896484375</v>
      </c>
      <c r="V260" s="16">
        <f>_xlfn.XLOOKUP(C260,Conv1!C:C,Conv1!F:F)</f>
        <v>113.26082611083901</v>
      </c>
      <c r="W260" s="16">
        <f>_xlfn.XLOOKUP(C260,Conv2!C:C,Conv2!D:D)</f>
        <v>1.9354391098022401</v>
      </c>
      <c r="X260" s="16">
        <f>_xlfn.XLOOKUP(C260,Conv2!C:C,Conv2!E:E)</f>
        <v>3.7805616855621298</v>
      </c>
      <c r="Y260" s="16">
        <f>_xlfn.XLOOKUP(C260,Conv2!C:C,Conv2!E:E)</f>
        <v>3.7805616855621298</v>
      </c>
      <c r="Z260" s="15">
        <f t="shared" si="80"/>
        <v>1</v>
      </c>
      <c r="AA260" s="15">
        <f t="shared" si="81"/>
        <v>1</v>
      </c>
      <c r="AB260" s="15">
        <f t="shared" si="82"/>
        <v>1</v>
      </c>
      <c r="AC260" s="15">
        <f t="shared" si="83"/>
        <v>1</v>
      </c>
      <c r="AD260" s="15">
        <f t="shared" si="90"/>
        <v>1</v>
      </c>
      <c r="AE260" s="15">
        <f t="shared" si="91"/>
        <v>1</v>
      </c>
      <c r="AF260" s="15">
        <f t="shared" si="84"/>
        <v>0</v>
      </c>
      <c r="AG260" s="15">
        <f t="shared" si="85"/>
        <v>0</v>
      </c>
      <c r="AH260" s="15">
        <f t="shared" si="86"/>
        <v>0</v>
      </c>
      <c r="AI260" s="15">
        <f t="shared" si="87"/>
        <v>0</v>
      </c>
      <c r="AJ260" s="17">
        <f t="shared" si="92"/>
        <v>0</v>
      </c>
      <c r="AK260" s="17">
        <f t="shared" si="93"/>
        <v>0</v>
      </c>
      <c r="AL260" s="15">
        <f t="shared" si="94"/>
        <v>1</v>
      </c>
      <c r="AM260" s="15">
        <f t="shared" si="95"/>
        <v>1</v>
      </c>
      <c r="AN260" s="15">
        <f t="shared" si="96"/>
        <v>1</v>
      </c>
      <c r="AO260" s="16">
        <f t="shared" si="88"/>
        <v>3.4931242974029857</v>
      </c>
      <c r="AP260" s="16">
        <f t="shared" si="97"/>
        <v>17421.211475276359</v>
      </c>
      <c r="AQ260" s="18">
        <f t="shared" si="98"/>
        <v>4.9094670543541969</v>
      </c>
    </row>
    <row r="261" spans="1:43" x14ac:dyDescent="0.2">
      <c r="A261" s="14" t="s">
        <v>39</v>
      </c>
      <c r="B261" s="15" t="s">
        <v>26</v>
      </c>
      <c r="C261" s="15" t="str">
        <f t="shared" si="99"/>
        <v>West Ham Aston Villa</v>
      </c>
      <c r="D261" s="15">
        <v>1</v>
      </c>
      <c r="E261" s="15">
        <v>1</v>
      </c>
      <c r="F261" s="15" t="s">
        <v>23</v>
      </c>
      <c r="G261" s="15">
        <f t="shared" si="89"/>
        <v>0</v>
      </c>
      <c r="H261" s="15">
        <v>2.2000000000000002</v>
      </c>
      <c r="I261" s="15">
        <v>3.3</v>
      </c>
      <c r="J261" s="15">
        <v>3.4</v>
      </c>
      <c r="K261" s="15">
        <v>2.2000000000000002</v>
      </c>
      <c r="L261" s="15">
        <v>3.3</v>
      </c>
      <c r="M261" s="15">
        <v>3.3</v>
      </c>
      <c r="N261" s="15">
        <v>2.25</v>
      </c>
      <c r="O261" s="15">
        <v>3.35</v>
      </c>
      <c r="P261" s="15">
        <v>3.3</v>
      </c>
      <c r="Q261" s="16">
        <f>_xlfn.XLOOKUP(C261,XGBoost3!C:C,XGBoost3!D:D)</f>
        <v>2.3766503334045401</v>
      </c>
      <c r="R261" s="16">
        <f>_xlfn.XLOOKUP(C261,XGBoost3!C:C,XGBoost3!E:E)</f>
        <v>3.43373680114746</v>
      </c>
      <c r="S261" s="16">
        <f>_xlfn.XLOOKUP(C261,XGBoost3!C:C,XGBoost3!F:F)</f>
        <v>3.4720792770385698</v>
      </c>
      <c r="T261" s="16">
        <f>_xlfn.XLOOKUP(C261,Conv1!C:C,Conv1!D:D)</f>
        <v>1.06011855602264</v>
      </c>
      <c r="U261" s="16">
        <f>_xlfn.XLOOKUP(C261,Conv1!C:C,Conv1!E:E)</f>
        <v>573.46240234375</v>
      </c>
      <c r="V261" s="16">
        <f>_xlfn.XLOOKUP(C261,Conv1!C:C,Conv1!F:F)</f>
        <v>18.193218231201101</v>
      </c>
      <c r="W261" s="16">
        <f>_xlfn.XLOOKUP(C261,Conv2!C:C,Conv2!D:D)</f>
        <v>1.7439934015273999</v>
      </c>
      <c r="X261" s="16">
        <f>_xlfn.XLOOKUP(C261,Conv2!C:C,Conv2!E:E)</f>
        <v>4.5888142585754297</v>
      </c>
      <c r="Y261" s="16">
        <f>_xlfn.XLOOKUP(C261,Conv2!C:C,Conv2!E:E)</f>
        <v>4.5888142585754297</v>
      </c>
      <c r="Z261" s="15">
        <f t="shared" si="80"/>
        <v>1</v>
      </c>
      <c r="AA261" s="15">
        <f t="shared" si="81"/>
        <v>1</v>
      </c>
      <c r="AB261" s="15">
        <f t="shared" si="82"/>
        <v>1</v>
      </c>
      <c r="AC261" s="15">
        <f t="shared" si="83"/>
        <v>1</v>
      </c>
      <c r="AD261" s="15">
        <f t="shared" si="90"/>
        <v>1</v>
      </c>
      <c r="AE261" s="15">
        <f t="shared" si="91"/>
        <v>1</v>
      </c>
      <c r="AF261" s="15">
        <f t="shared" si="84"/>
        <v>0</v>
      </c>
      <c r="AG261" s="15">
        <f t="shared" si="85"/>
        <v>0</v>
      </c>
      <c r="AH261" s="15">
        <f t="shared" si="86"/>
        <v>0</v>
      </c>
      <c r="AI261" s="15">
        <f t="shared" si="87"/>
        <v>0</v>
      </c>
      <c r="AJ261" s="17">
        <f t="shared" si="92"/>
        <v>0</v>
      </c>
      <c r="AK261" s="17">
        <f t="shared" si="93"/>
        <v>0</v>
      </c>
      <c r="AL261" s="15">
        <f t="shared" si="94"/>
        <v>1</v>
      </c>
      <c r="AM261" s="15">
        <f t="shared" si="95"/>
        <v>1</v>
      </c>
      <c r="AN261" s="15">
        <f t="shared" si="96"/>
        <v>1</v>
      </c>
      <c r="AO261" s="16">
        <f t="shared" si="88"/>
        <v>0.22948515508417389</v>
      </c>
      <c r="AP261" s="16">
        <f t="shared" si="97"/>
        <v>570.30814045855482</v>
      </c>
      <c r="AQ261" s="18">
        <f t="shared" si="98"/>
        <v>1.8578874126423639</v>
      </c>
    </row>
    <row r="262" spans="1:43" x14ac:dyDescent="0.2">
      <c r="A262" s="14" t="s">
        <v>29</v>
      </c>
      <c r="B262" s="15" t="s">
        <v>28</v>
      </c>
      <c r="C262" s="15" t="str">
        <f t="shared" si="99"/>
        <v>Newcastle Wolves</v>
      </c>
      <c r="D262" s="15">
        <v>2</v>
      </c>
      <c r="E262" s="15">
        <v>1</v>
      </c>
      <c r="F262" s="15" t="s">
        <v>24</v>
      </c>
      <c r="G262" s="15">
        <f t="shared" si="89"/>
        <v>1</v>
      </c>
      <c r="H262" s="15">
        <v>1.65</v>
      </c>
      <c r="I262" s="15">
        <v>3.75</v>
      </c>
      <c r="J262" s="15">
        <v>5.5</v>
      </c>
      <c r="K262" s="15">
        <v>1.66</v>
      </c>
      <c r="L262" s="15">
        <v>3.8</v>
      </c>
      <c r="M262" s="15">
        <v>5.25</v>
      </c>
      <c r="N262" s="15">
        <v>1.65</v>
      </c>
      <c r="O262" s="15">
        <v>3.8</v>
      </c>
      <c r="P262" s="15">
        <v>5.5</v>
      </c>
      <c r="Q262" s="16">
        <f>_xlfn.XLOOKUP(C262,XGBoost3!C:C,XGBoost3!D:D)</f>
        <v>2.6894512176513601</v>
      </c>
      <c r="R262" s="16">
        <f>_xlfn.XLOOKUP(C262,XGBoost3!C:C,XGBoost3!E:E)</f>
        <v>3.8054921627044598</v>
      </c>
      <c r="S262" s="16">
        <f>_xlfn.XLOOKUP(C262,XGBoost3!C:C,XGBoost3!F:F)</f>
        <v>2.7367353439331001</v>
      </c>
      <c r="T262" s="16">
        <f>_xlfn.XLOOKUP(C262,Conv1!C:C,Conv1!D:D)</f>
        <v>1.0700538158416699</v>
      </c>
      <c r="U262" s="16">
        <f>_xlfn.XLOOKUP(C262,Conv1!C:C,Conv1!E:E)</f>
        <v>21.371789932250898</v>
      </c>
      <c r="V262" s="16">
        <f>_xlfn.XLOOKUP(C262,Conv1!C:C,Conv1!F:F)</f>
        <v>53.542152404785099</v>
      </c>
      <c r="W262" s="16">
        <f>_xlfn.XLOOKUP(C262,Conv2!C:C,Conv2!D:D)</f>
        <v>2.01514220237731</v>
      </c>
      <c r="X262" s="16">
        <f>_xlfn.XLOOKUP(C262,Conv2!C:C,Conv2!E:E)</f>
        <v>4.0774579048156703</v>
      </c>
      <c r="Y262" s="16">
        <f>_xlfn.XLOOKUP(C262,Conv2!C:C,Conv2!E:E)</f>
        <v>4.0774579048156703</v>
      </c>
      <c r="Z262" s="15">
        <f t="shared" si="80"/>
        <v>1</v>
      </c>
      <c r="AA262" s="15">
        <f t="shared" si="81"/>
        <v>1</v>
      </c>
      <c r="AB262" s="15">
        <f t="shared" si="82"/>
        <v>1</v>
      </c>
      <c r="AC262" s="15">
        <f t="shared" si="83"/>
        <v>1</v>
      </c>
      <c r="AD262" s="15">
        <f t="shared" si="90"/>
        <v>1</v>
      </c>
      <c r="AE262" s="15">
        <f t="shared" si="91"/>
        <v>1</v>
      </c>
      <c r="AF262" s="15">
        <f t="shared" si="84"/>
        <v>1</v>
      </c>
      <c r="AG262" s="15">
        <f t="shared" si="85"/>
        <v>1</v>
      </c>
      <c r="AH262" s="15">
        <f t="shared" si="86"/>
        <v>1</v>
      </c>
      <c r="AI262" s="15">
        <f t="shared" si="87"/>
        <v>1</v>
      </c>
      <c r="AJ262" s="17">
        <f t="shared" si="92"/>
        <v>1</v>
      </c>
      <c r="AK262" s="17">
        <f t="shared" si="93"/>
        <v>1</v>
      </c>
      <c r="AL262" s="15">
        <f t="shared" si="94"/>
        <v>1</v>
      </c>
      <c r="AM262" s="15">
        <f t="shared" si="95"/>
        <v>1</v>
      </c>
      <c r="AN262" s="15">
        <f t="shared" si="96"/>
        <v>1</v>
      </c>
      <c r="AO262" s="16">
        <f t="shared" si="88"/>
        <v>2.9523076664190318</v>
      </c>
      <c r="AP262" s="16">
        <f t="shared" si="97"/>
        <v>51.158113204889339</v>
      </c>
      <c r="AQ262" s="18">
        <f t="shared" si="98"/>
        <v>1.4946363201371351</v>
      </c>
    </row>
    <row r="263" spans="1:43" x14ac:dyDescent="0.2">
      <c r="A263" s="14" t="s">
        <v>38</v>
      </c>
      <c r="B263" s="15" t="s">
        <v>18</v>
      </c>
      <c r="C263" s="15" t="str">
        <f t="shared" si="99"/>
        <v>Brighton Crystal Palace</v>
      </c>
      <c r="D263" s="15">
        <v>1</v>
      </c>
      <c r="E263" s="15">
        <v>0</v>
      </c>
      <c r="F263" s="15" t="s">
        <v>24</v>
      </c>
      <c r="G263" s="15">
        <f t="shared" si="89"/>
        <v>1</v>
      </c>
      <c r="H263" s="15">
        <v>1.44</v>
      </c>
      <c r="I263" s="15">
        <v>4.2</v>
      </c>
      <c r="J263" s="15">
        <v>8</v>
      </c>
      <c r="K263" s="15">
        <v>1.46</v>
      </c>
      <c r="L263" s="15">
        <v>4.33</v>
      </c>
      <c r="M263" s="15">
        <v>7</v>
      </c>
      <c r="N263" s="15">
        <v>1.45</v>
      </c>
      <c r="O263" s="15">
        <v>4.5</v>
      </c>
      <c r="P263" s="15">
        <v>7.25</v>
      </c>
      <c r="Q263" s="16">
        <f>_xlfn.XLOOKUP(C263,XGBoost3!C:C,XGBoost3!D:D)</f>
        <v>1.9354721307754501</v>
      </c>
      <c r="R263" s="16">
        <f>_xlfn.XLOOKUP(C263,XGBoost3!C:C,XGBoost3!E:E)</f>
        <v>4.5067934989929199</v>
      </c>
      <c r="S263" s="16">
        <f>_xlfn.XLOOKUP(C263,XGBoost3!C:C,XGBoost3!F:F)</f>
        <v>3.8249261379241899</v>
      </c>
      <c r="T263" s="16">
        <f>_xlfn.XLOOKUP(C263,Conv1!C:C,Conv1!D:D)</f>
        <v>1.0147390365600499</v>
      </c>
      <c r="U263" s="16">
        <f>_xlfn.XLOOKUP(C263,Conv1!C:C,Conv1!E:E)</f>
        <v>68.918373107910099</v>
      </c>
      <c r="V263" s="16">
        <f>_xlfn.XLOOKUP(C263,Conv1!C:C,Conv1!F:F)</f>
        <v>66554.984375</v>
      </c>
      <c r="W263" s="16">
        <f>_xlfn.XLOOKUP(C263,Conv2!C:C,Conv2!D:D)</f>
        <v>1.4205249547958301</v>
      </c>
      <c r="X263" s="16">
        <f>_xlfn.XLOOKUP(C263,Conv2!C:C,Conv2!E:E)</f>
        <v>7.4661941528320304</v>
      </c>
      <c r="Y263" s="16">
        <f>_xlfn.XLOOKUP(C263,Conv2!C:C,Conv2!E:E)</f>
        <v>7.4661941528320304</v>
      </c>
      <c r="Z263" s="15">
        <f t="shared" si="80"/>
        <v>1</v>
      </c>
      <c r="AA263" s="15">
        <f t="shared" si="81"/>
        <v>1</v>
      </c>
      <c r="AB263" s="15">
        <f t="shared" si="82"/>
        <v>1</v>
      </c>
      <c r="AC263" s="15">
        <f t="shared" si="83"/>
        <v>1</v>
      </c>
      <c r="AD263" s="15">
        <f t="shared" si="90"/>
        <v>1</v>
      </c>
      <c r="AE263" s="15">
        <f t="shared" si="91"/>
        <v>1</v>
      </c>
      <c r="AF263" s="15">
        <f t="shared" si="84"/>
        <v>1</v>
      </c>
      <c r="AG263" s="15">
        <f t="shared" si="85"/>
        <v>1</v>
      </c>
      <c r="AH263" s="15">
        <f t="shared" si="86"/>
        <v>1</v>
      </c>
      <c r="AI263" s="15">
        <f t="shared" si="87"/>
        <v>1</v>
      </c>
      <c r="AJ263" s="17">
        <f t="shared" si="92"/>
        <v>1</v>
      </c>
      <c r="AK263" s="17">
        <f t="shared" si="93"/>
        <v>1</v>
      </c>
      <c r="AL263" s="15">
        <f t="shared" si="94"/>
        <v>1</v>
      </c>
      <c r="AM263" s="15">
        <f t="shared" si="95"/>
        <v>1</v>
      </c>
      <c r="AN263" s="15">
        <f t="shared" si="96"/>
        <v>1</v>
      </c>
      <c r="AO263" s="16">
        <f t="shared" si="88"/>
        <v>3.4593150047463337</v>
      </c>
      <c r="AP263" s="16">
        <f t="shared" si="97"/>
        <v>66547.765554989164</v>
      </c>
      <c r="AQ263" s="18">
        <f t="shared" si="98"/>
        <v>2.9742085404866074</v>
      </c>
    </row>
    <row r="264" spans="1:43" x14ac:dyDescent="0.2">
      <c r="A264" s="14" t="s">
        <v>32</v>
      </c>
      <c r="B264" s="15" t="s">
        <v>36</v>
      </c>
      <c r="C264" s="15" t="str">
        <f t="shared" si="99"/>
        <v>Southampton Brentford</v>
      </c>
      <c r="D264" s="15">
        <v>0</v>
      </c>
      <c r="E264" s="15">
        <v>2</v>
      </c>
      <c r="F264" s="15" t="s">
        <v>20</v>
      </c>
      <c r="G264" s="15">
        <f t="shared" si="89"/>
        <v>-1</v>
      </c>
      <c r="H264" s="15">
        <v>2.88</v>
      </c>
      <c r="I264" s="15">
        <v>3.25</v>
      </c>
      <c r="J264" s="15">
        <v>2.5</v>
      </c>
      <c r="K264" s="15">
        <v>2.9</v>
      </c>
      <c r="L264" s="15">
        <v>3.3</v>
      </c>
      <c r="M264" s="15">
        <v>2.4500000000000002</v>
      </c>
      <c r="N264" s="15">
        <v>2.9</v>
      </c>
      <c r="O264" s="15">
        <v>3.25</v>
      </c>
      <c r="P264" s="15">
        <v>2.5</v>
      </c>
      <c r="Q264" s="16">
        <f>_xlfn.XLOOKUP(C264,XGBoost3!C:C,XGBoost3!D:D)</f>
        <v>1.6920763254165601</v>
      </c>
      <c r="R264" s="16">
        <f>_xlfn.XLOOKUP(C264,XGBoost3!C:C,XGBoost3!E:E)</f>
        <v>4.7523193359375</v>
      </c>
      <c r="S264" s="16">
        <f>_xlfn.XLOOKUP(C264,XGBoost3!C:C,XGBoost3!F:F)</f>
        <v>5.0355877876281703</v>
      </c>
      <c r="T264" s="16">
        <f>_xlfn.XLOOKUP(C264,Conv1!C:C,Conv1!D:D)</f>
        <v>33.543323516845703</v>
      </c>
      <c r="U264" s="16">
        <f>_xlfn.XLOOKUP(C264,Conv1!C:C,Conv1!E:E)</f>
        <v>1.03072929382324</v>
      </c>
      <c r="V264" s="16">
        <f>_xlfn.XLOOKUP(C264,Conv1!C:C,Conv1!F:F)</f>
        <v>1117122.375</v>
      </c>
      <c r="W264" s="16">
        <f>_xlfn.XLOOKUP(C264,Conv2!C:C,Conv2!D:D)</f>
        <v>2.7535557746887198</v>
      </c>
      <c r="X264" s="16">
        <f>_xlfn.XLOOKUP(C264,Conv2!C:C,Conv2!E:E)</f>
        <v>3.383544921875</v>
      </c>
      <c r="Y264" s="16">
        <f>_xlfn.XLOOKUP(C264,Conv2!C:C,Conv2!E:E)</f>
        <v>3.383544921875</v>
      </c>
      <c r="Z264" s="15">
        <f t="shared" si="80"/>
        <v>-1</v>
      </c>
      <c r="AA264" s="15">
        <f t="shared" si="81"/>
        <v>-1</v>
      </c>
      <c r="AB264" s="15">
        <f t="shared" si="82"/>
        <v>-1</v>
      </c>
      <c r="AC264" s="15">
        <f t="shared" si="83"/>
        <v>1</v>
      </c>
      <c r="AD264" s="15">
        <f t="shared" si="90"/>
        <v>-1</v>
      </c>
      <c r="AE264" s="15">
        <f t="shared" si="91"/>
        <v>1</v>
      </c>
      <c r="AF264" s="15">
        <f t="shared" si="84"/>
        <v>1</v>
      </c>
      <c r="AG264" s="15">
        <f t="shared" si="85"/>
        <v>1</v>
      </c>
      <c r="AH264" s="15">
        <f t="shared" si="86"/>
        <v>1</v>
      </c>
      <c r="AI264" s="15">
        <f t="shared" si="87"/>
        <v>0</v>
      </c>
      <c r="AJ264" s="17">
        <f t="shared" si="92"/>
        <v>1</v>
      </c>
      <c r="AK264" s="17">
        <f t="shared" si="93"/>
        <v>0</v>
      </c>
      <c r="AL264" s="15">
        <f t="shared" si="94"/>
        <v>0</v>
      </c>
      <c r="AM264" s="15">
        <f t="shared" si="95"/>
        <v>1</v>
      </c>
      <c r="AN264" s="15">
        <f t="shared" si="96"/>
        <v>0</v>
      </c>
      <c r="AO264" s="16">
        <f t="shared" si="88"/>
        <v>3.1851606583530399</v>
      </c>
      <c r="AP264" s="16">
        <f t="shared" si="97"/>
        <v>1117119.8754224875</v>
      </c>
      <c r="AQ264" s="18">
        <f t="shared" si="98"/>
        <v>0.9055008482915522</v>
      </c>
    </row>
    <row r="265" spans="1:43" x14ac:dyDescent="0.2">
      <c r="A265" s="14" t="s">
        <v>30</v>
      </c>
      <c r="B265" s="15" t="s">
        <v>29</v>
      </c>
      <c r="C265" s="15" t="str">
        <f t="shared" si="99"/>
        <v>Nott'm Forest Newcastle</v>
      </c>
      <c r="D265" s="15">
        <v>1</v>
      </c>
      <c r="E265" s="15">
        <v>2</v>
      </c>
      <c r="F265" s="15" t="s">
        <v>20</v>
      </c>
      <c r="G265" s="15">
        <f t="shared" si="89"/>
        <v>-1</v>
      </c>
      <c r="H265" s="15">
        <v>5.5</v>
      </c>
      <c r="I265" s="15">
        <v>3.8</v>
      </c>
      <c r="J265" s="15">
        <v>1.62</v>
      </c>
      <c r="K265" s="15">
        <v>5.25</v>
      </c>
      <c r="L265" s="15">
        <v>3.8</v>
      </c>
      <c r="M265" s="15">
        <v>1.65</v>
      </c>
      <c r="N265" s="15">
        <v>5.5</v>
      </c>
      <c r="O265" s="15">
        <v>3.8</v>
      </c>
      <c r="P265" s="15">
        <v>1.65</v>
      </c>
      <c r="Q265" s="16">
        <f>_xlfn.XLOOKUP(C265,XGBoost3!C:C,XGBoost3!D:D)</f>
        <v>2.4055509567260698</v>
      </c>
      <c r="R265" s="16">
        <f>_xlfn.XLOOKUP(C265,XGBoost3!C:C,XGBoost3!E:E)</f>
        <v>3.3793869018554599</v>
      </c>
      <c r="S265" s="16">
        <f>_xlfn.XLOOKUP(C265,XGBoost3!C:C,XGBoost3!F:F)</f>
        <v>3.4676096439361501</v>
      </c>
      <c r="T265" s="16">
        <f>_xlfn.XLOOKUP(C265,Conv1!C:C,Conv1!D:D)</f>
        <v>1.0508732795715301</v>
      </c>
      <c r="U265" s="16">
        <f>_xlfn.XLOOKUP(C265,Conv1!C:C,Conv1!E:E)</f>
        <v>256.572174072265</v>
      </c>
      <c r="V265" s="16">
        <f>_xlfn.XLOOKUP(C265,Conv1!C:C,Conv1!F:F)</f>
        <v>22.465353012084901</v>
      </c>
      <c r="W265" s="16">
        <f>_xlfn.XLOOKUP(C265,Conv2!C:C,Conv2!D:D)</f>
        <v>2.4741902351379301</v>
      </c>
      <c r="X265" s="16">
        <f>_xlfn.XLOOKUP(C265,Conv2!C:C,Conv2!E:E)</f>
        <v>3.8899896144866899</v>
      </c>
      <c r="Y265" s="16">
        <f>_xlfn.XLOOKUP(C265,Conv2!C:C,Conv2!E:E)</f>
        <v>3.8899896144866899</v>
      </c>
      <c r="Z265" s="15">
        <f t="shared" si="80"/>
        <v>-1</v>
      </c>
      <c r="AA265" s="15">
        <f t="shared" si="81"/>
        <v>-1</v>
      </c>
      <c r="AB265" s="15">
        <f t="shared" si="82"/>
        <v>-1</v>
      </c>
      <c r="AC265" s="15">
        <f t="shared" si="83"/>
        <v>1</v>
      </c>
      <c r="AD265" s="15">
        <f t="shared" si="90"/>
        <v>1</v>
      </c>
      <c r="AE265" s="15">
        <f t="shared" si="91"/>
        <v>1</v>
      </c>
      <c r="AF265" s="15">
        <f t="shared" si="84"/>
        <v>1</v>
      </c>
      <c r="AG265" s="15">
        <f t="shared" si="85"/>
        <v>1</v>
      </c>
      <c r="AH265" s="15">
        <f t="shared" si="86"/>
        <v>1</v>
      </c>
      <c r="AI265" s="15">
        <f t="shared" si="87"/>
        <v>0</v>
      </c>
      <c r="AJ265" s="17">
        <f t="shared" si="92"/>
        <v>0</v>
      </c>
      <c r="AK265" s="17">
        <f t="shared" si="93"/>
        <v>0</v>
      </c>
      <c r="AL265" s="15">
        <f t="shared" si="94"/>
        <v>0</v>
      </c>
      <c r="AM265" s="15">
        <f t="shared" si="95"/>
        <v>0</v>
      </c>
      <c r="AN265" s="15">
        <f t="shared" si="96"/>
        <v>0</v>
      </c>
      <c r="AO265" s="16">
        <f t="shared" si="88"/>
        <v>3.6133412622501337</v>
      </c>
      <c r="AP265" s="16">
        <f t="shared" si="97"/>
        <v>253.66680041899764</v>
      </c>
      <c r="AQ265" s="18">
        <f t="shared" si="98"/>
        <v>3.7657902672425014</v>
      </c>
    </row>
    <row r="266" spans="1:43" x14ac:dyDescent="0.2">
      <c r="A266" s="14" t="s">
        <v>26</v>
      </c>
      <c r="B266" s="15" t="s">
        <v>25</v>
      </c>
      <c r="C266" s="15" t="str">
        <f t="shared" si="99"/>
        <v>Aston Villa Bournemouth</v>
      </c>
      <c r="D266" s="15">
        <v>3</v>
      </c>
      <c r="E266" s="15">
        <v>0</v>
      </c>
      <c r="F266" s="15" t="s">
        <v>24</v>
      </c>
      <c r="G266" s="15">
        <f t="shared" si="89"/>
        <v>1</v>
      </c>
      <c r="H266" s="15">
        <v>1.7</v>
      </c>
      <c r="I266" s="15">
        <v>3.8</v>
      </c>
      <c r="J266" s="15">
        <v>5</v>
      </c>
      <c r="K266" s="15">
        <v>1.68</v>
      </c>
      <c r="L266" s="15">
        <v>3.9</v>
      </c>
      <c r="M266" s="15">
        <v>5</v>
      </c>
      <c r="N266" s="15">
        <v>1.73</v>
      </c>
      <c r="O266" s="15">
        <v>3.6</v>
      </c>
      <c r="P266" s="15">
        <v>4.5999999999999996</v>
      </c>
      <c r="Q266" s="16">
        <f>_xlfn.XLOOKUP(C266,XGBoost3!C:C,XGBoost3!D:D)</f>
        <v>2.4346175193786599</v>
      </c>
      <c r="R266" s="16">
        <f>_xlfn.XLOOKUP(C266,XGBoost3!C:C,XGBoost3!E:E)</f>
        <v>4.7823410034179599</v>
      </c>
      <c r="S266" s="16">
        <f>_xlfn.XLOOKUP(C266,XGBoost3!C:C,XGBoost3!F:F)</f>
        <v>2.6305038928985498</v>
      </c>
      <c r="T266" s="16">
        <f>_xlfn.XLOOKUP(C266,Conv1!C:C,Conv1!D:D)</f>
        <v>1.0232582092285101</v>
      </c>
      <c r="U266" s="16">
        <f>_xlfn.XLOOKUP(C266,Conv1!C:C,Conv1!E:E)</f>
        <v>863.44964599609295</v>
      </c>
      <c r="V266" s="16">
        <f>_xlfn.XLOOKUP(C266,Conv1!C:C,Conv1!F:F)</f>
        <v>46.357566833496001</v>
      </c>
      <c r="W266" s="16">
        <f>_xlfn.XLOOKUP(C266,Conv2!C:C,Conv2!D:D)</f>
        <v>2.0624303817749001</v>
      </c>
      <c r="X266" s="16">
        <f>_xlfn.XLOOKUP(C266,Conv2!C:C,Conv2!E:E)</f>
        <v>4.1154441833495996</v>
      </c>
      <c r="Y266" s="16">
        <f>_xlfn.XLOOKUP(C266,Conv2!C:C,Conv2!E:E)</f>
        <v>4.1154441833495996</v>
      </c>
      <c r="Z266" s="15">
        <f t="shared" si="80"/>
        <v>1</v>
      </c>
      <c r="AA266" s="15">
        <f t="shared" si="81"/>
        <v>1</v>
      </c>
      <c r="AB266" s="15">
        <f t="shared" si="82"/>
        <v>1</v>
      </c>
      <c r="AC266" s="15">
        <f t="shared" si="83"/>
        <v>1</v>
      </c>
      <c r="AD266" s="15">
        <f t="shared" si="90"/>
        <v>1</v>
      </c>
      <c r="AE266" s="15">
        <f t="shared" si="91"/>
        <v>1</v>
      </c>
      <c r="AF266" s="15">
        <f t="shared" si="84"/>
        <v>1</v>
      </c>
      <c r="AG266" s="15">
        <f t="shared" si="85"/>
        <v>1</v>
      </c>
      <c r="AH266" s="15">
        <f t="shared" si="86"/>
        <v>1</v>
      </c>
      <c r="AI266" s="15">
        <f t="shared" si="87"/>
        <v>1</v>
      </c>
      <c r="AJ266" s="17">
        <f t="shared" si="92"/>
        <v>1</v>
      </c>
      <c r="AK266" s="17">
        <f t="shared" si="93"/>
        <v>1</v>
      </c>
      <c r="AL266" s="15">
        <f t="shared" si="94"/>
        <v>1</v>
      </c>
      <c r="AM266" s="15">
        <f t="shared" si="95"/>
        <v>1</v>
      </c>
      <c r="AN266" s="15">
        <f t="shared" si="96"/>
        <v>1</v>
      </c>
      <c r="AO266" s="16">
        <f t="shared" si="88"/>
        <v>2.4027756892532621</v>
      </c>
      <c r="AP266" s="16">
        <f t="shared" si="97"/>
        <v>860.86329204550191</v>
      </c>
      <c r="AQ266" s="18">
        <f t="shared" si="98"/>
        <v>0.78165657697333901</v>
      </c>
    </row>
    <row r="267" spans="1:43" x14ac:dyDescent="0.2">
      <c r="A267" s="14" t="s">
        <v>36</v>
      </c>
      <c r="B267" s="15" t="s">
        <v>35</v>
      </c>
      <c r="C267" s="15" t="str">
        <f t="shared" si="99"/>
        <v>Brentford Leicester</v>
      </c>
      <c r="D267" s="15">
        <v>1</v>
      </c>
      <c r="E267" s="15">
        <v>1</v>
      </c>
      <c r="F267" s="15" t="s">
        <v>23</v>
      </c>
      <c r="G267" s="15">
        <f t="shared" si="89"/>
        <v>0</v>
      </c>
      <c r="H267" s="15">
        <v>1.91</v>
      </c>
      <c r="I267" s="15">
        <v>3.6</v>
      </c>
      <c r="J267" s="15">
        <v>3.75</v>
      </c>
      <c r="K267" s="15">
        <v>1.93</v>
      </c>
      <c r="L267" s="15">
        <v>3.6</v>
      </c>
      <c r="M267" s="15">
        <v>3.9</v>
      </c>
      <c r="N267" s="15">
        <v>1.95</v>
      </c>
      <c r="O267" s="15">
        <v>3.65</v>
      </c>
      <c r="P267" s="15">
        <v>3.75</v>
      </c>
      <c r="Q267" s="16">
        <f>_xlfn.XLOOKUP(C267,XGBoost3!C:C,XGBoost3!D:D)</f>
        <v>1.82555627822875</v>
      </c>
      <c r="R267" s="16">
        <f>_xlfn.XLOOKUP(C267,XGBoost3!C:C,XGBoost3!E:E)</f>
        <v>5.0725159645080504</v>
      </c>
      <c r="S267" s="16">
        <f>_xlfn.XLOOKUP(C267,XGBoost3!C:C,XGBoost3!F:F)</f>
        <v>3.9203252792358398</v>
      </c>
      <c r="T267" s="16">
        <f>_xlfn.XLOOKUP(C267,Conv1!C:C,Conv1!D:D)</f>
        <v>2.4397706985473602</v>
      </c>
      <c r="U267" s="16">
        <f>_xlfn.XLOOKUP(C267,Conv1!C:C,Conv1!E:E)</f>
        <v>126.744728088378</v>
      </c>
      <c r="V267" s="16">
        <f>_xlfn.XLOOKUP(C267,Conv1!C:C,Conv1!F:F)</f>
        <v>1.71751809120178</v>
      </c>
      <c r="W267" s="16">
        <f>_xlfn.XLOOKUP(C267,Conv2!C:C,Conv2!D:D)</f>
        <v>2.4597787857055602</v>
      </c>
      <c r="X267" s="16">
        <f>_xlfn.XLOOKUP(C267,Conv2!C:C,Conv2!E:E)</f>
        <v>3.4083933830261199</v>
      </c>
      <c r="Y267" s="16">
        <f>_xlfn.XLOOKUP(C267,Conv2!C:C,Conv2!E:E)</f>
        <v>3.4083933830261199</v>
      </c>
      <c r="Z267" s="15">
        <f t="shared" si="80"/>
        <v>1</v>
      </c>
      <c r="AA267" s="15">
        <f t="shared" si="81"/>
        <v>1</v>
      </c>
      <c r="AB267" s="15">
        <f t="shared" si="82"/>
        <v>1</v>
      </c>
      <c r="AC267" s="15">
        <f t="shared" si="83"/>
        <v>1</v>
      </c>
      <c r="AD267" s="15">
        <f t="shared" si="90"/>
        <v>-1</v>
      </c>
      <c r="AE267" s="15">
        <f t="shared" si="91"/>
        <v>1</v>
      </c>
      <c r="AF267" s="15">
        <f t="shared" si="84"/>
        <v>0</v>
      </c>
      <c r="AG267" s="15">
        <f t="shared" si="85"/>
        <v>0</v>
      </c>
      <c r="AH267" s="15">
        <f t="shared" si="86"/>
        <v>0</v>
      </c>
      <c r="AI267" s="15">
        <f t="shared" si="87"/>
        <v>0</v>
      </c>
      <c r="AJ267" s="17">
        <f t="shared" si="92"/>
        <v>0</v>
      </c>
      <c r="AK267" s="17">
        <f t="shared" si="93"/>
        <v>0</v>
      </c>
      <c r="AL267" s="15">
        <f t="shared" si="94"/>
        <v>1</v>
      </c>
      <c r="AM267" s="15">
        <f t="shared" si="95"/>
        <v>1</v>
      </c>
      <c r="AN267" s="15">
        <f t="shared" si="96"/>
        <v>1</v>
      </c>
      <c r="AO267" s="16">
        <f t="shared" si="88"/>
        <v>1.4380711421606778</v>
      </c>
      <c r="AP267" s="16">
        <f t="shared" si="97"/>
        <v>123.112480850637</v>
      </c>
      <c r="AQ267" s="18">
        <f t="shared" si="98"/>
        <v>0.65950227329504929</v>
      </c>
    </row>
    <row r="268" spans="1:43" x14ac:dyDescent="0.2">
      <c r="A268" s="14" t="s">
        <v>32</v>
      </c>
      <c r="B268" s="15" t="s">
        <v>31</v>
      </c>
      <c r="C268" s="15" t="str">
        <f t="shared" si="99"/>
        <v>Southampton Tottenham</v>
      </c>
      <c r="D268" s="15">
        <v>3</v>
      </c>
      <c r="E268" s="15">
        <v>3</v>
      </c>
      <c r="F268" s="15" t="s">
        <v>23</v>
      </c>
      <c r="G268" s="15">
        <f t="shared" si="89"/>
        <v>0</v>
      </c>
      <c r="H268" s="15">
        <v>4.75</v>
      </c>
      <c r="I268" s="15">
        <v>3.6</v>
      </c>
      <c r="J268" s="15">
        <v>1.75</v>
      </c>
      <c r="K268" s="15">
        <v>4.4000000000000004</v>
      </c>
      <c r="L268" s="15">
        <v>3.6</v>
      </c>
      <c r="M268" s="15">
        <v>1.8</v>
      </c>
      <c r="N268" s="15">
        <v>4.5</v>
      </c>
      <c r="O268" s="15">
        <v>3.6</v>
      </c>
      <c r="P268" s="15">
        <v>1.8</v>
      </c>
      <c r="Q268" s="16">
        <f>_xlfn.XLOOKUP(C268,XGBoost3!C:C,XGBoost3!D:D)</f>
        <v>2.25122022628784</v>
      </c>
      <c r="R268" s="16">
        <f>_xlfn.XLOOKUP(C268,XGBoost3!C:C,XGBoost3!E:E)</f>
        <v>4.32356357574462</v>
      </c>
      <c r="S268" s="16">
        <f>_xlfn.XLOOKUP(C268,XGBoost3!C:C,XGBoost3!F:F)</f>
        <v>3.08160972595214</v>
      </c>
      <c r="T268" s="16">
        <f>_xlfn.XLOOKUP(C268,Conv1!C:C,Conv1!D:D)</f>
        <v>2.86515092849731</v>
      </c>
      <c r="U268" s="16">
        <f>_xlfn.XLOOKUP(C268,Conv1!C:C,Conv1!E:E)</f>
        <v>73.237739562988196</v>
      </c>
      <c r="V268" s="16">
        <f>_xlfn.XLOOKUP(C268,Conv1!C:C,Conv1!F:F)</f>
        <v>1.5690602064132599</v>
      </c>
      <c r="W268" s="16">
        <f>_xlfn.XLOOKUP(C268,Conv2!C:C,Conv2!D:D)</f>
        <v>3.3744726181030198</v>
      </c>
      <c r="X268" s="16">
        <f>_xlfn.XLOOKUP(C268,Conv2!C:C,Conv2!E:E)</f>
        <v>3.2636663913726802</v>
      </c>
      <c r="Y268" s="16">
        <f>_xlfn.XLOOKUP(C268,Conv2!C:C,Conv2!E:E)</f>
        <v>3.2636663913726802</v>
      </c>
      <c r="Z268" s="15">
        <f t="shared" si="80"/>
        <v>-1</v>
      </c>
      <c r="AA268" s="15">
        <f t="shared" si="81"/>
        <v>-1</v>
      </c>
      <c r="AB268" s="15">
        <f t="shared" si="82"/>
        <v>-1</v>
      </c>
      <c r="AC268" s="15">
        <f t="shared" si="83"/>
        <v>1</v>
      </c>
      <c r="AD268" s="15">
        <f t="shared" si="90"/>
        <v>-1</v>
      </c>
      <c r="AE268" s="15">
        <f t="shared" si="91"/>
        <v>-1</v>
      </c>
      <c r="AF268" s="15">
        <f t="shared" si="84"/>
        <v>0</v>
      </c>
      <c r="AG268" s="15">
        <f t="shared" si="85"/>
        <v>0</v>
      </c>
      <c r="AH268" s="15">
        <f t="shared" si="86"/>
        <v>0</v>
      </c>
      <c r="AI268" s="15">
        <f t="shared" si="87"/>
        <v>0</v>
      </c>
      <c r="AJ268" s="17">
        <f t="shared" si="92"/>
        <v>0</v>
      </c>
      <c r="AK268" s="17">
        <f t="shared" si="93"/>
        <v>0</v>
      </c>
      <c r="AL268" s="15">
        <f t="shared" si="94"/>
        <v>1</v>
      </c>
      <c r="AM268" s="15">
        <f t="shared" si="95"/>
        <v>1</v>
      </c>
      <c r="AN268" s="15">
        <f t="shared" si="96"/>
        <v>1</v>
      </c>
      <c r="AO268" s="16">
        <f t="shared" si="88"/>
        <v>2.6875785027523147</v>
      </c>
      <c r="AP268" s="16">
        <f t="shared" si="97"/>
        <v>69.657309997712574</v>
      </c>
      <c r="AQ268" s="18">
        <f t="shared" si="98"/>
        <v>1.8767662318269875</v>
      </c>
    </row>
    <row r="269" spans="1:43" x14ac:dyDescent="0.2">
      <c r="A269" s="14" t="s">
        <v>28</v>
      </c>
      <c r="B269" s="15" t="s">
        <v>27</v>
      </c>
      <c r="C269" s="15" t="str">
        <f t="shared" si="99"/>
        <v>Wolves Leeds</v>
      </c>
      <c r="D269" s="15">
        <v>2</v>
      </c>
      <c r="E269" s="15">
        <v>4</v>
      </c>
      <c r="F269" s="15" t="s">
        <v>20</v>
      </c>
      <c r="G269" s="15">
        <f t="shared" si="89"/>
        <v>-1</v>
      </c>
      <c r="H269" s="15">
        <v>2.25</v>
      </c>
      <c r="I269" s="15">
        <v>3.2</v>
      </c>
      <c r="J269" s="15">
        <v>3.3</v>
      </c>
      <c r="K269" s="15">
        <v>2.2000000000000002</v>
      </c>
      <c r="L269" s="15">
        <v>3.2</v>
      </c>
      <c r="M269" s="15">
        <v>3.4</v>
      </c>
      <c r="N269" s="15">
        <v>2.2999999999999998</v>
      </c>
      <c r="O269" s="15">
        <v>3.25</v>
      </c>
      <c r="P269" s="15">
        <v>3.3</v>
      </c>
      <c r="Q269" s="16">
        <f>_xlfn.XLOOKUP(C269,XGBoost3!C:C,XGBoost3!D:D)</f>
        <v>2.7106504440307599</v>
      </c>
      <c r="R269" s="16">
        <f>_xlfn.XLOOKUP(C269,XGBoost3!C:C,XGBoost3!E:E)</f>
        <v>3.6819291114807098</v>
      </c>
      <c r="S269" s="16">
        <f>_xlfn.XLOOKUP(C269,XGBoost3!C:C,XGBoost3!F:F)</f>
        <v>2.78173375129699</v>
      </c>
      <c r="T269" s="16">
        <f>_xlfn.XLOOKUP(C269,Conv1!C:C,Conv1!D:D)</f>
        <v>17.393526077270501</v>
      </c>
      <c r="U269" s="16">
        <f>_xlfn.XLOOKUP(C269,Conv1!C:C,Conv1!E:E)</f>
        <v>2.9935100078582701</v>
      </c>
      <c r="V269" s="16">
        <f>_xlfn.XLOOKUP(C269,Conv1!C:C,Conv1!F:F)</f>
        <v>1.64351689815521</v>
      </c>
      <c r="W269" s="16">
        <f>_xlfn.XLOOKUP(C269,Conv2!C:C,Conv2!D:D)</f>
        <v>3.4141685962677002</v>
      </c>
      <c r="X269" s="16">
        <f>_xlfn.XLOOKUP(C269,Conv2!C:C,Conv2!E:E)</f>
        <v>3.1951234340667698</v>
      </c>
      <c r="Y269" s="16">
        <f>_xlfn.XLOOKUP(C269,Conv2!C:C,Conv2!E:E)</f>
        <v>3.1951234340667698</v>
      </c>
      <c r="Z269" s="15">
        <f t="shared" si="80"/>
        <v>1</v>
      </c>
      <c r="AA269" s="15">
        <f t="shared" si="81"/>
        <v>1</v>
      </c>
      <c r="AB269" s="15">
        <f t="shared" si="82"/>
        <v>1</v>
      </c>
      <c r="AC269" s="15">
        <f t="shared" si="83"/>
        <v>1</v>
      </c>
      <c r="AD269" s="15">
        <f t="shared" si="90"/>
        <v>-1</v>
      </c>
      <c r="AE269" s="15">
        <f t="shared" si="91"/>
        <v>-1</v>
      </c>
      <c r="AF269" s="15">
        <f t="shared" si="84"/>
        <v>0</v>
      </c>
      <c r="AG269" s="15">
        <f t="shared" si="85"/>
        <v>0</v>
      </c>
      <c r="AH269" s="15">
        <f t="shared" si="86"/>
        <v>0</v>
      </c>
      <c r="AI269" s="15">
        <f t="shared" si="87"/>
        <v>0</v>
      </c>
      <c r="AJ269" s="17">
        <f t="shared" si="92"/>
        <v>1</v>
      </c>
      <c r="AK269" s="17">
        <f t="shared" si="93"/>
        <v>1</v>
      </c>
      <c r="AL269" s="15">
        <f t="shared" si="94"/>
        <v>1</v>
      </c>
      <c r="AM269" s="15">
        <f t="shared" si="95"/>
        <v>0</v>
      </c>
      <c r="AN269" s="15">
        <f t="shared" si="96"/>
        <v>0</v>
      </c>
      <c r="AO269" s="16">
        <f t="shared" si="88"/>
        <v>0.78980785579270218</v>
      </c>
      <c r="AP269" s="16">
        <f t="shared" si="97"/>
        <v>15.186317948337932</v>
      </c>
      <c r="AQ269" s="18">
        <f t="shared" si="98"/>
        <v>1.1204383929871866</v>
      </c>
    </row>
    <row r="270" spans="1:43" x14ac:dyDescent="0.2">
      <c r="A270" s="14" t="s">
        <v>34</v>
      </c>
      <c r="B270" s="15" t="s">
        <v>33</v>
      </c>
      <c r="C270" s="15" t="str">
        <f t="shared" si="99"/>
        <v>Chelsea Everton</v>
      </c>
      <c r="D270" s="15">
        <v>2</v>
      </c>
      <c r="E270" s="15">
        <v>2</v>
      </c>
      <c r="F270" s="15" t="s">
        <v>23</v>
      </c>
      <c r="G270" s="15">
        <f t="shared" si="89"/>
        <v>0</v>
      </c>
      <c r="H270" s="15">
        <v>1.5</v>
      </c>
      <c r="I270" s="15">
        <v>4.2</v>
      </c>
      <c r="J270" s="15">
        <v>7.5</v>
      </c>
      <c r="K270" s="15">
        <v>1.47</v>
      </c>
      <c r="L270" s="15">
        <v>4.0999999999999996</v>
      </c>
      <c r="M270" s="15">
        <v>7.5</v>
      </c>
      <c r="N270" s="15">
        <v>1.5</v>
      </c>
      <c r="O270" s="15">
        <v>4.2</v>
      </c>
      <c r="P270" s="15">
        <v>7</v>
      </c>
      <c r="Q270" s="16">
        <f>_xlfn.XLOOKUP(C270,XGBoost3!C:C,XGBoost3!D:D)</f>
        <v>2.4475357532501198</v>
      </c>
      <c r="R270" s="16">
        <f>_xlfn.XLOOKUP(C270,XGBoost3!C:C,XGBoost3!E:E)</f>
        <v>4.9662942886352504</v>
      </c>
      <c r="S270" s="16">
        <f>_xlfn.XLOOKUP(C270,XGBoost3!C:C,XGBoost3!F:F)</f>
        <v>2.5636527538299498</v>
      </c>
      <c r="T270" s="16">
        <f>_xlfn.XLOOKUP(C270,Conv1!C:C,Conv1!D:D)</f>
        <v>231.83016967773401</v>
      </c>
      <c r="U270" s="16">
        <f>_xlfn.XLOOKUP(C270,Conv1!C:C,Conv1!E:E)</f>
        <v>278.46124267578102</v>
      </c>
      <c r="V270" s="16">
        <f>_xlfn.XLOOKUP(C270,Conv1!C:C,Conv1!F:F)</f>
        <v>1.00796771049499</v>
      </c>
      <c r="W270" s="16">
        <f>_xlfn.XLOOKUP(C270,Conv2!C:C,Conv2!D:D)</f>
        <v>2.17839503288269</v>
      </c>
      <c r="X270" s="16">
        <f>_xlfn.XLOOKUP(C270,Conv2!C:C,Conv2!E:E)</f>
        <v>3.61294317245483</v>
      </c>
      <c r="Y270" s="16">
        <f>_xlfn.XLOOKUP(C270,Conv2!C:C,Conv2!E:E)</f>
        <v>3.61294317245483</v>
      </c>
      <c r="Z270" s="15">
        <f t="shared" si="80"/>
        <v>1</v>
      </c>
      <c r="AA270" s="15">
        <f t="shared" si="81"/>
        <v>1</v>
      </c>
      <c r="AB270" s="15">
        <f t="shared" si="82"/>
        <v>1</v>
      </c>
      <c r="AC270" s="15">
        <f t="shared" si="83"/>
        <v>1</v>
      </c>
      <c r="AD270" s="15">
        <f t="shared" si="90"/>
        <v>-1</v>
      </c>
      <c r="AE270" s="15">
        <f t="shared" si="91"/>
        <v>1</v>
      </c>
      <c r="AF270" s="15">
        <f t="shared" si="84"/>
        <v>0</v>
      </c>
      <c r="AG270" s="15">
        <f t="shared" si="85"/>
        <v>0</v>
      </c>
      <c r="AH270" s="15">
        <f t="shared" si="86"/>
        <v>0</v>
      </c>
      <c r="AI270" s="15">
        <f t="shared" si="87"/>
        <v>0</v>
      </c>
      <c r="AJ270" s="17">
        <f t="shared" si="92"/>
        <v>0</v>
      </c>
      <c r="AK270" s="17">
        <f t="shared" si="93"/>
        <v>0</v>
      </c>
      <c r="AL270" s="15">
        <f t="shared" si="94"/>
        <v>1</v>
      </c>
      <c r="AM270" s="15">
        <f t="shared" si="95"/>
        <v>1</v>
      </c>
      <c r="AN270" s="15">
        <f t="shared" si="96"/>
        <v>1</v>
      </c>
      <c r="AO270" s="16">
        <f t="shared" si="88"/>
        <v>4.6006747145481679</v>
      </c>
      <c r="AP270" s="16">
        <f t="shared" si="97"/>
        <v>358.19983354099406</v>
      </c>
      <c r="AQ270" s="18">
        <f t="shared" si="98"/>
        <v>3.5038563744005913</v>
      </c>
    </row>
    <row r="271" spans="1:43" x14ac:dyDescent="0.2">
      <c r="A271" s="14" t="s">
        <v>19</v>
      </c>
      <c r="B271" s="15" t="s">
        <v>18</v>
      </c>
      <c r="C271" s="15" t="str">
        <f t="shared" si="99"/>
        <v>Arsenal Crystal Palace</v>
      </c>
      <c r="D271" s="15">
        <v>4</v>
      </c>
      <c r="E271" s="15">
        <v>1</v>
      </c>
      <c r="F271" s="15" t="s">
        <v>24</v>
      </c>
      <c r="G271" s="15">
        <f t="shared" si="89"/>
        <v>1</v>
      </c>
      <c r="H271" s="15">
        <v>1.25</v>
      </c>
      <c r="I271" s="15">
        <v>5.5</v>
      </c>
      <c r="J271" s="15">
        <v>15</v>
      </c>
      <c r="K271" s="15">
        <v>1.26</v>
      </c>
      <c r="L271" s="15">
        <v>5.75</v>
      </c>
      <c r="M271" s="15">
        <v>12</v>
      </c>
      <c r="N271" s="15">
        <v>1.25</v>
      </c>
      <c r="O271" s="15">
        <v>5.75</v>
      </c>
      <c r="P271" s="15">
        <v>12</v>
      </c>
      <c r="Q271" s="16">
        <f>_xlfn.XLOOKUP(C271,XGBoost3!C:C,XGBoost3!D:D)</f>
        <v>1.48862552642822</v>
      </c>
      <c r="R271" s="16">
        <f>_xlfn.XLOOKUP(C271,XGBoost3!C:C,XGBoost3!E:E)</f>
        <v>8.5749158859252894</v>
      </c>
      <c r="S271" s="16">
        <f>_xlfn.XLOOKUP(C271,XGBoost3!C:C,XGBoost3!F:F)</f>
        <v>4.7254476547241202</v>
      </c>
      <c r="T271" s="16">
        <f>_xlfn.XLOOKUP(C271,Conv1!C:C,Conv1!D:D)</f>
        <v>1.2297624349594101</v>
      </c>
      <c r="U271" s="16">
        <f>_xlfn.XLOOKUP(C271,Conv1!C:C,Conv1!E:E)</f>
        <v>7272.4619140625</v>
      </c>
      <c r="V271" s="16">
        <f>_xlfn.XLOOKUP(C271,Conv1!C:C,Conv1!F:F)</f>
        <v>5.3562636375427202</v>
      </c>
      <c r="W271" s="16">
        <f>_xlfn.XLOOKUP(C271,Conv2!C:C,Conv2!D:D)</f>
        <v>1.81160187721252</v>
      </c>
      <c r="X271" s="16">
        <f>_xlfn.XLOOKUP(C271,Conv2!C:C,Conv2!E:E)</f>
        <v>4.0977897644042898</v>
      </c>
      <c r="Y271" s="16">
        <f>_xlfn.XLOOKUP(C271,Conv2!C:C,Conv2!E:E)</f>
        <v>4.0977897644042898</v>
      </c>
      <c r="Z271" s="15">
        <f t="shared" si="80"/>
        <v>1</v>
      </c>
      <c r="AA271" s="15">
        <f t="shared" si="81"/>
        <v>1</v>
      </c>
      <c r="AB271" s="15">
        <f t="shared" si="82"/>
        <v>1</v>
      </c>
      <c r="AC271" s="15">
        <f t="shared" si="83"/>
        <v>1</v>
      </c>
      <c r="AD271" s="15">
        <f t="shared" si="90"/>
        <v>1</v>
      </c>
      <c r="AE271" s="15">
        <f t="shared" si="91"/>
        <v>1</v>
      </c>
      <c r="AF271" s="15">
        <f t="shared" si="84"/>
        <v>1</v>
      </c>
      <c r="AG271" s="15">
        <f t="shared" si="85"/>
        <v>1</v>
      </c>
      <c r="AH271" s="15">
        <f t="shared" si="86"/>
        <v>1</v>
      </c>
      <c r="AI271" s="15">
        <f t="shared" si="87"/>
        <v>1</v>
      </c>
      <c r="AJ271" s="17">
        <f t="shared" si="92"/>
        <v>1</v>
      </c>
      <c r="AK271" s="17">
        <f t="shared" si="93"/>
        <v>1</v>
      </c>
      <c r="AL271" s="15">
        <f t="shared" si="94"/>
        <v>1</v>
      </c>
      <c r="AM271" s="15">
        <f t="shared" si="95"/>
        <v>1</v>
      </c>
      <c r="AN271" s="15">
        <f t="shared" si="96"/>
        <v>1</v>
      </c>
      <c r="AO271" s="16">
        <f t="shared" si="88"/>
        <v>7.8074454034962688</v>
      </c>
      <c r="AP271" s="16">
        <f t="shared" si="97"/>
        <v>7266.7149511743128</v>
      </c>
      <c r="AQ271" s="18">
        <f t="shared" si="98"/>
        <v>8.0925967364406262</v>
      </c>
    </row>
    <row r="272" spans="1:43" x14ac:dyDescent="0.2">
      <c r="A272" s="14" t="s">
        <v>40</v>
      </c>
      <c r="B272" s="15" t="s">
        <v>22</v>
      </c>
      <c r="C272" s="15" t="str">
        <f t="shared" si="99"/>
        <v>Man City Liverpool</v>
      </c>
      <c r="D272" s="15">
        <v>4</v>
      </c>
      <c r="E272" s="15">
        <v>1</v>
      </c>
      <c r="F272" s="15" t="s">
        <v>24</v>
      </c>
      <c r="G272" s="15">
        <f t="shared" si="89"/>
        <v>1</v>
      </c>
      <c r="H272" s="15">
        <v>1.62</v>
      </c>
      <c r="I272" s="15">
        <v>4.2</v>
      </c>
      <c r="J272" s="15">
        <v>5</v>
      </c>
      <c r="K272" s="15">
        <v>1.61</v>
      </c>
      <c r="L272" s="15">
        <v>4.0999999999999996</v>
      </c>
      <c r="M272" s="15">
        <v>5.25</v>
      </c>
      <c r="N272" s="15">
        <v>1.63</v>
      </c>
      <c r="O272" s="15">
        <v>4.3</v>
      </c>
      <c r="P272" s="15">
        <v>4.9000000000000004</v>
      </c>
      <c r="Q272" s="16">
        <f>_xlfn.XLOOKUP(C272,XGBoost3!C:C,XGBoost3!D:D)</f>
        <v>1.7695885896682699</v>
      </c>
      <c r="R272" s="16">
        <f>_xlfn.XLOOKUP(C272,XGBoost3!C:C,XGBoost3!E:E)</f>
        <v>4.5041270256042401</v>
      </c>
      <c r="S272" s="16">
        <f>_xlfn.XLOOKUP(C272,XGBoost3!C:C,XGBoost3!F:F)</f>
        <v>4.6975207328796298</v>
      </c>
      <c r="T272" s="16">
        <f>_xlfn.XLOOKUP(C272,Conv1!C:C,Conv1!D:D)</f>
        <v>24.112379074096602</v>
      </c>
      <c r="U272" s="16">
        <f>_xlfn.XLOOKUP(C272,Conv1!C:C,Conv1!E:E)</f>
        <v>1.33844006061553</v>
      </c>
      <c r="V272" s="16">
        <f>_xlfn.XLOOKUP(C272,Conv1!C:C,Conv1!F:F)</f>
        <v>4.73061180114746</v>
      </c>
      <c r="W272" s="16">
        <f>_xlfn.XLOOKUP(C272,Conv2!C:C,Conv2!D:D)</f>
        <v>2.4426510334014799</v>
      </c>
      <c r="X272" s="16">
        <f>_xlfn.XLOOKUP(C272,Conv2!C:C,Conv2!E:E)</f>
        <v>3.2394022941589302</v>
      </c>
      <c r="Y272" s="16">
        <f>_xlfn.XLOOKUP(C272,Conv2!C:C,Conv2!E:E)</f>
        <v>3.2394022941589302</v>
      </c>
      <c r="Z272" s="15">
        <f t="shared" si="80"/>
        <v>1</v>
      </c>
      <c r="AA272" s="15">
        <f t="shared" si="81"/>
        <v>1</v>
      </c>
      <c r="AB272" s="15">
        <f t="shared" si="82"/>
        <v>1</v>
      </c>
      <c r="AC272" s="15">
        <f t="shared" si="83"/>
        <v>1</v>
      </c>
      <c r="AD272" s="15">
        <f t="shared" si="90"/>
        <v>-1</v>
      </c>
      <c r="AE272" s="15">
        <f t="shared" si="91"/>
        <v>1</v>
      </c>
      <c r="AF272" s="15">
        <f t="shared" si="84"/>
        <v>1</v>
      </c>
      <c r="AG272" s="15">
        <f t="shared" si="85"/>
        <v>1</v>
      </c>
      <c r="AH272" s="15">
        <f t="shared" si="86"/>
        <v>1</v>
      </c>
      <c r="AI272" s="15">
        <f t="shared" si="87"/>
        <v>1</v>
      </c>
      <c r="AJ272" s="17">
        <f t="shared" si="92"/>
        <v>0</v>
      </c>
      <c r="AK272" s="17">
        <f t="shared" si="93"/>
        <v>1</v>
      </c>
      <c r="AL272" s="15">
        <f t="shared" si="94"/>
        <v>1</v>
      </c>
      <c r="AM272" s="15">
        <f t="shared" si="95"/>
        <v>0</v>
      </c>
      <c r="AN272" s="15">
        <f t="shared" si="96"/>
        <v>1</v>
      </c>
      <c r="AO272" s="16">
        <f t="shared" si="88"/>
        <v>0.31961018532145247</v>
      </c>
      <c r="AP272" s="16">
        <f t="shared" si="97"/>
        <v>22.677233042588206</v>
      </c>
      <c r="AQ272" s="18">
        <f t="shared" si="98"/>
        <v>2.1313971794033271</v>
      </c>
    </row>
    <row r="273" spans="1:43" x14ac:dyDescent="0.2">
      <c r="A273" s="14" t="s">
        <v>19</v>
      </c>
      <c r="B273" s="15" t="s">
        <v>27</v>
      </c>
      <c r="C273" s="15" t="str">
        <f t="shared" si="99"/>
        <v>Arsenal Leeds</v>
      </c>
      <c r="D273" s="15">
        <v>4</v>
      </c>
      <c r="E273" s="15">
        <v>1</v>
      </c>
      <c r="F273" s="15" t="s">
        <v>24</v>
      </c>
      <c r="G273" s="15">
        <f t="shared" si="89"/>
        <v>1</v>
      </c>
      <c r="H273" s="15">
        <v>1.29</v>
      </c>
      <c r="I273" s="15">
        <v>6</v>
      </c>
      <c r="J273" s="15">
        <v>9</v>
      </c>
      <c r="K273" s="15">
        <v>1.29</v>
      </c>
      <c r="L273" s="15">
        <v>5.75</v>
      </c>
      <c r="M273" s="15">
        <v>10</v>
      </c>
      <c r="N273" s="15">
        <v>1.3</v>
      </c>
      <c r="O273" s="15">
        <v>5.75</v>
      </c>
      <c r="P273" s="15">
        <v>10</v>
      </c>
      <c r="Q273" s="16">
        <f>_xlfn.XLOOKUP(C273,XGBoost3!C:C,XGBoost3!D:D)</f>
        <v>2.0189094543457</v>
      </c>
      <c r="R273" s="16">
        <f>_xlfn.XLOOKUP(C273,XGBoost3!C:C,XGBoost3!E:E)</f>
        <v>8.6201372146606392</v>
      </c>
      <c r="S273" s="16">
        <f>_xlfn.XLOOKUP(C273,XGBoost3!C:C,XGBoost3!F:F)</f>
        <v>2.5728392601013099</v>
      </c>
      <c r="T273" s="16">
        <f>_xlfn.XLOOKUP(C273,Conv1!C:C,Conv1!D:D)</f>
        <v>7.7103924751281703</v>
      </c>
      <c r="U273" s="16">
        <f>_xlfn.XLOOKUP(C273,Conv1!C:C,Conv1!E:E)</f>
        <v>1.1609038114547701</v>
      </c>
      <c r="V273" s="16">
        <f>_xlfn.XLOOKUP(C273,Conv1!C:C,Conv1!F:F)</f>
        <v>112.269409179687</v>
      </c>
      <c r="W273" s="16">
        <f>_xlfn.XLOOKUP(C273,Conv2!C:C,Conv2!D:D)</f>
        <v>1.76741242408752</v>
      </c>
      <c r="X273" s="16">
        <f>_xlfn.XLOOKUP(C273,Conv2!C:C,Conv2!E:E)</f>
        <v>3.9617314338684002</v>
      </c>
      <c r="Y273" s="16">
        <f>_xlfn.XLOOKUP(C273,Conv2!C:C,Conv2!E:E)</f>
        <v>3.9617314338684002</v>
      </c>
      <c r="Z273" s="15">
        <f t="shared" si="80"/>
        <v>1</v>
      </c>
      <c r="AA273" s="15">
        <f t="shared" si="81"/>
        <v>1</v>
      </c>
      <c r="AB273" s="15">
        <f t="shared" si="82"/>
        <v>1</v>
      </c>
      <c r="AC273" s="15">
        <f t="shared" si="83"/>
        <v>1</v>
      </c>
      <c r="AD273" s="15">
        <f t="shared" si="90"/>
        <v>-1</v>
      </c>
      <c r="AE273" s="15">
        <f t="shared" si="91"/>
        <v>1</v>
      </c>
      <c r="AF273" s="15">
        <f t="shared" si="84"/>
        <v>1</v>
      </c>
      <c r="AG273" s="15">
        <f t="shared" si="85"/>
        <v>1</v>
      </c>
      <c r="AH273" s="15">
        <f t="shared" si="86"/>
        <v>1</v>
      </c>
      <c r="AI273" s="15">
        <f t="shared" si="87"/>
        <v>1</v>
      </c>
      <c r="AJ273" s="17">
        <f t="shared" si="92"/>
        <v>0</v>
      </c>
      <c r="AK273" s="17">
        <f t="shared" si="93"/>
        <v>1</v>
      </c>
      <c r="AL273" s="15">
        <f t="shared" si="94"/>
        <v>1</v>
      </c>
      <c r="AM273" s="15">
        <f t="shared" si="95"/>
        <v>0</v>
      </c>
      <c r="AN273" s="15">
        <f t="shared" si="96"/>
        <v>1</v>
      </c>
      <c r="AO273" s="16">
        <f t="shared" si="88"/>
        <v>7.9948255197233689</v>
      </c>
      <c r="AP273" s="16">
        <f t="shared" si="97"/>
        <v>102.5728277346157</v>
      </c>
      <c r="AQ273" s="18">
        <f t="shared" si="98"/>
        <v>6.3148290646333978</v>
      </c>
    </row>
    <row r="274" spans="1:43" x14ac:dyDescent="0.2">
      <c r="A274" s="14" t="s">
        <v>25</v>
      </c>
      <c r="B274" s="15" t="s">
        <v>21</v>
      </c>
      <c r="C274" s="15" t="str">
        <f t="shared" si="99"/>
        <v>Bournemouth Fulham</v>
      </c>
      <c r="D274" s="15">
        <v>2</v>
      </c>
      <c r="E274" s="15">
        <v>1</v>
      </c>
      <c r="F274" s="15" t="s">
        <v>24</v>
      </c>
      <c r="G274" s="15">
        <f t="shared" si="89"/>
        <v>1</v>
      </c>
      <c r="H274" s="15">
        <v>2.5499999999999998</v>
      </c>
      <c r="I274" s="15">
        <v>3.3</v>
      </c>
      <c r="J274" s="15">
        <v>2.8</v>
      </c>
      <c r="K274" s="15">
        <v>2.5</v>
      </c>
      <c r="L274" s="15">
        <v>3.2</v>
      </c>
      <c r="M274" s="15">
        <v>2.85</v>
      </c>
      <c r="N274" s="15">
        <v>2.5499999999999998</v>
      </c>
      <c r="O274" s="15">
        <v>3.2</v>
      </c>
      <c r="P274" s="15">
        <v>2.9</v>
      </c>
      <c r="Q274" s="16">
        <f>_xlfn.XLOOKUP(C274,XGBoost3!C:C,XGBoost3!D:D)</f>
        <v>3.1075084209442099</v>
      </c>
      <c r="R274" s="16">
        <f>_xlfn.XLOOKUP(C274,XGBoost3!C:C,XGBoost3!E:E)</f>
        <v>3.26610827445983</v>
      </c>
      <c r="S274" s="16">
        <f>_xlfn.XLOOKUP(C274,XGBoost3!C:C,XGBoost3!F:F)</f>
        <v>2.6879985332489</v>
      </c>
      <c r="T274" s="16">
        <f>_xlfn.XLOOKUP(C274,Conv1!C:C,Conv1!D:D)</f>
        <v>1.03193235397338</v>
      </c>
      <c r="U274" s="16">
        <f>_xlfn.XLOOKUP(C274,Conv1!C:C,Conv1!E:E)</f>
        <v>42.655555725097599</v>
      </c>
      <c r="V274" s="16">
        <f>_xlfn.XLOOKUP(C274,Conv1!C:C,Conv1!F:F)</f>
        <v>133.32127380371</v>
      </c>
      <c r="W274" s="16">
        <f>_xlfn.XLOOKUP(C274,Conv2!C:C,Conv2!D:D)</f>
        <v>1.5040075778961099</v>
      </c>
      <c r="X274" s="16">
        <f>_xlfn.XLOOKUP(C274,Conv2!C:C,Conv2!E:E)</f>
        <v>5.3339409828186</v>
      </c>
      <c r="Y274" s="16">
        <f>_xlfn.XLOOKUP(C274,Conv2!C:C,Conv2!E:E)</f>
        <v>5.3339409828186</v>
      </c>
      <c r="Z274" s="15">
        <f t="shared" si="80"/>
        <v>1</v>
      </c>
      <c r="AA274" s="15">
        <f t="shared" si="81"/>
        <v>1</v>
      </c>
      <c r="AB274" s="15">
        <f t="shared" si="82"/>
        <v>1</v>
      </c>
      <c r="AC274" s="15">
        <f t="shared" si="83"/>
        <v>-1</v>
      </c>
      <c r="AD274" s="15">
        <f t="shared" si="90"/>
        <v>1</v>
      </c>
      <c r="AE274" s="15">
        <f t="shared" si="91"/>
        <v>1</v>
      </c>
      <c r="AF274" s="15">
        <f t="shared" si="84"/>
        <v>1</v>
      </c>
      <c r="AG274" s="15">
        <f t="shared" si="85"/>
        <v>1</v>
      </c>
      <c r="AH274" s="15">
        <f t="shared" si="86"/>
        <v>1</v>
      </c>
      <c r="AI274" s="15">
        <f t="shared" si="87"/>
        <v>0</v>
      </c>
      <c r="AJ274" s="17">
        <f t="shared" si="92"/>
        <v>1</v>
      </c>
      <c r="AK274" s="17">
        <f t="shared" si="93"/>
        <v>1</v>
      </c>
      <c r="AL274" s="15">
        <f t="shared" si="94"/>
        <v>0</v>
      </c>
      <c r="AM274" s="15">
        <f t="shared" si="95"/>
        <v>1</v>
      </c>
      <c r="AN274" s="15">
        <f t="shared" si="96"/>
        <v>1</v>
      </c>
      <c r="AO274" s="16">
        <f t="shared" si="88"/>
        <v>0.60010879453677424</v>
      </c>
      <c r="AP274" s="16">
        <f t="shared" si="97"/>
        <v>136.26721567397084</v>
      </c>
      <c r="AQ274" s="18">
        <f t="shared" si="98"/>
        <v>3.4017455773610625</v>
      </c>
    </row>
    <row r="275" spans="1:43" x14ac:dyDescent="0.2">
      <c r="A275" s="14" t="s">
        <v>38</v>
      </c>
      <c r="B275" s="15" t="s">
        <v>36</v>
      </c>
      <c r="C275" s="15" t="str">
        <f t="shared" si="99"/>
        <v>Brighton Brentford</v>
      </c>
      <c r="D275" s="15">
        <v>3</v>
      </c>
      <c r="E275" s="15">
        <v>3</v>
      </c>
      <c r="F275" s="15" t="s">
        <v>23</v>
      </c>
      <c r="G275" s="15">
        <f t="shared" si="89"/>
        <v>0</v>
      </c>
      <c r="H275" s="15">
        <v>1.67</v>
      </c>
      <c r="I275" s="15">
        <v>4</v>
      </c>
      <c r="J275" s="15">
        <v>5</v>
      </c>
      <c r="K275" s="15">
        <v>1.65</v>
      </c>
      <c r="L275" s="15">
        <v>3.9</v>
      </c>
      <c r="M275" s="15">
        <v>5</v>
      </c>
      <c r="N275" s="15">
        <v>1.65</v>
      </c>
      <c r="O275" s="15">
        <v>4</v>
      </c>
      <c r="P275" s="15">
        <v>5.25</v>
      </c>
      <c r="Q275" s="16">
        <f>_xlfn.XLOOKUP(C275,XGBoost3!C:C,XGBoost3!D:D)</f>
        <v>1.9538950920104901</v>
      </c>
      <c r="R275" s="16">
        <f>_xlfn.XLOOKUP(C275,XGBoost3!C:C,XGBoost3!E:E)</f>
        <v>4.00642490386962</v>
      </c>
      <c r="S275" s="16">
        <f>_xlfn.XLOOKUP(C275,XGBoost3!C:C,XGBoost3!F:F)</f>
        <v>4.1910667419433496</v>
      </c>
      <c r="T275" s="16">
        <f>_xlfn.XLOOKUP(C275,Conv1!C:C,Conv1!D:D)</f>
        <v>3.64996981620788</v>
      </c>
      <c r="U275" s="16">
        <f>_xlfn.XLOOKUP(C275,Conv1!C:C,Conv1!E:E)</f>
        <v>1.39582347869873</v>
      </c>
      <c r="V275" s="16">
        <f>_xlfn.XLOOKUP(C275,Conv1!C:C,Conv1!F:F)</f>
        <v>104.1431350708</v>
      </c>
      <c r="W275" s="16">
        <f>_xlfn.XLOOKUP(C275,Conv2!C:C,Conv2!D:D)</f>
        <v>1.39543485641479</v>
      </c>
      <c r="X275" s="16">
        <f>_xlfn.XLOOKUP(C275,Conv2!C:C,Conv2!E:E)</f>
        <v>7.0250377655029297</v>
      </c>
      <c r="Y275" s="16">
        <f>_xlfn.XLOOKUP(C275,Conv2!C:C,Conv2!E:E)</f>
        <v>7.0250377655029297</v>
      </c>
      <c r="Z275" s="15">
        <f t="shared" si="80"/>
        <v>1</v>
      </c>
      <c r="AA275" s="15">
        <f t="shared" si="81"/>
        <v>1</v>
      </c>
      <c r="AB275" s="15">
        <f t="shared" si="82"/>
        <v>1</v>
      </c>
      <c r="AC275" s="15">
        <f t="shared" si="83"/>
        <v>1</v>
      </c>
      <c r="AD275" s="15">
        <f t="shared" si="90"/>
        <v>-1</v>
      </c>
      <c r="AE275" s="15">
        <f t="shared" si="91"/>
        <v>1</v>
      </c>
      <c r="AF275" s="15">
        <f t="shared" si="84"/>
        <v>0</v>
      </c>
      <c r="AG275" s="15">
        <f t="shared" si="85"/>
        <v>0</v>
      </c>
      <c r="AH275" s="15">
        <f t="shared" si="86"/>
        <v>0</v>
      </c>
      <c r="AI275" s="15">
        <f t="shared" si="87"/>
        <v>0</v>
      </c>
      <c r="AJ275" s="17">
        <f t="shared" si="92"/>
        <v>0</v>
      </c>
      <c r="AK275" s="17">
        <f t="shared" si="93"/>
        <v>0</v>
      </c>
      <c r="AL275" s="15">
        <f t="shared" si="94"/>
        <v>1</v>
      </c>
      <c r="AM275" s="15">
        <f t="shared" si="95"/>
        <v>1</v>
      </c>
      <c r="AN275" s="15">
        <f t="shared" si="96"/>
        <v>1</v>
      </c>
      <c r="AO275" s="16">
        <f t="shared" si="88"/>
        <v>1.101695580165533</v>
      </c>
      <c r="AP275" s="16">
        <f t="shared" si="97"/>
        <v>98.94763149642003</v>
      </c>
      <c r="AQ275" s="18">
        <f t="shared" si="98"/>
        <v>3.5165915264655276</v>
      </c>
    </row>
    <row r="276" spans="1:43" x14ac:dyDescent="0.2">
      <c r="A276" s="14" t="s">
        <v>18</v>
      </c>
      <c r="B276" s="15" t="s">
        <v>35</v>
      </c>
      <c r="C276" s="15" t="str">
        <f t="shared" si="99"/>
        <v>Crystal Palace Leicester</v>
      </c>
      <c r="D276" s="15">
        <v>2</v>
      </c>
      <c r="E276" s="15">
        <v>1</v>
      </c>
      <c r="F276" s="15" t="s">
        <v>24</v>
      </c>
      <c r="G276" s="15">
        <f t="shared" si="89"/>
        <v>1</v>
      </c>
      <c r="H276" s="15">
        <v>2.5</v>
      </c>
      <c r="I276" s="15">
        <v>3.25</v>
      </c>
      <c r="J276" s="15">
        <v>2.9</v>
      </c>
      <c r="K276" s="15">
        <v>2.5</v>
      </c>
      <c r="L276" s="15">
        <v>3.25</v>
      </c>
      <c r="M276" s="15">
        <v>2.87</v>
      </c>
      <c r="N276" s="15">
        <v>2.5499999999999998</v>
      </c>
      <c r="O276" s="15">
        <v>3.25</v>
      </c>
      <c r="P276" s="15">
        <v>2.85</v>
      </c>
      <c r="Q276" s="16">
        <f>_xlfn.XLOOKUP(C276,XGBoost3!C:C,XGBoost3!D:D)</f>
        <v>2.7181341648101802</v>
      </c>
      <c r="R276" s="16">
        <f>_xlfn.XLOOKUP(C276,XGBoost3!C:C,XGBoost3!E:E)</f>
        <v>2.7760682106018</v>
      </c>
      <c r="S276" s="16">
        <f>_xlfn.XLOOKUP(C276,XGBoost3!C:C,XGBoost3!F:F)</f>
        <v>3.6781082153320299</v>
      </c>
      <c r="T276" s="16">
        <f>_xlfn.XLOOKUP(C276,Conv1!C:C,Conv1!D:D)</f>
        <v>2.3844933509826598</v>
      </c>
      <c r="U276" s="16">
        <f>_xlfn.XLOOKUP(C276,Conv1!C:C,Conv1!E:E)</f>
        <v>154.84759521484301</v>
      </c>
      <c r="V276" s="16">
        <f>_xlfn.XLOOKUP(C276,Conv1!C:C,Conv1!F:F)</f>
        <v>1.7416573762893599</v>
      </c>
      <c r="W276" s="16">
        <f>_xlfn.XLOOKUP(C276,Conv2!C:C,Conv2!D:D)</f>
        <v>2.8842594623565598</v>
      </c>
      <c r="X276" s="16">
        <f>_xlfn.XLOOKUP(C276,Conv2!C:C,Conv2!E:E)</f>
        <v>3.14639067649841</v>
      </c>
      <c r="Y276" s="16">
        <f>_xlfn.XLOOKUP(C276,Conv2!C:C,Conv2!E:E)</f>
        <v>3.14639067649841</v>
      </c>
      <c r="Z276" s="15">
        <f t="shared" si="80"/>
        <v>1</v>
      </c>
      <c r="AA276" s="15">
        <f t="shared" si="81"/>
        <v>1</v>
      </c>
      <c r="AB276" s="15">
        <f t="shared" si="82"/>
        <v>1</v>
      </c>
      <c r="AC276" s="15">
        <f t="shared" si="83"/>
        <v>1</v>
      </c>
      <c r="AD276" s="15">
        <f t="shared" si="90"/>
        <v>-1</v>
      </c>
      <c r="AE276" s="15">
        <f t="shared" si="91"/>
        <v>1</v>
      </c>
      <c r="AF276" s="15">
        <f t="shared" si="84"/>
        <v>1</v>
      </c>
      <c r="AG276" s="15">
        <f t="shared" si="85"/>
        <v>1</v>
      </c>
      <c r="AH276" s="15">
        <f t="shared" si="86"/>
        <v>1</v>
      </c>
      <c r="AI276" s="15">
        <f t="shared" si="87"/>
        <v>1</v>
      </c>
      <c r="AJ276" s="17">
        <f t="shared" si="92"/>
        <v>0</v>
      </c>
      <c r="AK276" s="17">
        <f t="shared" si="93"/>
        <v>1</v>
      </c>
      <c r="AL276" s="15">
        <f t="shared" si="94"/>
        <v>1</v>
      </c>
      <c r="AM276" s="15">
        <f t="shared" si="95"/>
        <v>0</v>
      </c>
      <c r="AN276" s="15">
        <f t="shared" si="96"/>
        <v>1</v>
      </c>
      <c r="AO276" s="16">
        <f t="shared" si="88"/>
        <v>0.96883623728625889</v>
      </c>
      <c r="AP276" s="16">
        <f t="shared" si="97"/>
        <v>151.60173709672918</v>
      </c>
      <c r="AQ276" s="18">
        <f t="shared" si="98"/>
        <v>0.45859755037128003</v>
      </c>
    </row>
    <row r="277" spans="1:43" x14ac:dyDescent="0.2">
      <c r="A277" s="14" t="s">
        <v>30</v>
      </c>
      <c r="B277" s="15" t="s">
        <v>28</v>
      </c>
      <c r="C277" s="15" t="str">
        <f t="shared" si="99"/>
        <v>Nott'm Forest Wolves</v>
      </c>
      <c r="D277" s="15">
        <v>1</v>
      </c>
      <c r="E277" s="15">
        <v>1</v>
      </c>
      <c r="F277" s="15" t="s">
        <v>23</v>
      </c>
      <c r="G277" s="15">
        <f t="shared" si="89"/>
        <v>0</v>
      </c>
      <c r="H277" s="15">
        <v>3</v>
      </c>
      <c r="I277" s="15">
        <v>3.1</v>
      </c>
      <c r="J277" s="15">
        <v>2.5499999999999998</v>
      </c>
      <c r="K277" s="15">
        <v>2.85</v>
      </c>
      <c r="L277" s="15">
        <v>3.1</v>
      </c>
      <c r="M277" s="15">
        <v>2.6</v>
      </c>
      <c r="N277" s="15">
        <v>2.95</v>
      </c>
      <c r="O277" s="15">
        <v>3.15</v>
      </c>
      <c r="P277" s="15">
        <v>2.5499999999999998</v>
      </c>
      <c r="Q277" s="16">
        <f>_xlfn.XLOOKUP(C277,XGBoost3!C:C,XGBoost3!D:D)</f>
        <v>3.3588409423828098</v>
      </c>
      <c r="R277" s="16">
        <f>_xlfn.XLOOKUP(C277,XGBoost3!C:C,XGBoost3!E:E)</f>
        <v>4.1237187385559002</v>
      </c>
      <c r="S277" s="16">
        <f>_xlfn.XLOOKUP(C277,XGBoost3!C:C,XGBoost3!F:F)</f>
        <v>2.1749591827392498</v>
      </c>
      <c r="T277" s="16">
        <f>_xlfn.XLOOKUP(C277,Conv1!C:C,Conv1!D:D)</f>
        <v>4.5483808517456001</v>
      </c>
      <c r="U277" s="16">
        <f>_xlfn.XLOOKUP(C277,Conv1!C:C,Conv1!E:E)</f>
        <v>2.3529901504516602</v>
      </c>
      <c r="V277" s="16">
        <f>_xlfn.XLOOKUP(C277,Conv1!C:C,Conv1!F:F)</f>
        <v>2.8157079219818102</v>
      </c>
      <c r="W277" s="16">
        <f>_xlfn.XLOOKUP(C277,Conv2!C:C,Conv2!D:D)</f>
        <v>2.3268289566039999</v>
      </c>
      <c r="X277" s="16">
        <f>_xlfn.XLOOKUP(C277,Conv2!C:C,Conv2!E:E)</f>
        <v>4.0587282180786097</v>
      </c>
      <c r="Y277" s="16">
        <f>_xlfn.XLOOKUP(C277,Conv2!C:C,Conv2!E:E)</f>
        <v>4.0587282180786097</v>
      </c>
      <c r="Z277" s="15">
        <f t="shared" si="80"/>
        <v>-1</v>
      </c>
      <c r="AA277" s="15">
        <f t="shared" si="81"/>
        <v>-1</v>
      </c>
      <c r="AB277" s="15">
        <f t="shared" si="82"/>
        <v>-1</v>
      </c>
      <c r="AC277" s="15">
        <f t="shared" si="83"/>
        <v>-1</v>
      </c>
      <c r="AD277" s="15">
        <f t="shared" si="90"/>
        <v>-1</v>
      </c>
      <c r="AE277" s="15">
        <f t="shared" si="91"/>
        <v>1</v>
      </c>
      <c r="AF277" s="15">
        <f t="shared" si="84"/>
        <v>0</v>
      </c>
      <c r="AG277" s="15">
        <f t="shared" si="85"/>
        <v>0</v>
      </c>
      <c r="AH277" s="15">
        <f t="shared" si="86"/>
        <v>0</v>
      </c>
      <c r="AI277" s="15">
        <f t="shared" si="87"/>
        <v>0</v>
      </c>
      <c r="AJ277" s="17">
        <f t="shared" si="92"/>
        <v>0</v>
      </c>
      <c r="AK277" s="17">
        <f t="shared" si="93"/>
        <v>0</v>
      </c>
      <c r="AL277" s="15">
        <f t="shared" si="94"/>
        <v>1</v>
      </c>
      <c r="AM277" s="15">
        <f t="shared" si="95"/>
        <v>1</v>
      </c>
      <c r="AN277" s="15">
        <f t="shared" si="96"/>
        <v>1</v>
      </c>
      <c r="AO277" s="16">
        <f t="shared" si="88"/>
        <v>1.1206849301186168</v>
      </c>
      <c r="AP277" s="16">
        <f t="shared" si="97"/>
        <v>1.8057260997471207</v>
      </c>
      <c r="AQ277" s="18">
        <f t="shared" si="98"/>
        <v>1.8682585366287618</v>
      </c>
    </row>
    <row r="278" spans="1:43" x14ac:dyDescent="0.2">
      <c r="A278" s="14" t="s">
        <v>34</v>
      </c>
      <c r="B278" s="15" t="s">
        <v>26</v>
      </c>
      <c r="C278" s="15" t="str">
        <f t="shared" si="99"/>
        <v>Chelsea Aston Villa</v>
      </c>
      <c r="D278" s="15">
        <v>0</v>
      </c>
      <c r="E278" s="15">
        <v>2</v>
      </c>
      <c r="F278" s="15" t="s">
        <v>20</v>
      </c>
      <c r="G278" s="15">
        <f t="shared" si="89"/>
        <v>-1</v>
      </c>
      <c r="H278" s="15">
        <v>1.67</v>
      </c>
      <c r="I278" s="15">
        <v>3.8</v>
      </c>
      <c r="J278" s="15">
        <v>5.25</v>
      </c>
      <c r="K278" s="15">
        <v>1.66</v>
      </c>
      <c r="L278" s="15">
        <v>3.75</v>
      </c>
      <c r="M278" s="15">
        <v>5.25</v>
      </c>
      <c r="N278" s="15">
        <v>1.65</v>
      </c>
      <c r="O278" s="15">
        <v>3.85</v>
      </c>
      <c r="P278" s="15">
        <v>5.5</v>
      </c>
      <c r="Q278" s="16">
        <f>_xlfn.XLOOKUP(C278,XGBoost3!C:C,XGBoost3!D:D)</f>
        <v>1.95813059806823</v>
      </c>
      <c r="R278" s="16">
        <f>_xlfn.XLOOKUP(C278,XGBoost3!C:C,XGBoost3!E:E)</f>
        <v>3.8647296428680402</v>
      </c>
      <c r="S278" s="16">
        <f>_xlfn.XLOOKUP(C278,XGBoost3!C:C,XGBoost3!F:F)</f>
        <v>4.3372941017150799</v>
      </c>
      <c r="T278" s="16">
        <f>_xlfn.XLOOKUP(C278,Conv1!C:C,Conv1!D:D)</f>
        <v>1.00007331371307</v>
      </c>
      <c r="U278" s="16">
        <f>_xlfn.XLOOKUP(C278,Conv1!C:C,Conv1!E:E)</f>
        <v>13641.515625</v>
      </c>
      <c r="V278" s="16">
        <f>_xlfn.XLOOKUP(C278,Conv1!C:C,Conv1!F:F)</f>
        <v>38521796</v>
      </c>
      <c r="W278" s="16">
        <f>_xlfn.XLOOKUP(C278,Conv2!C:C,Conv2!D:D)</f>
        <v>1.43935811519622</v>
      </c>
      <c r="X278" s="16">
        <f>_xlfn.XLOOKUP(C278,Conv2!C:C,Conv2!E:E)</f>
        <v>5.60933017730712</v>
      </c>
      <c r="Y278" s="16">
        <f>_xlfn.XLOOKUP(C278,Conv2!C:C,Conv2!E:E)</f>
        <v>5.60933017730712</v>
      </c>
      <c r="Z278" s="15">
        <f t="shared" si="80"/>
        <v>1</v>
      </c>
      <c r="AA278" s="15">
        <f t="shared" si="81"/>
        <v>1</v>
      </c>
      <c r="AB278" s="15">
        <f t="shared" si="82"/>
        <v>1</v>
      </c>
      <c r="AC278" s="15">
        <f t="shared" si="83"/>
        <v>1</v>
      </c>
      <c r="AD278" s="15">
        <f t="shared" si="90"/>
        <v>1</v>
      </c>
      <c r="AE278" s="15">
        <f t="shared" si="91"/>
        <v>1</v>
      </c>
      <c r="AF278" s="15">
        <f t="shared" si="84"/>
        <v>0</v>
      </c>
      <c r="AG278" s="15">
        <f t="shared" si="85"/>
        <v>0</v>
      </c>
      <c r="AH278" s="15">
        <f t="shared" si="86"/>
        <v>0</v>
      </c>
      <c r="AI278" s="15">
        <f t="shared" si="87"/>
        <v>0</v>
      </c>
      <c r="AJ278" s="17">
        <f t="shared" si="92"/>
        <v>0</v>
      </c>
      <c r="AK278" s="17">
        <f t="shared" si="93"/>
        <v>0</v>
      </c>
      <c r="AL278" s="15">
        <f t="shared" si="94"/>
        <v>1</v>
      </c>
      <c r="AM278" s="15">
        <f t="shared" si="95"/>
        <v>1</v>
      </c>
      <c r="AN278" s="15">
        <f t="shared" si="96"/>
        <v>1</v>
      </c>
      <c r="AO278" s="16">
        <f t="shared" si="88"/>
        <v>1.2029324310830796</v>
      </c>
      <c r="AP278" s="16">
        <f t="shared" si="97"/>
        <v>38521792.914035223</v>
      </c>
      <c r="AQ278" s="18">
        <f t="shared" si="98"/>
        <v>1.775264984188895</v>
      </c>
    </row>
    <row r="279" spans="1:43" x14ac:dyDescent="0.2">
      <c r="A279" s="14" t="s">
        <v>39</v>
      </c>
      <c r="B279" s="15" t="s">
        <v>32</v>
      </c>
      <c r="C279" s="15" t="str">
        <f t="shared" si="99"/>
        <v>West Ham Southampton</v>
      </c>
      <c r="D279" s="15">
        <v>1</v>
      </c>
      <c r="E279" s="15">
        <v>0</v>
      </c>
      <c r="F279" s="15" t="s">
        <v>24</v>
      </c>
      <c r="G279" s="15">
        <f t="shared" si="89"/>
        <v>1</v>
      </c>
      <c r="H279" s="15">
        <v>1.73</v>
      </c>
      <c r="I279" s="15">
        <v>3.6</v>
      </c>
      <c r="J279" s="15">
        <v>5</v>
      </c>
      <c r="K279" s="15">
        <v>1.73</v>
      </c>
      <c r="L279" s="15">
        <v>3.5</v>
      </c>
      <c r="M279" s="15">
        <v>5</v>
      </c>
      <c r="N279" s="15">
        <v>1.75</v>
      </c>
      <c r="O279" s="15">
        <v>3.6</v>
      </c>
      <c r="P279" s="15">
        <v>4.9000000000000004</v>
      </c>
      <c r="Q279" s="16">
        <f>_xlfn.XLOOKUP(C279,XGBoost3!C:C,XGBoost3!D:D)</f>
        <v>2.38717365264892</v>
      </c>
      <c r="R279" s="16">
        <f>_xlfn.XLOOKUP(C279,XGBoost3!C:C,XGBoost3!E:E)</f>
        <v>3.07655525207519</v>
      </c>
      <c r="S279" s="16">
        <f>_xlfn.XLOOKUP(C279,XGBoost3!C:C,XGBoost3!F:F)</f>
        <v>3.9054005146026598</v>
      </c>
      <c r="T279" s="16">
        <f>_xlfn.XLOOKUP(C279,Conv1!C:C,Conv1!D:D)</f>
        <v>624.67828369140602</v>
      </c>
      <c r="U279" s="16">
        <f>_xlfn.XLOOKUP(C279,Conv1!C:C,Conv1!E:E)</f>
        <v>140130.296875</v>
      </c>
      <c r="V279" s="16">
        <f>_xlfn.XLOOKUP(C279,Conv1!C:C,Conv1!F:F)</f>
        <v>1.0016105175018299</v>
      </c>
      <c r="W279" s="16">
        <f>_xlfn.XLOOKUP(C279,Conv2!C:C,Conv2!D:D)</f>
        <v>1.7700382471084499</v>
      </c>
      <c r="X279" s="16">
        <f>_xlfn.XLOOKUP(C279,Conv2!C:C,Conv2!E:E)</f>
        <v>4.3086614608764604</v>
      </c>
      <c r="Y279" s="16">
        <f>_xlfn.XLOOKUP(C279,Conv2!C:C,Conv2!E:E)</f>
        <v>4.3086614608764604</v>
      </c>
      <c r="Z279" s="15">
        <f t="shared" si="80"/>
        <v>1</v>
      </c>
      <c r="AA279" s="15">
        <f t="shared" si="81"/>
        <v>1</v>
      </c>
      <c r="AB279" s="15">
        <f t="shared" si="82"/>
        <v>1</v>
      </c>
      <c r="AC279" s="15">
        <f t="shared" si="83"/>
        <v>1</v>
      </c>
      <c r="AD279" s="15">
        <f t="shared" si="90"/>
        <v>-1</v>
      </c>
      <c r="AE279" s="15">
        <f t="shared" si="91"/>
        <v>1</v>
      </c>
      <c r="AF279" s="15">
        <f t="shared" si="84"/>
        <v>1</v>
      </c>
      <c r="AG279" s="15">
        <f t="shared" si="85"/>
        <v>1</v>
      </c>
      <c r="AH279" s="15">
        <f t="shared" si="86"/>
        <v>1</v>
      </c>
      <c r="AI279" s="15">
        <f t="shared" si="87"/>
        <v>1</v>
      </c>
      <c r="AJ279" s="17">
        <f t="shared" si="92"/>
        <v>0</v>
      </c>
      <c r="AK279" s="17">
        <f t="shared" si="93"/>
        <v>1</v>
      </c>
      <c r="AL279" s="15">
        <f t="shared" si="94"/>
        <v>1</v>
      </c>
      <c r="AM279" s="15">
        <f t="shared" si="95"/>
        <v>0</v>
      </c>
      <c r="AN279" s="15">
        <f t="shared" si="96"/>
        <v>1</v>
      </c>
      <c r="AO279" s="16">
        <f t="shared" si="88"/>
        <v>1.2919801871981975</v>
      </c>
      <c r="AP279" s="16">
        <f t="shared" si="97"/>
        <v>140128.08152523247</v>
      </c>
      <c r="AQ279" s="18">
        <f t="shared" si="98"/>
        <v>0.92319221472643531</v>
      </c>
    </row>
    <row r="280" spans="1:43" x14ac:dyDescent="0.2">
      <c r="A280" s="14" t="s">
        <v>29</v>
      </c>
      <c r="B280" s="15" t="s">
        <v>37</v>
      </c>
      <c r="C280" s="15" t="str">
        <f t="shared" si="99"/>
        <v>Newcastle Man United</v>
      </c>
      <c r="D280" s="15">
        <v>2</v>
      </c>
      <c r="E280" s="15">
        <v>0</v>
      </c>
      <c r="F280" s="15" t="s">
        <v>24</v>
      </c>
      <c r="G280" s="15">
        <f t="shared" si="89"/>
        <v>1</v>
      </c>
      <c r="H280" s="15">
        <v>2.4</v>
      </c>
      <c r="I280" s="15">
        <v>3.4</v>
      </c>
      <c r="J280" s="15">
        <v>2.9</v>
      </c>
      <c r="K280" s="15">
        <v>2.4500000000000002</v>
      </c>
      <c r="L280" s="15">
        <v>3.4</v>
      </c>
      <c r="M280" s="15">
        <v>2.85</v>
      </c>
      <c r="N280" s="15">
        <v>2.4500000000000002</v>
      </c>
      <c r="O280" s="15">
        <v>3.3</v>
      </c>
      <c r="P280" s="15">
        <v>2.9</v>
      </c>
      <c r="Q280" s="16">
        <f>_xlfn.XLOOKUP(C280,XGBoost3!C:C,XGBoost3!D:D)</f>
        <v>2.2654247283935498</v>
      </c>
      <c r="R280" s="16">
        <f>_xlfn.XLOOKUP(C280,XGBoost3!C:C,XGBoost3!E:E)</f>
        <v>3.3977961540222101</v>
      </c>
      <c r="S280" s="16">
        <f>_xlfn.XLOOKUP(C280,XGBoost3!C:C,XGBoost3!F:F)</f>
        <v>3.7839612960815399</v>
      </c>
      <c r="T280" s="16">
        <f>_xlfn.XLOOKUP(C280,Conv1!C:C,Conv1!D:D)</f>
        <v>145.77799987792901</v>
      </c>
      <c r="U280" s="16">
        <f>_xlfn.XLOOKUP(C280,Conv1!C:C,Conv1!E:E)</f>
        <v>3700.72119140625</v>
      </c>
      <c r="V280" s="16">
        <f>_xlfn.XLOOKUP(C280,Conv1!C:C,Conv1!F:F)</f>
        <v>1.00718116760253</v>
      </c>
      <c r="W280" s="16">
        <f>_xlfn.XLOOKUP(C280,Conv2!C:C,Conv2!D:D)</f>
        <v>2.6071281433105402</v>
      </c>
      <c r="X280" s="16">
        <f>_xlfn.XLOOKUP(C280,Conv2!C:C,Conv2!E:E)</f>
        <v>3.5686955451965301</v>
      </c>
      <c r="Y280" s="16">
        <f>_xlfn.XLOOKUP(C280,Conv2!C:C,Conv2!E:E)</f>
        <v>3.5686955451965301</v>
      </c>
      <c r="Z280" s="15">
        <f t="shared" si="80"/>
        <v>1</v>
      </c>
      <c r="AA280" s="15">
        <f t="shared" si="81"/>
        <v>1</v>
      </c>
      <c r="AB280" s="15">
        <f t="shared" si="82"/>
        <v>1</v>
      </c>
      <c r="AC280" s="15">
        <f t="shared" si="83"/>
        <v>1</v>
      </c>
      <c r="AD280" s="15">
        <f t="shared" si="90"/>
        <v>-1</v>
      </c>
      <c r="AE280" s="15">
        <f t="shared" si="91"/>
        <v>1</v>
      </c>
      <c r="AF280" s="15">
        <f t="shared" si="84"/>
        <v>1</v>
      </c>
      <c r="AG280" s="15">
        <f t="shared" si="85"/>
        <v>1</v>
      </c>
      <c r="AH280" s="15">
        <f t="shared" si="86"/>
        <v>1</v>
      </c>
      <c r="AI280" s="15">
        <f t="shared" si="87"/>
        <v>1</v>
      </c>
      <c r="AJ280" s="17">
        <f t="shared" si="92"/>
        <v>0</v>
      </c>
      <c r="AK280" s="17">
        <f t="shared" si="93"/>
        <v>1</v>
      </c>
      <c r="AL280" s="15">
        <f t="shared" si="94"/>
        <v>1</v>
      </c>
      <c r="AM280" s="15">
        <f t="shared" si="95"/>
        <v>0</v>
      </c>
      <c r="AN280" s="15">
        <f t="shared" si="96"/>
        <v>1</v>
      </c>
      <c r="AO280" s="16">
        <f t="shared" si="88"/>
        <v>0.90830594603376169</v>
      </c>
      <c r="AP280" s="16">
        <f t="shared" si="97"/>
        <v>3700.1986385830896</v>
      </c>
      <c r="AQ280" s="18">
        <f t="shared" si="98"/>
        <v>0.73759086328015411</v>
      </c>
    </row>
    <row r="281" spans="1:43" x14ac:dyDescent="0.2">
      <c r="A281" s="14" t="s">
        <v>33</v>
      </c>
      <c r="B281" s="15" t="s">
        <v>31</v>
      </c>
      <c r="C281" s="15" t="str">
        <f t="shared" si="99"/>
        <v>Everton Tottenham</v>
      </c>
      <c r="D281" s="15">
        <v>1</v>
      </c>
      <c r="E281" s="15">
        <v>1</v>
      </c>
      <c r="F281" s="15" t="s">
        <v>23</v>
      </c>
      <c r="G281" s="15">
        <f t="shared" si="89"/>
        <v>0</v>
      </c>
      <c r="H281" s="15">
        <v>3.4</v>
      </c>
      <c r="I281" s="15">
        <v>3.3</v>
      </c>
      <c r="J281" s="15">
        <v>2.2000000000000002</v>
      </c>
      <c r="K281" s="15">
        <v>3.4</v>
      </c>
      <c r="L281" s="15">
        <v>3.3</v>
      </c>
      <c r="M281" s="15">
        <v>2.15</v>
      </c>
      <c r="N281" s="15">
        <v>3.4</v>
      </c>
      <c r="O281" s="15">
        <v>3.3</v>
      </c>
      <c r="P281" s="15">
        <v>2.2000000000000002</v>
      </c>
      <c r="Q281" s="16">
        <f>_xlfn.XLOOKUP(C281,XGBoost3!C:C,XGBoost3!D:D)</f>
        <v>2.7952256202697701</v>
      </c>
      <c r="R281" s="16">
        <f>_xlfn.XLOOKUP(C281,XGBoost3!C:C,XGBoost3!E:E)</f>
        <v>4.0973424911498997</v>
      </c>
      <c r="S281" s="16">
        <f>_xlfn.XLOOKUP(C281,XGBoost3!C:C,XGBoost3!F:F)</f>
        <v>2.5113861560821502</v>
      </c>
      <c r="T281" s="16">
        <f>_xlfn.XLOOKUP(C281,Conv1!C:C,Conv1!D:D)</f>
        <v>237.47038269042901</v>
      </c>
      <c r="U281" s="16">
        <f>_xlfn.XLOOKUP(C281,Conv1!C:C,Conv1!E:E)</f>
        <v>3963.42260742187</v>
      </c>
      <c r="V281" s="16">
        <f>_xlfn.XLOOKUP(C281,Conv1!C:C,Conv1!F:F)</f>
        <v>1.00448334217071</v>
      </c>
      <c r="W281" s="16">
        <f>_xlfn.XLOOKUP(C281,Conv2!C:C,Conv2!D:D)</f>
        <v>3.57144570350646</v>
      </c>
      <c r="X281" s="16">
        <f>_xlfn.XLOOKUP(C281,Conv2!C:C,Conv2!E:E)</f>
        <v>3.2840888500213601</v>
      </c>
      <c r="Y281" s="16">
        <f>_xlfn.XLOOKUP(C281,Conv2!C:C,Conv2!E:E)</f>
        <v>3.2840888500213601</v>
      </c>
      <c r="Z281" s="15">
        <f t="shared" si="80"/>
        <v>-1</v>
      </c>
      <c r="AA281" s="15">
        <f t="shared" si="81"/>
        <v>-1</v>
      </c>
      <c r="AB281" s="15">
        <f t="shared" si="82"/>
        <v>-1</v>
      </c>
      <c r="AC281" s="15">
        <f t="shared" si="83"/>
        <v>-1</v>
      </c>
      <c r="AD281" s="15">
        <f t="shared" si="90"/>
        <v>-1</v>
      </c>
      <c r="AE281" s="15">
        <f t="shared" si="91"/>
        <v>-1</v>
      </c>
      <c r="AF281" s="15">
        <f t="shared" si="84"/>
        <v>0</v>
      </c>
      <c r="AG281" s="15">
        <f t="shared" si="85"/>
        <v>0</v>
      </c>
      <c r="AH281" s="15">
        <f t="shared" si="86"/>
        <v>0</v>
      </c>
      <c r="AI281" s="15">
        <f t="shared" si="87"/>
        <v>0</v>
      </c>
      <c r="AJ281" s="17">
        <f t="shared" si="92"/>
        <v>0</v>
      </c>
      <c r="AK281" s="17">
        <f t="shared" si="93"/>
        <v>0</v>
      </c>
      <c r="AL281" s="15">
        <f t="shared" si="94"/>
        <v>1</v>
      </c>
      <c r="AM281" s="15">
        <f t="shared" si="95"/>
        <v>1</v>
      </c>
      <c r="AN281" s="15">
        <f t="shared" si="96"/>
        <v>1</v>
      </c>
      <c r="AO281" s="16">
        <f t="shared" si="88"/>
        <v>1.0480784497215985</v>
      </c>
      <c r="AP281" s="16">
        <f t="shared" si="97"/>
        <v>3967.034338032217</v>
      </c>
      <c r="AQ281" s="18">
        <f t="shared" si="98"/>
        <v>1.0976772880428485</v>
      </c>
    </row>
    <row r="282" spans="1:43" x14ac:dyDescent="0.2">
      <c r="A282" s="14" t="s">
        <v>25</v>
      </c>
      <c r="B282" s="15" t="s">
        <v>38</v>
      </c>
      <c r="C282" s="15" t="str">
        <f t="shared" si="99"/>
        <v>Bournemouth Brighton</v>
      </c>
      <c r="D282" s="15">
        <v>0</v>
      </c>
      <c r="E282" s="15">
        <v>2</v>
      </c>
      <c r="F282" s="15" t="s">
        <v>20</v>
      </c>
      <c r="G282" s="15">
        <f t="shared" si="89"/>
        <v>-1</v>
      </c>
      <c r="H282" s="15">
        <v>6</v>
      </c>
      <c r="I282" s="15">
        <v>4.2</v>
      </c>
      <c r="J282" s="15">
        <v>1.53</v>
      </c>
      <c r="K282" s="15">
        <v>5.75</v>
      </c>
      <c r="L282" s="15">
        <v>4.2</v>
      </c>
      <c r="M282" s="15">
        <v>1.55</v>
      </c>
      <c r="N282" s="15">
        <v>5.5</v>
      </c>
      <c r="O282" s="15">
        <v>4.0999999999999996</v>
      </c>
      <c r="P282" s="15">
        <v>1.6</v>
      </c>
      <c r="Q282" s="16">
        <f>_xlfn.XLOOKUP(C282,XGBoost3!C:C,XGBoost3!D:D)</f>
        <v>2.4584217071533199</v>
      </c>
      <c r="R282" s="16">
        <f>_xlfn.XLOOKUP(C282,XGBoost3!C:C,XGBoost3!E:E)</f>
        <v>3.2505347728729199</v>
      </c>
      <c r="S282" s="16">
        <f>_xlfn.XLOOKUP(C282,XGBoost3!C:C,XGBoost3!F:F)</f>
        <v>3.5014829635620099</v>
      </c>
      <c r="T282" s="16">
        <f>_xlfn.XLOOKUP(C282,Conv1!C:C,Conv1!D:D)</f>
        <v>48.212730407714801</v>
      </c>
      <c r="U282" s="16">
        <f>_xlfn.XLOOKUP(C282,Conv1!C:C,Conv1!E:E)</f>
        <v>15171.1650390625</v>
      </c>
      <c r="V282" s="16">
        <f>_xlfn.XLOOKUP(C282,Conv1!C:C,Conv1!F:F)</f>
        <v>1.0212495326995801</v>
      </c>
      <c r="W282" s="16">
        <f>_xlfn.XLOOKUP(C282,Conv2!C:C,Conv2!D:D)</f>
        <v>2.0600309371948198</v>
      </c>
      <c r="X282" s="16">
        <f>_xlfn.XLOOKUP(C282,Conv2!C:C,Conv2!E:E)</f>
        <v>4.1224174499511701</v>
      </c>
      <c r="Y282" s="16">
        <f>_xlfn.XLOOKUP(C282,Conv2!C:C,Conv2!E:E)</f>
        <v>4.1224174499511701</v>
      </c>
      <c r="Z282" s="15">
        <f t="shared" si="80"/>
        <v>-1</v>
      </c>
      <c r="AA282" s="15">
        <f t="shared" si="81"/>
        <v>-1</v>
      </c>
      <c r="AB282" s="15">
        <f t="shared" si="82"/>
        <v>-1</v>
      </c>
      <c r="AC282" s="15">
        <f t="shared" si="83"/>
        <v>1</v>
      </c>
      <c r="AD282" s="15">
        <f t="shared" si="90"/>
        <v>-1</v>
      </c>
      <c r="AE282" s="15">
        <f t="shared" si="91"/>
        <v>1</v>
      </c>
      <c r="AF282" s="15">
        <f t="shared" si="84"/>
        <v>1</v>
      </c>
      <c r="AG282" s="15">
        <f t="shared" si="85"/>
        <v>1</v>
      </c>
      <c r="AH282" s="15">
        <f t="shared" si="86"/>
        <v>1</v>
      </c>
      <c r="AI282" s="15">
        <f t="shared" si="87"/>
        <v>0</v>
      </c>
      <c r="AJ282" s="17">
        <f t="shared" si="92"/>
        <v>1</v>
      </c>
      <c r="AK282" s="17">
        <f t="shared" si="93"/>
        <v>0</v>
      </c>
      <c r="AL282" s="15">
        <f t="shared" si="94"/>
        <v>0</v>
      </c>
      <c r="AM282" s="15">
        <f t="shared" si="95"/>
        <v>1</v>
      </c>
      <c r="AN282" s="15">
        <f t="shared" si="96"/>
        <v>0</v>
      </c>
      <c r="AO282" s="16">
        <f t="shared" si="88"/>
        <v>3.6862483834287061</v>
      </c>
      <c r="AP282" s="16">
        <f t="shared" si="97"/>
        <v>15167.125192713449</v>
      </c>
      <c r="AQ282" s="18">
        <f t="shared" si="98"/>
        <v>4.2657331710899626</v>
      </c>
    </row>
    <row r="283" spans="1:43" x14ac:dyDescent="0.2">
      <c r="A283" s="14" t="s">
        <v>27</v>
      </c>
      <c r="B283" s="15" t="s">
        <v>30</v>
      </c>
      <c r="C283" s="15" t="str">
        <f t="shared" si="99"/>
        <v>Leeds Nott'm Forest</v>
      </c>
      <c r="D283" s="15">
        <v>2</v>
      </c>
      <c r="E283" s="15">
        <v>1</v>
      </c>
      <c r="F283" s="15" t="s">
        <v>24</v>
      </c>
      <c r="G283" s="15">
        <f t="shared" si="89"/>
        <v>1</v>
      </c>
      <c r="H283" s="15">
        <v>1.7</v>
      </c>
      <c r="I283" s="15">
        <v>3.75</v>
      </c>
      <c r="J283" s="15">
        <v>5</v>
      </c>
      <c r="K283" s="15">
        <v>1.75</v>
      </c>
      <c r="L283" s="15">
        <v>3.6</v>
      </c>
      <c r="M283" s="15">
        <v>4.75</v>
      </c>
      <c r="N283" s="15">
        <v>1.7</v>
      </c>
      <c r="O283" s="15">
        <v>3.8</v>
      </c>
      <c r="P283" s="15">
        <v>4.9000000000000004</v>
      </c>
      <c r="Q283" s="16">
        <f>_xlfn.XLOOKUP(C283,XGBoost3!C:C,XGBoost3!D:D)</f>
        <v>1.75604844093322</v>
      </c>
      <c r="R283" s="16">
        <f>_xlfn.XLOOKUP(C283,XGBoost3!C:C,XGBoost3!E:E)</f>
        <v>4.6926493644714302</v>
      </c>
      <c r="S283" s="16">
        <f>_xlfn.XLOOKUP(C283,XGBoost3!C:C,XGBoost3!F:F)</f>
        <v>4.5989618301391602</v>
      </c>
      <c r="T283" s="16">
        <f>_xlfn.XLOOKUP(C283,Conv1!C:C,Conv1!D:D)</f>
        <v>2.22241163253784</v>
      </c>
      <c r="U283" s="16">
        <f>_xlfn.XLOOKUP(C283,Conv1!C:C,Conv1!E:E)</f>
        <v>4.0633907318115199</v>
      </c>
      <c r="V283" s="16">
        <f>_xlfn.XLOOKUP(C283,Conv1!C:C,Conv1!F:F)</f>
        <v>3.2901401519775302</v>
      </c>
      <c r="W283" s="16">
        <f>_xlfn.XLOOKUP(C283,Conv2!C:C,Conv2!D:D)</f>
        <v>2.35287284851074</v>
      </c>
      <c r="X283" s="16">
        <f>_xlfn.XLOOKUP(C283,Conv2!C:C,Conv2!E:E)</f>
        <v>3.3491833209991402</v>
      </c>
      <c r="Y283" s="16">
        <f>_xlfn.XLOOKUP(C283,Conv2!C:C,Conv2!E:E)</f>
        <v>3.3491833209991402</v>
      </c>
      <c r="Z283" s="15">
        <f t="shared" si="80"/>
        <v>1</v>
      </c>
      <c r="AA283" s="15">
        <f t="shared" si="81"/>
        <v>1</v>
      </c>
      <c r="AB283" s="15">
        <f t="shared" si="82"/>
        <v>1</v>
      </c>
      <c r="AC283" s="15">
        <f t="shared" si="83"/>
        <v>1</v>
      </c>
      <c r="AD283" s="15">
        <f t="shared" si="90"/>
        <v>1</v>
      </c>
      <c r="AE283" s="15">
        <f t="shared" si="91"/>
        <v>1</v>
      </c>
      <c r="AF283" s="15">
        <f t="shared" si="84"/>
        <v>1</v>
      </c>
      <c r="AG283" s="15">
        <f t="shared" si="85"/>
        <v>1</v>
      </c>
      <c r="AH283" s="15">
        <f t="shared" si="86"/>
        <v>1</v>
      </c>
      <c r="AI283" s="15">
        <f t="shared" si="87"/>
        <v>1</v>
      </c>
      <c r="AJ283" s="17">
        <f t="shared" si="92"/>
        <v>1</v>
      </c>
      <c r="AK283" s="17">
        <f t="shared" si="93"/>
        <v>1</v>
      </c>
      <c r="AL283" s="15">
        <f t="shared" si="94"/>
        <v>1</v>
      </c>
      <c r="AM283" s="15">
        <f t="shared" si="95"/>
        <v>1</v>
      </c>
      <c r="AN283" s="15">
        <f t="shared" si="96"/>
        <v>1</v>
      </c>
      <c r="AO283" s="16">
        <f t="shared" si="88"/>
        <v>0.9437098576021431</v>
      </c>
      <c r="AP283" s="16">
        <f t="shared" si="97"/>
        <v>1.7128739946913756</v>
      </c>
      <c r="AQ283" s="18">
        <f t="shared" si="98"/>
        <v>1.7419847893294444</v>
      </c>
    </row>
    <row r="284" spans="1:43" x14ac:dyDescent="0.2">
      <c r="A284" s="14" t="s">
        <v>35</v>
      </c>
      <c r="B284" s="15" t="s">
        <v>26</v>
      </c>
      <c r="C284" s="15" t="str">
        <f t="shared" si="99"/>
        <v>Leicester Aston Villa</v>
      </c>
      <c r="D284" s="15">
        <v>1</v>
      </c>
      <c r="E284" s="15">
        <v>2</v>
      </c>
      <c r="F284" s="15" t="s">
        <v>20</v>
      </c>
      <c r="G284" s="15">
        <f t="shared" si="89"/>
        <v>-1</v>
      </c>
      <c r="H284" s="15">
        <v>2.5499999999999998</v>
      </c>
      <c r="I284" s="15">
        <v>3.3</v>
      </c>
      <c r="J284" s="15">
        <v>2.75</v>
      </c>
      <c r="K284" s="15">
        <v>2.5</v>
      </c>
      <c r="L284" s="15">
        <v>3.3</v>
      </c>
      <c r="M284" s="15">
        <v>2.75</v>
      </c>
      <c r="N284" s="15">
        <v>2.5499999999999998</v>
      </c>
      <c r="O284" s="15">
        <v>3.4</v>
      </c>
      <c r="P284" s="15">
        <v>2.8</v>
      </c>
      <c r="Q284" s="16">
        <f>_xlfn.XLOOKUP(C284,XGBoost3!C:C,XGBoost3!D:D)</f>
        <v>1.7427461147308301</v>
      </c>
      <c r="R284" s="16">
        <f>_xlfn.XLOOKUP(C284,XGBoost3!C:C,XGBoost3!E:E)</f>
        <v>7.3514175415039</v>
      </c>
      <c r="S284" s="16">
        <f>_xlfn.XLOOKUP(C284,XGBoost3!C:C,XGBoost3!F:F)</f>
        <v>3.4463181495666499</v>
      </c>
      <c r="T284" s="16">
        <f>_xlfn.XLOOKUP(C284,Conv1!C:C,Conv1!D:D)</f>
        <v>1.0000010728836</v>
      </c>
      <c r="U284" s="16">
        <f>_xlfn.XLOOKUP(C284,Conv1!C:C,Conv1!E:E)</f>
        <v>907621.9375</v>
      </c>
      <c r="V284" s="16">
        <f>_xlfn.XLOOKUP(C284,Conv1!C:C,Conv1!F:F)</f>
        <v>42149336</v>
      </c>
      <c r="W284" s="16">
        <f>_xlfn.XLOOKUP(C284,Conv2!C:C,Conv2!D:D)</f>
        <v>2.9807553291320801</v>
      </c>
      <c r="X284" s="16">
        <f>_xlfn.XLOOKUP(C284,Conv2!C:C,Conv2!E:E)</f>
        <v>3.5870561599731401</v>
      </c>
      <c r="Y284" s="16">
        <f>_xlfn.XLOOKUP(C284,Conv2!C:C,Conv2!E:E)</f>
        <v>3.5870561599731401</v>
      </c>
      <c r="Z284" s="15">
        <f t="shared" si="80"/>
        <v>1</v>
      </c>
      <c r="AA284" s="15">
        <f t="shared" si="81"/>
        <v>1</v>
      </c>
      <c r="AB284" s="15">
        <f t="shared" si="82"/>
        <v>1</v>
      </c>
      <c r="AC284" s="15">
        <f t="shared" si="83"/>
        <v>1</v>
      </c>
      <c r="AD284" s="15">
        <f t="shared" si="90"/>
        <v>1</v>
      </c>
      <c r="AE284" s="15">
        <f t="shared" si="91"/>
        <v>1</v>
      </c>
      <c r="AF284" s="15">
        <f t="shared" si="84"/>
        <v>0</v>
      </c>
      <c r="AG284" s="15">
        <f t="shared" si="85"/>
        <v>0</v>
      </c>
      <c r="AH284" s="15">
        <f t="shared" si="86"/>
        <v>0</v>
      </c>
      <c r="AI284" s="15">
        <f t="shared" si="87"/>
        <v>0</v>
      </c>
      <c r="AJ284" s="17">
        <f t="shared" si="92"/>
        <v>0</v>
      </c>
      <c r="AK284" s="17">
        <f t="shared" si="93"/>
        <v>0</v>
      </c>
      <c r="AL284" s="15">
        <f t="shared" si="94"/>
        <v>1</v>
      </c>
      <c r="AM284" s="15">
        <f t="shared" si="95"/>
        <v>1</v>
      </c>
      <c r="AN284" s="15">
        <f t="shared" si="96"/>
        <v>1</v>
      </c>
      <c r="AO284" s="16">
        <f t="shared" si="88"/>
        <v>4.0844934291838628</v>
      </c>
      <c r="AP284" s="16">
        <f t="shared" si="97"/>
        <v>42159104.12490093</v>
      </c>
      <c r="AQ284" s="18">
        <f t="shared" si="98"/>
        <v>0.91651380759443513</v>
      </c>
    </row>
    <row r="285" spans="1:43" x14ac:dyDescent="0.2">
      <c r="A285" s="14" t="s">
        <v>34</v>
      </c>
      <c r="B285" s="15" t="s">
        <v>22</v>
      </c>
      <c r="C285" s="15" t="str">
        <f t="shared" si="99"/>
        <v>Chelsea Liverpool</v>
      </c>
      <c r="D285" s="15">
        <v>0</v>
      </c>
      <c r="E285" s="15">
        <v>0</v>
      </c>
      <c r="F285" s="15" t="s">
        <v>23</v>
      </c>
      <c r="G285" s="15">
        <f t="shared" si="89"/>
        <v>0</v>
      </c>
      <c r="H285" s="15">
        <v>2.2000000000000002</v>
      </c>
      <c r="I285" s="15">
        <v>3.4</v>
      </c>
      <c r="J285" s="15">
        <v>3.25</v>
      </c>
      <c r="K285" s="15">
        <v>2.2000000000000002</v>
      </c>
      <c r="L285" s="15">
        <v>3.4</v>
      </c>
      <c r="M285" s="15">
        <v>3.2</v>
      </c>
      <c r="N285" s="15">
        <v>2.35</v>
      </c>
      <c r="O285" s="15">
        <v>3.45</v>
      </c>
      <c r="P285" s="15">
        <v>3.05</v>
      </c>
      <c r="Q285" s="16">
        <f>_xlfn.XLOOKUP(C285,XGBoost3!C:C,XGBoost3!D:D)</f>
        <v>3.0395925045013401</v>
      </c>
      <c r="R285" s="16">
        <f>_xlfn.XLOOKUP(C285,XGBoost3!C:C,XGBoost3!E:E)</f>
        <v>5.7241220474243102</v>
      </c>
      <c r="S285" s="16">
        <f>_xlfn.XLOOKUP(C285,XGBoost3!C:C,XGBoost3!F:F)</f>
        <v>2.0148727893829301</v>
      </c>
      <c r="T285" s="16">
        <f>_xlfn.XLOOKUP(C285,Conv1!C:C,Conv1!D:D)</f>
        <v>2.7320032119750901</v>
      </c>
      <c r="U285" s="16">
        <f>_xlfn.XLOOKUP(C285,Conv1!C:C,Conv1!E:E)</f>
        <v>1.57975530624389</v>
      </c>
      <c r="V285" s="16">
        <f>_xlfn.XLOOKUP(C285,Conv1!C:C,Conv1!F:F)</f>
        <v>1042.94702148437</v>
      </c>
      <c r="W285" s="16">
        <f>_xlfn.XLOOKUP(C285,Conv2!C:C,Conv2!D:D)</f>
        <v>1.8417911529541</v>
      </c>
      <c r="X285" s="16">
        <f>_xlfn.XLOOKUP(C285,Conv2!C:C,Conv2!E:E)</f>
        <v>4.00785207748413</v>
      </c>
      <c r="Y285" s="16">
        <f>_xlfn.XLOOKUP(C285,Conv2!C:C,Conv2!E:E)</f>
        <v>4.00785207748413</v>
      </c>
      <c r="Z285" s="15">
        <f t="shared" si="80"/>
        <v>1</v>
      </c>
      <c r="AA285" s="15">
        <f t="shared" si="81"/>
        <v>1</v>
      </c>
      <c r="AB285" s="15">
        <f t="shared" si="82"/>
        <v>1</v>
      </c>
      <c r="AC285" s="15">
        <f t="shared" si="83"/>
        <v>-1</v>
      </c>
      <c r="AD285" s="15">
        <f t="shared" si="90"/>
        <v>-1</v>
      </c>
      <c r="AE285" s="15">
        <f t="shared" si="91"/>
        <v>1</v>
      </c>
      <c r="AF285" s="15">
        <f t="shared" si="84"/>
        <v>0</v>
      </c>
      <c r="AG285" s="15">
        <f t="shared" si="85"/>
        <v>0</v>
      </c>
      <c r="AH285" s="15">
        <f t="shared" si="86"/>
        <v>0</v>
      </c>
      <c r="AI285" s="15">
        <f t="shared" si="87"/>
        <v>0</v>
      </c>
      <c r="AJ285" s="17">
        <f t="shared" si="92"/>
        <v>0</v>
      </c>
      <c r="AK285" s="17">
        <f t="shared" si="93"/>
        <v>0</v>
      </c>
      <c r="AL285" s="15">
        <f t="shared" si="94"/>
        <v>1</v>
      </c>
      <c r="AM285" s="15">
        <f t="shared" si="95"/>
        <v>1</v>
      </c>
      <c r="AN285" s="15">
        <f t="shared" si="96"/>
        <v>1</v>
      </c>
      <c r="AO285" s="16">
        <f t="shared" si="88"/>
        <v>2.5920372780895033</v>
      </c>
      <c r="AP285" s="16">
        <f t="shared" si="97"/>
        <v>1039.8987734552497</v>
      </c>
      <c r="AQ285" s="18">
        <f t="shared" si="98"/>
        <v>1.2194079608194079</v>
      </c>
    </row>
    <row r="286" spans="1:43" x14ac:dyDescent="0.2">
      <c r="A286" s="14" t="s">
        <v>37</v>
      </c>
      <c r="B286" s="15" t="s">
        <v>36</v>
      </c>
      <c r="C286" s="15" t="str">
        <f t="shared" si="99"/>
        <v>Man United Brentford</v>
      </c>
      <c r="D286" s="15">
        <v>1</v>
      </c>
      <c r="E286" s="15">
        <v>0</v>
      </c>
      <c r="F286" s="15" t="s">
        <v>24</v>
      </c>
      <c r="G286" s="15">
        <f t="shared" si="89"/>
        <v>1</v>
      </c>
      <c r="H286" s="15">
        <v>1.65</v>
      </c>
      <c r="I286" s="15">
        <v>4</v>
      </c>
      <c r="J286" s="15">
        <v>5</v>
      </c>
      <c r="K286" s="15">
        <v>1.63</v>
      </c>
      <c r="L286" s="15">
        <v>4.2</v>
      </c>
      <c r="M286" s="15">
        <v>4.8</v>
      </c>
      <c r="N286" s="15">
        <v>1.63</v>
      </c>
      <c r="O286" s="15">
        <v>4.0999999999999996</v>
      </c>
      <c r="P286" s="15">
        <v>5.25</v>
      </c>
      <c r="Q286" s="16">
        <f>_xlfn.XLOOKUP(C286,XGBoost3!C:C,XGBoost3!D:D)</f>
        <v>1.8651710748672401</v>
      </c>
      <c r="R286" s="16">
        <f>_xlfn.XLOOKUP(C286,XGBoost3!C:C,XGBoost3!E:E)</f>
        <v>3.83295321464538</v>
      </c>
      <c r="S286" s="16">
        <f>_xlfn.XLOOKUP(C286,XGBoost3!C:C,XGBoost3!F:F)</f>
        <v>4.9270615577697701</v>
      </c>
      <c r="T286" s="16">
        <f>_xlfn.XLOOKUP(C286,Conv1!C:C,Conv1!D:D)</f>
        <v>1.04019379615783</v>
      </c>
      <c r="U286" s="16">
        <f>_xlfn.XLOOKUP(C286,Conv1!C:C,Conv1!E:E)</f>
        <v>28.3978366851806</v>
      </c>
      <c r="V286" s="16">
        <f>_xlfn.XLOOKUP(C286,Conv1!C:C,Conv1!F:F)</f>
        <v>291.82073974609301</v>
      </c>
      <c r="W286" s="16">
        <f>_xlfn.XLOOKUP(C286,Conv2!C:C,Conv2!D:D)</f>
        <v>1.92122077941894</v>
      </c>
      <c r="X286" s="16">
        <f>_xlfn.XLOOKUP(C286,Conv2!C:C,Conv2!E:E)</f>
        <v>4.1650075912475497</v>
      </c>
      <c r="Y286" s="16">
        <f>_xlfn.XLOOKUP(C286,Conv2!C:C,Conv2!E:E)</f>
        <v>4.1650075912475497</v>
      </c>
      <c r="Z286" s="15">
        <f t="shared" si="80"/>
        <v>1</v>
      </c>
      <c r="AA286" s="15">
        <f t="shared" si="81"/>
        <v>1</v>
      </c>
      <c r="AB286" s="15">
        <f t="shared" si="82"/>
        <v>1</v>
      </c>
      <c r="AC286" s="15">
        <f t="shared" si="83"/>
        <v>1</v>
      </c>
      <c r="AD286" s="15">
        <f t="shared" si="90"/>
        <v>1</v>
      </c>
      <c r="AE286" s="15">
        <f t="shared" si="91"/>
        <v>1</v>
      </c>
      <c r="AF286" s="15">
        <f t="shared" si="84"/>
        <v>1</v>
      </c>
      <c r="AG286" s="15">
        <f t="shared" si="85"/>
        <v>1</v>
      </c>
      <c r="AH286" s="15">
        <f t="shared" si="86"/>
        <v>1</v>
      </c>
      <c r="AI286" s="15">
        <f t="shared" si="87"/>
        <v>1</v>
      </c>
      <c r="AJ286" s="17">
        <f t="shared" si="92"/>
        <v>1</v>
      </c>
      <c r="AK286" s="17">
        <f t="shared" si="93"/>
        <v>1</v>
      </c>
      <c r="AL286" s="15">
        <f t="shared" si="94"/>
        <v>1</v>
      </c>
      <c r="AM286" s="15">
        <f t="shared" si="95"/>
        <v>1</v>
      </c>
      <c r="AN286" s="15">
        <f t="shared" si="96"/>
        <v>1</v>
      </c>
      <c r="AO286" s="16">
        <f t="shared" si="88"/>
        <v>0.48052955943681236</v>
      </c>
      <c r="AP286" s="16">
        <f t="shared" si="97"/>
        <v>287.59958556569717</v>
      </c>
      <c r="AQ286" s="18">
        <f t="shared" si="98"/>
        <v>1.1252751025129932</v>
      </c>
    </row>
    <row r="287" spans="1:43" x14ac:dyDescent="0.2">
      <c r="A287" s="14" t="s">
        <v>39</v>
      </c>
      <c r="B287" s="15" t="s">
        <v>29</v>
      </c>
      <c r="C287" s="15" t="str">
        <f t="shared" si="99"/>
        <v>West Ham Newcastle</v>
      </c>
      <c r="D287" s="15">
        <v>1</v>
      </c>
      <c r="E287" s="15">
        <v>5</v>
      </c>
      <c r="F287" s="15" t="s">
        <v>20</v>
      </c>
      <c r="G287" s="15">
        <f t="shared" si="89"/>
        <v>-1</v>
      </c>
      <c r="H287" s="15">
        <v>3.6</v>
      </c>
      <c r="I287" s="15">
        <v>3.25</v>
      </c>
      <c r="J287" s="15">
        <v>2.15</v>
      </c>
      <c r="K287" s="15">
        <v>3.4</v>
      </c>
      <c r="L287" s="15">
        <v>3.5</v>
      </c>
      <c r="M287" s="15">
        <v>2.1</v>
      </c>
      <c r="N287" s="15">
        <v>3.35</v>
      </c>
      <c r="O287" s="15">
        <v>3.45</v>
      </c>
      <c r="P287" s="15">
        <v>2.15</v>
      </c>
      <c r="Q287" s="16">
        <f>_xlfn.XLOOKUP(C287,XGBoost3!C:C,XGBoost3!D:D)</f>
        <v>2.0903637409210201</v>
      </c>
      <c r="R287" s="16">
        <f>_xlfn.XLOOKUP(C287,XGBoost3!C:C,XGBoost3!E:E)</f>
        <v>3.6768507957458398</v>
      </c>
      <c r="S287" s="16">
        <f>_xlfn.XLOOKUP(C287,XGBoost3!C:C,XGBoost3!F:F)</f>
        <v>4.0057282447814897</v>
      </c>
      <c r="T287" s="16">
        <f>_xlfn.XLOOKUP(C287,Conv1!C:C,Conv1!D:D)</f>
        <v>169.54997253417901</v>
      </c>
      <c r="U287" s="16">
        <f>_xlfn.XLOOKUP(C287,Conv1!C:C,Conv1!E:E)</f>
        <v>343.14312744140602</v>
      </c>
      <c r="V287" s="16">
        <f>_xlfn.XLOOKUP(C287,Conv1!C:C,Conv1!F:F)</f>
        <v>1.0088906288146899</v>
      </c>
      <c r="W287" s="16">
        <f>_xlfn.XLOOKUP(C287,Conv2!C:C,Conv2!D:D)</f>
        <v>2.1404125690460201</v>
      </c>
      <c r="X287" s="16">
        <f>_xlfn.XLOOKUP(C287,Conv2!C:C,Conv2!E:E)</f>
        <v>4.1325669288635201</v>
      </c>
      <c r="Y287" s="16">
        <f>_xlfn.XLOOKUP(C287,Conv2!C:C,Conv2!E:E)</f>
        <v>4.1325669288635201</v>
      </c>
      <c r="Z287" s="15">
        <f t="shared" si="80"/>
        <v>-1</v>
      </c>
      <c r="AA287" s="15">
        <f t="shared" si="81"/>
        <v>-1</v>
      </c>
      <c r="AB287" s="15">
        <f t="shared" si="82"/>
        <v>-1</v>
      </c>
      <c r="AC287" s="15">
        <f t="shared" si="83"/>
        <v>1</v>
      </c>
      <c r="AD287" s="15">
        <f t="shared" si="90"/>
        <v>-1</v>
      </c>
      <c r="AE287" s="15">
        <f t="shared" si="91"/>
        <v>1</v>
      </c>
      <c r="AF287" s="15">
        <f t="shared" si="84"/>
        <v>1</v>
      </c>
      <c r="AG287" s="15">
        <f t="shared" si="85"/>
        <v>1</v>
      </c>
      <c r="AH287" s="15">
        <f t="shared" si="86"/>
        <v>1</v>
      </c>
      <c r="AI287" s="15">
        <f t="shared" si="87"/>
        <v>0</v>
      </c>
      <c r="AJ287" s="17">
        <f t="shared" si="92"/>
        <v>1</v>
      </c>
      <c r="AK287" s="17">
        <f t="shared" si="93"/>
        <v>0</v>
      </c>
      <c r="AL287" s="15">
        <f t="shared" si="94"/>
        <v>0</v>
      </c>
      <c r="AM287" s="15">
        <f t="shared" si="95"/>
        <v>1</v>
      </c>
      <c r="AN287" s="15">
        <f t="shared" si="96"/>
        <v>0</v>
      </c>
      <c r="AO287" s="16">
        <f t="shared" si="88"/>
        <v>2.2543008022881055</v>
      </c>
      <c r="AP287" s="16">
        <f t="shared" si="97"/>
        <v>378.17344411246302</v>
      </c>
      <c r="AQ287" s="18">
        <f t="shared" si="98"/>
        <v>2.4206550751652656</v>
      </c>
    </row>
    <row r="288" spans="1:43" x14ac:dyDescent="0.2">
      <c r="A288" s="14" t="s">
        <v>37</v>
      </c>
      <c r="B288" s="15" t="s">
        <v>33</v>
      </c>
      <c r="C288" s="15" t="str">
        <f t="shared" si="99"/>
        <v>Man United Everton</v>
      </c>
      <c r="D288" s="15">
        <v>2</v>
      </c>
      <c r="E288" s="15">
        <v>0</v>
      </c>
      <c r="F288" s="15" t="s">
        <v>24</v>
      </c>
      <c r="G288" s="15">
        <f t="shared" si="89"/>
        <v>1</v>
      </c>
      <c r="H288" s="15">
        <v>1.5</v>
      </c>
      <c r="I288" s="15">
        <v>4.33</v>
      </c>
      <c r="J288" s="15">
        <v>6.5</v>
      </c>
      <c r="K288" s="15">
        <v>1.49</v>
      </c>
      <c r="L288" s="15">
        <v>4.33</v>
      </c>
      <c r="M288" s="15">
        <v>6.5</v>
      </c>
      <c r="N288" s="15">
        <v>1.5</v>
      </c>
      <c r="O288" s="15">
        <v>4.4000000000000004</v>
      </c>
      <c r="P288" s="15">
        <v>6.5</v>
      </c>
      <c r="Q288" s="16">
        <f>_xlfn.XLOOKUP(C288,XGBoost3!C:C,XGBoost3!D:D)</f>
        <v>2.2644493579864502</v>
      </c>
      <c r="R288" s="16">
        <f>_xlfn.XLOOKUP(C288,XGBoost3!C:C,XGBoost3!E:E)</f>
        <v>3.50505423545837</v>
      </c>
      <c r="S288" s="16">
        <f>_xlfn.XLOOKUP(C288,XGBoost3!C:C,XGBoost3!F:F)</f>
        <v>3.6618063449859601</v>
      </c>
      <c r="T288" s="16">
        <f>_xlfn.XLOOKUP(C288,Conv1!C:C,Conv1!D:D)</f>
        <v>462.17041015625</v>
      </c>
      <c r="U288" s="16">
        <f>_xlfn.XLOOKUP(C288,Conv1!C:C,Conv1!E:E)</f>
        <v>1177.0654296875</v>
      </c>
      <c r="V288" s="16">
        <f>_xlfn.XLOOKUP(C288,Conv1!C:C,Conv1!F:F)</f>
        <v>1.0030223131179801</v>
      </c>
      <c r="W288" s="16">
        <f>_xlfn.XLOOKUP(C288,Conv2!C:C,Conv2!D:D)</f>
        <v>2.4977037906646702</v>
      </c>
      <c r="X288" s="16">
        <f>_xlfn.XLOOKUP(C288,Conv2!C:C,Conv2!E:E)</f>
        <v>3.5826961994171098</v>
      </c>
      <c r="Y288" s="16">
        <f>_xlfn.XLOOKUP(C288,Conv2!C:C,Conv2!E:E)</f>
        <v>3.5826961994171098</v>
      </c>
      <c r="Z288" s="15">
        <f t="shared" si="80"/>
        <v>1</v>
      </c>
      <c r="AA288" s="15">
        <f t="shared" si="81"/>
        <v>1</v>
      </c>
      <c r="AB288" s="15">
        <f t="shared" si="82"/>
        <v>1</v>
      </c>
      <c r="AC288" s="15">
        <f t="shared" si="83"/>
        <v>1</v>
      </c>
      <c r="AD288" s="15">
        <f t="shared" si="90"/>
        <v>-1</v>
      </c>
      <c r="AE288" s="15">
        <f t="shared" si="91"/>
        <v>1</v>
      </c>
      <c r="AF288" s="15">
        <f t="shared" si="84"/>
        <v>1</v>
      </c>
      <c r="AG288" s="15">
        <f t="shared" si="85"/>
        <v>1</v>
      </c>
      <c r="AH288" s="15">
        <f t="shared" si="86"/>
        <v>1</v>
      </c>
      <c r="AI288" s="15">
        <f t="shared" si="87"/>
        <v>1</v>
      </c>
      <c r="AJ288" s="17">
        <f t="shared" si="92"/>
        <v>0</v>
      </c>
      <c r="AK288" s="17">
        <f t="shared" si="93"/>
        <v>1</v>
      </c>
      <c r="AL288" s="15">
        <f t="shared" si="94"/>
        <v>1</v>
      </c>
      <c r="AM288" s="15">
        <f t="shared" si="95"/>
        <v>0</v>
      </c>
      <c r="AN288" s="15">
        <f t="shared" si="96"/>
        <v>1</v>
      </c>
      <c r="AO288" s="16">
        <f t="shared" si="88"/>
        <v>3.0725647211668066</v>
      </c>
      <c r="AP288" s="16">
        <f t="shared" si="97"/>
        <v>1259.9173201212002</v>
      </c>
      <c r="AQ288" s="18">
        <f t="shared" si="98"/>
        <v>3.1896802067369174</v>
      </c>
    </row>
    <row r="289" spans="1:43" x14ac:dyDescent="0.2">
      <c r="A289" s="14" t="s">
        <v>26</v>
      </c>
      <c r="B289" s="15" t="s">
        <v>30</v>
      </c>
      <c r="C289" s="15" t="str">
        <f t="shared" si="99"/>
        <v>Aston Villa Nott'm Forest</v>
      </c>
      <c r="D289" s="15">
        <v>2</v>
      </c>
      <c r="E289" s="15">
        <v>0</v>
      </c>
      <c r="F289" s="15" t="s">
        <v>24</v>
      </c>
      <c r="G289" s="15">
        <f t="shared" si="89"/>
        <v>1</v>
      </c>
      <c r="H289" s="15">
        <v>1.6</v>
      </c>
      <c r="I289" s="15">
        <v>4.2</v>
      </c>
      <c r="J289" s="15">
        <v>5.25</v>
      </c>
      <c r="K289" s="15">
        <v>1.6</v>
      </c>
      <c r="L289" s="15">
        <v>4</v>
      </c>
      <c r="M289" s="15">
        <v>5.5</v>
      </c>
      <c r="N289" s="15">
        <v>1.63</v>
      </c>
      <c r="O289" s="15">
        <v>4.0999999999999996</v>
      </c>
      <c r="P289" s="15">
        <v>5.5</v>
      </c>
      <c r="Q289" s="16">
        <f>_xlfn.XLOOKUP(C289,XGBoost3!C:C,XGBoost3!D:D)</f>
        <v>1.68720626831054</v>
      </c>
      <c r="R289" s="16">
        <f>_xlfn.XLOOKUP(C289,XGBoost3!C:C,XGBoost3!E:E)</f>
        <v>4.12721824645996</v>
      </c>
      <c r="S289" s="16">
        <f>_xlfn.XLOOKUP(C289,XGBoost3!C:C,XGBoost3!F:F)</f>
        <v>6.0602269172668404</v>
      </c>
      <c r="T289" s="16">
        <f>_xlfn.XLOOKUP(C289,Conv1!C:C,Conv1!D:D)</f>
        <v>2.3553006649017298</v>
      </c>
      <c r="U289" s="16">
        <f>_xlfn.XLOOKUP(C289,Conv1!C:C,Conv1!E:E)</f>
        <v>1.73860383033752</v>
      </c>
      <c r="V289" s="16">
        <f>_xlfn.XLOOKUP(C289,Conv1!C:C,Conv1!F:F)</f>
        <v>3973.55908203125</v>
      </c>
      <c r="W289" s="16">
        <f>_xlfn.XLOOKUP(C289,Conv2!C:C,Conv2!D:D)</f>
        <v>2.2351379394531201</v>
      </c>
      <c r="X289" s="16">
        <f>_xlfn.XLOOKUP(C289,Conv2!C:C,Conv2!E:E)</f>
        <v>3.6303532123565598</v>
      </c>
      <c r="Y289" s="16">
        <f>_xlfn.XLOOKUP(C289,Conv2!C:C,Conv2!E:E)</f>
        <v>3.6303532123565598</v>
      </c>
      <c r="Z289" s="15">
        <f t="shared" si="80"/>
        <v>1</v>
      </c>
      <c r="AA289" s="15">
        <f t="shared" si="81"/>
        <v>1</v>
      </c>
      <c r="AB289" s="15">
        <f t="shared" si="82"/>
        <v>1</v>
      </c>
      <c r="AC289" s="15">
        <f t="shared" si="83"/>
        <v>1</v>
      </c>
      <c r="AD289" s="15">
        <f t="shared" si="90"/>
        <v>-1</v>
      </c>
      <c r="AE289" s="15">
        <f t="shared" si="91"/>
        <v>1</v>
      </c>
      <c r="AF289" s="15">
        <f t="shared" si="84"/>
        <v>1</v>
      </c>
      <c r="AG289" s="15">
        <f t="shared" si="85"/>
        <v>1</v>
      </c>
      <c r="AH289" s="15">
        <f t="shared" si="86"/>
        <v>1</v>
      </c>
      <c r="AI289" s="15">
        <f t="shared" si="87"/>
        <v>1</v>
      </c>
      <c r="AJ289" s="17">
        <f t="shared" si="92"/>
        <v>0</v>
      </c>
      <c r="AK289" s="17">
        <f t="shared" si="93"/>
        <v>1</v>
      </c>
      <c r="AL289" s="15">
        <f t="shared" si="94"/>
        <v>1</v>
      </c>
      <c r="AM289" s="15">
        <f t="shared" si="95"/>
        <v>0</v>
      </c>
      <c r="AN289" s="15">
        <f t="shared" si="96"/>
        <v>1</v>
      </c>
      <c r="AO289" s="16">
        <f t="shared" si="88"/>
        <v>0.56379747153093884</v>
      </c>
      <c r="AP289" s="16">
        <f t="shared" si="97"/>
        <v>3968.0598509528068</v>
      </c>
      <c r="AQ289" s="18">
        <f t="shared" si="98"/>
        <v>2.0204799284959019</v>
      </c>
    </row>
    <row r="290" spans="1:43" x14ac:dyDescent="0.2">
      <c r="A290" s="14" t="s">
        <v>36</v>
      </c>
      <c r="B290" s="15" t="s">
        <v>29</v>
      </c>
      <c r="C290" s="15" t="str">
        <f t="shared" si="99"/>
        <v>Brentford Newcastle</v>
      </c>
      <c r="D290" s="15">
        <v>1</v>
      </c>
      <c r="E290" s="15">
        <v>2</v>
      </c>
      <c r="F290" s="15" t="s">
        <v>20</v>
      </c>
      <c r="G290" s="15">
        <f t="shared" si="89"/>
        <v>-1</v>
      </c>
      <c r="H290" s="15">
        <v>3.6</v>
      </c>
      <c r="I290" s="15">
        <v>3.4</v>
      </c>
      <c r="J290" s="15">
        <v>2.0499999999999998</v>
      </c>
      <c r="K290" s="15">
        <v>3.4</v>
      </c>
      <c r="L290" s="15">
        <v>3.4</v>
      </c>
      <c r="M290" s="15">
        <v>2.1</v>
      </c>
      <c r="N290" s="15">
        <v>3.5</v>
      </c>
      <c r="O290" s="15">
        <v>3.45</v>
      </c>
      <c r="P290" s="15">
        <v>2.1</v>
      </c>
      <c r="Q290" s="16">
        <f>_xlfn.XLOOKUP(C290,XGBoost3!C:C,XGBoost3!D:D)</f>
        <v>3.29608082771301</v>
      </c>
      <c r="R290" s="16">
        <f>_xlfn.XLOOKUP(C290,XGBoost3!C:C,XGBoost3!E:E)</f>
        <v>3.8775391578674299</v>
      </c>
      <c r="S290" s="16">
        <f>_xlfn.XLOOKUP(C290,XGBoost3!C:C,XGBoost3!F:F)</f>
        <v>2.2793898582458398</v>
      </c>
      <c r="T290" s="16">
        <f>_xlfn.XLOOKUP(C290,Conv1!C:C,Conv1!D:D)</f>
        <v>1.1786814928054801</v>
      </c>
      <c r="U290" s="16">
        <f>_xlfn.XLOOKUP(C290,Conv1!C:C,Conv1!E:E)</f>
        <v>9.2874822616577095</v>
      </c>
      <c r="V290" s="16">
        <f>_xlfn.XLOOKUP(C290,Conv1!C:C,Conv1!F:F)</f>
        <v>22.767335891723601</v>
      </c>
      <c r="W290" s="16">
        <f>_xlfn.XLOOKUP(C290,Conv2!C:C,Conv2!D:D)</f>
        <v>3.22283911705017</v>
      </c>
      <c r="X290" s="16">
        <f>_xlfn.XLOOKUP(C290,Conv2!C:C,Conv2!E:E)</f>
        <v>4.0451059341430602</v>
      </c>
      <c r="Y290" s="16">
        <f>_xlfn.XLOOKUP(C290,Conv2!C:C,Conv2!E:E)</f>
        <v>4.0451059341430602</v>
      </c>
      <c r="Z290" s="15">
        <f t="shared" si="80"/>
        <v>-1</v>
      </c>
      <c r="AA290" s="15">
        <f t="shared" si="81"/>
        <v>-1</v>
      </c>
      <c r="AB290" s="15">
        <f t="shared" si="82"/>
        <v>-1</v>
      </c>
      <c r="AC290" s="15">
        <f t="shared" si="83"/>
        <v>-1</v>
      </c>
      <c r="AD290" s="15">
        <f t="shared" si="90"/>
        <v>1</v>
      </c>
      <c r="AE290" s="15">
        <f t="shared" si="91"/>
        <v>1</v>
      </c>
      <c r="AF290" s="15">
        <f t="shared" si="84"/>
        <v>1</v>
      </c>
      <c r="AG290" s="15">
        <f t="shared" si="85"/>
        <v>1</v>
      </c>
      <c r="AH290" s="15">
        <f t="shared" si="86"/>
        <v>1</v>
      </c>
      <c r="AI290" s="15">
        <f t="shared" si="87"/>
        <v>1</v>
      </c>
      <c r="AJ290" s="17">
        <f t="shared" si="92"/>
        <v>0</v>
      </c>
      <c r="AK290" s="17">
        <f t="shared" si="93"/>
        <v>0</v>
      </c>
      <c r="AL290" s="15">
        <f t="shared" si="94"/>
        <v>1</v>
      </c>
      <c r="AM290" s="15">
        <f t="shared" si="95"/>
        <v>0</v>
      </c>
      <c r="AN290" s="15">
        <f t="shared" si="96"/>
        <v>0</v>
      </c>
      <c r="AO290" s="16">
        <f t="shared" si="88"/>
        <v>0.50651108731958139</v>
      </c>
      <c r="AP290" s="16">
        <f t="shared" si="97"/>
        <v>21.601006727195347</v>
      </c>
      <c r="AQ290" s="18">
        <f t="shared" si="98"/>
        <v>2.05290192725526</v>
      </c>
    </row>
    <row r="291" spans="1:43" x14ac:dyDescent="0.2">
      <c r="A291" s="14" t="s">
        <v>21</v>
      </c>
      <c r="B291" s="15" t="s">
        <v>39</v>
      </c>
      <c r="C291" s="15" t="str">
        <f t="shared" si="99"/>
        <v>Fulham West Ham</v>
      </c>
      <c r="D291" s="15">
        <v>0</v>
      </c>
      <c r="E291" s="15">
        <v>1</v>
      </c>
      <c r="F291" s="15" t="s">
        <v>20</v>
      </c>
      <c r="G291" s="15">
        <f t="shared" si="89"/>
        <v>-1</v>
      </c>
      <c r="H291" s="15">
        <v>2.8</v>
      </c>
      <c r="I291" s="15">
        <v>3.25</v>
      </c>
      <c r="J291" s="15">
        <v>2.63</v>
      </c>
      <c r="K291" s="15">
        <v>2.65</v>
      </c>
      <c r="L291" s="15">
        <v>3.25</v>
      </c>
      <c r="M291" s="15">
        <v>2.7</v>
      </c>
      <c r="N291" s="15">
        <v>2.8</v>
      </c>
      <c r="O291" s="15">
        <v>3.25</v>
      </c>
      <c r="P291" s="15">
        <v>2.6</v>
      </c>
      <c r="Q291" s="16">
        <f>_xlfn.XLOOKUP(C291,XGBoost3!C:C,XGBoost3!D:D)</f>
        <v>2.97881627082824</v>
      </c>
      <c r="R291" s="16">
        <f>_xlfn.XLOOKUP(C291,XGBoost3!C:C,XGBoost3!E:E)</f>
        <v>3.4824817180633501</v>
      </c>
      <c r="S291" s="16">
        <f>_xlfn.XLOOKUP(C291,XGBoost3!C:C,XGBoost3!F:F)</f>
        <v>2.6515026092529199</v>
      </c>
      <c r="T291" s="16">
        <f>_xlfn.XLOOKUP(C291,Conv1!C:C,Conv1!D:D)</f>
        <v>6.7810163497924796</v>
      </c>
      <c r="U291" s="16">
        <f>_xlfn.XLOOKUP(C291,Conv1!C:C,Conv1!E:E)</f>
        <v>2051.65161132812</v>
      </c>
      <c r="V291" s="16">
        <f>_xlfn.XLOOKUP(C291,Conv1!C:C,Conv1!F:F)</f>
        <v>1.17365097999572</v>
      </c>
      <c r="W291" s="16">
        <f>_xlfn.XLOOKUP(C291,Conv2!C:C,Conv2!D:D)</f>
        <v>3.9537069797515798</v>
      </c>
      <c r="X291" s="16">
        <f>_xlfn.XLOOKUP(C291,Conv2!C:C,Conv2!E:E)</f>
        <v>3.6610240936279199</v>
      </c>
      <c r="Y291" s="16">
        <f>_xlfn.XLOOKUP(C291,Conv2!C:C,Conv2!E:E)</f>
        <v>3.6610240936279199</v>
      </c>
      <c r="Z291" s="15">
        <f t="shared" si="80"/>
        <v>-1</v>
      </c>
      <c r="AA291" s="15">
        <f t="shared" si="81"/>
        <v>1</v>
      </c>
      <c r="AB291" s="15">
        <f t="shared" si="82"/>
        <v>-1</v>
      </c>
      <c r="AC291" s="15">
        <f t="shared" si="83"/>
        <v>-1</v>
      </c>
      <c r="AD291" s="15">
        <f t="shared" si="90"/>
        <v>-1</v>
      </c>
      <c r="AE291" s="15">
        <f t="shared" si="91"/>
        <v>-1</v>
      </c>
      <c r="AF291" s="15">
        <f t="shared" si="84"/>
        <v>1</v>
      </c>
      <c r="AG291" s="15">
        <f t="shared" si="85"/>
        <v>0</v>
      </c>
      <c r="AH291" s="15">
        <f t="shared" si="86"/>
        <v>1</v>
      </c>
      <c r="AI291" s="15">
        <f t="shared" si="87"/>
        <v>1</v>
      </c>
      <c r="AJ291" s="17">
        <f t="shared" si="92"/>
        <v>1</v>
      </c>
      <c r="AK291" s="17">
        <f t="shared" si="93"/>
        <v>1</v>
      </c>
      <c r="AL291" s="15">
        <f t="shared" si="94"/>
        <v>1</v>
      </c>
      <c r="AM291" s="15">
        <f t="shared" si="95"/>
        <v>1</v>
      </c>
      <c r="AN291" s="15">
        <f t="shared" si="96"/>
        <v>1</v>
      </c>
      <c r="AO291" s="16">
        <f t="shared" si="88"/>
        <v>0.29778436276350112</v>
      </c>
      <c r="AP291" s="16">
        <f t="shared" si="97"/>
        <v>2048.405976425167</v>
      </c>
      <c r="AQ291" s="18">
        <f t="shared" si="98"/>
        <v>1.6204174548335113</v>
      </c>
    </row>
    <row r="292" spans="1:43" x14ac:dyDescent="0.2">
      <c r="A292" s="14" t="s">
        <v>35</v>
      </c>
      <c r="B292" s="15" t="s">
        <v>25</v>
      </c>
      <c r="C292" s="15" t="str">
        <f t="shared" si="99"/>
        <v>Leicester Bournemouth</v>
      </c>
      <c r="D292" s="15">
        <v>0</v>
      </c>
      <c r="E292" s="15">
        <v>1</v>
      </c>
      <c r="F292" s="15" t="s">
        <v>20</v>
      </c>
      <c r="G292" s="15">
        <f t="shared" si="89"/>
        <v>-1</v>
      </c>
      <c r="H292" s="15">
        <v>1.83</v>
      </c>
      <c r="I292" s="15">
        <v>3.75</v>
      </c>
      <c r="J292" s="15">
        <v>4.2</v>
      </c>
      <c r="K292" s="15">
        <v>1.85</v>
      </c>
      <c r="L292" s="15">
        <v>3.7</v>
      </c>
      <c r="M292" s="15">
        <v>4</v>
      </c>
      <c r="N292" s="15">
        <v>1.9</v>
      </c>
      <c r="O292" s="15">
        <v>3.75</v>
      </c>
      <c r="P292" s="15">
        <v>4</v>
      </c>
      <c r="Q292" s="16">
        <f>_xlfn.XLOOKUP(C292,XGBoost3!C:C,XGBoost3!D:D)</f>
        <v>2.70345115661621</v>
      </c>
      <c r="R292" s="16">
        <f>_xlfn.XLOOKUP(C292,XGBoost3!C:C,XGBoost3!E:E)</f>
        <v>4.3515977859496999</v>
      </c>
      <c r="S292" s="16">
        <f>_xlfn.XLOOKUP(C292,XGBoost3!C:C,XGBoost3!F:F)</f>
        <v>2.4981153011321999</v>
      </c>
      <c r="T292" s="16">
        <f>_xlfn.XLOOKUP(C292,Conv1!C:C,Conv1!D:D)</f>
        <v>1.0022443532943699</v>
      </c>
      <c r="U292" s="16">
        <f>_xlfn.XLOOKUP(C292,Conv1!C:C,Conv1!E:E)</f>
        <v>14819.4638671875</v>
      </c>
      <c r="V292" s="16">
        <f>_xlfn.XLOOKUP(C292,Conv1!C:C,Conv1!F:F)</f>
        <v>460.44143676757801</v>
      </c>
      <c r="W292" s="16">
        <f>_xlfn.XLOOKUP(C292,Conv2!C:C,Conv2!D:D)</f>
        <v>3.1874825954437198</v>
      </c>
      <c r="X292" s="16">
        <f>_xlfn.XLOOKUP(C292,Conv2!C:C,Conv2!E:E)</f>
        <v>3.4635095596313401</v>
      </c>
      <c r="Y292" s="16">
        <f>_xlfn.XLOOKUP(C292,Conv2!C:C,Conv2!E:E)</f>
        <v>3.4635095596313401</v>
      </c>
      <c r="Z292" s="15">
        <f t="shared" si="80"/>
        <v>1</v>
      </c>
      <c r="AA292" s="15">
        <f t="shared" si="81"/>
        <v>1</v>
      </c>
      <c r="AB292" s="15">
        <f t="shared" si="82"/>
        <v>1</v>
      </c>
      <c r="AC292" s="15">
        <f t="shared" si="83"/>
        <v>-1</v>
      </c>
      <c r="AD292" s="15">
        <f t="shared" si="90"/>
        <v>1</v>
      </c>
      <c r="AE292" s="15">
        <f t="shared" si="91"/>
        <v>1</v>
      </c>
      <c r="AF292" s="15">
        <f t="shared" si="84"/>
        <v>0</v>
      </c>
      <c r="AG292" s="15">
        <f t="shared" si="85"/>
        <v>0</v>
      </c>
      <c r="AH292" s="15">
        <f t="shared" si="86"/>
        <v>0</v>
      </c>
      <c r="AI292" s="15">
        <f t="shared" si="87"/>
        <v>1</v>
      </c>
      <c r="AJ292" s="17">
        <f t="shared" si="92"/>
        <v>0</v>
      </c>
      <c r="AK292" s="17">
        <f t="shared" si="93"/>
        <v>0</v>
      </c>
      <c r="AL292" s="15">
        <f t="shared" si="94"/>
        <v>0</v>
      </c>
      <c r="AM292" s="15">
        <f t="shared" si="95"/>
        <v>1</v>
      </c>
      <c r="AN292" s="15">
        <f t="shared" si="96"/>
        <v>1</v>
      </c>
      <c r="AO292" s="16">
        <f t="shared" si="88"/>
        <v>1.8064083995101243</v>
      </c>
      <c r="AP292" s="16">
        <f t="shared" si="97"/>
        <v>14822.743234149866</v>
      </c>
      <c r="AQ292" s="18">
        <f t="shared" si="98"/>
        <v>1.4239066677981687</v>
      </c>
    </row>
    <row r="293" spans="1:43" x14ac:dyDescent="0.2">
      <c r="A293" s="14" t="s">
        <v>31</v>
      </c>
      <c r="B293" s="15" t="s">
        <v>38</v>
      </c>
      <c r="C293" s="15" t="str">
        <f t="shared" si="99"/>
        <v>Tottenham Brighton</v>
      </c>
      <c r="D293" s="15">
        <v>2</v>
      </c>
      <c r="E293" s="15">
        <v>1</v>
      </c>
      <c r="F293" s="15" t="s">
        <v>24</v>
      </c>
      <c r="G293" s="15">
        <f t="shared" si="89"/>
        <v>1</v>
      </c>
      <c r="H293" s="15">
        <v>2.5499999999999998</v>
      </c>
      <c r="I293" s="15">
        <v>3.5</v>
      </c>
      <c r="J293" s="15">
        <v>2.7</v>
      </c>
      <c r="K293" s="15">
        <v>2.5499999999999998</v>
      </c>
      <c r="L293" s="15">
        <v>3.5</v>
      </c>
      <c r="M293" s="15">
        <v>2.65</v>
      </c>
      <c r="N293" s="15">
        <v>2.5499999999999998</v>
      </c>
      <c r="O293" s="15">
        <v>3.5</v>
      </c>
      <c r="P293" s="15">
        <v>2.7</v>
      </c>
      <c r="Q293" s="16">
        <f>_xlfn.XLOOKUP(C293,XGBoost3!C:C,XGBoost3!D:D)</f>
        <v>3.6749789714813201</v>
      </c>
      <c r="R293" s="16">
        <f>_xlfn.XLOOKUP(C293,XGBoost3!C:C,XGBoost3!E:E)</f>
        <v>6.2781748771667401</v>
      </c>
      <c r="S293" s="16">
        <f>_xlfn.XLOOKUP(C293,XGBoost3!C:C,XGBoost3!F:F)</f>
        <v>1.7586820125579801</v>
      </c>
      <c r="T293" s="16">
        <f>_xlfn.XLOOKUP(C293,Conv1!C:C,Conv1!D:D)</f>
        <v>17029.962890625</v>
      </c>
      <c r="U293" s="16">
        <f>_xlfn.XLOOKUP(C293,Conv1!C:C,Conv1!E:E)</f>
        <v>5.0545506477355904</v>
      </c>
      <c r="V293" s="16">
        <f>_xlfn.XLOOKUP(C293,Conv1!C:C,Conv1!F:F)</f>
        <v>1.2467277050018299</v>
      </c>
      <c r="W293" s="16">
        <f>_xlfn.XLOOKUP(C293,Conv2!C:C,Conv2!D:D)</f>
        <v>2.1944725513458199</v>
      </c>
      <c r="X293" s="16">
        <f>_xlfn.XLOOKUP(C293,Conv2!C:C,Conv2!E:E)</f>
        <v>3.7779128551483101</v>
      </c>
      <c r="Y293" s="16">
        <f>_xlfn.XLOOKUP(C293,Conv2!C:C,Conv2!E:E)</f>
        <v>3.7779128551483101</v>
      </c>
      <c r="Z293" s="15">
        <f t="shared" si="80"/>
        <v>1</v>
      </c>
      <c r="AA293" s="15">
        <f t="shared" si="81"/>
        <v>1</v>
      </c>
      <c r="AB293" s="15">
        <f t="shared" si="82"/>
        <v>1</v>
      </c>
      <c r="AC293" s="15">
        <f t="shared" si="83"/>
        <v>-1</v>
      </c>
      <c r="AD293" s="15">
        <f t="shared" si="90"/>
        <v>-1</v>
      </c>
      <c r="AE293" s="15">
        <f t="shared" si="91"/>
        <v>1</v>
      </c>
      <c r="AF293" s="15">
        <f t="shared" si="84"/>
        <v>1</v>
      </c>
      <c r="AG293" s="15">
        <f t="shared" si="85"/>
        <v>1</v>
      </c>
      <c r="AH293" s="15">
        <f t="shared" si="86"/>
        <v>1</v>
      </c>
      <c r="AI293" s="15">
        <f t="shared" si="87"/>
        <v>0</v>
      </c>
      <c r="AJ293" s="17">
        <f t="shared" si="92"/>
        <v>0</v>
      </c>
      <c r="AK293" s="17">
        <f t="shared" si="93"/>
        <v>1</v>
      </c>
      <c r="AL293" s="15">
        <f t="shared" si="94"/>
        <v>0</v>
      </c>
      <c r="AM293" s="15">
        <f t="shared" si="95"/>
        <v>0</v>
      </c>
      <c r="AN293" s="15">
        <f t="shared" si="96"/>
        <v>1</v>
      </c>
      <c r="AO293" s="16">
        <f t="shared" si="88"/>
        <v>3.1416417504033611</v>
      </c>
      <c r="AP293" s="16">
        <f t="shared" si="97"/>
        <v>17027.41302360551</v>
      </c>
      <c r="AQ293" s="18">
        <f t="shared" si="98"/>
        <v>1.1685595599271856</v>
      </c>
    </row>
    <row r="294" spans="1:43" x14ac:dyDescent="0.2">
      <c r="A294" s="14" t="s">
        <v>28</v>
      </c>
      <c r="B294" s="15" t="s">
        <v>34</v>
      </c>
      <c r="C294" s="15" t="str">
        <f t="shared" si="99"/>
        <v>Wolves Chelsea</v>
      </c>
      <c r="D294" s="15">
        <v>1</v>
      </c>
      <c r="E294" s="15">
        <v>0</v>
      </c>
      <c r="F294" s="15" t="s">
        <v>24</v>
      </c>
      <c r="G294" s="15">
        <f t="shared" si="89"/>
        <v>1</v>
      </c>
      <c r="H294" s="15">
        <v>4.2</v>
      </c>
      <c r="I294" s="15">
        <v>3.5</v>
      </c>
      <c r="J294" s="15">
        <v>1.91</v>
      </c>
      <c r="K294" s="15">
        <v>4</v>
      </c>
      <c r="L294" s="15">
        <v>3.4</v>
      </c>
      <c r="M294" s="15">
        <v>1.93</v>
      </c>
      <c r="N294" s="15">
        <v>3.9</v>
      </c>
      <c r="O294" s="15">
        <v>3.35</v>
      </c>
      <c r="P294" s="15">
        <v>2</v>
      </c>
      <c r="Q294" s="16">
        <f>_xlfn.XLOOKUP(C294,XGBoost3!C:C,XGBoost3!D:D)</f>
        <v>3.5070605278015101</v>
      </c>
      <c r="R294" s="16">
        <f>_xlfn.XLOOKUP(C294,XGBoost3!C:C,XGBoost3!E:E)</f>
        <v>4.1508202552795401</v>
      </c>
      <c r="S294" s="16">
        <f>_xlfn.XLOOKUP(C294,XGBoost3!C:C,XGBoost3!F:F)</f>
        <v>2.1099510192871</v>
      </c>
      <c r="T294" s="16">
        <f>_xlfn.XLOOKUP(C294,Conv1!C:C,Conv1!D:D)</f>
        <v>1.0051785707473699</v>
      </c>
      <c r="U294" s="16">
        <f>_xlfn.XLOOKUP(C294,Conv1!C:C,Conv1!E:E)</f>
        <v>410.19561767578102</v>
      </c>
      <c r="V294" s="16">
        <f>_xlfn.XLOOKUP(C294,Conv1!C:C,Conv1!F:F)</f>
        <v>368.448150634765</v>
      </c>
      <c r="W294" s="16">
        <f>_xlfn.XLOOKUP(C294,Conv2!C:C,Conv2!D:D)</f>
        <v>3.8196597099304199</v>
      </c>
      <c r="X294" s="16">
        <f>_xlfn.XLOOKUP(C294,Conv2!C:C,Conv2!E:E)</f>
        <v>3.3211181163787802</v>
      </c>
      <c r="Y294" s="16">
        <f>_xlfn.XLOOKUP(C294,Conv2!C:C,Conv2!E:E)</f>
        <v>3.3211181163787802</v>
      </c>
      <c r="Z294" s="15">
        <f t="shared" si="80"/>
        <v>-1</v>
      </c>
      <c r="AA294" s="15">
        <f t="shared" si="81"/>
        <v>-1</v>
      </c>
      <c r="AB294" s="15">
        <f t="shared" si="82"/>
        <v>-1</v>
      </c>
      <c r="AC294" s="15">
        <f t="shared" si="83"/>
        <v>-1</v>
      </c>
      <c r="AD294" s="15">
        <f t="shared" si="90"/>
        <v>1</v>
      </c>
      <c r="AE294" s="15">
        <f t="shared" si="91"/>
        <v>-1</v>
      </c>
      <c r="AF294" s="15">
        <f t="shared" si="84"/>
        <v>0</v>
      </c>
      <c r="AG294" s="15">
        <f t="shared" si="85"/>
        <v>0</v>
      </c>
      <c r="AH294" s="15">
        <f t="shared" si="86"/>
        <v>0</v>
      </c>
      <c r="AI294" s="15">
        <f t="shared" si="87"/>
        <v>0</v>
      </c>
      <c r="AJ294" s="17">
        <f t="shared" si="92"/>
        <v>1</v>
      </c>
      <c r="AK294" s="17">
        <f t="shared" si="93"/>
        <v>0</v>
      </c>
      <c r="AL294" s="15">
        <f t="shared" si="94"/>
        <v>1</v>
      </c>
      <c r="AM294" s="15">
        <f t="shared" si="95"/>
        <v>0</v>
      </c>
      <c r="AN294" s="15">
        <f t="shared" si="96"/>
        <v>1</v>
      </c>
      <c r="AO294" s="16">
        <f t="shared" si="88"/>
        <v>0.89877902552289668</v>
      </c>
      <c r="AP294" s="16">
        <f t="shared" si="97"/>
        <v>547.55454862208433</v>
      </c>
      <c r="AQ294" s="18">
        <f t="shared" si="98"/>
        <v>1.3238737865953045</v>
      </c>
    </row>
    <row r="295" spans="1:43" x14ac:dyDescent="0.2">
      <c r="A295" s="14" t="s">
        <v>32</v>
      </c>
      <c r="B295" s="15" t="s">
        <v>40</v>
      </c>
      <c r="C295" s="15" t="str">
        <f t="shared" si="99"/>
        <v>Southampton Man City</v>
      </c>
      <c r="D295" s="15">
        <v>1</v>
      </c>
      <c r="E295" s="15">
        <v>4</v>
      </c>
      <c r="F295" s="15" t="s">
        <v>20</v>
      </c>
      <c r="G295" s="15">
        <f t="shared" si="89"/>
        <v>-1</v>
      </c>
      <c r="H295" s="15">
        <v>11</v>
      </c>
      <c r="I295" s="15">
        <v>6</v>
      </c>
      <c r="J295" s="15">
        <v>1.25</v>
      </c>
      <c r="K295" s="15">
        <v>12</v>
      </c>
      <c r="L295" s="15">
        <v>6</v>
      </c>
      <c r="M295" s="15">
        <v>1.25</v>
      </c>
      <c r="N295" s="15">
        <v>11</v>
      </c>
      <c r="O295" s="15">
        <v>5.75</v>
      </c>
      <c r="P295" s="15">
        <v>1.27</v>
      </c>
      <c r="Q295" s="16">
        <f>_xlfn.XLOOKUP(C295,XGBoost3!C:C,XGBoost3!D:D)</f>
        <v>12.676006317138601</v>
      </c>
      <c r="R295" s="16">
        <f>_xlfn.XLOOKUP(C295,XGBoost3!C:C,XGBoost3!E:E)</f>
        <v>7.87455129623413</v>
      </c>
      <c r="S295" s="16">
        <f>_xlfn.XLOOKUP(C295,XGBoost3!C:C,XGBoost3!F:F)</f>
        <v>1.25925636291503</v>
      </c>
      <c r="T295" s="16">
        <f>_xlfn.XLOOKUP(C295,Conv1!C:C,Conv1!D:D)</f>
        <v>620.88653564453102</v>
      </c>
      <c r="U295" s="16">
        <f>_xlfn.XLOOKUP(C295,Conv1!C:C,Conv1!E:E)</f>
        <v>416.707916259765</v>
      </c>
      <c r="V295" s="16">
        <f>_xlfn.XLOOKUP(C295,Conv1!C:C,Conv1!F:F)</f>
        <v>1.0040265321731501</v>
      </c>
      <c r="W295" s="16">
        <f>_xlfn.XLOOKUP(C295,Conv2!C:C,Conv2!D:D)</f>
        <v>15.717837333679199</v>
      </c>
      <c r="X295" s="16">
        <f>_xlfn.XLOOKUP(C295,Conv2!C:C,Conv2!E:E)</f>
        <v>5.7801012992858798</v>
      </c>
      <c r="Y295" s="16">
        <f>_xlfn.XLOOKUP(C295,Conv2!C:C,Conv2!E:E)</f>
        <v>5.7801012992858798</v>
      </c>
      <c r="Z295" s="15">
        <f t="shared" si="80"/>
        <v>-1</v>
      </c>
      <c r="AA295" s="15">
        <f t="shared" si="81"/>
        <v>-1</v>
      </c>
      <c r="AB295" s="15">
        <f t="shared" si="82"/>
        <v>-1</v>
      </c>
      <c r="AC295" s="15">
        <f t="shared" si="83"/>
        <v>-1</v>
      </c>
      <c r="AD295" s="15">
        <f t="shared" si="90"/>
        <v>-1</v>
      </c>
      <c r="AE295" s="15">
        <f t="shared" si="91"/>
        <v>-1</v>
      </c>
      <c r="AF295" s="15">
        <f t="shared" si="84"/>
        <v>1</v>
      </c>
      <c r="AG295" s="15">
        <f t="shared" si="85"/>
        <v>1</v>
      </c>
      <c r="AH295" s="15">
        <f t="shared" si="86"/>
        <v>1</v>
      </c>
      <c r="AI295" s="15">
        <f t="shared" si="87"/>
        <v>1</v>
      </c>
      <c r="AJ295" s="17">
        <f t="shared" si="92"/>
        <v>1</v>
      </c>
      <c r="AK295" s="17">
        <f t="shared" si="93"/>
        <v>1</v>
      </c>
      <c r="AL295" s="15">
        <f t="shared" si="94"/>
        <v>1</v>
      </c>
      <c r="AM295" s="15">
        <f t="shared" si="95"/>
        <v>1</v>
      </c>
      <c r="AN295" s="15">
        <f t="shared" si="96"/>
        <v>1</v>
      </c>
      <c r="AO295" s="16">
        <f t="shared" si="88"/>
        <v>2.7060729500803249</v>
      </c>
      <c r="AP295" s="16">
        <f t="shared" si="97"/>
        <v>735.42373230603687</v>
      </c>
      <c r="AQ295" s="18">
        <f t="shared" si="98"/>
        <v>6.5268605719056181</v>
      </c>
    </row>
    <row r="296" spans="1:43" x14ac:dyDescent="0.2">
      <c r="A296" s="14" t="s">
        <v>27</v>
      </c>
      <c r="B296" s="15" t="s">
        <v>18</v>
      </c>
      <c r="C296" s="15" t="str">
        <f t="shared" si="99"/>
        <v>Leeds Crystal Palace</v>
      </c>
      <c r="D296" s="15">
        <v>1</v>
      </c>
      <c r="E296" s="15">
        <v>5</v>
      </c>
      <c r="F296" s="15" t="s">
        <v>20</v>
      </c>
      <c r="G296" s="15">
        <f t="shared" si="89"/>
        <v>-1</v>
      </c>
      <c r="H296" s="15">
        <v>2.1</v>
      </c>
      <c r="I296" s="15">
        <v>3.4</v>
      </c>
      <c r="J296" s="15">
        <v>3.6</v>
      </c>
      <c r="K296" s="15">
        <v>2.0499999999999998</v>
      </c>
      <c r="L296" s="15">
        <v>3.4</v>
      </c>
      <c r="M296" s="15">
        <v>3.6</v>
      </c>
      <c r="N296" s="15">
        <v>2.15</v>
      </c>
      <c r="O296" s="15">
        <v>3.4</v>
      </c>
      <c r="P296" s="15">
        <v>3.5</v>
      </c>
      <c r="Q296" s="16">
        <f>_xlfn.XLOOKUP(C296,XGBoost3!C:C,XGBoost3!D:D)</f>
        <v>1.33678615093231</v>
      </c>
      <c r="R296" s="16">
        <f>_xlfn.XLOOKUP(C296,XGBoost3!C:C,XGBoost3!E:E)</f>
        <v>8.7602653503417898</v>
      </c>
      <c r="S296" s="16">
        <f>_xlfn.XLOOKUP(C296,XGBoost3!C:C,XGBoost3!F:F)</f>
        <v>7.2576627731323198</v>
      </c>
      <c r="T296" s="16">
        <f>_xlfn.XLOOKUP(C296,Conv1!C:C,Conv1!D:D)</f>
        <v>3.2630848884582502</v>
      </c>
      <c r="U296" s="16">
        <f>_xlfn.XLOOKUP(C296,Conv1!C:C,Conv1!E:E)</f>
        <v>428.07913208007801</v>
      </c>
      <c r="V296" s="16">
        <f>_xlfn.XLOOKUP(C296,Conv1!C:C,Conv1!F:F)</f>
        <v>1.4467476606369001</v>
      </c>
      <c r="W296" s="16">
        <f>_xlfn.XLOOKUP(C296,Conv2!C:C,Conv2!D:D)</f>
        <v>2.0292880535125701</v>
      </c>
      <c r="X296" s="16">
        <f>_xlfn.XLOOKUP(C296,Conv2!C:C,Conv2!E:E)</f>
        <v>3.7493076324462802</v>
      </c>
      <c r="Y296" s="16">
        <f>_xlfn.XLOOKUP(C296,Conv2!C:C,Conv2!E:E)</f>
        <v>3.7493076324462802</v>
      </c>
      <c r="Z296" s="15">
        <f t="shared" si="80"/>
        <v>1</v>
      </c>
      <c r="AA296" s="15">
        <f t="shared" si="81"/>
        <v>1</v>
      </c>
      <c r="AB296" s="15">
        <f t="shared" si="82"/>
        <v>1</v>
      </c>
      <c r="AC296" s="15">
        <f t="shared" si="83"/>
        <v>1</v>
      </c>
      <c r="AD296" s="15">
        <f t="shared" si="90"/>
        <v>-1</v>
      </c>
      <c r="AE296" s="15">
        <f t="shared" si="91"/>
        <v>1</v>
      </c>
      <c r="AF296" s="15">
        <f t="shared" si="84"/>
        <v>0</v>
      </c>
      <c r="AG296" s="15">
        <f t="shared" si="85"/>
        <v>0</v>
      </c>
      <c r="AH296" s="15">
        <f t="shared" si="86"/>
        <v>0</v>
      </c>
      <c r="AI296" s="15">
        <f t="shared" si="87"/>
        <v>0</v>
      </c>
      <c r="AJ296" s="17">
        <f t="shared" si="92"/>
        <v>1</v>
      </c>
      <c r="AK296" s="17">
        <f t="shared" si="93"/>
        <v>0</v>
      </c>
      <c r="AL296" s="15">
        <f t="shared" si="94"/>
        <v>1</v>
      </c>
      <c r="AM296" s="15">
        <f t="shared" si="95"/>
        <v>0</v>
      </c>
      <c r="AN296" s="15">
        <f t="shared" si="96"/>
        <v>1</v>
      </c>
      <c r="AO296" s="16">
        <f t="shared" si="88"/>
        <v>6.5964983822460495</v>
      </c>
      <c r="AP296" s="16">
        <f t="shared" si="97"/>
        <v>424.68555429567698</v>
      </c>
      <c r="AQ296" s="18">
        <f t="shared" si="98"/>
        <v>0.44580431997231618</v>
      </c>
    </row>
    <row r="297" spans="1:43" x14ac:dyDescent="0.2">
      <c r="A297" s="14" t="s">
        <v>22</v>
      </c>
      <c r="B297" s="15" t="s">
        <v>19</v>
      </c>
      <c r="C297" s="15" t="str">
        <f t="shared" si="99"/>
        <v>Liverpool Arsenal</v>
      </c>
      <c r="D297" s="15">
        <v>2</v>
      </c>
      <c r="E297" s="15">
        <v>2</v>
      </c>
      <c r="F297" s="15" t="s">
        <v>23</v>
      </c>
      <c r="G297" s="15">
        <f t="shared" si="89"/>
        <v>0</v>
      </c>
      <c r="H297" s="15">
        <v>2.88</v>
      </c>
      <c r="I297" s="15">
        <v>3.6</v>
      </c>
      <c r="J297" s="15">
        <v>2.38</v>
      </c>
      <c r="K297" s="15">
        <v>2.7</v>
      </c>
      <c r="L297" s="15">
        <v>3.7</v>
      </c>
      <c r="M297" s="15">
        <v>2.4</v>
      </c>
      <c r="N297" s="15">
        <v>2.75</v>
      </c>
      <c r="O297" s="15">
        <v>3.65</v>
      </c>
      <c r="P297" s="15">
        <v>2.4500000000000002</v>
      </c>
      <c r="Q297" s="16">
        <f>_xlfn.XLOOKUP(C297,XGBoost3!C:C,XGBoost3!D:D)</f>
        <v>1.7509241104125901</v>
      </c>
      <c r="R297" s="16">
        <f>_xlfn.XLOOKUP(C297,XGBoost3!C:C,XGBoost3!E:E)</f>
        <v>8.1651439666747994</v>
      </c>
      <c r="S297" s="16">
        <f>_xlfn.XLOOKUP(C297,XGBoost3!C:C,XGBoost3!F:F)</f>
        <v>3.2636952400207502</v>
      </c>
      <c r="T297" s="16">
        <f>_xlfn.XLOOKUP(C297,Conv1!C:C,Conv1!D:D)</f>
        <v>3.0255937576293901</v>
      </c>
      <c r="U297" s="16">
        <f>_xlfn.XLOOKUP(C297,Conv1!C:C,Conv1!E:E)</f>
        <v>7.7792334556579501</v>
      </c>
      <c r="V297" s="16">
        <f>_xlfn.XLOOKUP(C297,Conv1!C:C,Conv1!F:F)</f>
        <v>1.848637342453</v>
      </c>
      <c r="W297" s="16">
        <f>_xlfn.XLOOKUP(C297,Conv2!C:C,Conv2!D:D)</f>
        <v>2.1929223537445002</v>
      </c>
      <c r="X297" s="16">
        <f>_xlfn.XLOOKUP(C297,Conv2!C:C,Conv2!E:E)</f>
        <v>4.0274534225463796</v>
      </c>
      <c r="Y297" s="16">
        <f>_xlfn.XLOOKUP(C297,Conv2!C:C,Conv2!E:E)</f>
        <v>4.0274534225463796</v>
      </c>
      <c r="Z297" s="15">
        <f t="shared" si="80"/>
        <v>-1</v>
      </c>
      <c r="AA297" s="15">
        <f t="shared" si="81"/>
        <v>-1</v>
      </c>
      <c r="AB297" s="15">
        <f t="shared" si="82"/>
        <v>-1</v>
      </c>
      <c r="AC297" s="15">
        <f t="shared" si="83"/>
        <v>1</v>
      </c>
      <c r="AD297" s="15">
        <f t="shared" si="90"/>
        <v>-1</v>
      </c>
      <c r="AE297" s="15">
        <f t="shared" si="91"/>
        <v>1</v>
      </c>
      <c r="AF297" s="15">
        <f t="shared" si="84"/>
        <v>0</v>
      </c>
      <c r="AG297" s="15">
        <f t="shared" si="85"/>
        <v>0</v>
      </c>
      <c r="AH297" s="15">
        <f t="shared" si="86"/>
        <v>0</v>
      </c>
      <c r="AI297" s="15">
        <f t="shared" si="87"/>
        <v>0</v>
      </c>
      <c r="AJ297" s="17">
        <f t="shared" si="92"/>
        <v>0</v>
      </c>
      <c r="AK297" s="17">
        <f t="shared" si="93"/>
        <v>0</v>
      </c>
      <c r="AL297" s="15">
        <f t="shared" si="94"/>
        <v>1</v>
      </c>
      <c r="AM297" s="15">
        <f t="shared" si="95"/>
        <v>1</v>
      </c>
      <c r="AN297" s="15">
        <f t="shared" si="96"/>
        <v>1</v>
      </c>
      <c r="AO297" s="16">
        <f t="shared" si="88"/>
        <v>4.6953996226718697</v>
      </c>
      <c r="AP297" s="16">
        <f t="shared" si="97"/>
        <v>4.1818844910472084</v>
      </c>
      <c r="AQ297" s="18">
        <f t="shared" si="98"/>
        <v>1.714982766809285</v>
      </c>
    </row>
    <row r="298" spans="1:43" x14ac:dyDescent="0.2">
      <c r="A298" s="14" t="s">
        <v>26</v>
      </c>
      <c r="B298" s="15" t="s">
        <v>29</v>
      </c>
      <c r="C298" s="15" t="str">
        <f t="shared" si="99"/>
        <v>Aston Villa Newcastle</v>
      </c>
      <c r="D298" s="15">
        <v>3</v>
      </c>
      <c r="E298" s="15">
        <v>0</v>
      </c>
      <c r="F298" s="15" t="s">
        <v>24</v>
      </c>
      <c r="G298" s="15">
        <f t="shared" si="89"/>
        <v>1</v>
      </c>
      <c r="H298" s="15">
        <v>3.6</v>
      </c>
      <c r="I298" s="15">
        <v>3.4</v>
      </c>
      <c r="J298" s="15">
        <v>2.0499999999999998</v>
      </c>
      <c r="K298" s="15">
        <v>3.5</v>
      </c>
      <c r="L298" s="15">
        <v>3.3</v>
      </c>
      <c r="M298" s="15">
        <v>2.1</v>
      </c>
      <c r="N298" s="15">
        <v>3.5</v>
      </c>
      <c r="O298" s="15">
        <v>3.35</v>
      </c>
      <c r="P298" s="15">
        <v>2.15</v>
      </c>
      <c r="Q298" s="16">
        <f>_xlfn.XLOOKUP(C298,XGBoost3!C:C,XGBoost3!D:D)</f>
        <v>6.3388767242431596</v>
      </c>
      <c r="R298" s="16">
        <f>_xlfn.XLOOKUP(C298,XGBoost3!C:C,XGBoost3!E:E)</f>
        <v>1.6272060871124201</v>
      </c>
      <c r="S298" s="16">
        <f>_xlfn.XLOOKUP(C298,XGBoost3!C:C,XGBoost3!F:F)</f>
        <v>4.3918776512145996</v>
      </c>
      <c r="T298" s="16">
        <f>_xlfn.XLOOKUP(C298,Conv1!C:C,Conv1!D:D)</f>
        <v>6369.4716796875</v>
      </c>
      <c r="U298" s="16">
        <f>_xlfn.XLOOKUP(C298,Conv1!C:C,Conv1!E:E)</f>
        <v>1.00669622421264</v>
      </c>
      <c r="V298" s="16">
        <f>_xlfn.XLOOKUP(C298,Conv1!C:C,Conv1!F:F)</f>
        <v>153.97364807128901</v>
      </c>
      <c r="W298" s="16">
        <f>_xlfn.XLOOKUP(C298,Conv2!C:C,Conv2!D:D)</f>
        <v>1.8550435304641699</v>
      </c>
      <c r="X298" s="16">
        <f>_xlfn.XLOOKUP(C298,Conv2!C:C,Conv2!E:E)</f>
        <v>4.9051718711853001</v>
      </c>
      <c r="Y298" s="16">
        <f>_xlfn.XLOOKUP(C298,Conv2!C:C,Conv2!E:E)</f>
        <v>4.9051718711853001</v>
      </c>
      <c r="Z298" s="15">
        <f t="shared" si="80"/>
        <v>-1</v>
      </c>
      <c r="AA298" s="15">
        <f t="shared" si="81"/>
        <v>-1</v>
      </c>
      <c r="AB298" s="15">
        <f t="shared" si="82"/>
        <v>-1</v>
      </c>
      <c r="AC298" s="15">
        <f t="shared" si="83"/>
        <v>-1</v>
      </c>
      <c r="AD298" s="15">
        <f t="shared" si="90"/>
        <v>-1</v>
      </c>
      <c r="AE298" s="15">
        <f t="shared" si="91"/>
        <v>1</v>
      </c>
      <c r="AF298" s="15">
        <f t="shared" si="84"/>
        <v>0</v>
      </c>
      <c r="AG298" s="15">
        <f t="shared" si="85"/>
        <v>0</v>
      </c>
      <c r="AH298" s="15">
        <f t="shared" si="86"/>
        <v>0</v>
      </c>
      <c r="AI298" s="15">
        <f t="shared" si="87"/>
        <v>0</v>
      </c>
      <c r="AJ298" s="17">
        <f t="shared" si="92"/>
        <v>0</v>
      </c>
      <c r="AK298" s="17">
        <f t="shared" si="93"/>
        <v>1</v>
      </c>
      <c r="AL298" s="15">
        <f t="shared" si="94"/>
        <v>1</v>
      </c>
      <c r="AM298" s="15">
        <f t="shared" si="95"/>
        <v>1</v>
      </c>
      <c r="AN298" s="15">
        <f t="shared" si="96"/>
        <v>0</v>
      </c>
      <c r="AO298" s="16">
        <f t="shared" si="88"/>
        <v>4.0066513854773493</v>
      </c>
      <c r="AP298" s="16">
        <f t="shared" si="97"/>
        <v>6367.7822935280656</v>
      </c>
      <c r="AQ298" s="18">
        <f t="shared" si="98"/>
        <v>3.5658678292057431</v>
      </c>
    </row>
    <row r="299" spans="1:43" x14ac:dyDescent="0.2">
      <c r="A299" s="14" t="s">
        <v>34</v>
      </c>
      <c r="B299" s="15" t="s">
        <v>38</v>
      </c>
      <c r="C299" s="15" t="str">
        <f t="shared" si="99"/>
        <v>Chelsea Brighton</v>
      </c>
      <c r="D299" s="15">
        <v>1</v>
      </c>
      <c r="E299" s="15">
        <v>2</v>
      </c>
      <c r="F299" s="15" t="s">
        <v>20</v>
      </c>
      <c r="G299" s="15">
        <f t="shared" si="89"/>
        <v>-1</v>
      </c>
      <c r="H299" s="15">
        <v>2.63</v>
      </c>
      <c r="I299" s="15">
        <v>3.4</v>
      </c>
      <c r="J299" s="15">
        <v>2.63</v>
      </c>
      <c r="K299" s="15">
        <v>2.6</v>
      </c>
      <c r="L299" s="15">
        <v>3.3</v>
      </c>
      <c r="M299" s="15">
        <v>2.7</v>
      </c>
      <c r="N299" s="15">
        <v>2.7</v>
      </c>
      <c r="O299" s="15">
        <v>3.35</v>
      </c>
      <c r="P299" s="15">
        <v>2.65</v>
      </c>
      <c r="Q299" s="16">
        <f>_xlfn.XLOOKUP(C299,XGBoost3!C:C,XGBoost3!D:D)</f>
        <v>2.1112527847289999</v>
      </c>
      <c r="R299" s="16">
        <f>_xlfn.XLOOKUP(C299,XGBoost3!C:C,XGBoost3!E:E)</f>
        <v>4.5565443038940403</v>
      </c>
      <c r="S299" s="16">
        <f>_xlfn.XLOOKUP(C299,XGBoost3!C:C,XGBoost3!F:F)</f>
        <v>3.2585711479186998</v>
      </c>
      <c r="T299" s="16">
        <f>_xlfn.XLOOKUP(C299,Conv1!C:C,Conv1!D:D)</f>
        <v>10890.2099609375</v>
      </c>
      <c r="U299" s="16">
        <f>_xlfn.XLOOKUP(C299,Conv1!C:C,Conv1!E:E)</f>
        <v>26.095598220825099</v>
      </c>
      <c r="V299" s="16">
        <f>_xlfn.XLOOKUP(C299,Conv1!C:C,Conv1!F:F)</f>
        <v>1.0399469137191699</v>
      </c>
      <c r="W299" s="16">
        <f>_xlfn.XLOOKUP(C299,Conv2!C:C,Conv2!D:D)</f>
        <v>1.86022496223449</v>
      </c>
      <c r="X299" s="16">
        <f>_xlfn.XLOOKUP(C299,Conv2!C:C,Conv2!E:E)</f>
        <v>4.2468190193176198</v>
      </c>
      <c r="Y299" s="16">
        <f>_xlfn.XLOOKUP(C299,Conv2!C:C,Conv2!E:E)</f>
        <v>4.2468190193176198</v>
      </c>
      <c r="Z299" s="15">
        <f t="shared" si="80"/>
        <v>1</v>
      </c>
      <c r="AA299" s="15">
        <f t="shared" si="81"/>
        <v>1</v>
      </c>
      <c r="AB299" s="15">
        <f t="shared" si="82"/>
        <v>-1</v>
      </c>
      <c r="AC299" s="15">
        <f t="shared" si="83"/>
        <v>1</v>
      </c>
      <c r="AD299" s="15">
        <f t="shared" si="90"/>
        <v>-1</v>
      </c>
      <c r="AE299" s="15">
        <f t="shared" si="91"/>
        <v>1</v>
      </c>
      <c r="AF299" s="15">
        <f t="shared" si="84"/>
        <v>0</v>
      </c>
      <c r="AG299" s="15">
        <f t="shared" si="85"/>
        <v>0</v>
      </c>
      <c r="AH299" s="15">
        <f t="shared" si="86"/>
        <v>1</v>
      </c>
      <c r="AI299" s="15">
        <f t="shared" si="87"/>
        <v>0</v>
      </c>
      <c r="AJ299" s="17">
        <f t="shared" si="92"/>
        <v>1</v>
      </c>
      <c r="AK299" s="17">
        <f t="shared" si="93"/>
        <v>0</v>
      </c>
      <c r="AL299" s="15">
        <f t="shared" si="94"/>
        <v>0</v>
      </c>
      <c r="AM299" s="15">
        <f t="shared" si="95"/>
        <v>1</v>
      </c>
      <c r="AN299" s="15">
        <f t="shared" si="96"/>
        <v>0</v>
      </c>
      <c r="AO299" s="16">
        <f t="shared" si="88"/>
        <v>1.4740187525359356</v>
      </c>
      <c r="AP299" s="16">
        <f t="shared" si="97"/>
        <v>10887.53383939736</v>
      </c>
      <c r="AQ299" s="18">
        <f t="shared" si="98"/>
        <v>2.0147797517144066</v>
      </c>
    </row>
    <row r="300" spans="1:43" x14ac:dyDescent="0.2">
      <c r="A300" s="14" t="s">
        <v>33</v>
      </c>
      <c r="B300" s="15" t="s">
        <v>21</v>
      </c>
      <c r="C300" s="15" t="str">
        <f t="shared" si="99"/>
        <v>Everton Fulham</v>
      </c>
      <c r="D300" s="15">
        <v>1</v>
      </c>
      <c r="E300" s="15">
        <v>3</v>
      </c>
      <c r="F300" s="15" t="s">
        <v>20</v>
      </c>
      <c r="G300" s="15">
        <f t="shared" si="89"/>
        <v>-1</v>
      </c>
      <c r="H300" s="15">
        <v>2.0499999999999998</v>
      </c>
      <c r="I300" s="15">
        <v>3.4</v>
      </c>
      <c r="J300" s="15">
        <v>3.7</v>
      </c>
      <c r="K300" s="15">
        <v>2.0499999999999998</v>
      </c>
      <c r="L300" s="15">
        <v>3.3</v>
      </c>
      <c r="M300" s="15">
        <v>3.75</v>
      </c>
      <c r="N300" s="15">
        <v>2.1</v>
      </c>
      <c r="O300" s="15">
        <v>3.35</v>
      </c>
      <c r="P300" s="15">
        <v>3.65</v>
      </c>
      <c r="Q300" s="16">
        <f>_xlfn.XLOOKUP(C300,XGBoost3!C:C,XGBoost3!D:D)</f>
        <v>2.08930468559265</v>
      </c>
      <c r="R300" s="16">
        <f>_xlfn.XLOOKUP(C300,XGBoost3!C:C,XGBoost3!E:E)</f>
        <v>5.8511242866516104</v>
      </c>
      <c r="S300" s="16">
        <f>_xlfn.XLOOKUP(C300,XGBoost3!C:C,XGBoost3!F:F)</f>
        <v>2.8533558845520002</v>
      </c>
      <c r="T300" s="16">
        <f>_xlfn.XLOOKUP(C300,Conv1!C:C,Conv1!D:D)</f>
        <v>1.04974865913391</v>
      </c>
      <c r="U300" s="16">
        <f>_xlfn.XLOOKUP(C300,Conv1!C:C,Conv1!E:E)</f>
        <v>1028040704</v>
      </c>
      <c r="V300" s="16">
        <f>_xlfn.XLOOKUP(C300,Conv1!C:C,Conv1!F:F)</f>
        <v>21.101026535034102</v>
      </c>
      <c r="W300" s="16">
        <f>_xlfn.XLOOKUP(C300,Conv2!C:C,Conv2!D:D)</f>
        <v>1.58597707748413</v>
      </c>
      <c r="X300" s="16">
        <f>_xlfn.XLOOKUP(C300,Conv2!C:C,Conv2!E:E)</f>
        <v>5.0744199752807599</v>
      </c>
      <c r="Y300" s="16">
        <f>_xlfn.XLOOKUP(C300,Conv2!C:C,Conv2!E:E)</f>
        <v>5.0744199752807599</v>
      </c>
      <c r="Z300" s="15">
        <f t="shared" si="80"/>
        <v>1</v>
      </c>
      <c r="AA300" s="15">
        <f t="shared" si="81"/>
        <v>1</v>
      </c>
      <c r="AB300" s="15">
        <f t="shared" si="82"/>
        <v>1</v>
      </c>
      <c r="AC300" s="15">
        <f t="shared" si="83"/>
        <v>1</v>
      </c>
      <c r="AD300" s="15">
        <f t="shared" si="90"/>
        <v>1</v>
      </c>
      <c r="AE300" s="15">
        <f t="shared" si="91"/>
        <v>1</v>
      </c>
      <c r="AF300" s="15">
        <f t="shared" si="84"/>
        <v>0</v>
      </c>
      <c r="AG300" s="15">
        <f t="shared" si="85"/>
        <v>0</v>
      </c>
      <c r="AH300" s="15">
        <f t="shared" si="86"/>
        <v>0</v>
      </c>
      <c r="AI300" s="15">
        <f t="shared" si="87"/>
        <v>0</v>
      </c>
      <c r="AJ300" s="17">
        <f t="shared" si="92"/>
        <v>0</v>
      </c>
      <c r="AK300" s="17">
        <f t="shared" si="93"/>
        <v>0</v>
      </c>
      <c r="AL300" s="15">
        <f t="shared" si="94"/>
        <v>1</v>
      </c>
      <c r="AM300" s="15">
        <f t="shared" si="95"/>
        <v>1</v>
      </c>
      <c r="AN300" s="15">
        <f t="shared" si="96"/>
        <v>1</v>
      </c>
      <c r="AO300" s="16">
        <f t="shared" si="88"/>
        <v>2.6249531298114115</v>
      </c>
      <c r="AP300" s="16">
        <f t="shared" si="97"/>
        <v>1028040700.6500001</v>
      </c>
      <c r="AQ300" s="18">
        <f t="shared" si="98"/>
        <v>2.2949544836440423</v>
      </c>
    </row>
    <row r="301" spans="1:43" x14ac:dyDescent="0.2">
      <c r="A301" s="14" t="s">
        <v>32</v>
      </c>
      <c r="B301" s="15" t="s">
        <v>18</v>
      </c>
      <c r="C301" s="15" t="str">
        <f t="shared" si="99"/>
        <v>Southampton Crystal Palace</v>
      </c>
      <c r="D301" s="15">
        <v>0</v>
      </c>
      <c r="E301" s="15">
        <v>2</v>
      </c>
      <c r="F301" s="15" t="s">
        <v>20</v>
      </c>
      <c r="G301" s="15">
        <f t="shared" si="89"/>
        <v>-1</v>
      </c>
      <c r="H301" s="15">
        <v>2.8</v>
      </c>
      <c r="I301" s="15">
        <v>3.1</v>
      </c>
      <c r="J301" s="15">
        <v>2.7</v>
      </c>
      <c r="K301" s="15">
        <v>2.75</v>
      </c>
      <c r="L301" s="15">
        <v>3.2</v>
      </c>
      <c r="M301" s="15">
        <v>2.6</v>
      </c>
      <c r="N301" s="15">
        <v>2.75</v>
      </c>
      <c r="O301" s="15">
        <v>3.15</v>
      </c>
      <c r="P301" s="15">
        <v>2.7</v>
      </c>
      <c r="Q301" s="16">
        <f>_xlfn.XLOOKUP(C301,XGBoost3!C:C,XGBoost3!D:D)</f>
        <v>2.7829852104186998</v>
      </c>
      <c r="R301" s="16">
        <f>_xlfn.XLOOKUP(C301,XGBoost3!C:C,XGBoost3!E:E)</f>
        <v>4.4926795959472603</v>
      </c>
      <c r="S301" s="16">
        <f>_xlfn.XLOOKUP(C301,XGBoost3!C:C,XGBoost3!F:F)</f>
        <v>2.39183354377746</v>
      </c>
      <c r="T301" s="16">
        <f>_xlfn.XLOOKUP(C301,Conv1!C:C,Conv1!D:D)</f>
        <v>2.30408334732055</v>
      </c>
      <c r="U301" s="16">
        <f>_xlfn.XLOOKUP(C301,Conv1!C:C,Conv1!E:E)</f>
        <v>2.6564226150512602</v>
      </c>
      <c r="V301" s="16">
        <f>_xlfn.XLOOKUP(C301,Conv1!C:C,Conv1!F:F)</f>
        <v>5.2758831977844203</v>
      </c>
      <c r="W301" s="16">
        <f>_xlfn.XLOOKUP(C301,Conv2!C:C,Conv2!D:D)</f>
        <v>3.3833472728729199</v>
      </c>
      <c r="X301" s="16">
        <f>_xlfn.XLOOKUP(C301,Conv2!C:C,Conv2!E:E)</f>
        <v>3.3452265262603702</v>
      </c>
      <c r="Y301" s="16">
        <f>_xlfn.XLOOKUP(C301,Conv2!C:C,Conv2!E:E)</f>
        <v>3.3452265262603702</v>
      </c>
      <c r="Z301" s="15">
        <f t="shared" si="80"/>
        <v>-1</v>
      </c>
      <c r="AA301" s="15">
        <f t="shared" si="81"/>
        <v>-1</v>
      </c>
      <c r="AB301" s="15">
        <f t="shared" si="82"/>
        <v>-1</v>
      </c>
      <c r="AC301" s="15">
        <f t="shared" si="83"/>
        <v>-1</v>
      </c>
      <c r="AD301" s="15">
        <f t="shared" si="90"/>
        <v>1</v>
      </c>
      <c r="AE301" s="15">
        <f t="shared" si="91"/>
        <v>-1</v>
      </c>
      <c r="AF301" s="15">
        <f t="shared" si="84"/>
        <v>1</v>
      </c>
      <c r="AG301" s="15">
        <f t="shared" si="85"/>
        <v>1</v>
      </c>
      <c r="AH301" s="15">
        <f t="shared" si="86"/>
        <v>1</v>
      </c>
      <c r="AI301" s="15">
        <f t="shared" si="87"/>
        <v>1</v>
      </c>
      <c r="AJ301" s="17">
        <f t="shared" si="92"/>
        <v>0</v>
      </c>
      <c r="AK301" s="17">
        <f t="shared" si="93"/>
        <v>1</v>
      </c>
      <c r="AL301" s="15">
        <f t="shared" si="94"/>
        <v>1</v>
      </c>
      <c r="AM301" s="15">
        <f t="shared" si="95"/>
        <v>0</v>
      </c>
      <c r="AN301" s="15">
        <f t="shared" si="96"/>
        <v>1</v>
      </c>
      <c r="AO301" s="16">
        <f t="shared" si="88"/>
        <v>1.3779851545717838</v>
      </c>
      <c r="AP301" s="16">
        <f t="shared" si="97"/>
        <v>2.6603824057262466</v>
      </c>
      <c r="AQ301" s="18">
        <f t="shared" si="98"/>
        <v>0.92496455867307692</v>
      </c>
    </row>
    <row r="302" spans="1:43" x14ac:dyDescent="0.2">
      <c r="A302" s="14" t="s">
        <v>31</v>
      </c>
      <c r="B302" s="15" t="s">
        <v>25</v>
      </c>
      <c r="C302" s="15" t="str">
        <f t="shared" si="99"/>
        <v>Tottenham Bournemouth</v>
      </c>
      <c r="D302" s="15">
        <v>2</v>
      </c>
      <c r="E302" s="15">
        <v>3</v>
      </c>
      <c r="F302" s="15" t="s">
        <v>20</v>
      </c>
      <c r="G302" s="15">
        <f t="shared" si="89"/>
        <v>-1</v>
      </c>
      <c r="H302" s="15">
        <v>1.45</v>
      </c>
      <c r="I302" s="15">
        <v>4.5</v>
      </c>
      <c r="J302" s="15">
        <v>7</v>
      </c>
      <c r="K302" s="15">
        <v>1.44</v>
      </c>
      <c r="L302" s="15">
        <v>4.5999999999999996</v>
      </c>
      <c r="M302" s="15">
        <v>6.75</v>
      </c>
      <c r="N302" s="15">
        <v>1.47</v>
      </c>
      <c r="O302" s="15">
        <v>4.7</v>
      </c>
      <c r="P302" s="15">
        <v>6.5</v>
      </c>
      <c r="Q302" s="16">
        <f>_xlfn.XLOOKUP(C302,XGBoost3!C:C,XGBoost3!D:D)</f>
        <v>1.9303779602050699</v>
      </c>
      <c r="R302" s="16">
        <f>_xlfn.XLOOKUP(C302,XGBoost3!C:C,XGBoost3!E:E)</f>
        <v>5.3763551712036097</v>
      </c>
      <c r="S302" s="16">
        <f>_xlfn.XLOOKUP(C302,XGBoost3!C:C,XGBoost3!F:F)</f>
        <v>3.3787536621093701</v>
      </c>
      <c r="T302" s="16">
        <f>_xlfn.XLOOKUP(C302,Conv1!C:C,Conv1!D:D)</f>
        <v>5.5380740165710396</v>
      </c>
      <c r="U302" s="16">
        <f>_xlfn.XLOOKUP(C302,Conv1!C:C,Conv1!E:E)</f>
        <v>2.2669384479522701</v>
      </c>
      <c r="V302" s="16">
        <f>_xlfn.XLOOKUP(C302,Conv1!C:C,Conv1!F:F)</f>
        <v>2.6433475017547599</v>
      </c>
      <c r="W302" s="16">
        <f>_xlfn.XLOOKUP(C302,Conv2!C:C,Conv2!D:D)</f>
        <v>1.9607338905334399</v>
      </c>
      <c r="X302" s="16">
        <f>_xlfn.XLOOKUP(C302,Conv2!C:C,Conv2!E:E)</f>
        <v>4.0212602615356401</v>
      </c>
      <c r="Y302" s="16">
        <f>_xlfn.XLOOKUP(C302,Conv2!C:C,Conv2!E:E)</f>
        <v>4.0212602615356401</v>
      </c>
      <c r="Z302" s="15">
        <f t="shared" si="80"/>
        <v>1</v>
      </c>
      <c r="AA302" s="15">
        <f t="shared" si="81"/>
        <v>1</v>
      </c>
      <c r="AB302" s="15">
        <f t="shared" si="82"/>
        <v>1</v>
      </c>
      <c r="AC302" s="15">
        <f t="shared" si="83"/>
        <v>1</v>
      </c>
      <c r="AD302" s="15">
        <f t="shared" si="90"/>
        <v>-1</v>
      </c>
      <c r="AE302" s="15">
        <f t="shared" si="91"/>
        <v>1</v>
      </c>
      <c r="AF302" s="15">
        <f t="shared" si="84"/>
        <v>0</v>
      </c>
      <c r="AG302" s="15">
        <f t="shared" si="85"/>
        <v>0</v>
      </c>
      <c r="AH302" s="15">
        <f t="shared" si="86"/>
        <v>0</v>
      </c>
      <c r="AI302" s="15">
        <f t="shared" si="87"/>
        <v>0</v>
      </c>
      <c r="AJ302" s="17">
        <f t="shared" si="92"/>
        <v>1</v>
      </c>
      <c r="AK302" s="17">
        <f t="shared" si="93"/>
        <v>0</v>
      </c>
      <c r="AL302" s="15">
        <f t="shared" si="94"/>
        <v>1</v>
      </c>
      <c r="AM302" s="15">
        <f t="shared" si="95"/>
        <v>0</v>
      </c>
      <c r="AN302" s="15">
        <f t="shared" si="96"/>
        <v>1</v>
      </c>
      <c r="AO302" s="16">
        <f t="shared" si="88"/>
        <v>3.2266984497551228</v>
      </c>
      <c r="AP302" s="16">
        <f t="shared" si="97"/>
        <v>6.1108741774458579</v>
      </c>
      <c r="AQ302" s="18">
        <f t="shared" si="98"/>
        <v>2.616420852028801</v>
      </c>
    </row>
    <row r="303" spans="1:43" x14ac:dyDescent="0.2">
      <c r="A303" s="14" t="s">
        <v>28</v>
      </c>
      <c r="B303" s="15" t="s">
        <v>36</v>
      </c>
      <c r="C303" s="15" t="str">
        <f t="shared" si="99"/>
        <v>Wolves Brentford</v>
      </c>
      <c r="D303" s="15">
        <v>2</v>
      </c>
      <c r="E303" s="15">
        <v>0</v>
      </c>
      <c r="F303" s="15" t="s">
        <v>24</v>
      </c>
      <c r="G303" s="15">
        <f t="shared" si="89"/>
        <v>1</v>
      </c>
      <c r="H303" s="15">
        <v>2.4500000000000002</v>
      </c>
      <c r="I303" s="15">
        <v>3.1</v>
      </c>
      <c r="J303" s="15">
        <v>3</v>
      </c>
      <c r="K303" s="15">
        <v>2.4</v>
      </c>
      <c r="L303" s="15">
        <v>3.25</v>
      </c>
      <c r="M303" s="15">
        <v>3</v>
      </c>
      <c r="N303" s="15">
        <v>2.5</v>
      </c>
      <c r="O303" s="15">
        <v>3.15</v>
      </c>
      <c r="P303" s="15">
        <v>3</v>
      </c>
      <c r="Q303" s="16">
        <f>_xlfn.XLOOKUP(C303,XGBoost3!C:C,XGBoost3!D:D)</f>
        <v>1.7716592550277701</v>
      </c>
      <c r="R303" s="16">
        <f>_xlfn.XLOOKUP(C303,XGBoost3!C:C,XGBoost3!E:E)</f>
        <v>6.0847058296203604</v>
      </c>
      <c r="S303" s="16">
        <f>_xlfn.XLOOKUP(C303,XGBoost3!C:C,XGBoost3!F:F)</f>
        <v>3.6871676445007302</v>
      </c>
      <c r="T303" s="16">
        <f>_xlfn.XLOOKUP(C303,Conv1!C:C,Conv1!D:D)</f>
        <v>43.4240913391113</v>
      </c>
      <c r="U303" s="16">
        <f>_xlfn.XLOOKUP(C303,Conv1!C:C,Conv1!E:E)</f>
        <v>268.16302490234301</v>
      </c>
      <c r="V303" s="16">
        <f>_xlfn.XLOOKUP(C303,Conv1!C:C,Conv1!F:F)</f>
        <v>1.02749347686767</v>
      </c>
      <c r="W303" s="16">
        <f>_xlfn.XLOOKUP(C303,Conv2!C:C,Conv2!D:D)</f>
        <v>2.5013725757598801</v>
      </c>
      <c r="X303" s="16">
        <f>_xlfn.XLOOKUP(C303,Conv2!C:C,Conv2!E:E)</f>
        <v>3.4537980556488002</v>
      </c>
      <c r="Y303" s="16">
        <f>_xlfn.XLOOKUP(C303,Conv2!C:C,Conv2!E:E)</f>
        <v>3.4537980556488002</v>
      </c>
      <c r="Z303" s="15">
        <f t="shared" si="80"/>
        <v>1</v>
      </c>
      <c r="AA303" s="15">
        <f t="shared" si="81"/>
        <v>1</v>
      </c>
      <c r="AB303" s="15">
        <f t="shared" si="82"/>
        <v>1</v>
      </c>
      <c r="AC303" s="15">
        <f t="shared" si="83"/>
        <v>1</v>
      </c>
      <c r="AD303" s="15">
        <f t="shared" si="90"/>
        <v>-1</v>
      </c>
      <c r="AE303" s="15">
        <f t="shared" si="91"/>
        <v>1</v>
      </c>
      <c r="AF303" s="15">
        <f t="shared" si="84"/>
        <v>1</v>
      </c>
      <c r="AG303" s="15">
        <f t="shared" si="85"/>
        <v>1</v>
      </c>
      <c r="AH303" s="15">
        <f t="shared" si="86"/>
        <v>1</v>
      </c>
      <c r="AI303" s="15">
        <f t="shared" si="87"/>
        <v>1</v>
      </c>
      <c r="AJ303" s="17">
        <f t="shared" si="92"/>
        <v>0</v>
      </c>
      <c r="AK303" s="17">
        <f t="shared" si="93"/>
        <v>1</v>
      </c>
      <c r="AL303" s="15">
        <f t="shared" si="94"/>
        <v>1</v>
      </c>
      <c r="AM303" s="15">
        <f t="shared" si="95"/>
        <v>0</v>
      </c>
      <c r="AN303" s="15">
        <f t="shared" si="96"/>
        <v>1</v>
      </c>
      <c r="AO303" s="16">
        <f t="shared" si="88"/>
        <v>3.1008350357352312</v>
      </c>
      <c r="AP303" s="16">
        <f t="shared" si="97"/>
        <v>268.16147262760478</v>
      </c>
      <c r="AQ303" s="18">
        <f t="shared" si="98"/>
        <v>0.54610238773588937</v>
      </c>
    </row>
    <row r="304" spans="1:43" x14ac:dyDescent="0.2">
      <c r="A304" s="14" t="s">
        <v>40</v>
      </c>
      <c r="B304" s="15" t="s">
        <v>35</v>
      </c>
      <c r="C304" s="15" t="str">
        <f t="shared" si="99"/>
        <v>Man City Leicester</v>
      </c>
      <c r="D304" s="15">
        <v>3</v>
      </c>
      <c r="E304" s="15">
        <v>1</v>
      </c>
      <c r="F304" s="15" t="s">
        <v>24</v>
      </c>
      <c r="G304" s="15">
        <f t="shared" si="89"/>
        <v>1</v>
      </c>
      <c r="H304" s="15">
        <v>1.1399999999999999</v>
      </c>
      <c r="I304" s="15">
        <v>8.5</v>
      </c>
      <c r="J304" s="15">
        <v>15</v>
      </c>
      <c r="K304" s="15">
        <v>1.1599999999999999</v>
      </c>
      <c r="L304" s="15">
        <v>8.25</v>
      </c>
      <c r="M304" s="15">
        <v>17.5</v>
      </c>
      <c r="N304" s="15">
        <v>1.17</v>
      </c>
      <c r="O304" s="15">
        <v>7.75</v>
      </c>
      <c r="P304" s="15">
        <v>16</v>
      </c>
      <c r="Q304" s="16">
        <f>_xlfn.XLOOKUP(C304,XGBoost3!C:C,XGBoost3!D:D)</f>
        <v>1.1364760398864699</v>
      </c>
      <c r="R304" s="16">
        <f>_xlfn.XLOOKUP(C304,XGBoost3!C:C,XGBoost3!E:E)</f>
        <v>13.358434677124</v>
      </c>
      <c r="S304" s="16">
        <f>_xlfn.XLOOKUP(C304,XGBoost3!C:C,XGBoost3!F:F)</f>
        <v>22.1102199554443</v>
      </c>
      <c r="T304" s="16">
        <f>_xlfn.XLOOKUP(C304,Conv1!C:C,Conv1!D:D)</f>
        <v>1</v>
      </c>
      <c r="U304" s="16">
        <f>_xlfn.XLOOKUP(C304,Conv1!C:C,Conv1!E:E)</f>
        <v>1.53250106601279E+19</v>
      </c>
      <c r="V304" s="16">
        <f>_xlfn.XLOOKUP(C304,Conv1!C:C,Conv1!F:F)</f>
        <v>85445173248</v>
      </c>
      <c r="W304" s="16">
        <f>_xlfn.XLOOKUP(C304,Conv2!C:C,Conv2!D:D)</f>
        <v>1.81061923503875</v>
      </c>
      <c r="X304" s="16">
        <f>_xlfn.XLOOKUP(C304,Conv2!C:C,Conv2!E:E)</f>
        <v>3.7312855720520002</v>
      </c>
      <c r="Y304" s="16">
        <f>_xlfn.XLOOKUP(C304,Conv2!C:C,Conv2!E:E)</f>
        <v>3.7312855720520002</v>
      </c>
      <c r="Z304" s="15">
        <f t="shared" si="80"/>
        <v>1</v>
      </c>
      <c r="AA304" s="15">
        <f t="shared" si="81"/>
        <v>1</v>
      </c>
      <c r="AB304" s="15">
        <f t="shared" si="82"/>
        <v>1</v>
      </c>
      <c r="AC304" s="15">
        <f t="shared" si="83"/>
        <v>1</v>
      </c>
      <c r="AD304" s="15">
        <f t="shared" si="90"/>
        <v>1</v>
      </c>
      <c r="AE304" s="15">
        <f t="shared" si="91"/>
        <v>1</v>
      </c>
      <c r="AF304" s="15">
        <f t="shared" si="84"/>
        <v>1</v>
      </c>
      <c r="AG304" s="15">
        <f t="shared" si="85"/>
        <v>1</v>
      </c>
      <c r="AH304" s="15">
        <f t="shared" si="86"/>
        <v>1</v>
      </c>
      <c r="AI304" s="15">
        <f t="shared" si="87"/>
        <v>1</v>
      </c>
      <c r="AJ304" s="17">
        <f t="shared" si="92"/>
        <v>1</v>
      </c>
      <c r="AK304" s="17">
        <f t="shared" si="93"/>
        <v>1</v>
      </c>
      <c r="AL304" s="15">
        <f t="shared" si="94"/>
        <v>1</v>
      </c>
      <c r="AM304" s="15">
        <f t="shared" si="95"/>
        <v>1</v>
      </c>
      <c r="AN304" s="15">
        <f t="shared" si="96"/>
        <v>1</v>
      </c>
      <c r="AO304" s="16">
        <f t="shared" si="88"/>
        <v>8.2940009215925716</v>
      </c>
      <c r="AP304" s="16">
        <f t="shared" si="97"/>
        <v>1.53250106601279E+19</v>
      </c>
      <c r="AQ304" s="18">
        <f t="shared" si="98"/>
        <v>12.926013011452467</v>
      </c>
    </row>
    <row r="305" spans="1:43" x14ac:dyDescent="0.2">
      <c r="A305" s="14" t="s">
        <v>39</v>
      </c>
      <c r="B305" s="15" t="s">
        <v>19</v>
      </c>
      <c r="C305" s="15" t="str">
        <f t="shared" si="99"/>
        <v>West Ham Arsenal</v>
      </c>
      <c r="D305" s="15">
        <v>2</v>
      </c>
      <c r="E305" s="15">
        <v>2</v>
      </c>
      <c r="F305" s="15" t="s">
        <v>23</v>
      </c>
      <c r="G305" s="15">
        <f t="shared" si="89"/>
        <v>0</v>
      </c>
      <c r="H305" s="15">
        <v>6</v>
      </c>
      <c r="I305" s="15">
        <v>4.2</v>
      </c>
      <c r="J305" s="15">
        <v>1.55</v>
      </c>
      <c r="K305" s="15">
        <v>5.75</v>
      </c>
      <c r="L305" s="15">
        <v>4.0999999999999996</v>
      </c>
      <c r="M305" s="15">
        <v>1.57</v>
      </c>
      <c r="N305" s="15">
        <v>5.75</v>
      </c>
      <c r="O305" s="15">
        <v>4.2</v>
      </c>
      <c r="P305" s="15">
        <v>1.57</v>
      </c>
      <c r="Q305" s="16">
        <f>_xlfn.XLOOKUP(C305,XGBoost3!C:C,XGBoost3!D:D)</f>
        <v>2.2014393806457502</v>
      </c>
      <c r="R305" s="16">
        <f>_xlfn.XLOOKUP(C305,XGBoost3!C:C,XGBoost3!E:E)</f>
        <v>8.1778345108032209</v>
      </c>
      <c r="S305" s="16">
        <f>_xlfn.XLOOKUP(C305,XGBoost3!C:C,XGBoost3!F:F)</f>
        <v>2.3614423274993799</v>
      </c>
      <c r="T305" s="16">
        <f>_xlfn.XLOOKUP(C305,Conv1!C:C,Conv1!D:D)</f>
        <v>101.519729614257</v>
      </c>
      <c r="U305" s="16">
        <f>_xlfn.XLOOKUP(C305,Conv1!C:C,Conv1!E:E)</f>
        <v>1.01452076435089</v>
      </c>
      <c r="V305" s="16">
        <f>_xlfn.XLOOKUP(C305,Conv1!C:C,Conv1!F:F)</f>
        <v>224.07992553710901</v>
      </c>
      <c r="W305" s="16">
        <f>_xlfn.XLOOKUP(C305,Conv2!C:C,Conv2!D:D)</f>
        <v>1.9684436321258501</v>
      </c>
      <c r="X305" s="16">
        <f>_xlfn.XLOOKUP(C305,Conv2!C:C,Conv2!E:E)</f>
        <v>4.2196712493896396</v>
      </c>
      <c r="Y305" s="16">
        <f>_xlfn.XLOOKUP(C305,Conv2!C:C,Conv2!E:E)</f>
        <v>4.2196712493896396</v>
      </c>
      <c r="Z305" s="15">
        <f t="shared" si="80"/>
        <v>-1</v>
      </c>
      <c r="AA305" s="15">
        <f t="shared" si="81"/>
        <v>-1</v>
      </c>
      <c r="AB305" s="15">
        <f t="shared" si="82"/>
        <v>-1</v>
      </c>
      <c r="AC305" s="15">
        <f t="shared" si="83"/>
        <v>1</v>
      </c>
      <c r="AD305" s="15">
        <f t="shared" si="90"/>
        <v>-1</v>
      </c>
      <c r="AE305" s="15">
        <f t="shared" si="91"/>
        <v>1</v>
      </c>
      <c r="AF305" s="15">
        <f t="shared" si="84"/>
        <v>0</v>
      </c>
      <c r="AG305" s="15">
        <f t="shared" si="85"/>
        <v>0</v>
      </c>
      <c r="AH305" s="15">
        <f t="shared" si="86"/>
        <v>0</v>
      </c>
      <c r="AI305" s="15">
        <f t="shared" si="87"/>
        <v>0</v>
      </c>
      <c r="AJ305" s="17">
        <f t="shared" si="92"/>
        <v>0</v>
      </c>
      <c r="AK305" s="17">
        <f t="shared" si="93"/>
        <v>0</v>
      </c>
      <c r="AL305" s="15">
        <f t="shared" si="94"/>
        <v>1</v>
      </c>
      <c r="AM305" s="15">
        <f t="shared" si="95"/>
        <v>1</v>
      </c>
      <c r="AN305" s="15">
        <f t="shared" si="96"/>
        <v>1</v>
      </c>
      <c r="AO305" s="16">
        <f t="shared" si="88"/>
        <v>5.3890473019195655</v>
      </c>
      <c r="AP305" s="16">
        <f t="shared" si="97"/>
        <v>242.26567101196662</v>
      </c>
      <c r="AQ305" s="18">
        <f t="shared" si="98"/>
        <v>4.6175007581270773</v>
      </c>
    </row>
    <row r="306" spans="1:43" x14ac:dyDescent="0.2">
      <c r="A306" s="14" t="s">
        <v>30</v>
      </c>
      <c r="B306" s="15" t="s">
        <v>37</v>
      </c>
      <c r="C306" s="15" t="str">
        <f t="shared" si="99"/>
        <v>Nott'm Forest Man United</v>
      </c>
      <c r="D306" s="15">
        <v>0</v>
      </c>
      <c r="E306" s="15">
        <v>2</v>
      </c>
      <c r="F306" s="15" t="s">
        <v>20</v>
      </c>
      <c r="G306" s="15">
        <f t="shared" si="89"/>
        <v>-1</v>
      </c>
      <c r="H306" s="15">
        <v>5.5</v>
      </c>
      <c r="I306" s="15">
        <v>4</v>
      </c>
      <c r="J306" s="15">
        <v>1.62</v>
      </c>
      <c r="K306" s="15">
        <v>5</v>
      </c>
      <c r="L306" s="15">
        <v>3.9</v>
      </c>
      <c r="M306" s="15">
        <v>1.65</v>
      </c>
      <c r="N306" s="15">
        <v>5</v>
      </c>
      <c r="O306" s="15">
        <v>3.95</v>
      </c>
      <c r="P306" s="15">
        <v>1.67</v>
      </c>
      <c r="Q306" s="16">
        <f>_xlfn.XLOOKUP(C306,XGBoost3!C:C,XGBoost3!D:D)</f>
        <v>3.4221634864807098</v>
      </c>
      <c r="R306" s="16">
        <f>_xlfn.XLOOKUP(C306,XGBoost3!C:C,XGBoost3!E:E)</f>
        <v>4.1368637084960902</v>
      </c>
      <c r="S306" s="16">
        <f>_xlfn.XLOOKUP(C306,XGBoost3!C:C,XGBoost3!F:F)</f>
        <v>2.1456549167632999</v>
      </c>
      <c r="T306" s="16">
        <f>_xlfn.XLOOKUP(C306,Conv1!C:C,Conv1!D:D)</f>
        <v>55.435211181640597</v>
      </c>
      <c r="U306" s="16">
        <f>_xlfn.XLOOKUP(C306,Conv1!C:C,Conv1!E:E)</f>
        <v>292.29241943359301</v>
      </c>
      <c r="V306" s="16">
        <f>_xlfn.XLOOKUP(C306,Conv1!C:C,Conv1!F:F)</f>
        <v>1.0219309329986499</v>
      </c>
      <c r="W306" s="16">
        <f>_xlfn.XLOOKUP(C306,Conv2!C:C,Conv2!D:D)</f>
        <v>4.1169500350952104</v>
      </c>
      <c r="X306" s="16">
        <f>_xlfn.XLOOKUP(C306,Conv2!C:C,Conv2!E:E)</f>
        <v>5.4116291999816797</v>
      </c>
      <c r="Y306" s="16">
        <f>_xlfn.XLOOKUP(C306,Conv2!C:C,Conv2!E:E)</f>
        <v>5.4116291999816797</v>
      </c>
      <c r="Z306" s="15">
        <f t="shared" si="80"/>
        <v>-1</v>
      </c>
      <c r="AA306" s="15">
        <f t="shared" si="81"/>
        <v>-1</v>
      </c>
      <c r="AB306" s="15">
        <f t="shared" si="82"/>
        <v>-1</v>
      </c>
      <c r="AC306" s="15">
        <f t="shared" si="83"/>
        <v>-1</v>
      </c>
      <c r="AD306" s="15">
        <f t="shared" si="90"/>
        <v>-1</v>
      </c>
      <c r="AE306" s="15">
        <f t="shared" si="91"/>
        <v>1</v>
      </c>
      <c r="AF306" s="15">
        <f t="shared" si="84"/>
        <v>1</v>
      </c>
      <c r="AG306" s="15">
        <f t="shared" si="85"/>
        <v>1</v>
      </c>
      <c r="AH306" s="15">
        <f t="shared" si="86"/>
        <v>1</v>
      </c>
      <c r="AI306" s="15">
        <f t="shared" si="87"/>
        <v>1</v>
      </c>
      <c r="AJ306" s="17">
        <f t="shared" si="92"/>
        <v>1</v>
      </c>
      <c r="AK306" s="17">
        <f t="shared" si="93"/>
        <v>0</v>
      </c>
      <c r="AL306" s="15">
        <f t="shared" si="94"/>
        <v>1</v>
      </c>
      <c r="AM306" s="15">
        <f t="shared" si="95"/>
        <v>1</v>
      </c>
      <c r="AN306" s="15">
        <f t="shared" si="96"/>
        <v>0</v>
      </c>
      <c r="AO306" s="16">
        <f t="shared" si="88"/>
        <v>1.6585336019474322</v>
      </c>
      <c r="AP306" s="16">
        <f t="shared" si="97"/>
        <v>292.72082496001269</v>
      </c>
      <c r="AQ306" s="18">
        <f t="shared" si="98"/>
        <v>4.1128975466102942</v>
      </c>
    </row>
    <row r="307" spans="1:43" x14ac:dyDescent="0.2">
      <c r="A307" s="14" t="s">
        <v>27</v>
      </c>
      <c r="B307" s="15" t="s">
        <v>22</v>
      </c>
      <c r="C307" s="15" t="str">
        <f t="shared" si="99"/>
        <v>Leeds Liverpool</v>
      </c>
      <c r="D307" s="15">
        <v>1</v>
      </c>
      <c r="E307" s="15">
        <v>6</v>
      </c>
      <c r="F307" s="15" t="s">
        <v>20</v>
      </c>
      <c r="G307" s="15">
        <f t="shared" si="89"/>
        <v>-1</v>
      </c>
      <c r="H307" s="15">
        <v>4.2</v>
      </c>
      <c r="I307" s="15">
        <v>4.2</v>
      </c>
      <c r="J307" s="15">
        <v>1.73</v>
      </c>
      <c r="K307" s="15">
        <v>4.33</v>
      </c>
      <c r="L307" s="15">
        <v>4.0999999999999996</v>
      </c>
      <c r="M307" s="15">
        <v>1.72</v>
      </c>
      <c r="N307" s="15">
        <v>4.3</v>
      </c>
      <c r="O307" s="15">
        <v>4.2</v>
      </c>
      <c r="P307" s="15">
        <v>1.73</v>
      </c>
      <c r="Q307" s="16">
        <f>_xlfn.XLOOKUP(C307,XGBoost3!C:C,XGBoost3!D:D)</f>
        <v>1.91886866092681</v>
      </c>
      <c r="R307" s="16">
        <f>_xlfn.XLOOKUP(C307,XGBoost3!C:C,XGBoost3!E:E)</f>
        <v>3.3615481853485099</v>
      </c>
      <c r="S307" s="16">
        <f>_xlfn.XLOOKUP(C307,XGBoost3!C:C,XGBoost3!F:F)</f>
        <v>5.5133595466613698</v>
      </c>
      <c r="T307" s="16">
        <f>_xlfn.XLOOKUP(C307,Conv1!C:C,Conv1!D:D)</f>
        <v>169.32211303710901</v>
      </c>
      <c r="U307" s="16">
        <f>_xlfn.XLOOKUP(C307,Conv1!C:C,Conv1!E:E)</f>
        <v>4972.396484375</v>
      </c>
      <c r="V307" s="16">
        <f>_xlfn.XLOOKUP(C307,Conv1!C:C,Conv1!F:F)</f>
        <v>1.0061445236205999</v>
      </c>
      <c r="W307" s="16">
        <f>_xlfn.XLOOKUP(C307,Conv2!C:C,Conv2!D:D)</f>
        <v>2.3312098979949898</v>
      </c>
      <c r="X307" s="16">
        <f>_xlfn.XLOOKUP(C307,Conv2!C:C,Conv2!E:E)</f>
        <v>3.3285355567932098</v>
      </c>
      <c r="Y307" s="16">
        <f>_xlfn.XLOOKUP(C307,Conv2!C:C,Conv2!E:E)</f>
        <v>3.3285355567932098</v>
      </c>
      <c r="Z307" s="15">
        <f t="shared" si="80"/>
        <v>-1</v>
      </c>
      <c r="AA307" s="15">
        <f t="shared" si="81"/>
        <v>-1</v>
      </c>
      <c r="AB307" s="15">
        <f t="shared" si="82"/>
        <v>-1</v>
      </c>
      <c r="AC307" s="15">
        <f t="shared" si="83"/>
        <v>1</v>
      </c>
      <c r="AD307" s="15">
        <f t="shared" si="90"/>
        <v>-1</v>
      </c>
      <c r="AE307" s="15">
        <f t="shared" si="91"/>
        <v>1</v>
      </c>
      <c r="AF307" s="15">
        <f t="shared" si="84"/>
        <v>1</v>
      </c>
      <c r="AG307" s="15">
        <f t="shared" si="85"/>
        <v>1</v>
      </c>
      <c r="AH307" s="15">
        <f t="shared" si="86"/>
        <v>1</v>
      </c>
      <c r="AI307" s="15">
        <f t="shared" si="87"/>
        <v>0</v>
      </c>
      <c r="AJ307" s="17">
        <f t="shared" si="92"/>
        <v>1</v>
      </c>
      <c r="AK307" s="17">
        <f t="shared" si="93"/>
        <v>0</v>
      </c>
      <c r="AL307" s="15">
        <f t="shared" si="94"/>
        <v>0</v>
      </c>
      <c r="AM307" s="15">
        <f t="shared" si="95"/>
        <v>1</v>
      </c>
      <c r="AN307" s="15">
        <f t="shared" si="96"/>
        <v>0</v>
      </c>
      <c r="AO307" s="16">
        <f t="shared" si="88"/>
        <v>4.5482521212794031</v>
      </c>
      <c r="AP307" s="16">
        <f t="shared" si="97"/>
        <v>4970.9364438819866</v>
      </c>
      <c r="AQ307" s="18">
        <f t="shared" si="98"/>
        <v>2.6815854765154881</v>
      </c>
    </row>
    <row r="308" spans="1:43" x14ac:dyDescent="0.2">
      <c r="A308" s="14" t="s">
        <v>19</v>
      </c>
      <c r="B308" s="15" t="s">
        <v>32</v>
      </c>
      <c r="C308" s="15" t="str">
        <f t="shared" si="99"/>
        <v>Arsenal Southampton</v>
      </c>
      <c r="D308" s="15">
        <v>3</v>
      </c>
      <c r="E308" s="15">
        <v>3</v>
      </c>
      <c r="F308" s="15" t="s">
        <v>23</v>
      </c>
      <c r="G308" s="15">
        <f t="shared" si="89"/>
        <v>0</v>
      </c>
      <c r="H308" s="15">
        <v>1.2</v>
      </c>
      <c r="I308" s="15">
        <v>7</v>
      </c>
      <c r="J308" s="15">
        <v>13</v>
      </c>
      <c r="K308" s="15">
        <v>1.2</v>
      </c>
      <c r="L308" s="15">
        <v>7</v>
      </c>
      <c r="M308" s="15">
        <v>14</v>
      </c>
      <c r="N308" s="15">
        <v>1.22</v>
      </c>
      <c r="O308" s="15">
        <v>6.75</v>
      </c>
      <c r="P308" s="15">
        <v>13</v>
      </c>
      <c r="Q308" s="16">
        <f>_xlfn.XLOOKUP(C308,XGBoost3!C:C,XGBoost3!D:D)</f>
        <v>1.2407302856445299</v>
      </c>
      <c r="R308" s="16">
        <f>_xlfn.XLOOKUP(C308,XGBoost3!C:C,XGBoost3!E:E)</f>
        <v>8.2934455871581996</v>
      </c>
      <c r="S308" s="16">
        <f>_xlfn.XLOOKUP(C308,XGBoost3!C:C,XGBoost3!F:F)</f>
        <v>13.615465164184499</v>
      </c>
      <c r="T308" s="16">
        <f>_xlfn.XLOOKUP(C308,Conv1!C:C,Conv1!D:D)</f>
        <v>4.1791720390319798</v>
      </c>
      <c r="U308" s="16">
        <f>_xlfn.XLOOKUP(C308,Conv1!C:C,Conv1!E:E)</f>
        <v>1.3187298774719201</v>
      </c>
      <c r="V308" s="16">
        <f>_xlfn.XLOOKUP(C308,Conv1!C:C,Conv1!F:F)</f>
        <v>414.47174072265602</v>
      </c>
      <c r="W308" s="16">
        <f>_xlfn.XLOOKUP(C308,Conv2!C:C,Conv2!D:D)</f>
        <v>1.77391457557678</v>
      </c>
      <c r="X308" s="16">
        <f>_xlfn.XLOOKUP(C308,Conv2!C:C,Conv2!E:E)</f>
        <v>4.2339715957641602</v>
      </c>
      <c r="Y308" s="16">
        <f>_xlfn.XLOOKUP(C308,Conv2!C:C,Conv2!E:E)</f>
        <v>4.2339715957641602</v>
      </c>
      <c r="Z308" s="15">
        <f t="shared" si="80"/>
        <v>1</v>
      </c>
      <c r="AA308" s="15">
        <f t="shared" si="81"/>
        <v>1</v>
      </c>
      <c r="AB308" s="15">
        <f t="shared" si="82"/>
        <v>1</v>
      </c>
      <c r="AC308" s="15">
        <f t="shared" si="83"/>
        <v>1</v>
      </c>
      <c r="AD308" s="15">
        <f t="shared" si="90"/>
        <v>-1</v>
      </c>
      <c r="AE308" s="15">
        <f t="shared" si="91"/>
        <v>1</v>
      </c>
      <c r="AF308" s="15">
        <f t="shared" si="84"/>
        <v>0</v>
      </c>
      <c r="AG308" s="15">
        <f t="shared" si="85"/>
        <v>0</v>
      </c>
      <c r="AH308" s="15">
        <f t="shared" si="86"/>
        <v>0</v>
      </c>
      <c r="AI308" s="15">
        <f t="shared" si="87"/>
        <v>0</v>
      </c>
      <c r="AJ308" s="17">
        <f t="shared" si="92"/>
        <v>0</v>
      </c>
      <c r="AK308" s="17">
        <f t="shared" si="93"/>
        <v>0</v>
      </c>
      <c r="AL308" s="15">
        <f t="shared" si="94"/>
        <v>1</v>
      </c>
      <c r="AM308" s="15">
        <f t="shared" si="95"/>
        <v>1</v>
      </c>
      <c r="AN308" s="15">
        <f t="shared" si="96"/>
        <v>1</v>
      </c>
      <c r="AO308" s="16">
        <f t="shared" si="88"/>
        <v>1.6617615333090592</v>
      </c>
      <c r="AP308" s="16">
        <f t="shared" si="97"/>
        <v>401.51938184000534</v>
      </c>
      <c r="AQ308" s="18">
        <f t="shared" si="98"/>
        <v>9.136764978471728</v>
      </c>
    </row>
    <row r="309" spans="1:43" x14ac:dyDescent="0.2">
      <c r="A309" s="14" t="s">
        <v>21</v>
      </c>
      <c r="B309" s="15" t="s">
        <v>27</v>
      </c>
      <c r="C309" s="15" t="str">
        <f t="shared" si="99"/>
        <v>Fulham Leeds</v>
      </c>
      <c r="D309" s="15">
        <v>2</v>
      </c>
      <c r="E309" s="15">
        <v>1</v>
      </c>
      <c r="F309" s="15" t="s">
        <v>24</v>
      </c>
      <c r="G309" s="15">
        <f t="shared" si="89"/>
        <v>1</v>
      </c>
      <c r="H309" s="15">
        <v>2.2999999999999998</v>
      </c>
      <c r="I309" s="15">
        <v>3.4</v>
      </c>
      <c r="J309" s="15">
        <v>3.1</v>
      </c>
      <c r="K309" s="15">
        <v>2.2999999999999998</v>
      </c>
      <c r="L309" s="15">
        <v>3.4</v>
      </c>
      <c r="M309" s="15">
        <v>3</v>
      </c>
      <c r="N309" s="15">
        <v>2.4</v>
      </c>
      <c r="O309" s="15">
        <v>3.3</v>
      </c>
      <c r="P309" s="15">
        <v>3</v>
      </c>
      <c r="Q309" s="16">
        <f>_xlfn.XLOOKUP(C309,XGBoost3!C:C,XGBoost3!D:D)</f>
        <v>3.1373398303985498</v>
      </c>
      <c r="R309" s="16">
        <f>_xlfn.XLOOKUP(C309,XGBoost3!C:C,XGBoost3!E:E)</f>
        <v>3.9223787784576398</v>
      </c>
      <c r="S309" s="16">
        <f>_xlfn.XLOOKUP(C309,XGBoost3!C:C,XGBoost3!F:F)</f>
        <v>2.3457040786743102</v>
      </c>
      <c r="T309" s="16">
        <f>_xlfn.XLOOKUP(C309,Conv1!C:C,Conv1!D:D)</f>
        <v>2.4341139793395898</v>
      </c>
      <c r="U309" s="16">
        <f>_xlfn.XLOOKUP(C309,Conv1!C:C,Conv1!E:E)</f>
        <v>4.1596264839172301</v>
      </c>
      <c r="V309" s="16">
        <f>_xlfn.XLOOKUP(C309,Conv1!C:C,Conv1!F:F)</f>
        <v>2.8672468662261901</v>
      </c>
      <c r="W309" s="16">
        <f>_xlfn.XLOOKUP(C309,Conv2!C:C,Conv2!D:D)</f>
        <v>4.0566830635070801</v>
      </c>
      <c r="X309" s="16">
        <f>_xlfn.XLOOKUP(C309,Conv2!C:C,Conv2!E:E)</f>
        <v>3.4674842357635498</v>
      </c>
      <c r="Y309" s="16">
        <f>_xlfn.XLOOKUP(C309,Conv2!C:C,Conv2!E:E)</f>
        <v>3.4674842357635498</v>
      </c>
      <c r="Z309" s="15">
        <f t="shared" si="80"/>
        <v>1</v>
      </c>
      <c r="AA309" s="15">
        <f t="shared" si="81"/>
        <v>1</v>
      </c>
      <c r="AB309" s="15">
        <f t="shared" si="82"/>
        <v>1</v>
      </c>
      <c r="AC309" s="15">
        <f t="shared" si="83"/>
        <v>-1</v>
      </c>
      <c r="AD309" s="15">
        <f t="shared" si="90"/>
        <v>1</v>
      </c>
      <c r="AE309" s="15">
        <f t="shared" si="91"/>
        <v>-1</v>
      </c>
      <c r="AF309" s="15">
        <f t="shared" si="84"/>
        <v>1</v>
      </c>
      <c r="AG309" s="15">
        <f t="shared" si="85"/>
        <v>1</v>
      </c>
      <c r="AH309" s="15">
        <f t="shared" si="86"/>
        <v>1</v>
      </c>
      <c r="AI309" s="15">
        <f t="shared" si="87"/>
        <v>0</v>
      </c>
      <c r="AJ309" s="17">
        <f t="shared" si="92"/>
        <v>1</v>
      </c>
      <c r="AK309" s="17">
        <f t="shared" si="93"/>
        <v>0</v>
      </c>
      <c r="AL309" s="15">
        <f t="shared" si="94"/>
        <v>0</v>
      </c>
      <c r="AM309" s="15">
        <f t="shared" si="95"/>
        <v>1</v>
      </c>
      <c r="AN309" s="15">
        <f t="shared" si="96"/>
        <v>0</v>
      </c>
      <c r="AO309" s="16">
        <f t="shared" si="88"/>
        <v>1.165816675995853</v>
      </c>
      <c r="AP309" s="16">
        <f t="shared" si="97"/>
        <v>0.87048541054118145</v>
      </c>
      <c r="AQ309" s="18">
        <f t="shared" si="98"/>
        <v>1.7295060719257203</v>
      </c>
    </row>
    <row r="310" spans="1:43" x14ac:dyDescent="0.2">
      <c r="A310" s="14" t="s">
        <v>36</v>
      </c>
      <c r="B310" s="15" t="s">
        <v>26</v>
      </c>
      <c r="C310" s="15" t="str">
        <f t="shared" si="99"/>
        <v>Brentford Aston Villa</v>
      </c>
      <c r="D310" s="15">
        <v>1</v>
      </c>
      <c r="E310" s="15">
        <v>1</v>
      </c>
      <c r="F310" s="15" t="s">
        <v>23</v>
      </c>
      <c r="G310" s="15">
        <f t="shared" si="89"/>
        <v>0</v>
      </c>
      <c r="H310" s="15">
        <v>2.5</v>
      </c>
      <c r="I310" s="15">
        <v>3.25</v>
      </c>
      <c r="J310" s="15">
        <v>2.88</v>
      </c>
      <c r="K310" s="15">
        <v>2.4500000000000002</v>
      </c>
      <c r="L310" s="15">
        <v>3.3</v>
      </c>
      <c r="M310" s="15">
        <v>2.85</v>
      </c>
      <c r="N310" s="15">
        <v>2.5</v>
      </c>
      <c r="O310" s="15">
        <v>3.3</v>
      </c>
      <c r="P310" s="15">
        <v>2.85</v>
      </c>
      <c r="Q310" s="16">
        <f>_xlfn.XLOOKUP(C310,XGBoost3!C:C,XGBoost3!D:D)</f>
        <v>1.7008473873138401</v>
      </c>
      <c r="R310" s="16">
        <f>_xlfn.XLOOKUP(C310,XGBoost3!C:C,XGBoost3!E:E)</f>
        <v>7.6425647735595703</v>
      </c>
      <c r="S310" s="16">
        <f>_xlfn.XLOOKUP(C310,XGBoost3!C:C,XGBoost3!F:F)</f>
        <v>3.5560400485992401</v>
      </c>
      <c r="T310" s="16">
        <f>_xlfn.XLOOKUP(C310,Conv1!C:C,Conv1!D:D)</f>
        <v>1.0054634809494001</v>
      </c>
      <c r="U310" s="16">
        <f>_xlfn.XLOOKUP(C310,Conv1!C:C,Conv1!E:E)</f>
        <v>1694.57751464843</v>
      </c>
      <c r="V310" s="16">
        <f>_xlfn.XLOOKUP(C310,Conv1!C:C,Conv1!F:F)</f>
        <v>206.45584106445301</v>
      </c>
      <c r="W310" s="16">
        <f>_xlfn.XLOOKUP(C310,Conv2!C:C,Conv2!D:D)</f>
        <v>2.8421442508697501</v>
      </c>
      <c r="X310" s="16">
        <f>_xlfn.XLOOKUP(C310,Conv2!C:C,Conv2!E:E)</f>
        <v>3.6767592430114702</v>
      </c>
      <c r="Y310" s="16">
        <f>_xlfn.XLOOKUP(C310,Conv2!C:C,Conv2!E:E)</f>
        <v>3.6767592430114702</v>
      </c>
      <c r="Z310" s="15">
        <f t="shared" si="80"/>
        <v>1</v>
      </c>
      <c r="AA310" s="15">
        <f t="shared" si="81"/>
        <v>1</v>
      </c>
      <c r="AB310" s="15">
        <f t="shared" si="82"/>
        <v>1</v>
      </c>
      <c r="AC310" s="15">
        <f t="shared" si="83"/>
        <v>1</v>
      </c>
      <c r="AD310" s="15">
        <f t="shared" si="90"/>
        <v>1</v>
      </c>
      <c r="AE310" s="15">
        <f t="shared" si="91"/>
        <v>1</v>
      </c>
      <c r="AF310" s="15">
        <f t="shared" si="84"/>
        <v>0</v>
      </c>
      <c r="AG310" s="15">
        <f t="shared" si="85"/>
        <v>0</v>
      </c>
      <c r="AH310" s="15">
        <f t="shared" si="86"/>
        <v>0</v>
      </c>
      <c r="AI310" s="15">
        <f t="shared" si="87"/>
        <v>0</v>
      </c>
      <c r="AJ310" s="17">
        <f t="shared" si="92"/>
        <v>0</v>
      </c>
      <c r="AK310" s="17">
        <f t="shared" si="93"/>
        <v>0</v>
      </c>
      <c r="AL310" s="15">
        <f t="shared" si="94"/>
        <v>1</v>
      </c>
      <c r="AM310" s="15">
        <f t="shared" si="95"/>
        <v>1</v>
      </c>
      <c r="AN310" s="15">
        <f t="shared" si="96"/>
        <v>1</v>
      </c>
      <c r="AO310" s="16">
        <f t="shared" si="88"/>
        <v>4.471577603167546</v>
      </c>
      <c r="AP310" s="16">
        <f t="shared" si="97"/>
        <v>1703.4897134148891</v>
      </c>
      <c r="AQ310" s="18">
        <f t="shared" si="98"/>
        <v>0.97084553946685959</v>
      </c>
    </row>
    <row r="311" spans="1:43" x14ac:dyDescent="0.2">
      <c r="A311" s="14" t="s">
        <v>18</v>
      </c>
      <c r="B311" s="15" t="s">
        <v>33</v>
      </c>
      <c r="C311" s="15" t="str">
        <f t="shared" si="99"/>
        <v>Crystal Palace Everton</v>
      </c>
      <c r="D311" s="15">
        <v>0</v>
      </c>
      <c r="E311" s="15">
        <v>0</v>
      </c>
      <c r="F311" s="15" t="s">
        <v>23</v>
      </c>
      <c r="G311" s="15">
        <f t="shared" si="89"/>
        <v>0</v>
      </c>
      <c r="H311" s="15">
        <v>2.0499999999999998</v>
      </c>
      <c r="I311" s="15">
        <v>3.2</v>
      </c>
      <c r="J311" s="15">
        <v>3.75</v>
      </c>
      <c r="K311" s="15">
        <v>2.0499999999999998</v>
      </c>
      <c r="L311" s="15">
        <v>3.25</v>
      </c>
      <c r="M311" s="15">
        <v>3.7</v>
      </c>
      <c r="N311" s="15">
        <v>2.1</v>
      </c>
      <c r="O311" s="15">
        <v>3.25</v>
      </c>
      <c r="P311" s="15">
        <v>3.65</v>
      </c>
      <c r="Q311" s="16">
        <f>_xlfn.XLOOKUP(C311,XGBoost3!C:C,XGBoost3!D:D)</f>
        <v>1.8592947721481301</v>
      </c>
      <c r="R311" s="16">
        <f>_xlfn.XLOOKUP(C311,XGBoost3!C:C,XGBoost3!E:E)</f>
        <v>3.9040751457214302</v>
      </c>
      <c r="S311" s="16">
        <f>_xlfn.XLOOKUP(C311,XGBoost3!C:C,XGBoost3!F:F)</f>
        <v>4.85392141342163</v>
      </c>
      <c r="T311" s="16">
        <f>_xlfn.XLOOKUP(C311,Conv1!C:C,Conv1!D:D)</f>
        <v>2.3828425407409601</v>
      </c>
      <c r="U311" s="16">
        <f>_xlfn.XLOOKUP(C311,Conv1!C:C,Conv1!E:E)</f>
        <v>1419.23681640625</v>
      </c>
      <c r="V311" s="16">
        <f>_xlfn.XLOOKUP(C311,Conv1!C:C,Conv1!F:F)</f>
        <v>1.7252424955368</v>
      </c>
      <c r="W311" s="16">
        <f>_xlfn.XLOOKUP(C311,Conv2!C:C,Conv2!D:D)</f>
        <v>2.79921531677246</v>
      </c>
      <c r="X311" s="16">
        <f>_xlfn.XLOOKUP(C311,Conv2!C:C,Conv2!E:E)</f>
        <v>3.2907922267913801</v>
      </c>
      <c r="Y311" s="16">
        <f>_xlfn.XLOOKUP(C311,Conv2!C:C,Conv2!E:E)</f>
        <v>3.2907922267913801</v>
      </c>
      <c r="Z311" s="15">
        <f t="shared" si="80"/>
        <v>1</v>
      </c>
      <c r="AA311" s="15">
        <f t="shared" si="81"/>
        <v>1</v>
      </c>
      <c r="AB311" s="15">
        <f t="shared" si="82"/>
        <v>1</v>
      </c>
      <c r="AC311" s="15">
        <f t="shared" si="83"/>
        <v>1</v>
      </c>
      <c r="AD311" s="15">
        <f t="shared" si="90"/>
        <v>-1</v>
      </c>
      <c r="AE311" s="15">
        <f t="shared" si="91"/>
        <v>1</v>
      </c>
      <c r="AF311" s="15">
        <f t="shared" si="84"/>
        <v>0</v>
      </c>
      <c r="AG311" s="15">
        <f t="shared" si="85"/>
        <v>0</v>
      </c>
      <c r="AH311" s="15">
        <f t="shared" si="86"/>
        <v>0</v>
      </c>
      <c r="AI311" s="15">
        <f t="shared" si="87"/>
        <v>0</v>
      </c>
      <c r="AJ311" s="17">
        <f t="shared" si="92"/>
        <v>0</v>
      </c>
      <c r="AK311" s="17">
        <f t="shared" si="93"/>
        <v>0</v>
      </c>
      <c r="AL311" s="15">
        <f t="shared" si="94"/>
        <v>1</v>
      </c>
      <c r="AM311" s="15">
        <f t="shared" si="95"/>
        <v>1</v>
      </c>
      <c r="AN311" s="15">
        <f t="shared" si="96"/>
        <v>1</v>
      </c>
      <c r="AO311" s="16">
        <f t="shared" si="88"/>
        <v>1.3911074985998984</v>
      </c>
      <c r="AP311" s="16">
        <f t="shared" si="97"/>
        <v>1415.9881528203762</v>
      </c>
      <c r="AQ311" s="18">
        <f t="shared" si="98"/>
        <v>0.78714438911123941</v>
      </c>
    </row>
    <row r="312" spans="1:43" x14ac:dyDescent="0.2">
      <c r="A312" s="14" t="s">
        <v>35</v>
      </c>
      <c r="B312" s="15" t="s">
        <v>28</v>
      </c>
      <c r="C312" s="15" t="str">
        <f t="shared" si="99"/>
        <v>Leicester Wolves</v>
      </c>
      <c r="D312" s="15">
        <v>2</v>
      </c>
      <c r="E312" s="15">
        <v>1</v>
      </c>
      <c r="F312" s="15" t="s">
        <v>24</v>
      </c>
      <c r="G312" s="15">
        <f t="shared" si="89"/>
        <v>1</v>
      </c>
      <c r="H312" s="15">
        <v>2.38</v>
      </c>
      <c r="I312" s="15">
        <v>3.3</v>
      </c>
      <c r="J312" s="15">
        <v>3</v>
      </c>
      <c r="K312" s="15">
        <v>2.4</v>
      </c>
      <c r="L312" s="15">
        <v>3.25</v>
      </c>
      <c r="M312" s="15">
        <v>3</v>
      </c>
      <c r="N312" s="15">
        <v>2.4500000000000002</v>
      </c>
      <c r="O312" s="15">
        <v>3.3</v>
      </c>
      <c r="P312" s="15">
        <v>3</v>
      </c>
      <c r="Q312" s="16">
        <f>_xlfn.XLOOKUP(C312,XGBoost3!C:C,XGBoost3!D:D)</f>
        <v>2.8600864410400302</v>
      </c>
      <c r="R312" s="16">
        <f>_xlfn.XLOOKUP(C312,XGBoost3!C:C,XGBoost3!E:E)</f>
        <v>4.93715095520019</v>
      </c>
      <c r="S312" s="16">
        <f>_xlfn.XLOOKUP(C312,XGBoost3!C:C,XGBoost3!F:F)</f>
        <v>2.2330689430236799</v>
      </c>
      <c r="T312" s="16">
        <f>_xlfn.XLOOKUP(C312,Conv1!C:C,Conv1!D:D)</f>
        <v>2.5411245822906401</v>
      </c>
      <c r="U312" s="16">
        <f>_xlfn.XLOOKUP(C312,Conv1!C:C,Conv1!E:E)</f>
        <v>31899.615234375</v>
      </c>
      <c r="V312" s="16">
        <f>_xlfn.XLOOKUP(C312,Conv1!C:C,Conv1!F:F)</f>
        <v>1.6489622592926001</v>
      </c>
      <c r="W312" s="16">
        <f>_xlfn.XLOOKUP(C312,Conv2!C:C,Conv2!D:D)</f>
        <v>2.6701807975768999</v>
      </c>
      <c r="X312" s="16">
        <f>_xlfn.XLOOKUP(C312,Conv2!C:C,Conv2!E:E)</f>
        <v>4.05442094802856</v>
      </c>
      <c r="Y312" s="16">
        <f>_xlfn.XLOOKUP(C312,Conv2!C:C,Conv2!E:E)</f>
        <v>4.05442094802856</v>
      </c>
      <c r="Z312" s="15">
        <f t="shared" si="80"/>
        <v>1</v>
      </c>
      <c r="AA312" s="15">
        <f t="shared" si="81"/>
        <v>1</v>
      </c>
      <c r="AB312" s="15">
        <f t="shared" si="82"/>
        <v>1</v>
      </c>
      <c r="AC312" s="15">
        <f t="shared" si="83"/>
        <v>-1</v>
      </c>
      <c r="AD312" s="15">
        <f t="shared" si="90"/>
        <v>-1</v>
      </c>
      <c r="AE312" s="15">
        <f t="shared" si="91"/>
        <v>1</v>
      </c>
      <c r="AF312" s="15">
        <f t="shared" si="84"/>
        <v>1</v>
      </c>
      <c r="AG312" s="15">
        <f t="shared" si="85"/>
        <v>1</v>
      </c>
      <c r="AH312" s="15">
        <f t="shared" si="86"/>
        <v>1</v>
      </c>
      <c r="AI312" s="15">
        <f t="shared" si="87"/>
        <v>0</v>
      </c>
      <c r="AJ312" s="17">
        <f t="shared" si="92"/>
        <v>0</v>
      </c>
      <c r="AK312" s="17">
        <f t="shared" si="93"/>
        <v>1</v>
      </c>
      <c r="AL312" s="15">
        <f t="shared" si="94"/>
        <v>0</v>
      </c>
      <c r="AM312" s="15">
        <f t="shared" si="95"/>
        <v>0</v>
      </c>
      <c r="AN312" s="15">
        <f t="shared" si="96"/>
        <v>1</v>
      </c>
      <c r="AO312" s="16">
        <f t="shared" si="88"/>
        <v>1.8538115830344217</v>
      </c>
      <c r="AP312" s="16">
        <f t="shared" si="97"/>
        <v>31896.315263118235</v>
      </c>
      <c r="AQ312" s="18">
        <f t="shared" si="98"/>
        <v>1.3150794980104277</v>
      </c>
    </row>
    <row r="313" spans="1:43" x14ac:dyDescent="0.2">
      <c r="A313" s="14" t="s">
        <v>22</v>
      </c>
      <c r="B313" s="15" t="s">
        <v>30</v>
      </c>
      <c r="C313" s="15" t="str">
        <f t="shared" si="99"/>
        <v>Liverpool Nott'm Forest</v>
      </c>
      <c r="D313" s="15">
        <v>3</v>
      </c>
      <c r="E313" s="15">
        <v>2</v>
      </c>
      <c r="F313" s="15" t="s">
        <v>24</v>
      </c>
      <c r="G313" s="15">
        <f t="shared" si="89"/>
        <v>1</v>
      </c>
      <c r="H313" s="15">
        <v>1.17</v>
      </c>
      <c r="I313" s="15">
        <v>7.5</v>
      </c>
      <c r="J313" s="15">
        <v>17</v>
      </c>
      <c r="K313" s="15">
        <v>1.17</v>
      </c>
      <c r="L313" s="15">
        <v>7.75</v>
      </c>
      <c r="M313" s="15">
        <v>16</v>
      </c>
      <c r="N313" s="15">
        <v>1.2</v>
      </c>
      <c r="O313" s="15">
        <v>7.25</v>
      </c>
      <c r="P313" s="15">
        <v>14</v>
      </c>
      <c r="Q313" s="16">
        <f>_xlfn.XLOOKUP(C313,XGBoost3!C:C,XGBoost3!D:D)</f>
        <v>1.77556824684143</v>
      </c>
      <c r="R313" s="16">
        <f>_xlfn.XLOOKUP(C313,XGBoost3!C:C,XGBoost3!E:E)</f>
        <v>5.6719913482665998</v>
      </c>
      <c r="S313" s="16">
        <f>_xlfn.XLOOKUP(C313,XGBoost3!C:C,XGBoost3!F:F)</f>
        <v>3.8388438224792401</v>
      </c>
      <c r="T313" s="16">
        <f>_xlfn.XLOOKUP(C313,Conv1!C:C,Conv1!D:D)</f>
        <v>1.26978063583374</v>
      </c>
      <c r="U313" s="16">
        <f>_xlfn.XLOOKUP(C313,Conv1!C:C,Conv1!E:E)</f>
        <v>4.7102069854736301</v>
      </c>
      <c r="V313" s="16">
        <f>_xlfn.XLOOKUP(C313,Conv1!C:C,Conv1!F:F)</f>
        <v>6351.0693359375</v>
      </c>
      <c r="W313" s="16">
        <f>_xlfn.XLOOKUP(C313,Conv2!C:C,Conv2!D:D)</f>
        <v>1.8498828411102199</v>
      </c>
      <c r="X313" s="16">
        <f>_xlfn.XLOOKUP(C313,Conv2!C:C,Conv2!E:E)</f>
        <v>4.4486784934997496</v>
      </c>
      <c r="Y313" s="16">
        <f>_xlfn.XLOOKUP(C313,Conv2!C:C,Conv2!E:E)</f>
        <v>4.4486784934997496</v>
      </c>
      <c r="Z313" s="15">
        <f t="shared" si="80"/>
        <v>1</v>
      </c>
      <c r="AA313" s="15">
        <f t="shared" si="81"/>
        <v>1</v>
      </c>
      <c r="AB313" s="15">
        <f t="shared" si="82"/>
        <v>1</v>
      </c>
      <c r="AC313" s="15">
        <f t="shared" si="83"/>
        <v>1</v>
      </c>
      <c r="AD313" s="15">
        <f t="shared" si="90"/>
        <v>1</v>
      </c>
      <c r="AE313" s="15">
        <f t="shared" si="91"/>
        <v>1</v>
      </c>
      <c r="AF313" s="15">
        <f t="shared" si="84"/>
        <v>1</v>
      </c>
      <c r="AG313" s="15">
        <f t="shared" si="85"/>
        <v>1</v>
      </c>
      <c r="AH313" s="15">
        <f t="shared" si="86"/>
        <v>1</v>
      </c>
      <c r="AI313" s="15">
        <f t="shared" si="87"/>
        <v>1</v>
      </c>
      <c r="AJ313" s="17">
        <f t="shared" si="92"/>
        <v>1</v>
      </c>
      <c r="AK313" s="17">
        <f t="shared" si="93"/>
        <v>1</v>
      </c>
      <c r="AL313" s="15">
        <f t="shared" si="94"/>
        <v>1</v>
      </c>
      <c r="AM313" s="15">
        <f t="shared" si="95"/>
        <v>1</v>
      </c>
      <c r="AN313" s="15">
        <f t="shared" si="96"/>
        <v>1</v>
      </c>
      <c r="AO313" s="16">
        <f t="shared" si="88"/>
        <v>10.299052625153726</v>
      </c>
      <c r="AP313" s="16">
        <f t="shared" si="97"/>
        <v>6337.0698452752786</v>
      </c>
      <c r="AQ313" s="18">
        <f t="shared" si="98"/>
        <v>9.974842976733246</v>
      </c>
    </row>
    <row r="314" spans="1:43" x14ac:dyDescent="0.2">
      <c r="A314" s="14" t="s">
        <v>25</v>
      </c>
      <c r="B314" s="15" t="s">
        <v>39</v>
      </c>
      <c r="C314" s="15" t="str">
        <f t="shared" si="99"/>
        <v>Bournemouth West Ham</v>
      </c>
      <c r="D314" s="15">
        <v>0</v>
      </c>
      <c r="E314" s="15">
        <v>4</v>
      </c>
      <c r="F314" s="15" t="s">
        <v>20</v>
      </c>
      <c r="G314" s="15">
        <f t="shared" si="89"/>
        <v>-1</v>
      </c>
      <c r="H314" s="15">
        <v>2.88</v>
      </c>
      <c r="I314" s="15">
        <v>3.2</v>
      </c>
      <c r="J314" s="15">
        <v>2.5499999999999998</v>
      </c>
      <c r="K314" s="15">
        <v>2.8</v>
      </c>
      <c r="L314" s="15">
        <v>3.25</v>
      </c>
      <c r="M314" s="15">
        <v>2.5</v>
      </c>
      <c r="N314" s="15">
        <v>2.85</v>
      </c>
      <c r="O314" s="15">
        <v>3.25</v>
      </c>
      <c r="P314" s="15">
        <v>2.5499999999999998</v>
      </c>
      <c r="Q314" s="16">
        <f>_xlfn.XLOOKUP(C314,XGBoost3!C:C,XGBoost3!D:D)</f>
        <v>1.89390003681182</v>
      </c>
      <c r="R314" s="16">
        <f>_xlfn.XLOOKUP(C314,XGBoost3!C:C,XGBoost3!E:E)</f>
        <v>4.1367225646972603</v>
      </c>
      <c r="S314" s="16">
        <f>_xlfn.XLOOKUP(C314,XGBoost3!C:C,XGBoost3!F:F)</f>
        <v>4.3430709838867099</v>
      </c>
      <c r="T314" s="16">
        <f>_xlfn.XLOOKUP(C314,Conv1!C:C,Conv1!D:D)</f>
        <v>1.00028383731842</v>
      </c>
      <c r="U314" s="16">
        <f>_xlfn.XLOOKUP(C314,Conv1!C:C,Conv1!E:E)</f>
        <v>3646.26879882812</v>
      </c>
      <c r="V314" s="16">
        <f>_xlfn.XLOOKUP(C314,Conv1!C:C,Conv1!F:F)</f>
        <v>105358.703125</v>
      </c>
      <c r="W314" s="16">
        <f>_xlfn.XLOOKUP(C314,Conv2!C:C,Conv2!D:D)</f>
        <v>1.9886780977249101</v>
      </c>
      <c r="X314" s="16">
        <f>_xlfn.XLOOKUP(C314,Conv2!C:C,Conv2!E:E)</f>
        <v>4.6252517700195304</v>
      </c>
      <c r="Y314" s="16">
        <f>_xlfn.XLOOKUP(C314,Conv2!C:C,Conv2!E:E)</f>
        <v>4.6252517700195304</v>
      </c>
      <c r="Z314" s="15">
        <f t="shared" si="80"/>
        <v>-1</v>
      </c>
      <c r="AA314" s="15">
        <f t="shared" si="81"/>
        <v>-1</v>
      </c>
      <c r="AB314" s="15">
        <f t="shared" si="82"/>
        <v>-1</v>
      </c>
      <c r="AC314" s="15">
        <f t="shared" si="83"/>
        <v>1</v>
      </c>
      <c r="AD314" s="15">
        <f t="shared" si="90"/>
        <v>1</v>
      </c>
      <c r="AE314" s="15">
        <f t="shared" si="91"/>
        <v>1</v>
      </c>
      <c r="AF314" s="15">
        <f t="shared" si="84"/>
        <v>1</v>
      </c>
      <c r="AG314" s="15">
        <f t="shared" si="85"/>
        <v>1</v>
      </c>
      <c r="AH314" s="15">
        <f t="shared" si="86"/>
        <v>1</v>
      </c>
      <c r="AI314" s="15">
        <f t="shared" si="87"/>
        <v>0</v>
      </c>
      <c r="AJ314" s="17">
        <f t="shared" si="92"/>
        <v>0</v>
      </c>
      <c r="AK314" s="17">
        <f t="shared" si="93"/>
        <v>0</v>
      </c>
      <c r="AL314" s="15">
        <f t="shared" si="94"/>
        <v>0</v>
      </c>
      <c r="AM314" s="15">
        <f t="shared" si="95"/>
        <v>0</v>
      </c>
      <c r="AN314" s="15">
        <f t="shared" si="96"/>
        <v>0</v>
      </c>
      <c r="AO314" s="16">
        <f t="shared" si="88"/>
        <v>2.2170944047577632</v>
      </c>
      <c r="AP314" s="16">
        <f t="shared" si="97"/>
        <v>105419.11871519564</v>
      </c>
      <c r="AQ314" s="18">
        <f t="shared" si="98"/>
        <v>2.6343619263969456</v>
      </c>
    </row>
    <row r="315" spans="1:43" x14ac:dyDescent="0.2">
      <c r="A315" s="14" t="s">
        <v>29</v>
      </c>
      <c r="B315" s="15" t="s">
        <v>31</v>
      </c>
      <c r="C315" s="15" t="str">
        <f t="shared" si="99"/>
        <v>Newcastle Tottenham</v>
      </c>
      <c r="D315" s="15">
        <v>6</v>
      </c>
      <c r="E315" s="15">
        <v>1</v>
      </c>
      <c r="F315" s="15" t="s">
        <v>24</v>
      </c>
      <c r="G315" s="15">
        <f t="shared" si="89"/>
        <v>1</v>
      </c>
      <c r="H315" s="15">
        <v>1.83</v>
      </c>
      <c r="I315" s="15">
        <v>3.75</v>
      </c>
      <c r="J315" s="15">
        <v>4.2</v>
      </c>
      <c r="K315" s="15">
        <v>1.83</v>
      </c>
      <c r="L315" s="15">
        <v>3.7</v>
      </c>
      <c r="M315" s="15">
        <v>4.0999999999999996</v>
      </c>
      <c r="N315" s="15">
        <v>1.85</v>
      </c>
      <c r="O315" s="15">
        <v>3.75</v>
      </c>
      <c r="P315" s="15">
        <v>4.0999999999999996</v>
      </c>
      <c r="Q315" s="16">
        <f>_xlfn.XLOOKUP(C315,XGBoost3!C:C,XGBoost3!D:D)</f>
        <v>3.08466601371765</v>
      </c>
      <c r="R315" s="16">
        <f>_xlfn.XLOOKUP(C315,XGBoost3!C:C,XGBoost3!E:E)</f>
        <v>3.4147815704345699</v>
      </c>
      <c r="S315" s="16">
        <f>_xlfn.XLOOKUP(C315,XGBoost3!C:C,XGBoost3!F:F)</f>
        <v>2.61116218566894</v>
      </c>
      <c r="T315" s="16">
        <f>_xlfn.XLOOKUP(C315,Conv1!C:C,Conv1!D:D)</f>
        <v>43.9561958312988</v>
      </c>
      <c r="U315" s="16">
        <f>_xlfn.XLOOKUP(C315,Conv1!C:C,Conv1!E:E)</f>
        <v>1.3140906095504701</v>
      </c>
      <c r="V315" s="16">
        <f>_xlfn.XLOOKUP(C315,Conv1!C:C,Conv1!F:F)</f>
        <v>4.62390089035034</v>
      </c>
      <c r="W315" s="16">
        <f>_xlfn.XLOOKUP(C315,Conv2!C:C,Conv2!D:D)</f>
        <v>1.5712814331054601</v>
      </c>
      <c r="X315" s="16">
        <f>_xlfn.XLOOKUP(C315,Conv2!C:C,Conv2!E:E)</f>
        <v>4.7141575813293404</v>
      </c>
      <c r="Y315" s="16">
        <f>_xlfn.XLOOKUP(C315,Conv2!C:C,Conv2!E:E)</f>
        <v>4.7141575813293404</v>
      </c>
      <c r="Z315" s="15">
        <f t="shared" si="80"/>
        <v>1</v>
      </c>
      <c r="AA315" s="15">
        <f t="shared" si="81"/>
        <v>1</v>
      </c>
      <c r="AB315" s="15">
        <f t="shared" si="82"/>
        <v>1</v>
      </c>
      <c r="AC315" s="15">
        <f t="shared" si="83"/>
        <v>-1</v>
      </c>
      <c r="AD315" s="15">
        <f t="shared" si="90"/>
        <v>-1</v>
      </c>
      <c r="AE315" s="15">
        <f t="shared" si="91"/>
        <v>1</v>
      </c>
      <c r="AF315" s="15">
        <f t="shared" si="84"/>
        <v>1</v>
      </c>
      <c r="AG315" s="15">
        <f t="shared" si="85"/>
        <v>1</v>
      </c>
      <c r="AH315" s="15">
        <f t="shared" si="86"/>
        <v>1</v>
      </c>
      <c r="AI315" s="15">
        <f t="shared" si="87"/>
        <v>0</v>
      </c>
      <c r="AJ315" s="17">
        <f t="shared" si="92"/>
        <v>0</v>
      </c>
      <c r="AK315" s="17">
        <f t="shared" si="93"/>
        <v>1</v>
      </c>
      <c r="AL315" s="15">
        <f t="shared" si="94"/>
        <v>0</v>
      </c>
      <c r="AM315" s="15">
        <f t="shared" si="95"/>
        <v>0</v>
      </c>
      <c r="AN315" s="15">
        <f t="shared" si="96"/>
        <v>1</v>
      </c>
      <c r="AO315" s="16">
        <f t="shared" si="88"/>
        <v>1.9630103408621749</v>
      </c>
      <c r="AP315" s="16">
        <f t="shared" si="97"/>
        <v>42.179851280973885</v>
      </c>
      <c r="AQ315" s="18">
        <f t="shared" si="98"/>
        <v>1.1766364841661572</v>
      </c>
    </row>
    <row r="316" spans="1:43" x14ac:dyDescent="0.2">
      <c r="A316" s="14" t="s">
        <v>28</v>
      </c>
      <c r="B316" s="15" t="s">
        <v>18</v>
      </c>
      <c r="C316" s="15" t="str">
        <f t="shared" si="99"/>
        <v>Wolves Crystal Palace</v>
      </c>
      <c r="D316" s="15">
        <v>2</v>
      </c>
      <c r="E316" s="15">
        <v>0</v>
      </c>
      <c r="F316" s="15" t="s">
        <v>24</v>
      </c>
      <c r="G316" s="15">
        <f t="shared" si="89"/>
        <v>1</v>
      </c>
      <c r="H316" s="15">
        <v>2.4500000000000002</v>
      </c>
      <c r="I316" s="15">
        <v>3.2</v>
      </c>
      <c r="J316" s="15">
        <v>3</v>
      </c>
      <c r="K316" s="15">
        <v>2.4500000000000002</v>
      </c>
      <c r="L316" s="15">
        <v>3.1</v>
      </c>
      <c r="M316" s="15">
        <v>3</v>
      </c>
      <c r="N316" s="15">
        <v>2.4</v>
      </c>
      <c r="O316" s="15">
        <v>3.2</v>
      </c>
      <c r="P316" s="15">
        <v>3.05</v>
      </c>
      <c r="Q316" s="16">
        <f>_xlfn.XLOOKUP(C316,XGBoost3!C:C,XGBoost3!D:D)</f>
        <v>1.79624152183532</v>
      </c>
      <c r="R316" s="16">
        <f>_xlfn.XLOOKUP(C316,XGBoost3!C:C,XGBoost3!E:E)</f>
        <v>4.9776926040649396</v>
      </c>
      <c r="S316" s="16">
        <f>_xlfn.XLOOKUP(C316,XGBoost3!C:C,XGBoost3!F:F)</f>
        <v>4.1256561279296804</v>
      </c>
      <c r="T316" s="16">
        <f>_xlfn.XLOOKUP(C316,Conv1!C:C,Conv1!D:D)</f>
        <v>60.599399566650298</v>
      </c>
      <c r="U316" s="16">
        <f>_xlfn.XLOOKUP(C316,Conv1!C:C,Conv1!E:E)</f>
        <v>1.0169414281845</v>
      </c>
      <c r="V316" s="16">
        <f>_xlfn.XLOOKUP(C316,Conv1!C:C,Conv1!F:F)</f>
        <v>6350.38134765625</v>
      </c>
      <c r="W316" s="16">
        <f>_xlfn.XLOOKUP(C316,Conv2!C:C,Conv2!D:D)</f>
        <v>3.4302084445953298</v>
      </c>
      <c r="X316" s="16">
        <f>_xlfn.XLOOKUP(C316,Conv2!C:C,Conv2!E:E)</f>
        <v>3.2735829353332502</v>
      </c>
      <c r="Y316" s="16">
        <f>_xlfn.XLOOKUP(C316,Conv2!C:C,Conv2!E:E)</f>
        <v>3.2735829353332502</v>
      </c>
      <c r="Z316" s="15">
        <f t="shared" si="80"/>
        <v>1</v>
      </c>
      <c r="AA316" s="15">
        <f t="shared" si="81"/>
        <v>1</v>
      </c>
      <c r="AB316" s="15">
        <f t="shared" si="82"/>
        <v>1</v>
      </c>
      <c r="AC316" s="15">
        <f t="shared" si="83"/>
        <v>1</v>
      </c>
      <c r="AD316" s="15">
        <f t="shared" si="90"/>
        <v>-1</v>
      </c>
      <c r="AE316" s="15">
        <f t="shared" si="91"/>
        <v>-1</v>
      </c>
      <c r="AF316" s="15">
        <f t="shared" si="84"/>
        <v>1</v>
      </c>
      <c r="AG316" s="15">
        <f t="shared" si="85"/>
        <v>1</v>
      </c>
      <c r="AH316" s="15">
        <f t="shared" si="86"/>
        <v>1</v>
      </c>
      <c r="AI316" s="15">
        <f t="shared" si="87"/>
        <v>1</v>
      </c>
      <c r="AJ316" s="17">
        <f t="shared" si="92"/>
        <v>0</v>
      </c>
      <c r="AK316" s="17">
        <f t="shared" si="93"/>
        <v>0</v>
      </c>
      <c r="AL316" s="15">
        <f t="shared" si="94"/>
        <v>1</v>
      </c>
      <c r="AM316" s="15">
        <f t="shared" si="95"/>
        <v>0</v>
      </c>
      <c r="AN316" s="15">
        <f t="shared" si="96"/>
        <v>0</v>
      </c>
      <c r="AO316" s="16">
        <f t="shared" si="88"/>
        <v>2.1637355198950701</v>
      </c>
      <c r="AP316" s="16">
        <f t="shared" si="97"/>
        <v>6347.5985358869657</v>
      </c>
      <c r="AQ316" s="18">
        <f t="shared" si="98"/>
        <v>1.0567559872837335</v>
      </c>
    </row>
    <row r="317" spans="1:43" x14ac:dyDescent="0.2">
      <c r="A317" s="14" t="s">
        <v>26</v>
      </c>
      <c r="B317" s="15" t="s">
        <v>21</v>
      </c>
      <c r="C317" s="15" t="str">
        <f t="shared" si="99"/>
        <v>Aston Villa Fulham</v>
      </c>
      <c r="D317" s="15">
        <v>1</v>
      </c>
      <c r="E317" s="15">
        <v>0</v>
      </c>
      <c r="F317" s="15" t="s">
        <v>24</v>
      </c>
      <c r="G317" s="15">
        <f t="shared" si="89"/>
        <v>1</v>
      </c>
      <c r="H317" s="15">
        <v>1.75</v>
      </c>
      <c r="I317" s="15">
        <v>4</v>
      </c>
      <c r="J317" s="15">
        <v>4.2</v>
      </c>
      <c r="K317" s="15">
        <v>1.8</v>
      </c>
      <c r="L317" s="15">
        <v>3.75</v>
      </c>
      <c r="M317" s="15">
        <v>4.2</v>
      </c>
      <c r="N317" s="15">
        <v>1.77</v>
      </c>
      <c r="O317" s="15">
        <v>3.8</v>
      </c>
      <c r="P317" s="15">
        <v>4.4000000000000004</v>
      </c>
      <c r="Q317" s="16">
        <f>_xlfn.XLOOKUP(C317,XGBoost3!C:C,XGBoost3!D:D)</f>
        <v>2.1360559463500901</v>
      </c>
      <c r="R317" s="16">
        <f>_xlfn.XLOOKUP(C317,XGBoost3!C:C,XGBoost3!E:E)</f>
        <v>3.3270080089568999</v>
      </c>
      <c r="S317" s="16">
        <f>_xlfn.XLOOKUP(C317,XGBoost3!C:C,XGBoost3!F:F)</f>
        <v>4.3238167762756303</v>
      </c>
      <c r="T317" s="16">
        <f>_xlfn.XLOOKUP(C317,Conv1!C:C,Conv1!D:D)</f>
        <v>1.10968470573425</v>
      </c>
      <c r="U317" s="16">
        <f>_xlfn.XLOOKUP(C317,Conv1!C:C,Conv1!E:E)</f>
        <v>218.36689758300699</v>
      </c>
      <c r="V317" s="16">
        <f>_xlfn.XLOOKUP(C317,Conv1!C:C,Conv1!F:F)</f>
        <v>10.6085453033447</v>
      </c>
      <c r="W317" s="16">
        <f>_xlfn.XLOOKUP(C317,Conv2!C:C,Conv2!D:D)</f>
        <v>1.3807837963104199</v>
      </c>
      <c r="X317" s="16">
        <f>_xlfn.XLOOKUP(C317,Conv2!C:C,Conv2!E:E)</f>
        <v>6.25040435791015</v>
      </c>
      <c r="Y317" s="16">
        <f>_xlfn.XLOOKUP(C317,Conv2!C:C,Conv2!E:E)</f>
        <v>6.25040435791015</v>
      </c>
      <c r="Z317" s="15">
        <f t="shared" si="80"/>
        <v>1</v>
      </c>
      <c r="AA317" s="15">
        <f t="shared" si="81"/>
        <v>1</v>
      </c>
      <c r="AB317" s="15">
        <f t="shared" si="82"/>
        <v>1</v>
      </c>
      <c r="AC317" s="15">
        <f t="shared" si="83"/>
        <v>1</v>
      </c>
      <c r="AD317" s="15">
        <f t="shared" si="90"/>
        <v>1</v>
      </c>
      <c r="AE317" s="15">
        <f t="shared" si="91"/>
        <v>1</v>
      </c>
      <c r="AF317" s="15">
        <f t="shared" si="84"/>
        <v>1</v>
      </c>
      <c r="AG317" s="15">
        <f t="shared" si="85"/>
        <v>1</v>
      </c>
      <c r="AH317" s="15">
        <f t="shared" si="86"/>
        <v>1</v>
      </c>
      <c r="AI317" s="15">
        <f t="shared" si="87"/>
        <v>1</v>
      </c>
      <c r="AJ317" s="17">
        <f t="shared" si="92"/>
        <v>1</v>
      </c>
      <c r="AK317" s="17">
        <f t="shared" si="93"/>
        <v>1</v>
      </c>
      <c r="AL317" s="15">
        <f t="shared" si="94"/>
        <v>1</v>
      </c>
      <c r="AM317" s="15">
        <f t="shared" si="95"/>
        <v>1</v>
      </c>
      <c r="AN317" s="15">
        <f t="shared" si="96"/>
        <v>1</v>
      </c>
      <c r="AO317" s="16">
        <f t="shared" si="88"/>
        <v>0.60292807450492258</v>
      </c>
      <c r="AP317" s="16">
        <f t="shared" si="97"/>
        <v>214.65771728374486</v>
      </c>
      <c r="AQ317" s="18">
        <f t="shared" si="98"/>
        <v>3.0951521866060898</v>
      </c>
    </row>
    <row r="318" spans="1:43" x14ac:dyDescent="0.2">
      <c r="A318" s="14" t="s">
        <v>27</v>
      </c>
      <c r="B318" s="15" t="s">
        <v>35</v>
      </c>
      <c r="C318" s="15" t="str">
        <f t="shared" si="99"/>
        <v>Leeds Leicester</v>
      </c>
      <c r="D318" s="15">
        <v>1</v>
      </c>
      <c r="E318" s="15">
        <v>1</v>
      </c>
      <c r="F318" s="15" t="s">
        <v>23</v>
      </c>
      <c r="G318" s="15">
        <f t="shared" si="89"/>
        <v>0</v>
      </c>
      <c r="H318" s="15">
        <v>2.2999999999999998</v>
      </c>
      <c r="I318" s="15">
        <v>3.5</v>
      </c>
      <c r="J318" s="15">
        <v>3</v>
      </c>
      <c r="K318" s="15">
        <v>2.25</v>
      </c>
      <c r="L318" s="15">
        <v>3.5</v>
      </c>
      <c r="M318" s="15">
        <v>3</v>
      </c>
      <c r="N318" s="15">
        <v>2.2999999999999998</v>
      </c>
      <c r="O318" s="15">
        <v>3.55</v>
      </c>
      <c r="P318" s="15">
        <v>3</v>
      </c>
      <c r="Q318" s="16">
        <f>_xlfn.XLOOKUP(C318,XGBoost3!C:C,XGBoost3!D:D)</f>
        <v>2.4792418479919398</v>
      </c>
      <c r="R318" s="16">
        <f>_xlfn.XLOOKUP(C318,XGBoost3!C:C,XGBoost3!E:E)</f>
        <v>4.35965824127197</v>
      </c>
      <c r="S318" s="16">
        <f>_xlfn.XLOOKUP(C318,XGBoost3!C:C,XGBoost3!F:F)</f>
        <v>2.7227549552917401</v>
      </c>
      <c r="T318" s="16">
        <f>_xlfn.XLOOKUP(C318,Conv1!C:C,Conv1!D:D)</f>
        <v>3.5700249671936</v>
      </c>
      <c r="U318" s="16">
        <f>_xlfn.XLOOKUP(C318,Conv1!C:C,Conv1!E:E)</f>
        <v>34.965255737304602</v>
      </c>
      <c r="V318" s="16">
        <f>_xlfn.XLOOKUP(C318,Conv1!C:C,Conv1!F:F)</f>
        <v>1.4465707540512001</v>
      </c>
      <c r="W318" s="16">
        <f>_xlfn.XLOOKUP(C318,Conv2!C:C,Conv2!D:D)</f>
        <v>3.0406475067138601</v>
      </c>
      <c r="X318" s="16">
        <f>_xlfn.XLOOKUP(C318,Conv2!C:C,Conv2!E:E)</f>
        <v>3.1625235080718901</v>
      </c>
      <c r="Y318" s="16">
        <f>_xlfn.XLOOKUP(C318,Conv2!C:C,Conv2!E:E)</f>
        <v>3.1625235080718901</v>
      </c>
      <c r="Z318" s="15">
        <f t="shared" si="80"/>
        <v>1</v>
      </c>
      <c r="AA318" s="15">
        <f t="shared" si="81"/>
        <v>1</v>
      </c>
      <c r="AB318" s="15">
        <f t="shared" si="82"/>
        <v>1</v>
      </c>
      <c r="AC318" s="15">
        <f t="shared" si="83"/>
        <v>1</v>
      </c>
      <c r="AD318" s="15">
        <f t="shared" si="90"/>
        <v>-1</v>
      </c>
      <c r="AE318" s="15">
        <f t="shared" si="91"/>
        <v>1</v>
      </c>
      <c r="AF318" s="15">
        <f t="shared" si="84"/>
        <v>0</v>
      </c>
      <c r="AG318" s="15">
        <f t="shared" si="85"/>
        <v>0</v>
      </c>
      <c r="AH318" s="15">
        <f t="shared" si="86"/>
        <v>0</v>
      </c>
      <c r="AI318" s="15">
        <f t="shared" si="87"/>
        <v>0</v>
      </c>
      <c r="AJ318" s="17">
        <f t="shared" si="92"/>
        <v>0</v>
      </c>
      <c r="AK318" s="17">
        <f t="shared" si="93"/>
        <v>0</v>
      </c>
      <c r="AL318" s="15">
        <f t="shared" si="94"/>
        <v>1</v>
      </c>
      <c r="AM318" s="15">
        <f t="shared" si="95"/>
        <v>1</v>
      </c>
      <c r="AN318" s="15">
        <f t="shared" si="96"/>
        <v>1</v>
      </c>
      <c r="AO318" s="16">
        <f t="shared" si="88"/>
        <v>0.87437916406240535</v>
      </c>
      <c r="AP318" s="16">
        <f t="shared" si="97"/>
        <v>31.479269351109689</v>
      </c>
      <c r="AQ318" s="18">
        <f t="shared" si="98"/>
        <v>0.8515342927177777</v>
      </c>
    </row>
    <row r="319" spans="1:43" x14ac:dyDescent="0.2">
      <c r="A319" s="14" t="s">
        <v>30</v>
      </c>
      <c r="B319" s="15" t="s">
        <v>38</v>
      </c>
      <c r="C319" s="15" t="str">
        <f t="shared" si="99"/>
        <v>Nott'm Forest Brighton</v>
      </c>
      <c r="D319" s="15">
        <v>3</v>
      </c>
      <c r="E319" s="15">
        <v>1</v>
      </c>
      <c r="F319" s="15" t="s">
        <v>24</v>
      </c>
      <c r="G319" s="15">
        <f t="shared" si="89"/>
        <v>1</v>
      </c>
      <c r="H319" s="15">
        <v>6</v>
      </c>
      <c r="I319" s="15">
        <v>4.2</v>
      </c>
      <c r="J319" s="15">
        <v>1.53</v>
      </c>
      <c r="K319" s="15">
        <v>6</v>
      </c>
      <c r="L319" s="15">
        <v>4.33</v>
      </c>
      <c r="M319" s="15">
        <v>1.53</v>
      </c>
      <c r="N319" s="15">
        <v>5.75</v>
      </c>
      <c r="O319" s="15">
        <v>4.4000000000000004</v>
      </c>
      <c r="P319" s="15">
        <v>1.53</v>
      </c>
      <c r="Q319" s="16">
        <f>_xlfn.XLOOKUP(C319,XGBoost3!C:C,XGBoost3!D:D)</f>
        <v>3.1487348079681299</v>
      </c>
      <c r="R319" s="16">
        <f>_xlfn.XLOOKUP(C319,XGBoost3!C:C,XGBoost3!E:E)</f>
        <v>3.7559680938720699</v>
      </c>
      <c r="S319" s="16">
        <f>_xlfn.XLOOKUP(C319,XGBoost3!C:C,XGBoost3!F:F)</f>
        <v>2.4028692245483398</v>
      </c>
      <c r="T319" s="16">
        <f>_xlfn.XLOOKUP(C319,Conv1!C:C,Conv1!D:D)</f>
        <v>9.7202157974243093</v>
      </c>
      <c r="U319" s="16">
        <f>_xlfn.XLOOKUP(C319,Conv1!C:C,Conv1!E:E)</f>
        <v>449.40951538085898</v>
      </c>
      <c r="V319" s="16">
        <f>_xlfn.XLOOKUP(C319,Conv1!C:C,Conv1!F:F)</f>
        <v>1.11744761466979</v>
      </c>
      <c r="W319" s="16">
        <f>_xlfn.XLOOKUP(C319,Conv2!C:C,Conv2!D:D)</f>
        <v>3.4786474704742401</v>
      </c>
      <c r="X319" s="16">
        <f>_xlfn.XLOOKUP(C319,Conv2!C:C,Conv2!E:E)</f>
        <v>3.61691117286682</v>
      </c>
      <c r="Y319" s="16">
        <f>_xlfn.XLOOKUP(C319,Conv2!C:C,Conv2!E:E)</f>
        <v>3.61691117286682</v>
      </c>
      <c r="Z319" s="15">
        <f t="shared" si="80"/>
        <v>-1</v>
      </c>
      <c r="AA319" s="15">
        <f t="shared" si="81"/>
        <v>-1</v>
      </c>
      <c r="AB319" s="15">
        <f t="shared" si="82"/>
        <v>-1</v>
      </c>
      <c r="AC319" s="15">
        <f t="shared" si="83"/>
        <v>-1</v>
      </c>
      <c r="AD319" s="15">
        <f t="shared" si="90"/>
        <v>-1</v>
      </c>
      <c r="AE319" s="15">
        <f t="shared" si="91"/>
        <v>1</v>
      </c>
      <c r="AF319" s="15">
        <f t="shared" si="84"/>
        <v>0</v>
      </c>
      <c r="AG319" s="15">
        <f t="shared" si="85"/>
        <v>0</v>
      </c>
      <c r="AH319" s="15">
        <f t="shared" si="86"/>
        <v>0</v>
      </c>
      <c r="AI319" s="15">
        <f t="shared" si="87"/>
        <v>0</v>
      </c>
      <c r="AJ319" s="17">
        <f t="shared" si="92"/>
        <v>0</v>
      </c>
      <c r="AK319" s="17">
        <f t="shared" si="93"/>
        <v>1</v>
      </c>
      <c r="AL319" s="15">
        <f t="shared" si="94"/>
        <v>1</v>
      </c>
      <c r="AM319" s="15">
        <f t="shared" si="95"/>
        <v>1</v>
      </c>
      <c r="AN319" s="15">
        <f t="shared" si="96"/>
        <v>0</v>
      </c>
      <c r="AO319" s="16">
        <f t="shared" si="88"/>
        <v>2.8183786790548564</v>
      </c>
      <c r="AP319" s="16">
        <f t="shared" si="97"/>
        <v>445.02741667503557</v>
      </c>
      <c r="AQ319" s="18">
        <f t="shared" si="98"/>
        <v>3.1823684054490382</v>
      </c>
    </row>
    <row r="320" spans="1:43" x14ac:dyDescent="0.2">
      <c r="A320" s="14" t="s">
        <v>34</v>
      </c>
      <c r="B320" s="15" t="s">
        <v>36</v>
      </c>
      <c r="C320" s="15" t="str">
        <f t="shared" si="99"/>
        <v>Chelsea Brentford</v>
      </c>
      <c r="D320" s="15">
        <v>0</v>
      </c>
      <c r="E320" s="15">
        <v>2</v>
      </c>
      <c r="F320" s="15" t="s">
        <v>20</v>
      </c>
      <c r="G320" s="15">
        <f t="shared" si="89"/>
        <v>-1</v>
      </c>
      <c r="H320" s="15">
        <v>1.7</v>
      </c>
      <c r="I320" s="15">
        <v>4</v>
      </c>
      <c r="J320" s="15">
        <v>4.75</v>
      </c>
      <c r="K320" s="15">
        <v>1.7</v>
      </c>
      <c r="L320" s="15">
        <v>3.75</v>
      </c>
      <c r="M320" s="15">
        <v>5</v>
      </c>
      <c r="N320" s="15">
        <v>1.73</v>
      </c>
      <c r="O320" s="15">
        <v>3.9</v>
      </c>
      <c r="P320" s="15">
        <v>4.5999999999999996</v>
      </c>
      <c r="Q320" s="16">
        <f>_xlfn.XLOOKUP(C320,XGBoost3!C:C,XGBoost3!D:D)</f>
        <v>2.5493633747100799</v>
      </c>
      <c r="R320" s="16">
        <f>_xlfn.XLOOKUP(C320,XGBoost3!C:C,XGBoost3!E:E)</f>
        <v>3.99086570739746</v>
      </c>
      <c r="S320" s="16">
        <f>_xlfn.XLOOKUP(C320,XGBoost3!C:C,XGBoost3!F:F)</f>
        <v>2.7997639179229701</v>
      </c>
      <c r="T320" s="16">
        <f>_xlfn.XLOOKUP(C320,Conv1!C:C,Conv1!D:D)</f>
        <v>19.363265991210898</v>
      </c>
      <c r="U320" s="16">
        <f>_xlfn.XLOOKUP(C320,Conv1!C:C,Conv1!E:E)</f>
        <v>5.6499176025390598</v>
      </c>
      <c r="V320" s="16">
        <f>_xlfn.XLOOKUP(C320,Conv1!C:C,Conv1!F:F)</f>
        <v>1.29640793800354</v>
      </c>
      <c r="W320" s="16">
        <f>_xlfn.XLOOKUP(C320,Conv2!C:C,Conv2!D:D)</f>
        <v>2.14373350143432</v>
      </c>
      <c r="X320" s="16">
        <f>_xlfn.XLOOKUP(C320,Conv2!C:C,Conv2!E:E)</f>
        <v>4.1600894927978498</v>
      </c>
      <c r="Y320" s="16">
        <f>_xlfn.XLOOKUP(C320,Conv2!C:C,Conv2!E:E)</f>
        <v>4.1600894927978498</v>
      </c>
      <c r="Z320" s="15">
        <f t="shared" si="80"/>
        <v>1</v>
      </c>
      <c r="AA320" s="15">
        <f t="shared" si="81"/>
        <v>1</v>
      </c>
      <c r="AB320" s="15">
        <f t="shared" si="82"/>
        <v>1</v>
      </c>
      <c r="AC320" s="15">
        <f t="shared" si="83"/>
        <v>1</v>
      </c>
      <c r="AD320" s="15">
        <f t="shared" si="90"/>
        <v>-1</v>
      </c>
      <c r="AE320" s="15">
        <f t="shared" si="91"/>
        <v>1</v>
      </c>
      <c r="AF320" s="15">
        <f t="shared" si="84"/>
        <v>0</v>
      </c>
      <c r="AG320" s="15">
        <f t="shared" si="85"/>
        <v>0</v>
      </c>
      <c r="AH320" s="15">
        <f t="shared" si="86"/>
        <v>0</v>
      </c>
      <c r="AI320" s="15">
        <f t="shared" si="87"/>
        <v>0</v>
      </c>
      <c r="AJ320" s="17">
        <f t="shared" si="92"/>
        <v>1</v>
      </c>
      <c r="AK320" s="17">
        <f t="shared" si="93"/>
        <v>0</v>
      </c>
      <c r="AL320" s="15">
        <f t="shared" si="94"/>
        <v>1</v>
      </c>
      <c r="AM320" s="15">
        <f t="shared" si="95"/>
        <v>0</v>
      </c>
      <c r="AN320" s="15">
        <f t="shared" si="96"/>
        <v>1</v>
      </c>
      <c r="AO320" s="16">
        <f t="shared" si="88"/>
        <v>1.9800158756457447</v>
      </c>
      <c r="AP320" s="16">
        <f t="shared" si="97"/>
        <v>18.025204621433758</v>
      </c>
      <c r="AQ320" s="18">
        <f t="shared" si="98"/>
        <v>0.65752810496571024</v>
      </c>
    </row>
    <row r="321" spans="1:43" x14ac:dyDescent="0.2">
      <c r="A321" s="14" t="s">
        <v>39</v>
      </c>
      <c r="B321" s="15" t="s">
        <v>22</v>
      </c>
      <c r="C321" s="15" t="str">
        <f t="shared" si="99"/>
        <v>West Ham Liverpool</v>
      </c>
      <c r="D321" s="15">
        <v>1</v>
      </c>
      <c r="E321" s="15">
        <v>2</v>
      </c>
      <c r="F321" s="15" t="s">
        <v>20</v>
      </c>
      <c r="G321" s="15">
        <f t="shared" si="89"/>
        <v>-1</v>
      </c>
      <c r="H321" s="15">
        <v>3.9</v>
      </c>
      <c r="I321" s="15">
        <v>3.9</v>
      </c>
      <c r="J321" s="15">
        <v>1.85</v>
      </c>
      <c r="K321" s="15">
        <v>3.8</v>
      </c>
      <c r="L321" s="15">
        <v>3.7</v>
      </c>
      <c r="M321" s="15">
        <v>1.9</v>
      </c>
      <c r="N321" s="15">
        <v>3.85</v>
      </c>
      <c r="O321" s="15">
        <v>3.8</v>
      </c>
      <c r="P321" s="15">
        <v>1.9</v>
      </c>
      <c r="Q321" s="16">
        <f>_xlfn.XLOOKUP(C321,XGBoost3!C:C,XGBoost3!D:D)</f>
        <v>2.58111500740051</v>
      </c>
      <c r="R321" s="16">
        <f>_xlfn.XLOOKUP(C321,XGBoost3!C:C,XGBoost3!E:E)</f>
        <v>6.1075258255004803</v>
      </c>
      <c r="S321" s="16">
        <f>_xlfn.XLOOKUP(C321,XGBoost3!C:C,XGBoost3!F:F)</f>
        <v>2.2279746532440101</v>
      </c>
      <c r="T321" s="16">
        <f>_xlfn.XLOOKUP(C321,Conv1!C:C,Conv1!D:D)</f>
        <v>1.0248178243637001</v>
      </c>
      <c r="U321" s="16">
        <f>_xlfn.XLOOKUP(C321,Conv1!C:C,Conv1!E:E)</f>
        <v>50.753242492675703</v>
      </c>
      <c r="V321" s="16">
        <f>_xlfn.XLOOKUP(C321,Conv1!C:C,Conv1!F:F)</f>
        <v>221.54800415039</v>
      </c>
      <c r="W321" s="16">
        <f>_xlfn.XLOOKUP(C321,Conv2!C:C,Conv2!D:D)</f>
        <v>2.0377597808837802</v>
      </c>
      <c r="X321" s="16">
        <f>_xlfn.XLOOKUP(C321,Conv2!C:C,Conv2!E:E)</f>
        <v>3.5790996551513601</v>
      </c>
      <c r="Y321" s="16">
        <f>_xlfn.XLOOKUP(C321,Conv2!C:C,Conv2!E:E)</f>
        <v>3.5790996551513601</v>
      </c>
      <c r="Z321" s="15">
        <f t="shared" si="80"/>
        <v>-1</v>
      </c>
      <c r="AA321" s="15">
        <f t="shared" si="81"/>
        <v>-1</v>
      </c>
      <c r="AB321" s="15">
        <f t="shared" si="82"/>
        <v>-1</v>
      </c>
      <c r="AC321" s="15">
        <f t="shared" si="83"/>
        <v>-1</v>
      </c>
      <c r="AD321" s="15">
        <f t="shared" si="90"/>
        <v>1</v>
      </c>
      <c r="AE321" s="15">
        <f t="shared" si="91"/>
        <v>1</v>
      </c>
      <c r="AF321" s="15">
        <f t="shared" si="84"/>
        <v>1</v>
      </c>
      <c r="AG321" s="15">
        <f t="shared" si="85"/>
        <v>1</v>
      </c>
      <c r="AH321" s="15">
        <f t="shared" si="86"/>
        <v>1</v>
      </c>
      <c r="AI321" s="15">
        <f t="shared" si="87"/>
        <v>1</v>
      </c>
      <c r="AJ321" s="17">
        <f t="shared" si="92"/>
        <v>0</v>
      </c>
      <c r="AK321" s="17">
        <f t="shared" si="93"/>
        <v>0</v>
      </c>
      <c r="AL321" s="15">
        <f t="shared" si="94"/>
        <v>1</v>
      </c>
      <c r="AM321" s="15">
        <f t="shared" si="95"/>
        <v>0</v>
      </c>
      <c r="AN321" s="15">
        <f t="shared" si="96"/>
        <v>0</v>
      </c>
      <c r="AO321" s="16">
        <f t="shared" si="88"/>
        <v>2.6537354677824259</v>
      </c>
      <c r="AP321" s="16">
        <f t="shared" si="97"/>
        <v>224.62821363789385</v>
      </c>
      <c r="AQ321" s="18">
        <f t="shared" si="98"/>
        <v>2.4804006180587179</v>
      </c>
    </row>
    <row r="322" spans="1:43" x14ac:dyDescent="0.2">
      <c r="A322" s="14" t="s">
        <v>40</v>
      </c>
      <c r="B322" s="15" t="s">
        <v>19</v>
      </c>
      <c r="C322" s="15" t="str">
        <f t="shared" si="99"/>
        <v>Man City Arsenal</v>
      </c>
      <c r="D322" s="15">
        <v>4</v>
      </c>
      <c r="E322" s="15">
        <v>1</v>
      </c>
      <c r="F322" s="15" t="s">
        <v>24</v>
      </c>
      <c r="G322" s="15">
        <f t="shared" si="89"/>
        <v>1</v>
      </c>
      <c r="H322" s="15">
        <v>1.55</v>
      </c>
      <c r="I322" s="15">
        <v>4.5</v>
      </c>
      <c r="J322" s="15">
        <v>5.25</v>
      </c>
      <c r="K322" s="15">
        <v>1.55</v>
      </c>
      <c r="L322" s="15">
        <v>4.4000000000000004</v>
      </c>
      <c r="M322" s="15">
        <v>5.5</v>
      </c>
      <c r="N322" s="15">
        <v>1.55</v>
      </c>
      <c r="O322" s="15">
        <v>4.5</v>
      </c>
      <c r="P322" s="15">
        <v>5.5</v>
      </c>
      <c r="Q322" s="16">
        <f>_xlfn.XLOOKUP(C322,XGBoost3!C:C,XGBoost3!D:D)</f>
        <v>1.4127016067504801</v>
      </c>
      <c r="R322" s="16">
        <f>_xlfn.XLOOKUP(C322,XGBoost3!C:C,XGBoost3!E:E)</f>
        <v>5.0877475738525302</v>
      </c>
      <c r="S322" s="16">
        <f>_xlfn.XLOOKUP(C322,XGBoost3!C:C,XGBoost3!F:F)</f>
        <v>10.461799621581999</v>
      </c>
      <c r="T322" s="16">
        <f>_xlfn.XLOOKUP(C322,Conv1!C:C,Conv1!D:D)</f>
        <v>74.285568237304602</v>
      </c>
      <c r="U322" s="16">
        <f>_xlfn.XLOOKUP(C322,Conv1!C:C,Conv1!E:E)</f>
        <v>1.01364541053771</v>
      </c>
      <c r="V322" s="16">
        <f>_xlfn.XLOOKUP(C322,Conv1!C:C,Conv1!F:F)</f>
        <v>13286658</v>
      </c>
      <c r="W322" s="16">
        <f>_xlfn.XLOOKUP(C322,Conv2!C:C,Conv2!D:D)</f>
        <v>2.1954078674316402</v>
      </c>
      <c r="X322" s="16">
        <f>_xlfn.XLOOKUP(C322,Conv2!C:C,Conv2!E:E)</f>
        <v>3.4570956230163499</v>
      </c>
      <c r="Y322" s="16">
        <f>_xlfn.XLOOKUP(C322,Conv2!C:C,Conv2!E:E)</f>
        <v>3.4570956230163499</v>
      </c>
      <c r="Z322" s="15">
        <f t="shared" ref="Z322:Z381" si="100">-1 + 2*IF(MIN(H322:J322)=H322,1,0)</f>
        <v>1</v>
      </c>
      <c r="AA322" s="15">
        <f t="shared" ref="AA322:AA381" si="101">-1 + 2*IF(MIN(K322:M322)=K322,1,0)</f>
        <v>1</v>
      </c>
      <c r="AB322" s="15">
        <f t="shared" ref="AB322:AB381" si="102">-1 + 2*IF(MIN(N322:P322)=N322,1,0)</f>
        <v>1</v>
      </c>
      <c r="AC322" s="15">
        <f t="shared" ref="AC322:AC381" si="103">-1 + 2*IF(MIN(Q322:S322)=Q322,1,0)</f>
        <v>1</v>
      </c>
      <c r="AD322" s="15">
        <f t="shared" si="90"/>
        <v>-1</v>
      </c>
      <c r="AE322" s="15">
        <f t="shared" si="91"/>
        <v>1</v>
      </c>
      <c r="AF322" s="15">
        <f t="shared" ref="AF322:AF381" si="104">IF(Z322=G322,1,0)</f>
        <v>1</v>
      </c>
      <c r="AG322" s="15">
        <f t="shared" ref="AG322:AG381" si="105">IF(AA322=G322,1,0)</f>
        <v>1</v>
      </c>
      <c r="AH322" s="15">
        <f t="shared" ref="AH322:AH381" si="106">IF(AB322=G322,1,0)</f>
        <v>1</v>
      </c>
      <c r="AI322" s="15">
        <f t="shared" ref="AI322:AI381" si="107">IF(AC322=G322,1,0)</f>
        <v>1</v>
      </c>
      <c r="AJ322" s="17">
        <f t="shared" si="92"/>
        <v>0</v>
      </c>
      <c r="AK322" s="17">
        <f t="shared" si="93"/>
        <v>1</v>
      </c>
      <c r="AL322" s="15">
        <f t="shared" si="94"/>
        <v>1</v>
      </c>
      <c r="AM322" s="15">
        <f t="shared" si="95"/>
        <v>0</v>
      </c>
      <c r="AN322" s="15">
        <f t="shared" si="96"/>
        <v>1</v>
      </c>
      <c r="AO322" s="16">
        <f t="shared" ref="AO322:AO381" si="108">SQRT((Q322-N322)^2+(R322-O322)^2+(S322-P322)^2)</f>
        <v>4.9983750903758422</v>
      </c>
      <c r="AP322" s="16">
        <f t="shared" si="97"/>
        <v>13286652.500199547</v>
      </c>
      <c r="AQ322" s="18">
        <f t="shared" si="98"/>
        <v>2.38278390719202</v>
      </c>
    </row>
    <row r="323" spans="1:43" x14ac:dyDescent="0.2">
      <c r="A323" s="14" t="s">
        <v>33</v>
      </c>
      <c r="B323" s="15" t="s">
        <v>29</v>
      </c>
      <c r="C323" s="15" t="str">
        <f t="shared" si="99"/>
        <v>Everton Newcastle</v>
      </c>
      <c r="D323" s="15">
        <v>1</v>
      </c>
      <c r="E323" s="15">
        <v>4</v>
      </c>
      <c r="F323" s="15" t="s">
        <v>20</v>
      </c>
      <c r="G323" s="15">
        <f t="shared" ref="G323:G381" si="109">IF(F323="H",1,0)+IF(F323="A",-1,0)</f>
        <v>-1</v>
      </c>
      <c r="H323" s="15">
        <v>4.75</v>
      </c>
      <c r="I323" s="15">
        <v>3.6</v>
      </c>
      <c r="J323" s="15">
        <v>1.73</v>
      </c>
      <c r="K323" s="15">
        <v>4.5</v>
      </c>
      <c r="L323" s="15">
        <v>3.6</v>
      </c>
      <c r="M323" s="15">
        <v>1.78</v>
      </c>
      <c r="N323" s="15">
        <v>4.7</v>
      </c>
      <c r="O323" s="15">
        <v>3.65</v>
      </c>
      <c r="P323" s="15">
        <v>1.75</v>
      </c>
      <c r="Q323" s="16">
        <f>_xlfn.XLOOKUP(C323,XGBoost3!C:C,XGBoost3!D:D)</f>
        <v>3.0641572475433301</v>
      </c>
      <c r="R323" s="16">
        <f>_xlfn.XLOOKUP(C323,XGBoost3!C:C,XGBoost3!E:E)</f>
        <v>4.5939850807189897</v>
      </c>
      <c r="S323" s="16">
        <f>_xlfn.XLOOKUP(C323,XGBoost3!C:C,XGBoost3!F:F)</f>
        <v>2.1931262016296298</v>
      </c>
      <c r="T323" s="16">
        <f>_xlfn.XLOOKUP(C323,Conv1!C:C,Conv1!D:D)</f>
        <v>1.72226226329803</v>
      </c>
      <c r="U323" s="16">
        <f>_xlfn.XLOOKUP(C323,Conv1!C:C,Conv1!E:E)</f>
        <v>132.5810546875</v>
      </c>
      <c r="V323" s="16">
        <f>_xlfn.XLOOKUP(C323,Conv1!C:C,Conv1!F:F)</f>
        <v>2.4282112121582</v>
      </c>
      <c r="W323" s="16">
        <f>_xlfn.XLOOKUP(C323,Conv2!C:C,Conv2!D:D)</f>
        <v>2.7217652797698899</v>
      </c>
      <c r="X323" s="16">
        <f>_xlfn.XLOOKUP(C323,Conv2!C:C,Conv2!E:E)</f>
        <v>3.82358717918396</v>
      </c>
      <c r="Y323" s="16">
        <f>_xlfn.XLOOKUP(C323,Conv2!C:C,Conv2!E:E)</f>
        <v>3.82358717918396</v>
      </c>
      <c r="Z323" s="15">
        <f t="shared" si="100"/>
        <v>-1</v>
      </c>
      <c r="AA323" s="15">
        <f t="shared" si="101"/>
        <v>-1</v>
      </c>
      <c r="AB323" s="15">
        <f t="shared" si="102"/>
        <v>-1</v>
      </c>
      <c r="AC323" s="15">
        <f t="shared" si="103"/>
        <v>-1</v>
      </c>
      <c r="AD323" s="15">
        <f t="shared" ref="AD323:AD381" si="110">-1 + 2*IF(MIN(T323:V323)=T323,1,0)</f>
        <v>1</v>
      </c>
      <c r="AE323" s="15">
        <f t="shared" ref="AE323:AE381" si="111">-1 + 2*IF(MIN(W323:Y323)=W323,1,0)</f>
        <v>1</v>
      </c>
      <c r="AF323" s="15">
        <f t="shared" si="104"/>
        <v>1</v>
      </c>
      <c r="AG323" s="15">
        <f t="shared" si="105"/>
        <v>1</v>
      </c>
      <c r="AH323" s="15">
        <f t="shared" si="106"/>
        <v>1</v>
      </c>
      <c r="AI323" s="15">
        <f t="shared" si="107"/>
        <v>1</v>
      </c>
      <c r="AJ323" s="17">
        <f t="shared" ref="AJ323:AJ381" si="112">IF(AD323=G323,1,0)</f>
        <v>0</v>
      </c>
      <c r="AK323" s="17">
        <f t="shared" ref="AK323:AK381" si="113">IF(AE323=G323,1,0)</f>
        <v>0</v>
      </c>
      <c r="AL323" s="15">
        <f t="shared" ref="AL323:AL381" si="114">IF(AI323=AH323,1,0)</f>
        <v>1</v>
      </c>
      <c r="AM323" s="15">
        <f t="shared" ref="AM323:AM381" si="115">IF(AJ323=AH323,1,0)</f>
        <v>0</v>
      </c>
      <c r="AN323" s="15">
        <f t="shared" ref="AN323:AN381" si="116">IF(AK323=AH323,1,0)</f>
        <v>0</v>
      </c>
      <c r="AO323" s="16">
        <f t="shared" si="108"/>
        <v>1.9399613846558275</v>
      </c>
      <c r="AP323" s="16">
        <f t="shared" ref="AP323:AP381" si="117">SQRT((T323-N323)^2+(U323-O323)^2+(V323-P323)^2)</f>
        <v>128.96721969286611</v>
      </c>
      <c r="AQ323" s="18">
        <f t="shared" ref="AQ323:AQ381" si="118">SQRT((W323-N323)^2+(X323-O323)^2+(Y323-P323)^2)</f>
        <v>2.8711163171799639</v>
      </c>
    </row>
    <row r="324" spans="1:43" x14ac:dyDescent="0.2">
      <c r="A324" s="14" t="s">
        <v>32</v>
      </c>
      <c r="B324" s="15" t="s">
        <v>25</v>
      </c>
      <c r="C324" s="15" t="str">
        <f t="shared" ref="C324:C381" si="119" xml:space="preserve"> A324 &amp;" " &amp; B324</f>
        <v>Southampton Bournemouth</v>
      </c>
      <c r="D324" s="15">
        <v>0</v>
      </c>
      <c r="E324" s="15">
        <v>1</v>
      </c>
      <c r="F324" s="15" t="s">
        <v>20</v>
      </c>
      <c r="G324" s="15">
        <f t="shared" si="109"/>
        <v>-1</v>
      </c>
      <c r="H324" s="15">
        <v>2.25</v>
      </c>
      <c r="I324" s="15">
        <v>3.4</v>
      </c>
      <c r="J324" s="15">
        <v>3.2</v>
      </c>
      <c r="K324" s="15">
        <v>2.25</v>
      </c>
      <c r="L324" s="15">
        <v>3.4</v>
      </c>
      <c r="M324" s="15">
        <v>3.1</v>
      </c>
      <c r="N324" s="15">
        <v>2.2999999999999998</v>
      </c>
      <c r="O324" s="15">
        <v>3.4</v>
      </c>
      <c r="P324" s="15">
        <v>3.1</v>
      </c>
      <c r="Q324" s="16">
        <f>_xlfn.XLOOKUP(C324,XGBoost3!C:C,XGBoost3!D:D)</f>
        <v>3.0560772418975799</v>
      </c>
      <c r="R324" s="16">
        <f>_xlfn.XLOOKUP(C324,XGBoost3!C:C,XGBoost3!E:E)</f>
        <v>4.1590380668640101</v>
      </c>
      <c r="S324" s="16">
        <f>_xlfn.XLOOKUP(C324,XGBoost3!C:C,XGBoost3!F:F)</f>
        <v>2.3129787445068302</v>
      </c>
      <c r="T324" s="16">
        <f>_xlfn.XLOOKUP(C324,Conv1!C:C,Conv1!D:D)</f>
        <v>1.16908526420593</v>
      </c>
      <c r="U324" s="16">
        <f>_xlfn.XLOOKUP(C324,Conv1!C:C,Conv1!E:E)</f>
        <v>7.6706976890563903</v>
      </c>
      <c r="V324" s="16">
        <f>_xlfn.XLOOKUP(C324,Conv1!C:C,Conv1!F:F)</f>
        <v>70.105903625488196</v>
      </c>
      <c r="W324" s="16">
        <f>_xlfn.XLOOKUP(C324,Conv2!C:C,Conv2!D:D)</f>
        <v>4.03267478942871</v>
      </c>
      <c r="X324" s="16">
        <f>_xlfn.XLOOKUP(C324,Conv2!C:C,Conv2!E:E)</f>
        <v>3.63705086708068</v>
      </c>
      <c r="Y324" s="16">
        <f>_xlfn.XLOOKUP(C324,Conv2!C:C,Conv2!E:E)</f>
        <v>3.63705086708068</v>
      </c>
      <c r="Z324" s="15">
        <f t="shared" si="100"/>
        <v>1</v>
      </c>
      <c r="AA324" s="15">
        <f t="shared" si="101"/>
        <v>1</v>
      </c>
      <c r="AB324" s="15">
        <f t="shared" si="102"/>
        <v>1</v>
      </c>
      <c r="AC324" s="15">
        <f t="shared" si="103"/>
        <v>-1</v>
      </c>
      <c r="AD324" s="15">
        <f t="shared" si="110"/>
        <v>1</v>
      </c>
      <c r="AE324" s="15">
        <f t="shared" si="111"/>
        <v>-1</v>
      </c>
      <c r="AF324" s="15">
        <f t="shared" si="104"/>
        <v>0</v>
      </c>
      <c r="AG324" s="15">
        <f t="shared" si="105"/>
        <v>0</v>
      </c>
      <c r="AH324" s="15">
        <f t="shared" si="106"/>
        <v>0</v>
      </c>
      <c r="AI324" s="15">
        <f t="shared" si="107"/>
        <v>1</v>
      </c>
      <c r="AJ324" s="17">
        <f t="shared" si="112"/>
        <v>0</v>
      </c>
      <c r="AK324" s="17">
        <f t="shared" si="113"/>
        <v>1</v>
      </c>
      <c r="AL324" s="15">
        <f t="shared" si="114"/>
        <v>0</v>
      </c>
      <c r="AM324" s="15">
        <f t="shared" si="115"/>
        <v>1</v>
      </c>
      <c r="AN324" s="15">
        <f t="shared" si="116"/>
        <v>0</v>
      </c>
      <c r="AO324" s="16">
        <f t="shared" si="108"/>
        <v>1.3293585066723539</v>
      </c>
      <c r="AP324" s="16">
        <f t="shared" si="117"/>
        <v>67.151388277228946</v>
      </c>
      <c r="AQ324" s="18">
        <f t="shared" si="118"/>
        <v>1.8294203107371576</v>
      </c>
    </row>
    <row r="325" spans="1:43" x14ac:dyDescent="0.2">
      <c r="A325" s="14" t="s">
        <v>31</v>
      </c>
      <c r="B325" s="15" t="s">
        <v>37</v>
      </c>
      <c r="C325" s="15" t="str">
        <f t="shared" si="119"/>
        <v>Tottenham Man United</v>
      </c>
      <c r="D325" s="15">
        <v>2</v>
      </c>
      <c r="E325" s="15">
        <v>2</v>
      </c>
      <c r="F325" s="15" t="s">
        <v>23</v>
      </c>
      <c r="G325" s="15">
        <f t="shared" si="109"/>
        <v>0</v>
      </c>
      <c r="H325" s="15">
        <v>2.8</v>
      </c>
      <c r="I325" s="15">
        <v>3.6</v>
      </c>
      <c r="J325" s="15">
        <v>2.4</v>
      </c>
      <c r="K325" s="15">
        <v>2.85</v>
      </c>
      <c r="L325" s="15">
        <v>3.5</v>
      </c>
      <c r="M325" s="15">
        <v>2.37</v>
      </c>
      <c r="N325" s="15">
        <v>2.8</v>
      </c>
      <c r="O325" s="15">
        <v>3.55</v>
      </c>
      <c r="P325" s="15">
        <v>2.4500000000000002</v>
      </c>
      <c r="Q325" s="16">
        <f>_xlfn.XLOOKUP(C325,XGBoost3!C:C,XGBoost3!D:D)</f>
        <v>3.5264604091644198</v>
      </c>
      <c r="R325" s="16">
        <f>_xlfn.XLOOKUP(C325,XGBoost3!C:C,XGBoost3!E:E)</f>
        <v>6.0935754776000897</v>
      </c>
      <c r="S325" s="16">
        <f>_xlfn.XLOOKUP(C325,XGBoost3!C:C,XGBoost3!F:F)</f>
        <v>1.8105372190475399</v>
      </c>
      <c r="T325" s="16">
        <f>_xlfn.XLOOKUP(C325,Conv1!C:C,Conv1!D:D)</f>
        <v>6.5955514907836896</v>
      </c>
      <c r="U325" s="16">
        <f>_xlfn.XLOOKUP(C325,Conv1!C:C,Conv1!E:E)</f>
        <v>2130.35571289062</v>
      </c>
      <c r="V325" s="16">
        <f>_xlfn.XLOOKUP(C325,Conv1!C:C,Conv1!F:F)</f>
        <v>1.17936587333679</v>
      </c>
      <c r="W325" s="16">
        <f>_xlfn.XLOOKUP(C325,Conv2!C:C,Conv2!D:D)</f>
        <v>3.7524733543395898</v>
      </c>
      <c r="X325" s="16">
        <f>_xlfn.XLOOKUP(C325,Conv2!C:C,Conv2!E:E)</f>
        <v>5.0624752044677699</v>
      </c>
      <c r="Y325" s="16">
        <f>_xlfn.XLOOKUP(C325,Conv2!C:C,Conv2!E:E)</f>
        <v>5.0624752044677699</v>
      </c>
      <c r="Z325" s="15">
        <f t="shared" si="100"/>
        <v>-1</v>
      </c>
      <c r="AA325" s="15">
        <f t="shared" si="101"/>
        <v>-1</v>
      </c>
      <c r="AB325" s="15">
        <f t="shared" si="102"/>
        <v>-1</v>
      </c>
      <c r="AC325" s="15">
        <f t="shared" si="103"/>
        <v>-1</v>
      </c>
      <c r="AD325" s="15">
        <f t="shared" si="110"/>
        <v>-1</v>
      </c>
      <c r="AE325" s="15">
        <f t="shared" si="111"/>
        <v>1</v>
      </c>
      <c r="AF325" s="15">
        <f t="shared" si="104"/>
        <v>0</v>
      </c>
      <c r="AG325" s="15">
        <f t="shared" si="105"/>
        <v>0</v>
      </c>
      <c r="AH325" s="15">
        <f t="shared" si="106"/>
        <v>0</v>
      </c>
      <c r="AI325" s="15">
        <f t="shared" si="107"/>
        <v>0</v>
      </c>
      <c r="AJ325" s="17">
        <f t="shared" si="112"/>
        <v>0</v>
      </c>
      <c r="AK325" s="17">
        <f t="shared" si="113"/>
        <v>0</v>
      </c>
      <c r="AL325" s="15">
        <f t="shared" si="114"/>
        <v>1</v>
      </c>
      <c r="AM325" s="15">
        <f t="shared" si="115"/>
        <v>1</v>
      </c>
      <c r="AN325" s="15">
        <f t="shared" si="116"/>
        <v>1</v>
      </c>
      <c r="AO325" s="16">
        <f t="shared" si="108"/>
        <v>2.7214763611972299</v>
      </c>
      <c r="AP325" s="16">
        <f t="shared" si="117"/>
        <v>2126.8094792685074</v>
      </c>
      <c r="AQ325" s="18">
        <f t="shared" si="118"/>
        <v>3.1654088880926028</v>
      </c>
    </row>
    <row r="326" spans="1:43" x14ac:dyDescent="0.2">
      <c r="A326" s="14" t="s">
        <v>18</v>
      </c>
      <c r="B326" s="15" t="s">
        <v>39</v>
      </c>
      <c r="C326" s="15" t="str">
        <f t="shared" si="119"/>
        <v>Crystal Palace West Ham</v>
      </c>
      <c r="D326" s="15">
        <v>4</v>
      </c>
      <c r="E326" s="15">
        <v>3</v>
      </c>
      <c r="F326" s="15" t="s">
        <v>24</v>
      </c>
      <c r="G326" s="15">
        <f t="shared" si="109"/>
        <v>1</v>
      </c>
      <c r="H326" s="15">
        <v>2.63</v>
      </c>
      <c r="I326" s="15">
        <v>3.25</v>
      </c>
      <c r="J326" s="15">
        <v>2.75</v>
      </c>
      <c r="K326" s="15">
        <v>2.6</v>
      </c>
      <c r="L326" s="15">
        <v>3.2</v>
      </c>
      <c r="M326" s="15">
        <v>2.75</v>
      </c>
      <c r="N326" s="15">
        <v>2.65</v>
      </c>
      <c r="O326" s="15">
        <v>3.2</v>
      </c>
      <c r="P326" s="15">
        <v>2.8</v>
      </c>
      <c r="Q326" s="16">
        <f>_xlfn.XLOOKUP(C326,XGBoost3!C:C,XGBoost3!D:D)</f>
        <v>2.4018292427062899</v>
      </c>
      <c r="R326" s="16">
        <f>_xlfn.XLOOKUP(C326,XGBoost3!C:C,XGBoost3!E:E)</f>
        <v>4.0832529067993102</v>
      </c>
      <c r="S326" s="16">
        <f>_xlfn.XLOOKUP(C326,XGBoost3!C:C,XGBoost3!F:F)</f>
        <v>2.9520480632781898</v>
      </c>
      <c r="T326" s="16">
        <f>_xlfn.XLOOKUP(C326,Conv1!C:C,Conv1!D:D)</f>
        <v>1.0362423658370901</v>
      </c>
      <c r="U326" s="16">
        <f>_xlfn.XLOOKUP(C326,Conv1!C:C,Conv1!E:E)</f>
        <v>3026.98168945312</v>
      </c>
      <c r="V326" s="16">
        <f>_xlfn.XLOOKUP(C326,Conv1!C:C,Conv1!F:F)</f>
        <v>28.8646736145019</v>
      </c>
      <c r="W326" s="16">
        <f>_xlfn.XLOOKUP(C326,Conv2!C:C,Conv2!D:D)</f>
        <v>2.9481947422027499</v>
      </c>
      <c r="X326" s="16">
        <f>_xlfn.XLOOKUP(C326,Conv2!C:C,Conv2!E:E)</f>
        <v>3.3182117938995299</v>
      </c>
      <c r="Y326" s="16">
        <f>_xlfn.XLOOKUP(C326,Conv2!C:C,Conv2!E:E)</f>
        <v>3.3182117938995299</v>
      </c>
      <c r="Z326" s="15">
        <f t="shared" si="100"/>
        <v>1</v>
      </c>
      <c r="AA326" s="15">
        <f t="shared" si="101"/>
        <v>1</v>
      </c>
      <c r="AB326" s="15">
        <f t="shared" si="102"/>
        <v>1</v>
      </c>
      <c r="AC326" s="15">
        <f t="shared" si="103"/>
        <v>1</v>
      </c>
      <c r="AD326" s="15">
        <f t="shared" si="110"/>
        <v>1</v>
      </c>
      <c r="AE326" s="15">
        <f t="shared" si="111"/>
        <v>1</v>
      </c>
      <c r="AF326" s="15">
        <f t="shared" si="104"/>
        <v>1</v>
      </c>
      <c r="AG326" s="15">
        <f t="shared" si="105"/>
        <v>1</v>
      </c>
      <c r="AH326" s="15">
        <f t="shared" si="106"/>
        <v>1</v>
      </c>
      <c r="AI326" s="15">
        <f t="shared" si="107"/>
        <v>1</v>
      </c>
      <c r="AJ326" s="17">
        <f t="shared" si="112"/>
        <v>1</v>
      </c>
      <c r="AK326" s="17">
        <f t="shared" si="113"/>
        <v>1</v>
      </c>
      <c r="AL326" s="15">
        <f t="shared" si="114"/>
        <v>1</v>
      </c>
      <c r="AM326" s="15">
        <f t="shared" si="115"/>
        <v>1</v>
      </c>
      <c r="AN326" s="15">
        <f t="shared" si="116"/>
        <v>1</v>
      </c>
      <c r="AO326" s="16">
        <f t="shared" si="108"/>
        <v>0.92996937352356535</v>
      </c>
      <c r="AP326" s="16">
        <f t="shared" si="117"/>
        <v>3023.8944553169013</v>
      </c>
      <c r="AQ326" s="18">
        <f t="shared" si="118"/>
        <v>0.60945680390892221</v>
      </c>
    </row>
    <row r="327" spans="1:43" x14ac:dyDescent="0.2">
      <c r="A327" s="14" t="s">
        <v>36</v>
      </c>
      <c r="B327" s="15" t="s">
        <v>30</v>
      </c>
      <c r="C327" s="15" t="str">
        <f t="shared" si="119"/>
        <v>Brentford Nott'm Forest</v>
      </c>
      <c r="D327" s="15">
        <v>2</v>
      </c>
      <c r="E327" s="15">
        <v>1</v>
      </c>
      <c r="F327" s="15" t="s">
        <v>24</v>
      </c>
      <c r="G327" s="15">
        <f t="shared" si="109"/>
        <v>1</v>
      </c>
      <c r="H327" s="15">
        <v>1.65</v>
      </c>
      <c r="I327" s="15">
        <v>3.8</v>
      </c>
      <c r="J327" s="15">
        <v>5.5</v>
      </c>
      <c r="K327" s="15">
        <v>1.63</v>
      </c>
      <c r="L327" s="15">
        <v>3.9</v>
      </c>
      <c r="M327" s="15">
        <v>5.25</v>
      </c>
      <c r="N327" s="15">
        <v>1.65</v>
      </c>
      <c r="O327" s="15">
        <v>3.9</v>
      </c>
      <c r="P327" s="15">
        <v>5.25</v>
      </c>
      <c r="Q327" s="16">
        <f>_xlfn.XLOOKUP(C327,XGBoost3!C:C,XGBoost3!D:D)</f>
        <v>2.1537609100341699</v>
      </c>
      <c r="R327" s="16">
        <f>_xlfn.XLOOKUP(C327,XGBoost3!C:C,XGBoost3!E:E)</f>
        <v>4.414306640625</v>
      </c>
      <c r="S327" s="16">
        <f>_xlfn.XLOOKUP(C327,XGBoost3!C:C,XGBoost3!F:F)</f>
        <v>3.2345736026763898</v>
      </c>
      <c r="T327" s="16">
        <f>_xlfn.XLOOKUP(C327,Conv1!C:C,Conv1!D:D)</f>
        <v>4.1698665618896396</v>
      </c>
      <c r="U327" s="16">
        <f>_xlfn.XLOOKUP(C327,Conv1!C:C,Conv1!E:E)</f>
        <v>40.723079681396399</v>
      </c>
      <c r="V327" s="16">
        <f>_xlfn.XLOOKUP(C327,Conv1!C:C,Conv1!F:F)</f>
        <v>1.3593826293945299</v>
      </c>
      <c r="W327" s="16">
        <f>_xlfn.XLOOKUP(C327,Conv2!C:C,Conv2!D:D)</f>
        <v>2.9054553508758501</v>
      </c>
      <c r="X327" s="16">
        <f>_xlfn.XLOOKUP(C327,Conv2!C:C,Conv2!E:E)</f>
        <v>3.3917500972747798</v>
      </c>
      <c r="Y327" s="16">
        <f>_xlfn.XLOOKUP(C327,Conv2!C:C,Conv2!E:E)</f>
        <v>3.3917500972747798</v>
      </c>
      <c r="Z327" s="15">
        <f t="shared" si="100"/>
        <v>1</v>
      </c>
      <c r="AA327" s="15">
        <f t="shared" si="101"/>
        <v>1</v>
      </c>
      <c r="AB327" s="15">
        <f t="shared" si="102"/>
        <v>1</v>
      </c>
      <c r="AC327" s="15">
        <f t="shared" si="103"/>
        <v>1</v>
      </c>
      <c r="AD327" s="15">
        <f t="shared" si="110"/>
        <v>-1</v>
      </c>
      <c r="AE327" s="15">
        <f t="shared" si="111"/>
        <v>1</v>
      </c>
      <c r="AF327" s="15">
        <f t="shared" si="104"/>
        <v>1</v>
      </c>
      <c r="AG327" s="15">
        <f t="shared" si="105"/>
        <v>1</v>
      </c>
      <c r="AH327" s="15">
        <f t="shared" si="106"/>
        <v>1</v>
      </c>
      <c r="AI327" s="15">
        <f t="shared" si="107"/>
        <v>1</v>
      </c>
      <c r="AJ327" s="17">
        <f t="shared" si="112"/>
        <v>0</v>
      </c>
      <c r="AK327" s="17">
        <f t="shared" si="113"/>
        <v>1</v>
      </c>
      <c r="AL327" s="15">
        <f t="shared" si="114"/>
        <v>1</v>
      </c>
      <c r="AM327" s="15">
        <f t="shared" si="115"/>
        <v>0</v>
      </c>
      <c r="AN327" s="15">
        <f t="shared" si="116"/>
        <v>1</v>
      </c>
      <c r="AO327" s="16">
        <f t="shared" si="108"/>
        <v>2.1401471767376781</v>
      </c>
      <c r="AP327" s="16">
        <f t="shared" si="117"/>
        <v>37.113687882459956</v>
      </c>
      <c r="AQ327" s="18">
        <f t="shared" si="118"/>
        <v>2.2994735925079222</v>
      </c>
    </row>
    <row r="328" spans="1:43" x14ac:dyDescent="0.2">
      <c r="A328" s="14" t="s">
        <v>38</v>
      </c>
      <c r="B328" s="15" t="s">
        <v>28</v>
      </c>
      <c r="C328" s="15" t="str">
        <f t="shared" si="119"/>
        <v>Brighton Wolves</v>
      </c>
      <c r="D328" s="15">
        <v>6</v>
      </c>
      <c r="E328" s="15">
        <v>0</v>
      </c>
      <c r="F328" s="15" t="s">
        <v>24</v>
      </c>
      <c r="G328" s="15">
        <f t="shared" si="109"/>
        <v>1</v>
      </c>
      <c r="H328" s="15">
        <v>1.5</v>
      </c>
      <c r="I328" s="15">
        <v>4.33</v>
      </c>
      <c r="J328" s="15">
        <v>6.5</v>
      </c>
      <c r="K328" s="15">
        <v>1.5</v>
      </c>
      <c r="L328" s="15">
        <v>4.33</v>
      </c>
      <c r="M328" s="15">
        <v>6.5</v>
      </c>
      <c r="N328" s="15">
        <v>1.5</v>
      </c>
      <c r="O328" s="15">
        <v>4.4000000000000004</v>
      </c>
      <c r="P328" s="15">
        <v>6.25</v>
      </c>
      <c r="Q328" s="16">
        <f>_xlfn.XLOOKUP(C328,XGBoost3!C:C,XGBoost3!D:D)</f>
        <v>2.3946137428283598</v>
      </c>
      <c r="R328" s="16">
        <f>_xlfn.XLOOKUP(C328,XGBoost3!C:C,XGBoost3!E:E)</f>
        <v>3.2265045642852699</v>
      </c>
      <c r="S328" s="16">
        <f>_xlfn.XLOOKUP(C328,XGBoost3!C:C,XGBoost3!F:F)</f>
        <v>3.6702198982238698</v>
      </c>
      <c r="T328" s="16">
        <f>_xlfn.XLOOKUP(C328,Conv1!C:C,Conv1!D:D)</f>
        <v>4.3289432525634703</v>
      </c>
      <c r="U328" s="16">
        <f>_xlfn.XLOOKUP(C328,Conv1!C:C,Conv1!E:E)</f>
        <v>1.3003956079482999</v>
      </c>
      <c r="V328" s="16">
        <f>_xlfn.XLOOKUP(C328,Conv1!C:C,Conv1!F:F)</f>
        <v>2249950208</v>
      </c>
      <c r="W328" s="16">
        <f>_xlfn.XLOOKUP(C328,Conv2!C:C,Conv2!D:D)</f>
        <v>1.65670549869537</v>
      </c>
      <c r="X328" s="16">
        <f>_xlfn.XLOOKUP(C328,Conv2!C:C,Conv2!E:E)</f>
        <v>4.8303041458129803</v>
      </c>
      <c r="Y328" s="16">
        <f>_xlfn.XLOOKUP(C328,Conv2!C:C,Conv2!E:E)</f>
        <v>4.8303041458129803</v>
      </c>
      <c r="Z328" s="15">
        <f t="shared" si="100"/>
        <v>1</v>
      </c>
      <c r="AA328" s="15">
        <f t="shared" si="101"/>
        <v>1</v>
      </c>
      <c r="AB328" s="15">
        <f t="shared" si="102"/>
        <v>1</v>
      </c>
      <c r="AC328" s="15">
        <f t="shared" si="103"/>
        <v>1</v>
      </c>
      <c r="AD328" s="15">
        <f t="shared" si="110"/>
        <v>-1</v>
      </c>
      <c r="AE328" s="15">
        <f t="shared" si="111"/>
        <v>1</v>
      </c>
      <c r="AF328" s="15">
        <f t="shared" si="104"/>
        <v>1</v>
      </c>
      <c r="AG328" s="15">
        <f t="shared" si="105"/>
        <v>1</v>
      </c>
      <c r="AH328" s="15">
        <f t="shared" si="106"/>
        <v>1</v>
      </c>
      <c r="AI328" s="15">
        <f t="shared" si="107"/>
        <v>1</v>
      </c>
      <c r="AJ328" s="17">
        <f t="shared" si="112"/>
        <v>0</v>
      </c>
      <c r="AK328" s="17">
        <f t="shared" si="113"/>
        <v>1</v>
      </c>
      <c r="AL328" s="15">
        <f t="shared" si="114"/>
        <v>1</v>
      </c>
      <c r="AM328" s="15">
        <f t="shared" si="115"/>
        <v>0</v>
      </c>
      <c r="AN328" s="15">
        <f t="shared" si="116"/>
        <v>1</v>
      </c>
      <c r="AO328" s="16">
        <f t="shared" si="108"/>
        <v>2.9719842967318537</v>
      </c>
      <c r="AP328" s="16">
        <f t="shared" si="117"/>
        <v>2249950201.75</v>
      </c>
      <c r="AQ328" s="18">
        <f t="shared" si="118"/>
        <v>1.4917287252114622</v>
      </c>
    </row>
    <row r="329" spans="1:43" x14ac:dyDescent="0.2">
      <c r="A329" s="14" t="s">
        <v>25</v>
      </c>
      <c r="B329" s="15" t="s">
        <v>27</v>
      </c>
      <c r="C329" s="15" t="str">
        <f t="shared" si="119"/>
        <v>Bournemouth Leeds</v>
      </c>
      <c r="D329" s="15">
        <v>4</v>
      </c>
      <c r="E329" s="15">
        <v>1</v>
      </c>
      <c r="F329" s="15" t="s">
        <v>24</v>
      </c>
      <c r="G329" s="15">
        <f t="shared" si="109"/>
        <v>1</v>
      </c>
      <c r="H329" s="15">
        <v>2.5499999999999998</v>
      </c>
      <c r="I329" s="15">
        <v>3.5</v>
      </c>
      <c r="J329" s="15">
        <v>2.7</v>
      </c>
      <c r="K329" s="15">
        <v>2.5499999999999998</v>
      </c>
      <c r="L329" s="15">
        <v>3.4</v>
      </c>
      <c r="M329" s="15">
        <v>2.7</v>
      </c>
      <c r="N329" s="15">
        <v>2.6</v>
      </c>
      <c r="O329" s="15">
        <v>3.4</v>
      </c>
      <c r="P329" s="15">
        <v>2.7</v>
      </c>
      <c r="Q329" s="16">
        <f>_xlfn.XLOOKUP(C329,XGBoost3!C:C,XGBoost3!D:D)</f>
        <v>1.9552698135375901</v>
      </c>
      <c r="R329" s="16">
        <f>_xlfn.XLOOKUP(C329,XGBoost3!C:C,XGBoost3!E:E)</f>
        <v>5.6096520423889098</v>
      </c>
      <c r="S329" s="16">
        <f>_xlfn.XLOOKUP(C329,XGBoost3!C:C,XGBoost3!F:F)</f>
        <v>3.2227137088775599</v>
      </c>
      <c r="T329" s="16">
        <f>_xlfn.XLOOKUP(C329,Conv1!C:C,Conv1!D:D)</f>
        <v>56.085708618163999</v>
      </c>
      <c r="U329" s="16">
        <f>_xlfn.XLOOKUP(C329,Conv1!C:C,Conv1!E:E)</f>
        <v>4.3804450035095197</v>
      </c>
      <c r="V329" s="16">
        <f>_xlfn.XLOOKUP(C329,Conv1!C:C,Conv1!F:F)</f>
        <v>1.32646608352661</v>
      </c>
      <c r="W329" s="16">
        <f>_xlfn.XLOOKUP(C329,Conv2!C:C,Conv2!D:D)</f>
        <v>1.8686664104461601</v>
      </c>
      <c r="X329" s="16">
        <f>_xlfn.XLOOKUP(C329,Conv2!C:C,Conv2!E:E)</f>
        <v>4.2170300483703604</v>
      </c>
      <c r="Y329" s="16">
        <f>_xlfn.XLOOKUP(C329,Conv2!C:C,Conv2!E:E)</f>
        <v>4.2170300483703604</v>
      </c>
      <c r="Z329" s="15">
        <f t="shared" si="100"/>
        <v>1</v>
      </c>
      <c r="AA329" s="15">
        <f t="shared" si="101"/>
        <v>1</v>
      </c>
      <c r="AB329" s="15">
        <f t="shared" si="102"/>
        <v>1</v>
      </c>
      <c r="AC329" s="15">
        <f t="shared" si="103"/>
        <v>1</v>
      </c>
      <c r="AD329" s="15">
        <f t="shared" si="110"/>
        <v>-1</v>
      </c>
      <c r="AE329" s="15">
        <f t="shared" si="111"/>
        <v>1</v>
      </c>
      <c r="AF329" s="15">
        <f t="shared" si="104"/>
        <v>1</v>
      </c>
      <c r="AG329" s="15">
        <f t="shared" si="105"/>
        <v>1</v>
      </c>
      <c r="AH329" s="15">
        <f t="shared" si="106"/>
        <v>1</v>
      </c>
      <c r="AI329" s="15">
        <f t="shared" si="107"/>
        <v>1</v>
      </c>
      <c r="AJ329" s="17">
        <f t="shared" si="112"/>
        <v>0</v>
      </c>
      <c r="AK329" s="17">
        <f t="shared" si="113"/>
        <v>1</v>
      </c>
      <c r="AL329" s="15">
        <f t="shared" si="114"/>
        <v>1</v>
      </c>
      <c r="AM329" s="15">
        <f t="shared" si="115"/>
        <v>0</v>
      </c>
      <c r="AN329" s="15">
        <f t="shared" si="116"/>
        <v>1</v>
      </c>
      <c r="AO329" s="16">
        <f t="shared" si="108"/>
        <v>2.3603958954416671</v>
      </c>
      <c r="AP329" s="16">
        <f t="shared" si="117"/>
        <v>53.512324694520153</v>
      </c>
      <c r="AQ329" s="18">
        <f t="shared" si="118"/>
        <v>1.8718352189250944</v>
      </c>
    </row>
    <row r="330" spans="1:43" x14ac:dyDescent="0.2">
      <c r="A330" s="14" t="s">
        <v>21</v>
      </c>
      <c r="B330" s="15" t="s">
        <v>40</v>
      </c>
      <c r="C330" s="15" t="str">
        <f t="shared" si="119"/>
        <v>Fulham Man City</v>
      </c>
      <c r="D330" s="15">
        <v>1</v>
      </c>
      <c r="E330" s="15">
        <v>2</v>
      </c>
      <c r="F330" s="15" t="s">
        <v>20</v>
      </c>
      <c r="G330" s="15">
        <f t="shared" si="109"/>
        <v>-1</v>
      </c>
      <c r="H330" s="15">
        <v>12</v>
      </c>
      <c r="I330" s="15">
        <v>6</v>
      </c>
      <c r="J330" s="15">
        <v>1.25</v>
      </c>
      <c r="K330" s="15">
        <v>11</v>
      </c>
      <c r="L330" s="15">
        <v>6.25</v>
      </c>
      <c r="M330" s="15">
        <v>1.26</v>
      </c>
      <c r="N330" s="15">
        <v>12</v>
      </c>
      <c r="O330" s="15">
        <v>6.25</v>
      </c>
      <c r="P330" s="15">
        <v>1.25</v>
      </c>
      <c r="Q330" s="16">
        <f>_xlfn.XLOOKUP(C330,XGBoost3!C:C,XGBoost3!D:D)</f>
        <v>14.1725521087646</v>
      </c>
      <c r="R330" s="16">
        <f>_xlfn.XLOOKUP(C330,XGBoost3!C:C,XGBoost3!E:E)</f>
        <v>7.4783954620361301</v>
      </c>
      <c r="S330" s="16">
        <f>_xlfn.XLOOKUP(C330,XGBoost3!C:C,XGBoost3!F:F)</f>
        <v>1.2567194700241</v>
      </c>
      <c r="T330" s="16">
        <f>_xlfn.XLOOKUP(C330,Conv1!C:C,Conv1!D:D)</f>
        <v>626.28302001953102</v>
      </c>
      <c r="U330" s="16">
        <f>_xlfn.XLOOKUP(C330,Conv1!C:C,Conv1!E:E)</f>
        <v>483.49713134765602</v>
      </c>
      <c r="V330" s="16">
        <f>_xlfn.XLOOKUP(C330,Conv1!C:C,Conv1!F:F)</f>
        <v>1.00367856025695</v>
      </c>
      <c r="W330" s="16">
        <f>_xlfn.XLOOKUP(C330,Conv2!C:C,Conv2!D:D)</f>
        <v>18.294359207153299</v>
      </c>
      <c r="X330" s="16">
        <f>_xlfn.XLOOKUP(C330,Conv2!C:C,Conv2!E:E)</f>
        <v>6.2779989242553702</v>
      </c>
      <c r="Y330" s="16">
        <f>_xlfn.XLOOKUP(C330,Conv2!C:C,Conv2!E:E)</f>
        <v>6.2779989242553702</v>
      </c>
      <c r="Z330" s="15">
        <f t="shared" si="100"/>
        <v>-1</v>
      </c>
      <c r="AA330" s="15">
        <f t="shared" si="101"/>
        <v>-1</v>
      </c>
      <c r="AB330" s="15">
        <f t="shared" si="102"/>
        <v>-1</v>
      </c>
      <c r="AC330" s="15">
        <f t="shared" si="103"/>
        <v>-1</v>
      </c>
      <c r="AD330" s="15">
        <f t="shared" si="110"/>
        <v>-1</v>
      </c>
      <c r="AE330" s="15">
        <f t="shared" si="111"/>
        <v>-1</v>
      </c>
      <c r="AF330" s="15">
        <f t="shared" si="104"/>
        <v>1</v>
      </c>
      <c r="AG330" s="15">
        <f t="shared" si="105"/>
        <v>1</v>
      </c>
      <c r="AH330" s="15">
        <f t="shared" si="106"/>
        <v>1</v>
      </c>
      <c r="AI330" s="15">
        <f t="shared" si="107"/>
        <v>1</v>
      </c>
      <c r="AJ330" s="17">
        <f t="shared" si="112"/>
        <v>1</v>
      </c>
      <c r="AK330" s="17">
        <f t="shared" si="113"/>
        <v>1</v>
      </c>
      <c r="AL330" s="15">
        <f t="shared" si="114"/>
        <v>1</v>
      </c>
      <c r="AM330" s="15">
        <f t="shared" si="115"/>
        <v>1</v>
      </c>
      <c r="AN330" s="15">
        <f t="shared" si="116"/>
        <v>1</v>
      </c>
      <c r="AO330" s="16">
        <f t="shared" si="108"/>
        <v>2.4957931059536715</v>
      </c>
      <c r="AP330" s="16">
        <f t="shared" si="117"/>
        <v>777.88721145043519</v>
      </c>
      <c r="AQ330" s="18">
        <f t="shared" si="118"/>
        <v>8.0560855848698694</v>
      </c>
    </row>
    <row r="331" spans="1:43" x14ac:dyDescent="0.2">
      <c r="A331" s="14" t="s">
        <v>37</v>
      </c>
      <c r="B331" s="15" t="s">
        <v>26</v>
      </c>
      <c r="C331" s="15" t="str">
        <f t="shared" si="119"/>
        <v>Man United Aston Villa</v>
      </c>
      <c r="D331" s="15">
        <v>1</v>
      </c>
      <c r="E331" s="15">
        <v>0</v>
      </c>
      <c r="F331" s="15" t="s">
        <v>24</v>
      </c>
      <c r="G331" s="15">
        <f t="shared" si="109"/>
        <v>1</v>
      </c>
      <c r="H331" s="15">
        <v>1.73</v>
      </c>
      <c r="I331" s="15">
        <v>3.9</v>
      </c>
      <c r="J331" s="15">
        <v>4.5999999999999996</v>
      </c>
      <c r="K331" s="15">
        <v>1.75</v>
      </c>
      <c r="L331" s="15">
        <v>3.8</v>
      </c>
      <c r="M331" s="15">
        <v>4.4000000000000004</v>
      </c>
      <c r="N331" s="15">
        <v>1.75</v>
      </c>
      <c r="O331" s="15">
        <v>3.95</v>
      </c>
      <c r="P331" s="15">
        <v>4.4000000000000004</v>
      </c>
      <c r="Q331" s="16">
        <f>_xlfn.XLOOKUP(C331,XGBoost3!C:C,XGBoost3!D:D)</f>
        <v>4.8944568634033203</v>
      </c>
      <c r="R331" s="16">
        <f>_xlfn.XLOOKUP(C331,XGBoost3!C:C,XGBoost3!E:E)</f>
        <v>1.47872042655944</v>
      </c>
      <c r="S331" s="16">
        <f>_xlfn.XLOOKUP(C331,XGBoost3!C:C,XGBoost3!F:F)</f>
        <v>8.3733253479003906</v>
      </c>
      <c r="T331" s="16">
        <f>_xlfn.XLOOKUP(C331,Conv1!C:C,Conv1!D:D)</f>
        <v>1.00047612190246</v>
      </c>
      <c r="U331" s="16">
        <f>_xlfn.XLOOKUP(C331,Conv1!C:C,Conv1!E:E)</f>
        <v>2204.41650390625</v>
      </c>
      <c r="V331" s="16">
        <f>_xlfn.XLOOKUP(C331,Conv1!C:C,Conv1!F:F)</f>
        <v>44826.953125</v>
      </c>
      <c r="W331" s="16">
        <f>_xlfn.XLOOKUP(C331,Conv2!C:C,Conv2!D:D)</f>
        <v>1.56992411613464</v>
      </c>
      <c r="X331" s="16">
        <f>_xlfn.XLOOKUP(C331,Conv2!C:C,Conv2!E:E)</f>
        <v>4.7155199050903303</v>
      </c>
      <c r="Y331" s="16">
        <f>_xlfn.XLOOKUP(C331,Conv2!C:C,Conv2!E:E)</f>
        <v>4.7155199050903303</v>
      </c>
      <c r="Z331" s="15">
        <f t="shared" si="100"/>
        <v>1</v>
      </c>
      <c r="AA331" s="15">
        <f t="shared" si="101"/>
        <v>1</v>
      </c>
      <c r="AB331" s="15">
        <f t="shared" si="102"/>
        <v>1</v>
      </c>
      <c r="AC331" s="15">
        <f t="shared" si="103"/>
        <v>-1</v>
      </c>
      <c r="AD331" s="15">
        <f t="shared" si="110"/>
        <v>1</v>
      </c>
      <c r="AE331" s="15">
        <f t="shared" si="111"/>
        <v>1</v>
      </c>
      <c r="AF331" s="15">
        <f t="shared" si="104"/>
        <v>1</v>
      </c>
      <c r="AG331" s="15">
        <f t="shared" si="105"/>
        <v>1</v>
      </c>
      <c r="AH331" s="15">
        <f t="shared" si="106"/>
        <v>1</v>
      </c>
      <c r="AI331" s="15">
        <f t="shared" si="107"/>
        <v>0</v>
      </c>
      <c r="AJ331" s="17">
        <f t="shared" si="112"/>
        <v>1</v>
      </c>
      <c r="AK331" s="17">
        <f t="shared" si="113"/>
        <v>1</v>
      </c>
      <c r="AL331" s="15">
        <f t="shared" si="114"/>
        <v>0</v>
      </c>
      <c r="AM331" s="15">
        <f t="shared" si="115"/>
        <v>1</v>
      </c>
      <c r="AN331" s="15">
        <f t="shared" si="116"/>
        <v>1</v>
      </c>
      <c r="AO331" s="16">
        <f t="shared" si="108"/>
        <v>5.6375656108090277</v>
      </c>
      <c r="AP331" s="16">
        <f t="shared" si="117"/>
        <v>44876.534202632523</v>
      </c>
      <c r="AQ331" s="18">
        <f t="shared" si="118"/>
        <v>0.84734931377066058</v>
      </c>
    </row>
    <row r="332" spans="1:43" x14ac:dyDescent="0.2">
      <c r="A332" s="14" t="s">
        <v>29</v>
      </c>
      <c r="B332" s="15" t="s">
        <v>32</v>
      </c>
      <c r="C332" s="15" t="str">
        <f t="shared" si="119"/>
        <v>Newcastle Southampton</v>
      </c>
      <c r="D332" s="15">
        <v>3</v>
      </c>
      <c r="E332" s="15">
        <v>1</v>
      </c>
      <c r="F332" s="15" t="s">
        <v>24</v>
      </c>
      <c r="G332" s="15">
        <f t="shared" si="109"/>
        <v>1</v>
      </c>
      <c r="H332" s="15">
        <v>1.3</v>
      </c>
      <c r="I332" s="15">
        <v>5.25</v>
      </c>
      <c r="J332" s="15">
        <v>10</v>
      </c>
      <c r="K332" s="15">
        <v>1.32</v>
      </c>
      <c r="L332" s="15">
        <v>5.25</v>
      </c>
      <c r="M332" s="15">
        <v>9.5</v>
      </c>
      <c r="N332" s="15">
        <v>1.33</v>
      </c>
      <c r="O332" s="15">
        <v>5.5</v>
      </c>
      <c r="P332" s="15">
        <v>9.5</v>
      </c>
      <c r="Q332" s="16">
        <f>_xlfn.XLOOKUP(C332,XGBoost3!C:C,XGBoost3!D:D)</f>
        <v>1.7399594783782899</v>
      </c>
      <c r="R332" s="16">
        <f>_xlfn.XLOOKUP(C332,XGBoost3!C:C,XGBoost3!E:E)</f>
        <v>3.89287209510803</v>
      </c>
      <c r="S332" s="16">
        <f>_xlfn.XLOOKUP(C332,XGBoost3!C:C,XGBoost3!F:F)</f>
        <v>5.9384465217590297</v>
      </c>
      <c r="T332" s="16">
        <f>_xlfn.XLOOKUP(C332,Conv1!C:C,Conv1!D:D)</f>
        <v>1.0024901628494201</v>
      </c>
      <c r="U332" s="16">
        <f>_xlfn.XLOOKUP(C332,Conv1!C:C,Conv1!E:E)</f>
        <v>3705.48095703125</v>
      </c>
      <c r="V332" s="16">
        <f>_xlfn.XLOOKUP(C332,Conv1!C:C,Conv1!F:F)</f>
        <v>451.64453125</v>
      </c>
      <c r="W332" s="16">
        <f>_xlfn.XLOOKUP(C332,Conv2!C:C,Conv2!D:D)</f>
        <v>2.1345770359039302</v>
      </c>
      <c r="X332" s="16">
        <f>_xlfn.XLOOKUP(C332,Conv2!C:C,Conv2!E:E)</f>
        <v>3.0524599552154501</v>
      </c>
      <c r="Y332" s="16">
        <f>_xlfn.XLOOKUP(C332,Conv2!C:C,Conv2!E:E)</f>
        <v>3.0524599552154501</v>
      </c>
      <c r="Z332" s="15">
        <f t="shared" si="100"/>
        <v>1</v>
      </c>
      <c r="AA332" s="15">
        <f t="shared" si="101"/>
        <v>1</v>
      </c>
      <c r="AB332" s="15">
        <f t="shared" si="102"/>
        <v>1</v>
      </c>
      <c r="AC332" s="15">
        <f t="shared" si="103"/>
        <v>1</v>
      </c>
      <c r="AD332" s="15">
        <f t="shared" si="110"/>
        <v>1</v>
      </c>
      <c r="AE332" s="15">
        <f t="shared" si="111"/>
        <v>1</v>
      </c>
      <c r="AF332" s="15">
        <f t="shared" si="104"/>
        <v>1</v>
      </c>
      <c r="AG332" s="15">
        <f t="shared" si="105"/>
        <v>1</v>
      </c>
      <c r="AH332" s="15">
        <f t="shared" si="106"/>
        <v>1</v>
      </c>
      <c r="AI332" s="15">
        <f t="shared" si="107"/>
        <v>1</v>
      </c>
      <c r="AJ332" s="17">
        <f t="shared" si="112"/>
        <v>1</v>
      </c>
      <c r="AK332" s="17">
        <f t="shared" si="113"/>
        <v>1</v>
      </c>
      <c r="AL332" s="15">
        <f t="shared" si="114"/>
        <v>1</v>
      </c>
      <c r="AM332" s="15">
        <f t="shared" si="115"/>
        <v>1</v>
      </c>
      <c r="AN332" s="15">
        <f t="shared" si="116"/>
        <v>1</v>
      </c>
      <c r="AO332" s="16">
        <f t="shared" si="108"/>
        <v>3.9288153500724627</v>
      </c>
      <c r="AP332" s="16">
        <f t="shared" si="117"/>
        <v>3726.305271468088</v>
      </c>
      <c r="AQ332" s="18">
        <f t="shared" si="118"/>
        <v>6.9432390932927159</v>
      </c>
    </row>
    <row r="333" spans="1:43" x14ac:dyDescent="0.2">
      <c r="A333" s="14" t="s">
        <v>22</v>
      </c>
      <c r="B333" s="15" t="s">
        <v>31</v>
      </c>
      <c r="C333" s="15" t="str">
        <f t="shared" si="119"/>
        <v>Liverpool Tottenham</v>
      </c>
      <c r="D333" s="15">
        <v>4</v>
      </c>
      <c r="E333" s="15">
        <v>3</v>
      </c>
      <c r="F333" s="15" t="s">
        <v>24</v>
      </c>
      <c r="G333" s="15">
        <f t="shared" si="109"/>
        <v>1</v>
      </c>
      <c r="H333" s="15">
        <v>1.53</v>
      </c>
      <c r="I333" s="15">
        <v>4.5</v>
      </c>
      <c r="J333" s="15">
        <v>5.75</v>
      </c>
      <c r="K333" s="15">
        <v>1.52</v>
      </c>
      <c r="L333" s="15">
        <v>4.5</v>
      </c>
      <c r="M333" s="15">
        <v>5.75</v>
      </c>
      <c r="N333" s="15">
        <v>1.53</v>
      </c>
      <c r="O333" s="15">
        <v>4.7</v>
      </c>
      <c r="P333" s="15">
        <v>5.5</v>
      </c>
      <c r="Q333" s="16">
        <f>_xlfn.XLOOKUP(C333,XGBoost3!C:C,XGBoost3!D:D)</f>
        <v>1.57197225093841</v>
      </c>
      <c r="R333" s="16">
        <f>_xlfn.XLOOKUP(C333,XGBoost3!C:C,XGBoost3!E:E)</f>
        <v>3.4860236644744802</v>
      </c>
      <c r="S333" s="16">
        <f>_xlfn.XLOOKUP(C333,XGBoost3!C:C,XGBoost3!F:F)</f>
        <v>12.987576484680099</v>
      </c>
      <c r="T333" s="16">
        <f>_xlfn.XLOOKUP(C333,Conv1!C:C,Conv1!D:D)</f>
        <v>1.0204509496688801</v>
      </c>
      <c r="U333" s="16">
        <f>_xlfn.XLOOKUP(C333,Conv1!C:C,Conv1!E:E)</f>
        <v>505.97888183593699</v>
      </c>
      <c r="V333" s="16">
        <f>_xlfn.XLOOKUP(C333,Conv1!C:C,Conv1!F:F)</f>
        <v>55.356475830078097</v>
      </c>
      <c r="W333" s="16">
        <f>_xlfn.XLOOKUP(C333,Conv2!C:C,Conv2!D:D)</f>
        <v>1.5273406505584699</v>
      </c>
      <c r="X333" s="16">
        <f>_xlfn.XLOOKUP(C333,Conv2!C:C,Conv2!E:E)</f>
        <v>5.3995485305786097</v>
      </c>
      <c r="Y333" s="16">
        <f>_xlfn.XLOOKUP(C333,Conv2!C:C,Conv2!E:E)</f>
        <v>5.3995485305786097</v>
      </c>
      <c r="Z333" s="15">
        <f t="shared" si="100"/>
        <v>1</v>
      </c>
      <c r="AA333" s="15">
        <f t="shared" si="101"/>
        <v>1</v>
      </c>
      <c r="AB333" s="15">
        <f t="shared" si="102"/>
        <v>1</v>
      </c>
      <c r="AC333" s="15">
        <f t="shared" si="103"/>
        <v>1</v>
      </c>
      <c r="AD333" s="15">
        <f t="shared" si="110"/>
        <v>1</v>
      </c>
      <c r="AE333" s="15">
        <f t="shared" si="111"/>
        <v>1</v>
      </c>
      <c r="AF333" s="15">
        <f t="shared" si="104"/>
        <v>1</v>
      </c>
      <c r="AG333" s="15">
        <f t="shared" si="105"/>
        <v>1</v>
      </c>
      <c r="AH333" s="15">
        <f t="shared" si="106"/>
        <v>1</v>
      </c>
      <c r="AI333" s="15">
        <f t="shared" si="107"/>
        <v>1</v>
      </c>
      <c r="AJ333" s="17">
        <f t="shared" si="112"/>
        <v>1</v>
      </c>
      <c r="AK333" s="17">
        <f t="shared" si="113"/>
        <v>1</v>
      </c>
      <c r="AL333" s="15">
        <f t="shared" si="114"/>
        <v>1</v>
      </c>
      <c r="AM333" s="15">
        <f t="shared" si="115"/>
        <v>1</v>
      </c>
      <c r="AN333" s="15">
        <f t="shared" si="116"/>
        <v>1</v>
      </c>
      <c r="AO333" s="16">
        <f t="shared" si="108"/>
        <v>7.5854664871054043</v>
      </c>
      <c r="AP333" s="16">
        <f t="shared" si="117"/>
        <v>503.75236495436639</v>
      </c>
      <c r="AQ333" s="18">
        <f t="shared" si="118"/>
        <v>0.70672888470973116</v>
      </c>
    </row>
    <row r="334" spans="1:43" x14ac:dyDescent="0.2">
      <c r="A334" s="14" t="s">
        <v>35</v>
      </c>
      <c r="B334" s="15" t="s">
        <v>33</v>
      </c>
      <c r="C334" s="15" t="str">
        <f t="shared" si="119"/>
        <v>Leicester Everton</v>
      </c>
      <c r="D334" s="15">
        <v>2</v>
      </c>
      <c r="E334" s="15">
        <v>2</v>
      </c>
      <c r="F334" s="15" t="s">
        <v>23</v>
      </c>
      <c r="G334" s="15">
        <f t="shared" si="109"/>
        <v>0</v>
      </c>
      <c r="H334" s="15">
        <v>2</v>
      </c>
      <c r="I334" s="15">
        <v>3.5</v>
      </c>
      <c r="J334" s="15">
        <v>3.75</v>
      </c>
      <c r="K334" s="15">
        <v>2.0499999999999998</v>
      </c>
      <c r="L334" s="15">
        <v>3.4</v>
      </c>
      <c r="M334" s="15">
        <v>3.6</v>
      </c>
      <c r="N334" s="15">
        <v>2.0499999999999998</v>
      </c>
      <c r="O334" s="15">
        <v>3.45</v>
      </c>
      <c r="P334" s="15">
        <v>3.65</v>
      </c>
      <c r="Q334" s="16">
        <f>_xlfn.XLOOKUP(C334,XGBoost3!C:C,XGBoost3!D:D)</f>
        <v>1.84494829177856</v>
      </c>
      <c r="R334" s="16">
        <f>_xlfn.XLOOKUP(C334,XGBoost3!C:C,XGBoost3!E:E)</f>
        <v>4.24763679504394</v>
      </c>
      <c r="S334" s="16">
        <f>_xlfn.XLOOKUP(C334,XGBoost3!C:C,XGBoost3!F:F)</f>
        <v>4.4932842254638601</v>
      </c>
      <c r="T334" s="16">
        <f>_xlfn.XLOOKUP(C334,Conv1!C:C,Conv1!D:D)</f>
        <v>1.0053406953811601</v>
      </c>
      <c r="U334" s="16">
        <f>_xlfn.XLOOKUP(C334,Conv1!C:C,Conv1!E:E)</f>
        <v>188.51066589355401</v>
      </c>
      <c r="V334" s="16">
        <f>_xlfn.XLOOKUP(C334,Conv1!C:C,Conv1!F:F)</f>
        <v>132294.140625</v>
      </c>
      <c r="W334" s="16">
        <f>_xlfn.XLOOKUP(C334,Conv2!C:C,Conv2!D:D)</f>
        <v>2.1243507862090998</v>
      </c>
      <c r="X334" s="16">
        <f>_xlfn.XLOOKUP(C334,Conv2!C:C,Conv2!E:E)</f>
        <v>4.0156130790710396</v>
      </c>
      <c r="Y334" s="16">
        <f>_xlfn.XLOOKUP(C334,Conv2!C:C,Conv2!E:E)</f>
        <v>4.0156130790710396</v>
      </c>
      <c r="Z334" s="15">
        <f t="shared" si="100"/>
        <v>1</v>
      </c>
      <c r="AA334" s="15">
        <f t="shared" si="101"/>
        <v>1</v>
      </c>
      <c r="AB334" s="15">
        <f t="shared" si="102"/>
        <v>1</v>
      </c>
      <c r="AC334" s="15">
        <f t="shared" si="103"/>
        <v>1</v>
      </c>
      <c r="AD334" s="15">
        <f t="shared" si="110"/>
        <v>1</v>
      </c>
      <c r="AE334" s="15">
        <f t="shared" si="111"/>
        <v>1</v>
      </c>
      <c r="AF334" s="15">
        <f t="shared" si="104"/>
        <v>0</v>
      </c>
      <c r="AG334" s="15">
        <f t="shared" si="105"/>
        <v>0</v>
      </c>
      <c r="AH334" s="15">
        <f t="shared" si="106"/>
        <v>0</v>
      </c>
      <c r="AI334" s="15">
        <f t="shared" si="107"/>
        <v>0</v>
      </c>
      <c r="AJ334" s="17">
        <f t="shared" si="112"/>
        <v>0</v>
      </c>
      <c r="AK334" s="17">
        <f t="shared" si="113"/>
        <v>0</v>
      </c>
      <c r="AL334" s="15">
        <f t="shared" si="114"/>
        <v>1</v>
      </c>
      <c r="AM334" s="15">
        <f t="shared" si="115"/>
        <v>1</v>
      </c>
      <c r="AN334" s="15">
        <f t="shared" si="116"/>
        <v>1</v>
      </c>
      <c r="AO334" s="16">
        <f t="shared" si="108"/>
        <v>1.1787276804965092</v>
      </c>
      <c r="AP334" s="16">
        <f t="shared" si="117"/>
        <v>132290.62006939339</v>
      </c>
      <c r="AQ334" s="18">
        <f t="shared" si="118"/>
        <v>0.67758329245483873</v>
      </c>
    </row>
    <row r="335" spans="1:43" x14ac:dyDescent="0.2">
      <c r="A335" s="14" t="s">
        <v>19</v>
      </c>
      <c r="B335" s="15" t="s">
        <v>34</v>
      </c>
      <c r="C335" s="15" t="str">
        <f t="shared" si="119"/>
        <v>Arsenal Chelsea</v>
      </c>
      <c r="D335" s="15">
        <v>3</v>
      </c>
      <c r="E335" s="15">
        <v>1</v>
      </c>
      <c r="F335" s="15" t="s">
        <v>24</v>
      </c>
      <c r="G335" s="15">
        <f t="shared" si="109"/>
        <v>1</v>
      </c>
      <c r="H335" s="15">
        <v>1.6</v>
      </c>
      <c r="I335" s="15">
        <v>4</v>
      </c>
      <c r="J335" s="15">
        <v>5.5</v>
      </c>
      <c r="K335" s="15">
        <v>1.6</v>
      </c>
      <c r="L335" s="15">
        <v>4.0999999999999996</v>
      </c>
      <c r="M335" s="15">
        <v>5.5</v>
      </c>
      <c r="N335" s="15">
        <v>1.6</v>
      </c>
      <c r="O335" s="15">
        <v>4.2</v>
      </c>
      <c r="P335" s="15">
        <v>5.5</v>
      </c>
      <c r="Q335" s="16">
        <f>_xlfn.XLOOKUP(C335,XGBoost3!C:C,XGBoost3!D:D)</f>
        <v>1.4825185537338199</v>
      </c>
      <c r="R335" s="16">
        <f>_xlfn.XLOOKUP(C335,XGBoost3!C:C,XGBoost3!E:E)</f>
        <v>8.33459377288818</v>
      </c>
      <c r="S335" s="16">
        <f>_xlfn.XLOOKUP(C335,XGBoost3!C:C,XGBoost3!F:F)</f>
        <v>4.8664093017578098</v>
      </c>
      <c r="T335" s="16">
        <f>_xlfn.XLOOKUP(C335,Conv1!C:C,Conv1!D:D)</f>
        <v>1.01448857784271</v>
      </c>
      <c r="U335" s="16">
        <f>_xlfn.XLOOKUP(C335,Conv1!C:C,Conv1!E:E)</f>
        <v>85.657760620117102</v>
      </c>
      <c r="V335" s="16">
        <f>_xlfn.XLOOKUP(C335,Conv1!C:C,Conv1!F:F)</f>
        <v>383.54705810546801</v>
      </c>
      <c r="W335" s="16">
        <f>_xlfn.XLOOKUP(C335,Conv2!C:C,Conv2!D:D)</f>
        <v>1.71777272224426</v>
      </c>
      <c r="X335" s="16">
        <f>_xlfn.XLOOKUP(C335,Conv2!C:C,Conv2!E:E)</f>
        <v>4.9915375709533603</v>
      </c>
      <c r="Y335" s="16">
        <f>_xlfn.XLOOKUP(C335,Conv2!C:C,Conv2!E:E)</f>
        <v>4.9915375709533603</v>
      </c>
      <c r="Z335" s="15">
        <f t="shared" si="100"/>
        <v>1</v>
      </c>
      <c r="AA335" s="15">
        <f t="shared" si="101"/>
        <v>1</v>
      </c>
      <c r="AB335" s="15">
        <f t="shared" si="102"/>
        <v>1</v>
      </c>
      <c r="AC335" s="15">
        <f t="shared" si="103"/>
        <v>1</v>
      </c>
      <c r="AD335" s="15">
        <f t="shared" si="110"/>
        <v>1</v>
      </c>
      <c r="AE335" s="15">
        <f t="shared" si="111"/>
        <v>1</v>
      </c>
      <c r="AF335" s="15">
        <f t="shared" si="104"/>
        <v>1</v>
      </c>
      <c r="AG335" s="15">
        <f t="shared" si="105"/>
        <v>1</v>
      </c>
      <c r="AH335" s="15">
        <f t="shared" si="106"/>
        <v>1</v>
      </c>
      <c r="AI335" s="15">
        <f t="shared" si="107"/>
        <v>1</v>
      </c>
      <c r="AJ335" s="17">
        <f t="shared" si="112"/>
        <v>1</v>
      </c>
      <c r="AK335" s="17">
        <f t="shared" si="113"/>
        <v>1</v>
      </c>
      <c r="AL335" s="15">
        <f t="shared" si="114"/>
        <v>1</v>
      </c>
      <c r="AM335" s="15">
        <f t="shared" si="115"/>
        <v>1</v>
      </c>
      <c r="AN335" s="15">
        <f t="shared" si="116"/>
        <v>1</v>
      </c>
      <c r="AO335" s="16">
        <f t="shared" si="108"/>
        <v>4.1845077046077392</v>
      </c>
      <c r="AP335" s="16">
        <f t="shared" si="117"/>
        <v>386.7237873871594</v>
      </c>
      <c r="AQ335" s="18">
        <f t="shared" si="118"/>
        <v>0.94812245099859238</v>
      </c>
    </row>
    <row r="336" spans="1:43" x14ac:dyDescent="0.2">
      <c r="A336" s="14" t="s">
        <v>22</v>
      </c>
      <c r="B336" s="15" t="s">
        <v>21</v>
      </c>
      <c r="C336" s="15" t="str">
        <f t="shared" si="119"/>
        <v>Liverpool Fulham</v>
      </c>
      <c r="D336" s="15">
        <v>1</v>
      </c>
      <c r="E336" s="15">
        <v>0</v>
      </c>
      <c r="F336" s="15" t="s">
        <v>24</v>
      </c>
      <c r="G336" s="15">
        <f t="shared" si="109"/>
        <v>1</v>
      </c>
      <c r="H336" s="15">
        <v>1.25</v>
      </c>
      <c r="I336" s="15">
        <v>5.75</v>
      </c>
      <c r="J336" s="15">
        <v>11</v>
      </c>
      <c r="K336" s="15">
        <v>1.26</v>
      </c>
      <c r="L336" s="15">
        <v>6.25</v>
      </c>
      <c r="M336" s="15">
        <v>10.5</v>
      </c>
      <c r="N336" s="15">
        <v>1.25</v>
      </c>
      <c r="O336" s="15">
        <v>6.25</v>
      </c>
      <c r="P336" s="15">
        <v>11</v>
      </c>
      <c r="Q336" s="16">
        <f>_xlfn.XLOOKUP(C336,XGBoost3!C:C,XGBoost3!D:D)</f>
        <v>1.7219389677047701</v>
      </c>
      <c r="R336" s="16">
        <f>_xlfn.XLOOKUP(C336,XGBoost3!C:C,XGBoost3!E:E)</f>
        <v>2.85183382034301</v>
      </c>
      <c r="S336" s="16">
        <f>_xlfn.XLOOKUP(C336,XGBoost3!C:C,XGBoost3!F:F)</f>
        <v>14.5756225585937</v>
      </c>
      <c r="T336" s="16">
        <f>_xlfn.XLOOKUP(C336,Conv1!C:C,Conv1!D:D)</f>
        <v>1.0713962316512999</v>
      </c>
      <c r="U336" s="16">
        <f>_xlfn.XLOOKUP(C336,Conv1!C:C,Conv1!E:E)</f>
        <v>18.179378509521399</v>
      </c>
      <c r="V336" s="16">
        <f>_xlfn.XLOOKUP(C336,Conv1!C:C,Conv1!F:F)</f>
        <v>85.976219177246094</v>
      </c>
      <c r="W336" s="16">
        <f>_xlfn.XLOOKUP(C336,Conv2!C:C,Conv2!D:D)</f>
        <v>1.2468221187591499</v>
      </c>
      <c r="X336" s="16">
        <f>_xlfn.XLOOKUP(C336,Conv2!C:C,Conv2!E:E)</f>
        <v>8.4045705795287997</v>
      </c>
      <c r="Y336" s="16">
        <f>_xlfn.XLOOKUP(C336,Conv2!C:C,Conv2!E:E)</f>
        <v>8.4045705795287997</v>
      </c>
      <c r="Z336" s="15">
        <f t="shared" si="100"/>
        <v>1</v>
      </c>
      <c r="AA336" s="15">
        <f t="shared" si="101"/>
        <v>1</v>
      </c>
      <c r="AB336" s="15">
        <f t="shared" si="102"/>
        <v>1</v>
      </c>
      <c r="AC336" s="15">
        <f t="shared" si="103"/>
        <v>1</v>
      </c>
      <c r="AD336" s="15">
        <f t="shared" si="110"/>
        <v>1</v>
      </c>
      <c r="AE336" s="15">
        <f t="shared" si="111"/>
        <v>1</v>
      </c>
      <c r="AF336" s="15">
        <f t="shared" si="104"/>
        <v>1</v>
      </c>
      <c r="AG336" s="15">
        <f t="shared" si="105"/>
        <v>1</v>
      </c>
      <c r="AH336" s="15">
        <f t="shared" si="106"/>
        <v>1</v>
      </c>
      <c r="AI336" s="15">
        <f t="shared" si="107"/>
        <v>1</v>
      </c>
      <c r="AJ336" s="17">
        <f t="shared" si="112"/>
        <v>1</v>
      </c>
      <c r="AK336" s="17">
        <f t="shared" si="113"/>
        <v>1</v>
      </c>
      <c r="AL336" s="15">
        <f t="shared" si="114"/>
        <v>1</v>
      </c>
      <c r="AM336" s="15">
        <f t="shared" si="115"/>
        <v>1</v>
      </c>
      <c r="AN336" s="15">
        <f t="shared" si="116"/>
        <v>1</v>
      </c>
      <c r="AO336" s="16">
        <f t="shared" si="108"/>
        <v>4.9553341416424166</v>
      </c>
      <c r="AP336" s="16">
        <f t="shared" si="117"/>
        <v>75.919532486995365</v>
      </c>
      <c r="AQ336" s="18">
        <f t="shared" si="118"/>
        <v>3.3731940883601284</v>
      </c>
    </row>
    <row r="337" spans="1:43" x14ac:dyDescent="0.2">
      <c r="A337" s="14" t="s">
        <v>40</v>
      </c>
      <c r="B337" s="15" t="s">
        <v>39</v>
      </c>
      <c r="C337" s="15" t="str">
        <f t="shared" si="119"/>
        <v>Man City West Ham</v>
      </c>
      <c r="D337" s="15">
        <v>3</v>
      </c>
      <c r="E337" s="15">
        <v>0</v>
      </c>
      <c r="F337" s="15" t="s">
        <v>24</v>
      </c>
      <c r="G337" s="15">
        <f t="shared" si="109"/>
        <v>1</v>
      </c>
      <c r="H337" s="15">
        <v>1.2</v>
      </c>
      <c r="I337" s="15">
        <v>7</v>
      </c>
      <c r="J337" s="15">
        <v>13</v>
      </c>
      <c r="K337" s="15">
        <v>1.21</v>
      </c>
      <c r="L337" s="15">
        <v>7</v>
      </c>
      <c r="M337" s="15">
        <v>13</v>
      </c>
      <c r="N337" s="15">
        <v>1.2</v>
      </c>
      <c r="O337" s="15">
        <v>7.25</v>
      </c>
      <c r="P337" s="15">
        <v>13</v>
      </c>
      <c r="Q337" s="16">
        <f>_xlfn.XLOOKUP(C337,XGBoost3!C:C,XGBoost3!D:D)</f>
        <v>1.3010392189025799</v>
      </c>
      <c r="R337" s="16">
        <f>_xlfn.XLOOKUP(C337,XGBoost3!C:C,XGBoost3!E:E)</f>
        <v>9.4249591827392507</v>
      </c>
      <c r="S337" s="16">
        <f>_xlfn.XLOOKUP(C337,XGBoost3!C:C,XGBoost3!F:F)</f>
        <v>7.9819645881652797</v>
      </c>
      <c r="T337" s="16">
        <f>_xlfn.XLOOKUP(C337,Conv1!C:C,Conv1!D:D)</f>
        <v>234.20159912109301</v>
      </c>
      <c r="U337" s="16">
        <f>_xlfn.XLOOKUP(C337,Conv1!C:C,Conv1!E:E)</f>
        <v>1.0042927265167201</v>
      </c>
      <c r="V337" s="16">
        <f>_xlfn.XLOOKUP(C337,Conv1!C:C,Conv1!F:F)</f>
        <v>221804.796875</v>
      </c>
      <c r="W337" s="16">
        <f>_xlfn.XLOOKUP(C337,Conv2!C:C,Conv2!D:D)</f>
        <v>2.17618656158447</v>
      </c>
      <c r="X337" s="16">
        <f>_xlfn.XLOOKUP(C337,Conv2!C:C,Conv2!E:E)</f>
        <v>3.71382713317871</v>
      </c>
      <c r="Y337" s="16">
        <f>_xlfn.XLOOKUP(C337,Conv2!C:C,Conv2!E:E)</f>
        <v>3.71382713317871</v>
      </c>
      <c r="Z337" s="15">
        <f t="shared" si="100"/>
        <v>1</v>
      </c>
      <c r="AA337" s="15">
        <f t="shared" si="101"/>
        <v>1</v>
      </c>
      <c r="AB337" s="15">
        <f t="shared" si="102"/>
        <v>1</v>
      </c>
      <c r="AC337" s="15">
        <f t="shared" si="103"/>
        <v>1</v>
      </c>
      <c r="AD337" s="15">
        <f t="shared" si="110"/>
        <v>-1</v>
      </c>
      <c r="AE337" s="15">
        <f t="shared" si="111"/>
        <v>1</v>
      </c>
      <c r="AF337" s="15">
        <f t="shared" si="104"/>
        <v>1</v>
      </c>
      <c r="AG337" s="15">
        <f t="shared" si="105"/>
        <v>1</v>
      </c>
      <c r="AH337" s="15">
        <f t="shared" si="106"/>
        <v>1</v>
      </c>
      <c r="AI337" s="15">
        <f t="shared" si="107"/>
        <v>1</v>
      </c>
      <c r="AJ337" s="17">
        <f t="shared" si="112"/>
        <v>0</v>
      </c>
      <c r="AK337" s="17">
        <f t="shared" si="113"/>
        <v>1</v>
      </c>
      <c r="AL337" s="15">
        <f t="shared" si="114"/>
        <v>1</v>
      </c>
      <c r="AM337" s="15">
        <f t="shared" si="115"/>
        <v>0</v>
      </c>
      <c r="AN337" s="15">
        <f t="shared" si="116"/>
        <v>1</v>
      </c>
      <c r="AO337" s="16">
        <f t="shared" si="108"/>
        <v>5.4700398321004471</v>
      </c>
      <c r="AP337" s="16">
        <f t="shared" si="117"/>
        <v>221791.91935189007</v>
      </c>
      <c r="AQ337" s="18">
        <f t="shared" si="118"/>
        <v>9.9845112679364103</v>
      </c>
    </row>
    <row r="338" spans="1:43" x14ac:dyDescent="0.2">
      <c r="A338" s="14" t="s">
        <v>38</v>
      </c>
      <c r="B338" s="15" t="s">
        <v>37</v>
      </c>
      <c r="C338" s="15" t="str">
        <f t="shared" si="119"/>
        <v>Brighton Man United</v>
      </c>
      <c r="D338" s="15">
        <v>1</v>
      </c>
      <c r="E338" s="15">
        <v>0</v>
      </c>
      <c r="F338" s="15" t="s">
        <v>24</v>
      </c>
      <c r="G338" s="15">
        <f t="shared" si="109"/>
        <v>1</v>
      </c>
      <c r="H338" s="15">
        <v>1.95</v>
      </c>
      <c r="I338" s="15">
        <v>3.5</v>
      </c>
      <c r="J338" s="15">
        <v>3.75</v>
      </c>
      <c r="K338" s="15">
        <v>2</v>
      </c>
      <c r="L338" s="15">
        <v>3.8</v>
      </c>
      <c r="M338" s="15">
        <v>3.4</v>
      </c>
      <c r="N338" s="15">
        <v>2.0499999999999998</v>
      </c>
      <c r="O338" s="15">
        <v>3.8</v>
      </c>
      <c r="P338" s="15">
        <v>3.3</v>
      </c>
      <c r="Q338" s="16">
        <f>_xlfn.XLOOKUP(C338,XGBoost3!C:C,XGBoost3!D:D)</f>
        <v>7.0867185592651296</v>
      </c>
      <c r="R338" s="16">
        <f>_xlfn.XLOOKUP(C338,XGBoost3!C:C,XGBoost3!E:E)</f>
        <v>6.1616907119750897</v>
      </c>
      <c r="S338" s="16">
        <f>_xlfn.XLOOKUP(C338,XGBoost3!C:C,XGBoost3!F:F)</f>
        <v>1.4355485439300499</v>
      </c>
      <c r="T338" s="16">
        <f>_xlfn.XLOOKUP(C338,Conv1!C:C,Conv1!D:D)</f>
        <v>198.63851928710901</v>
      </c>
      <c r="U338" s="16">
        <f>_xlfn.XLOOKUP(C338,Conv1!C:C,Conv1!E:E)</f>
        <v>1.06498479843139</v>
      </c>
      <c r="V338" s="16">
        <f>_xlfn.XLOOKUP(C338,Conv1!C:C,Conv1!F:F)</f>
        <v>17.861881256103501</v>
      </c>
      <c r="W338" s="16">
        <f>_xlfn.XLOOKUP(C338,Conv2!C:C,Conv2!D:D)</f>
        <v>2.6227285861968901</v>
      </c>
      <c r="X338" s="16">
        <f>_xlfn.XLOOKUP(C338,Conv2!C:C,Conv2!E:E)</f>
        <v>3.7644972801208398</v>
      </c>
      <c r="Y338" s="16">
        <f>_xlfn.XLOOKUP(C338,Conv2!C:C,Conv2!E:E)</f>
        <v>3.7644972801208398</v>
      </c>
      <c r="Z338" s="15">
        <f t="shared" si="100"/>
        <v>1</v>
      </c>
      <c r="AA338" s="15">
        <f t="shared" si="101"/>
        <v>1</v>
      </c>
      <c r="AB338" s="15">
        <f t="shared" si="102"/>
        <v>1</v>
      </c>
      <c r="AC338" s="15">
        <f t="shared" si="103"/>
        <v>-1</v>
      </c>
      <c r="AD338" s="15">
        <f t="shared" si="110"/>
        <v>-1</v>
      </c>
      <c r="AE338" s="15">
        <f t="shared" si="111"/>
        <v>1</v>
      </c>
      <c r="AF338" s="15">
        <f t="shared" si="104"/>
        <v>1</v>
      </c>
      <c r="AG338" s="15">
        <f t="shared" si="105"/>
        <v>1</v>
      </c>
      <c r="AH338" s="15">
        <f t="shared" si="106"/>
        <v>1</v>
      </c>
      <c r="AI338" s="15">
        <f t="shared" si="107"/>
        <v>0</v>
      </c>
      <c r="AJ338" s="17">
        <f t="shared" si="112"/>
        <v>0</v>
      </c>
      <c r="AK338" s="17">
        <f t="shared" si="113"/>
        <v>1</v>
      </c>
      <c r="AL338" s="15">
        <f t="shared" si="114"/>
        <v>0</v>
      </c>
      <c r="AM338" s="15">
        <f t="shared" si="115"/>
        <v>0</v>
      </c>
      <c r="AN338" s="15">
        <f t="shared" si="116"/>
        <v>1</v>
      </c>
      <c r="AO338" s="16">
        <f t="shared" si="108"/>
        <v>5.8670517379955465</v>
      </c>
      <c r="AP338" s="16">
        <f t="shared" si="117"/>
        <v>197.14607429357474</v>
      </c>
      <c r="AQ338" s="18">
        <f t="shared" si="118"/>
        <v>0.73826567020657607</v>
      </c>
    </row>
    <row r="339" spans="1:43" x14ac:dyDescent="0.2">
      <c r="A339" s="14" t="s">
        <v>25</v>
      </c>
      <c r="B339" s="15" t="s">
        <v>34</v>
      </c>
      <c r="C339" s="15" t="str">
        <f t="shared" si="119"/>
        <v>Bournemouth Chelsea</v>
      </c>
      <c r="D339" s="15">
        <v>1</v>
      </c>
      <c r="E339" s="15">
        <v>3</v>
      </c>
      <c r="F339" s="15" t="s">
        <v>20</v>
      </c>
      <c r="G339" s="15">
        <f t="shared" si="109"/>
        <v>-1</v>
      </c>
      <c r="H339" s="15">
        <v>3.3</v>
      </c>
      <c r="I339" s="15">
        <v>3.5</v>
      </c>
      <c r="J339" s="15">
        <v>2.15</v>
      </c>
      <c r="K339" s="15">
        <v>3.3</v>
      </c>
      <c r="L339" s="15">
        <v>3.4</v>
      </c>
      <c r="M339" s="15">
        <v>2.15</v>
      </c>
      <c r="N339" s="15">
        <v>3.3</v>
      </c>
      <c r="O339" s="15">
        <v>3.35</v>
      </c>
      <c r="P339" s="15">
        <v>2.2000000000000002</v>
      </c>
      <c r="Q339" s="16">
        <f>_xlfn.XLOOKUP(C339,XGBoost3!C:C,XGBoost3!D:D)</f>
        <v>1.4423599243164</v>
      </c>
      <c r="R339" s="16">
        <f>_xlfn.XLOOKUP(C339,XGBoost3!C:C,XGBoost3!E:E)</f>
        <v>7.3410677909851003</v>
      </c>
      <c r="S339" s="16">
        <f>_xlfn.XLOOKUP(C339,XGBoost3!C:C,XGBoost3!F:F)</f>
        <v>5.8660731315612704</v>
      </c>
      <c r="T339" s="16">
        <f>_xlfn.XLOOKUP(C339,Conv1!C:C,Conv1!D:D)</f>
        <v>1.3130681514739899</v>
      </c>
      <c r="U339" s="16">
        <f>_xlfn.XLOOKUP(C339,Conv1!C:C,Conv1!E:E)</f>
        <v>4.2172160148620597</v>
      </c>
      <c r="V339" s="16">
        <f>_xlfn.XLOOKUP(C339,Conv1!C:C,Conv1!F:F)</f>
        <v>768.24578857421795</v>
      </c>
      <c r="W339" s="16">
        <f>_xlfn.XLOOKUP(C339,Conv2!C:C,Conv2!D:D)</f>
        <v>1.77588391304016</v>
      </c>
      <c r="X339" s="16">
        <f>_xlfn.XLOOKUP(C339,Conv2!C:C,Conv2!E:E)</f>
        <v>4.38494396209716</v>
      </c>
      <c r="Y339" s="16">
        <f>_xlfn.XLOOKUP(C339,Conv2!C:C,Conv2!E:E)</f>
        <v>4.38494396209716</v>
      </c>
      <c r="Z339" s="15">
        <f t="shared" si="100"/>
        <v>-1</v>
      </c>
      <c r="AA339" s="15">
        <f t="shared" si="101"/>
        <v>-1</v>
      </c>
      <c r="AB339" s="15">
        <f t="shared" si="102"/>
        <v>-1</v>
      </c>
      <c r="AC339" s="15">
        <f t="shared" si="103"/>
        <v>1</v>
      </c>
      <c r="AD339" s="15">
        <f t="shared" si="110"/>
        <v>1</v>
      </c>
      <c r="AE339" s="15">
        <f t="shared" si="111"/>
        <v>1</v>
      </c>
      <c r="AF339" s="15">
        <f t="shared" si="104"/>
        <v>1</v>
      </c>
      <c r="AG339" s="15">
        <f t="shared" si="105"/>
        <v>1</v>
      </c>
      <c r="AH339" s="15">
        <f t="shared" si="106"/>
        <v>1</v>
      </c>
      <c r="AI339" s="15">
        <f t="shared" si="107"/>
        <v>0</v>
      </c>
      <c r="AJ339" s="17">
        <f t="shared" si="112"/>
        <v>0</v>
      </c>
      <c r="AK339" s="17">
        <f t="shared" si="113"/>
        <v>0</v>
      </c>
      <c r="AL339" s="15">
        <f t="shared" si="114"/>
        <v>0</v>
      </c>
      <c r="AM339" s="15">
        <f t="shared" si="115"/>
        <v>0</v>
      </c>
      <c r="AN339" s="15">
        <f t="shared" si="116"/>
        <v>0</v>
      </c>
      <c r="AO339" s="16">
        <f t="shared" si="108"/>
        <v>5.7288341718869749</v>
      </c>
      <c r="AP339" s="16">
        <f t="shared" si="117"/>
        <v>766.04885624487576</v>
      </c>
      <c r="AQ339" s="18">
        <f t="shared" si="118"/>
        <v>2.8579746270245256</v>
      </c>
    </row>
    <row r="340" spans="1:43" x14ac:dyDescent="0.2">
      <c r="A340" s="14" t="s">
        <v>40</v>
      </c>
      <c r="B340" s="15" t="s">
        <v>27</v>
      </c>
      <c r="C340" s="15" t="str">
        <f t="shared" si="119"/>
        <v>Man City Leeds</v>
      </c>
      <c r="D340" s="15">
        <v>2</v>
      </c>
      <c r="E340" s="15">
        <v>1</v>
      </c>
      <c r="F340" s="15" t="s">
        <v>24</v>
      </c>
      <c r="G340" s="15">
        <f t="shared" si="109"/>
        <v>1</v>
      </c>
      <c r="H340" s="15">
        <v>1.17</v>
      </c>
      <c r="I340" s="15">
        <v>8.5</v>
      </c>
      <c r="J340" s="15">
        <v>15</v>
      </c>
      <c r="K340" s="15">
        <v>1.1599999999999999</v>
      </c>
      <c r="L340" s="15">
        <v>8.25</v>
      </c>
      <c r="M340" s="15">
        <v>16</v>
      </c>
      <c r="N340" s="15">
        <v>1.2</v>
      </c>
      <c r="O340" s="15">
        <v>8</v>
      </c>
      <c r="P340" s="15">
        <v>11</v>
      </c>
      <c r="Q340" s="16">
        <f>_xlfn.XLOOKUP(C340,XGBoost3!C:C,XGBoost3!D:D)</f>
        <v>1.1364760398864699</v>
      </c>
      <c r="R340" s="16">
        <f>_xlfn.XLOOKUP(C340,XGBoost3!C:C,XGBoost3!E:E)</f>
        <v>13.358434677124</v>
      </c>
      <c r="S340" s="16">
        <f>_xlfn.XLOOKUP(C340,XGBoost3!C:C,XGBoost3!F:F)</f>
        <v>22.1102199554443</v>
      </c>
      <c r="T340" s="16">
        <f>_xlfn.XLOOKUP(C340,Conv1!C:C,Conv1!D:D)</f>
        <v>1</v>
      </c>
      <c r="U340" s="16">
        <f>_xlfn.XLOOKUP(C340,Conv1!C:C,Conv1!E:E)</f>
        <v>2.3271011253547799E+22</v>
      </c>
      <c r="V340" s="16">
        <f>_xlfn.XLOOKUP(C340,Conv1!C:C,Conv1!F:F)</f>
        <v>717599342592</v>
      </c>
      <c r="W340" s="16">
        <f>_xlfn.XLOOKUP(C340,Conv2!C:C,Conv2!D:D)</f>
        <v>1.74496090412139</v>
      </c>
      <c r="X340" s="16">
        <f>_xlfn.XLOOKUP(C340,Conv2!C:C,Conv2!E:E)</f>
        <v>3.8870496749877899</v>
      </c>
      <c r="Y340" s="16">
        <f>_xlfn.XLOOKUP(C340,Conv2!C:C,Conv2!E:E)</f>
        <v>3.8870496749877899</v>
      </c>
      <c r="Z340" s="15">
        <f t="shared" si="100"/>
        <v>1</v>
      </c>
      <c r="AA340" s="15">
        <f t="shared" si="101"/>
        <v>1</v>
      </c>
      <c r="AB340" s="15">
        <f t="shared" si="102"/>
        <v>1</v>
      </c>
      <c r="AC340" s="15">
        <f t="shared" si="103"/>
        <v>1</v>
      </c>
      <c r="AD340" s="15">
        <f t="shared" si="110"/>
        <v>1</v>
      </c>
      <c r="AE340" s="15">
        <f t="shared" si="111"/>
        <v>1</v>
      </c>
      <c r="AF340" s="15">
        <f t="shared" si="104"/>
        <v>1</v>
      </c>
      <c r="AG340" s="15">
        <f t="shared" si="105"/>
        <v>1</v>
      </c>
      <c r="AH340" s="15">
        <f t="shared" si="106"/>
        <v>1</v>
      </c>
      <c r="AI340" s="15">
        <f t="shared" si="107"/>
        <v>1</v>
      </c>
      <c r="AJ340" s="17">
        <f t="shared" si="112"/>
        <v>1</v>
      </c>
      <c r="AK340" s="17">
        <f t="shared" si="113"/>
        <v>1</v>
      </c>
      <c r="AL340" s="15">
        <f t="shared" si="114"/>
        <v>1</v>
      </c>
      <c r="AM340" s="15">
        <f t="shared" si="115"/>
        <v>1</v>
      </c>
      <c r="AN340" s="15">
        <f t="shared" si="116"/>
        <v>1</v>
      </c>
      <c r="AO340" s="16">
        <f t="shared" si="108"/>
        <v>12.335065664230013</v>
      </c>
      <c r="AP340" s="16">
        <f t="shared" si="117"/>
        <v>2.3271011253547799E+22</v>
      </c>
      <c r="AQ340" s="18">
        <f t="shared" si="118"/>
        <v>8.2345251890518956</v>
      </c>
    </row>
    <row r="341" spans="1:43" x14ac:dyDescent="0.2">
      <c r="A341" s="14" t="s">
        <v>31</v>
      </c>
      <c r="B341" s="15" t="s">
        <v>18</v>
      </c>
      <c r="C341" s="15" t="str">
        <f t="shared" si="119"/>
        <v>Tottenham Crystal Palace</v>
      </c>
      <c r="D341" s="15">
        <v>1</v>
      </c>
      <c r="E341" s="15">
        <v>0</v>
      </c>
      <c r="F341" s="15" t="s">
        <v>24</v>
      </c>
      <c r="G341" s="15">
        <f t="shared" si="109"/>
        <v>1</v>
      </c>
      <c r="H341" s="15">
        <v>1.8</v>
      </c>
      <c r="I341" s="15">
        <v>3.8</v>
      </c>
      <c r="J341" s="15">
        <v>4.2</v>
      </c>
      <c r="K341" s="15">
        <v>1.8</v>
      </c>
      <c r="L341" s="15">
        <v>3.9</v>
      </c>
      <c r="M341" s="15">
        <v>4</v>
      </c>
      <c r="N341" s="15">
        <v>1.8</v>
      </c>
      <c r="O341" s="15">
        <v>3.9</v>
      </c>
      <c r="P341" s="15">
        <v>4.0999999999999996</v>
      </c>
      <c r="Q341" s="16">
        <f>_xlfn.XLOOKUP(C341,XGBoost3!C:C,XGBoost3!D:D)</f>
        <v>2.2757771015167201</v>
      </c>
      <c r="R341" s="16">
        <f>_xlfn.XLOOKUP(C341,XGBoost3!C:C,XGBoost3!E:E)</f>
        <v>3.92236232757568</v>
      </c>
      <c r="S341" s="16">
        <f>_xlfn.XLOOKUP(C341,XGBoost3!C:C,XGBoost3!F:F)</f>
        <v>3.2718098163604701</v>
      </c>
      <c r="T341" s="16">
        <f>_xlfn.XLOOKUP(C341,Conv1!C:C,Conv1!D:D)</f>
        <v>1.5677027702331501</v>
      </c>
      <c r="U341" s="16">
        <f>_xlfn.XLOOKUP(C341,Conv1!C:C,Conv1!E:E)</f>
        <v>2.96921706199646</v>
      </c>
      <c r="V341" s="16">
        <f>_xlfn.XLOOKUP(C341,Conv1!C:C,Conv1!F:F)</f>
        <v>39.471290588378899</v>
      </c>
      <c r="W341" s="16">
        <f>_xlfn.XLOOKUP(C341,Conv2!C:C,Conv2!D:D)</f>
        <v>3.0265924930572501</v>
      </c>
      <c r="X341" s="16">
        <f>_xlfn.XLOOKUP(C341,Conv2!C:C,Conv2!E:E)</f>
        <v>3.3108940124511701</v>
      </c>
      <c r="Y341" s="16">
        <f>_xlfn.XLOOKUP(C341,Conv2!C:C,Conv2!E:E)</f>
        <v>3.3108940124511701</v>
      </c>
      <c r="Z341" s="15">
        <f t="shared" si="100"/>
        <v>1</v>
      </c>
      <c r="AA341" s="15">
        <f t="shared" si="101"/>
        <v>1</v>
      </c>
      <c r="AB341" s="15">
        <f t="shared" si="102"/>
        <v>1</v>
      </c>
      <c r="AC341" s="15">
        <f t="shared" si="103"/>
        <v>1</v>
      </c>
      <c r="AD341" s="15">
        <f t="shared" si="110"/>
        <v>1</v>
      </c>
      <c r="AE341" s="15">
        <f t="shared" si="111"/>
        <v>1</v>
      </c>
      <c r="AF341" s="15">
        <f t="shared" si="104"/>
        <v>1</v>
      </c>
      <c r="AG341" s="15">
        <f t="shared" si="105"/>
        <v>1</v>
      </c>
      <c r="AH341" s="15">
        <f t="shared" si="106"/>
        <v>1</v>
      </c>
      <c r="AI341" s="15">
        <f t="shared" si="107"/>
        <v>1</v>
      </c>
      <c r="AJ341" s="17">
        <f t="shared" si="112"/>
        <v>1</v>
      </c>
      <c r="AK341" s="17">
        <f t="shared" si="113"/>
        <v>1</v>
      </c>
      <c r="AL341" s="15">
        <f t="shared" si="114"/>
        <v>1</v>
      </c>
      <c r="AM341" s="15">
        <f t="shared" si="115"/>
        <v>1</v>
      </c>
      <c r="AN341" s="15">
        <f t="shared" si="116"/>
        <v>1</v>
      </c>
      <c r="AO341" s="16">
        <f t="shared" si="108"/>
        <v>0.95538625921620357</v>
      </c>
      <c r="AP341" s="16">
        <f t="shared" si="117"/>
        <v>35.384297601735398</v>
      </c>
      <c r="AQ341" s="18">
        <f t="shared" si="118"/>
        <v>1.5729791060836427</v>
      </c>
    </row>
    <row r="342" spans="1:43" x14ac:dyDescent="0.2">
      <c r="A342" s="14" t="s">
        <v>28</v>
      </c>
      <c r="B342" s="15" t="s">
        <v>26</v>
      </c>
      <c r="C342" s="15" t="str">
        <f t="shared" si="119"/>
        <v>Wolves Aston Villa</v>
      </c>
      <c r="D342" s="15">
        <v>1</v>
      </c>
      <c r="E342" s="15">
        <v>0</v>
      </c>
      <c r="F342" s="15" t="s">
        <v>24</v>
      </c>
      <c r="G342" s="15">
        <f t="shared" si="109"/>
        <v>1</v>
      </c>
      <c r="H342" s="15">
        <v>2.88</v>
      </c>
      <c r="I342" s="15">
        <v>3.3</v>
      </c>
      <c r="J342" s="15">
        <v>2.5</v>
      </c>
      <c r="K342" s="15">
        <v>2.87</v>
      </c>
      <c r="L342" s="15">
        <v>3.2</v>
      </c>
      <c r="M342" s="15">
        <v>2.5</v>
      </c>
      <c r="N342" s="15">
        <v>2.95</v>
      </c>
      <c r="O342" s="15">
        <v>3.2</v>
      </c>
      <c r="P342" s="15">
        <v>2.5</v>
      </c>
      <c r="Q342" s="16">
        <f>_xlfn.XLOOKUP(C342,XGBoost3!C:C,XGBoost3!D:D)</f>
        <v>1.8104201555252</v>
      </c>
      <c r="R342" s="16">
        <f>_xlfn.XLOOKUP(C342,XGBoost3!C:C,XGBoost3!E:E)</f>
        <v>3.0694477558135902</v>
      </c>
      <c r="S342" s="16">
        <f>_xlfn.XLOOKUP(C342,XGBoost3!C:C,XGBoost3!F:F)</f>
        <v>8.2067756652831996</v>
      </c>
      <c r="T342" s="16">
        <f>_xlfn.XLOOKUP(C342,Conv1!C:C,Conv1!D:D)</f>
        <v>4482.3916015625</v>
      </c>
      <c r="U342" s="16">
        <f>_xlfn.XLOOKUP(C342,Conv1!C:C,Conv1!E:E)</f>
        <v>1.00057780742645</v>
      </c>
      <c r="V342" s="16">
        <f>_xlfn.XLOOKUP(C342,Conv1!C:C,Conv1!F:F)</f>
        <v>2821.91137695312</v>
      </c>
      <c r="W342" s="16">
        <f>_xlfn.XLOOKUP(C342,Conv2!C:C,Conv2!D:D)</f>
        <v>2.0063285827636701</v>
      </c>
      <c r="X342" s="16">
        <f>_xlfn.XLOOKUP(C342,Conv2!C:C,Conv2!E:E)</f>
        <v>3.6890704631805402</v>
      </c>
      <c r="Y342" s="16">
        <f>_xlfn.XLOOKUP(C342,Conv2!C:C,Conv2!E:E)</f>
        <v>3.6890704631805402</v>
      </c>
      <c r="Z342" s="15">
        <f t="shared" si="100"/>
        <v>-1</v>
      </c>
      <c r="AA342" s="15">
        <f t="shared" si="101"/>
        <v>-1</v>
      </c>
      <c r="AB342" s="15">
        <f t="shared" si="102"/>
        <v>-1</v>
      </c>
      <c r="AC342" s="15">
        <f t="shared" si="103"/>
        <v>1</v>
      </c>
      <c r="AD342" s="15">
        <f t="shared" si="110"/>
        <v>-1</v>
      </c>
      <c r="AE342" s="15">
        <f t="shared" si="111"/>
        <v>1</v>
      </c>
      <c r="AF342" s="15">
        <f t="shared" si="104"/>
        <v>0</v>
      </c>
      <c r="AG342" s="15">
        <f t="shared" si="105"/>
        <v>0</v>
      </c>
      <c r="AH342" s="15">
        <f t="shared" si="106"/>
        <v>0</v>
      </c>
      <c r="AI342" s="15">
        <f t="shared" si="107"/>
        <v>1</v>
      </c>
      <c r="AJ342" s="17">
        <f t="shared" si="112"/>
        <v>0</v>
      </c>
      <c r="AK342" s="17">
        <f t="shared" si="113"/>
        <v>1</v>
      </c>
      <c r="AL342" s="15">
        <f t="shared" si="114"/>
        <v>0</v>
      </c>
      <c r="AM342" s="15">
        <f t="shared" si="115"/>
        <v>1</v>
      </c>
      <c r="AN342" s="15">
        <f t="shared" si="116"/>
        <v>0</v>
      </c>
      <c r="AO342" s="16">
        <f t="shared" si="108"/>
        <v>5.8209084002639848</v>
      </c>
      <c r="AP342" s="16">
        <f t="shared" si="117"/>
        <v>5292.8709045053693</v>
      </c>
      <c r="AQ342" s="18">
        <f t="shared" si="118"/>
        <v>1.594864956061433</v>
      </c>
    </row>
    <row r="343" spans="1:43" x14ac:dyDescent="0.2">
      <c r="A343" s="14" t="s">
        <v>22</v>
      </c>
      <c r="B343" s="15" t="s">
        <v>36</v>
      </c>
      <c r="C343" s="15" t="str">
        <f t="shared" si="119"/>
        <v>Liverpool Brentford</v>
      </c>
      <c r="D343" s="15">
        <v>1</v>
      </c>
      <c r="E343" s="15">
        <v>0</v>
      </c>
      <c r="F343" s="15" t="s">
        <v>24</v>
      </c>
      <c r="G343" s="15">
        <f t="shared" si="109"/>
        <v>1</v>
      </c>
      <c r="H343" s="15">
        <v>1.44</v>
      </c>
      <c r="I343" s="15">
        <v>5</v>
      </c>
      <c r="J343" s="15">
        <v>6</v>
      </c>
      <c r="K343" s="15">
        <v>1.47</v>
      </c>
      <c r="L343" s="15">
        <v>4.8</v>
      </c>
      <c r="M343" s="15">
        <v>6</v>
      </c>
      <c r="N343" s="15">
        <v>1.45</v>
      </c>
      <c r="O343" s="15">
        <v>4.9000000000000004</v>
      </c>
      <c r="P343" s="15">
        <v>6.25</v>
      </c>
      <c r="Q343" s="16">
        <f>_xlfn.XLOOKUP(C343,XGBoost3!C:C,XGBoost3!D:D)</f>
        <v>1.47698330879211</v>
      </c>
      <c r="R343" s="16">
        <f>_xlfn.XLOOKUP(C343,XGBoost3!C:C,XGBoost3!E:E)</f>
        <v>3.4756402969360298</v>
      </c>
      <c r="S343" s="16">
        <f>_xlfn.XLOOKUP(C343,XGBoost3!C:C,XGBoost3!F:F)</f>
        <v>28.386928558349599</v>
      </c>
      <c r="T343" s="16">
        <f>_xlfn.XLOOKUP(C343,Conv1!C:C,Conv1!D:D)</f>
        <v>1.5718976259231501</v>
      </c>
      <c r="U343" s="16">
        <f>_xlfn.XLOOKUP(C343,Conv1!C:C,Conv1!E:E)</f>
        <v>2.76912140846252</v>
      </c>
      <c r="V343" s="16">
        <f>_xlfn.XLOOKUP(C343,Conv1!C:C,Conv1!F:F)</f>
        <v>370.24618530273398</v>
      </c>
      <c r="W343" s="16">
        <f>_xlfn.XLOOKUP(C343,Conv2!C:C,Conv2!D:D)</f>
        <v>1.4139169454574501</v>
      </c>
      <c r="X343" s="16">
        <f>_xlfn.XLOOKUP(C343,Conv2!C:C,Conv2!E:E)</f>
        <v>6.4213280677795401</v>
      </c>
      <c r="Y343" s="16">
        <f>_xlfn.XLOOKUP(C343,Conv2!C:C,Conv2!E:E)</f>
        <v>6.4213280677795401</v>
      </c>
      <c r="Z343" s="15">
        <f t="shared" si="100"/>
        <v>1</v>
      </c>
      <c r="AA343" s="15">
        <f t="shared" si="101"/>
        <v>1</v>
      </c>
      <c r="AB343" s="15">
        <f t="shared" si="102"/>
        <v>1</v>
      </c>
      <c r="AC343" s="15">
        <f t="shared" si="103"/>
        <v>1</v>
      </c>
      <c r="AD343" s="15">
        <f t="shared" si="110"/>
        <v>1</v>
      </c>
      <c r="AE343" s="15">
        <f t="shared" si="111"/>
        <v>1</v>
      </c>
      <c r="AF343" s="15">
        <f t="shared" si="104"/>
        <v>1</v>
      </c>
      <c r="AG343" s="15">
        <f t="shared" si="105"/>
        <v>1</v>
      </c>
      <c r="AH343" s="15">
        <f t="shared" si="106"/>
        <v>1</v>
      </c>
      <c r="AI343" s="15">
        <f t="shared" si="107"/>
        <v>1</v>
      </c>
      <c r="AJ343" s="17">
        <f t="shared" si="112"/>
        <v>1</v>
      </c>
      <c r="AK343" s="17">
        <f t="shared" si="113"/>
        <v>1</v>
      </c>
      <c r="AL343" s="15">
        <f t="shared" si="114"/>
        <v>1</v>
      </c>
      <c r="AM343" s="15">
        <f t="shared" si="115"/>
        <v>1</v>
      </c>
      <c r="AN343" s="15">
        <f t="shared" si="116"/>
        <v>1</v>
      </c>
      <c r="AO343" s="16">
        <f t="shared" si="108"/>
        <v>22.182721534116141</v>
      </c>
      <c r="AP343" s="16">
        <f t="shared" si="117"/>
        <v>364.00244287304633</v>
      </c>
      <c r="AQ343" s="18">
        <f t="shared" si="118"/>
        <v>1.5313701000894653</v>
      </c>
    </row>
    <row r="344" spans="1:43" x14ac:dyDescent="0.2">
      <c r="A344" s="14" t="s">
        <v>29</v>
      </c>
      <c r="B344" s="15" t="s">
        <v>19</v>
      </c>
      <c r="C344" s="15" t="str">
        <f t="shared" si="119"/>
        <v>Newcastle Arsenal</v>
      </c>
      <c r="D344" s="15">
        <v>0</v>
      </c>
      <c r="E344" s="15">
        <v>2</v>
      </c>
      <c r="F344" s="15" t="s">
        <v>20</v>
      </c>
      <c r="G344" s="15">
        <f t="shared" si="109"/>
        <v>-1</v>
      </c>
      <c r="H344" s="15">
        <v>2.4500000000000002</v>
      </c>
      <c r="I344" s="15">
        <v>3.75</v>
      </c>
      <c r="J344" s="15">
        <v>2.63</v>
      </c>
      <c r="K344" s="15">
        <v>2.5</v>
      </c>
      <c r="L344" s="15">
        <v>3.6</v>
      </c>
      <c r="M344" s="15">
        <v>2.6</v>
      </c>
      <c r="N344" s="15">
        <v>2.4</v>
      </c>
      <c r="O344" s="15">
        <v>3.65</v>
      </c>
      <c r="P344" s="15">
        <v>2.8</v>
      </c>
      <c r="Q344" s="16">
        <f>_xlfn.XLOOKUP(C344,XGBoost3!C:C,XGBoost3!D:D)</f>
        <v>1.69157898426055</v>
      </c>
      <c r="R344" s="16">
        <f>_xlfn.XLOOKUP(C344,XGBoost3!C:C,XGBoost3!E:E)</f>
        <v>4.8216929435729901</v>
      </c>
      <c r="S344" s="16">
        <f>_xlfn.XLOOKUP(C344,XGBoost3!C:C,XGBoost3!F:F)</f>
        <v>4.9642491340637198</v>
      </c>
      <c r="T344" s="16">
        <f>_xlfn.XLOOKUP(C344,Conv1!C:C,Conv1!D:D)</f>
        <v>23.056026458740199</v>
      </c>
      <c r="U344" s="16">
        <f>_xlfn.XLOOKUP(C344,Conv1!C:C,Conv1!E:E)</f>
        <v>14341.845703125</v>
      </c>
      <c r="V344" s="16">
        <f>_xlfn.XLOOKUP(C344,Conv1!C:C,Conv1!F:F)</f>
        <v>1.04541516304016</v>
      </c>
      <c r="W344" s="16">
        <f>_xlfn.XLOOKUP(C344,Conv2!C:C,Conv2!D:D)</f>
        <v>1.6889691352844201</v>
      </c>
      <c r="X344" s="16">
        <f>_xlfn.XLOOKUP(C344,Conv2!C:C,Conv2!E:E)</f>
        <v>4.59020566940307</v>
      </c>
      <c r="Y344" s="16">
        <f>_xlfn.XLOOKUP(C344,Conv2!C:C,Conv2!E:E)</f>
        <v>4.59020566940307</v>
      </c>
      <c r="Z344" s="15">
        <f t="shared" si="100"/>
        <v>1</v>
      </c>
      <c r="AA344" s="15">
        <f t="shared" si="101"/>
        <v>1</v>
      </c>
      <c r="AB344" s="15">
        <f t="shared" si="102"/>
        <v>1</v>
      </c>
      <c r="AC344" s="15">
        <f t="shared" si="103"/>
        <v>1</v>
      </c>
      <c r="AD344" s="15">
        <f t="shared" si="110"/>
        <v>-1</v>
      </c>
      <c r="AE344" s="15">
        <f t="shared" si="111"/>
        <v>1</v>
      </c>
      <c r="AF344" s="15">
        <f t="shared" si="104"/>
        <v>0</v>
      </c>
      <c r="AG344" s="15">
        <f t="shared" si="105"/>
        <v>0</v>
      </c>
      <c r="AH344" s="15">
        <f t="shared" si="106"/>
        <v>0</v>
      </c>
      <c r="AI344" s="15">
        <f t="shared" si="107"/>
        <v>0</v>
      </c>
      <c r="AJ344" s="17">
        <f t="shared" si="112"/>
        <v>1</v>
      </c>
      <c r="AK344" s="17">
        <f t="shared" si="113"/>
        <v>0</v>
      </c>
      <c r="AL344" s="15">
        <f t="shared" si="114"/>
        <v>1</v>
      </c>
      <c r="AM344" s="15">
        <f t="shared" si="115"/>
        <v>0</v>
      </c>
      <c r="AN344" s="15">
        <f t="shared" si="116"/>
        <v>1</v>
      </c>
      <c r="AO344" s="16">
        <f t="shared" si="108"/>
        <v>2.5609957055519663</v>
      </c>
      <c r="AP344" s="16">
        <f t="shared" si="117"/>
        <v>14338.210689312291</v>
      </c>
      <c r="AQ344" s="18">
        <f t="shared" si="118"/>
        <v>2.1434523391292735</v>
      </c>
    </row>
    <row r="345" spans="1:43" x14ac:dyDescent="0.2">
      <c r="A345" s="14" t="s">
        <v>39</v>
      </c>
      <c r="B345" s="15" t="s">
        <v>37</v>
      </c>
      <c r="C345" s="15" t="str">
        <f t="shared" si="119"/>
        <v>West Ham Man United</v>
      </c>
      <c r="D345" s="15">
        <v>1</v>
      </c>
      <c r="E345" s="15">
        <v>0</v>
      </c>
      <c r="F345" s="15" t="s">
        <v>24</v>
      </c>
      <c r="G345" s="15">
        <f t="shared" si="109"/>
        <v>1</v>
      </c>
      <c r="H345" s="15">
        <v>3.4</v>
      </c>
      <c r="I345" s="15">
        <v>3.75</v>
      </c>
      <c r="J345" s="15">
        <v>2.0499999999999998</v>
      </c>
      <c r="K345" s="15">
        <v>3.4</v>
      </c>
      <c r="L345" s="15">
        <v>3.6</v>
      </c>
      <c r="M345" s="15">
        <v>2.0499999999999998</v>
      </c>
      <c r="N345" s="15">
        <v>3.35</v>
      </c>
      <c r="O345" s="15">
        <v>3.65</v>
      </c>
      <c r="P345" s="15">
        <v>2.1</v>
      </c>
      <c r="Q345" s="16">
        <f>_xlfn.XLOOKUP(C345,XGBoost3!C:C,XGBoost3!D:D)</f>
        <v>4.5925974845886204</v>
      </c>
      <c r="R345" s="16">
        <f>_xlfn.XLOOKUP(C345,XGBoost3!C:C,XGBoost3!E:E)</f>
        <v>5.3984894752502397</v>
      </c>
      <c r="S345" s="16">
        <f>_xlfn.XLOOKUP(C345,XGBoost3!C:C,XGBoost3!F:F)</f>
        <v>1.67498195171356</v>
      </c>
      <c r="T345" s="16">
        <f>_xlfn.XLOOKUP(C345,Conv1!C:C,Conv1!D:D)</f>
        <v>255.28025817871</v>
      </c>
      <c r="U345" s="16">
        <f>_xlfn.XLOOKUP(C345,Conv1!C:C,Conv1!E:E)</f>
        <v>10.838070869445801</v>
      </c>
      <c r="V345" s="16">
        <f>_xlfn.XLOOKUP(C345,Conv1!C:C,Conv1!F:F)</f>
        <v>1.1064206361770601</v>
      </c>
      <c r="W345" s="16">
        <f>_xlfn.XLOOKUP(C345,Conv2!C:C,Conv2!D:D)</f>
        <v>3.9242587089538499</v>
      </c>
      <c r="X345" s="16">
        <f>_xlfn.XLOOKUP(C345,Conv2!C:C,Conv2!E:E)</f>
        <v>5.4214744567870996</v>
      </c>
      <c r="Y345" s="16">
        <f>_xlfn.XLOOKUP(C345,Conv2!C:C,Conv2!E:E)</f>
        <v>5.4214744567870996</v>
      </c>
      <c r="Z345" s="15">
        <f t="shared" si="100"/>
        <v>-1</v>
      </c>
      <c r="AA345" s="15">
        <f t="shared" si="101"/>
        <v>-1</v>
      </c>
      <c r="AB345" s="15">
        <f t="shared" si="102"/>
        <v>-1</v>
      </c>
      <c r="AC345" s="15">
        <f t="shared" si="103"/>
        <v>-1</v>
      </c>
      <c r="AD345" s="15">
        <f t="shared" si="110"/>
        <v>-1</v>
      </c>
      <c r="AE345" s="15">
        <f t="shared" si="111"/>
        <v>1</v>
      </c>
      <c r="AF345" s="15">
        <f t="shared" si="104"/>
        <v>0</v>
      </c>
      <c r="AG345" s="15">
        <f t="shared" si="105"/>
        <v>0</v>
      </c>
      <c r="AH345" s="15">
        <f t="shared" si="106"/>
        <v>0</v>
      </c>
      <c r="AI345" s="15">
        <f t="shared" si="107"/>
        <v>0</v>
      </c>
      <c r="AJ345" s="17">
        <f t="shared" si="112"/>
        <v>0</v>
      </c>
      <c r="AK345" s="17">
        <f t="shared" si="113"/>
        <v>1</v>
      </c>
      <c r="AL345" s="15">
        <f t="shared" si="114"/>
        <v>1</v>
      </c>
      <c r="AM345" s="15">
        <f t="shared" si="115"/>
        <v>1</v>
      </c>
      <c r="AN345" s="15">
        <f t="shared" si="116"/>
        <v>0</v>
      </c>
      <c r="AO345" s="16">
        <f t="shared" si="108"/>
        <v>2.1867565697022706</v>
      </c>
      <c r="AP345" s="16">
        <f t="shared" si="117"/>
        <v>252.03474075763418</v>
      </c>
      <c r="AQ345" s="18">
        <f t="shared" si="118"/>
        <v>3.8078980268578162</v>
      </c>
    </row>
    <row r="346" spans="1:43" x14ac:dyDescent="0.2">
      <c r="A346" s="14" t="s">
        <v>21</v>
      </c>
      <c r="B346" s="15" t="s">
        <v>35</v>
      </c>
      <c r="C346" s="15" t="str">
        <f t="shared" si="119"/>
        <v>Fulham Leicester</v>
      </c>
      <c r="D346" s="15">
        <v>5</v>
      </c>
      <c r="E346" s="15">
        <v>3</v>
      </c>
      <c r="F346" s="15" t="s">
        <v>24</v>
      </c>
      <c r="G346" s="15">
        <f t="shared" si="109"/>
        <v>1</v>
      </c>
      <c r="H346" s="15">
        <v>2.63</v>
      </c>
      <c r="I346" s="15">
        <v>3.5</v>
      </c>
      <c r="J346" s="15">
        <v>2.6</v>
      </c>
      <c r="K346" s="15">
        <v>2.7</v>
      </c>
      <c r="L346" s="15">
        <v>3.4</v>
      </c>
      <c r="M346" s="15">
        <v>2.5499999999999998</v>
      </c>
      <c r="N346" s="15">
        <v>2.65</v>
      </c>
      <c r="O346" s="15">
        <v>3.4</v>
      </c>
      <c r="P346" s="15">
        <v>2.6</v>
      </c>
      <c r="Q346" s="16">
        <f>_xlfn.XLOOKUP(C346,XGBoost3!C:C,XGBoost3!D:D)</f>
        <v>3.2909753322601301</v>
      </c>
      <c r="R346" s="16">
        <f>_xlfn.XLOOKUP(C346,XGBoost3!C:C,XGBoost3!E:E)</f>
        <v>3.3512585163116402</v>
      </c>
      <c r="S346" s="16">
        <f>_xlfn.XLOOKUP(C346,XGBoost3!C:C,XGBoost3!F:F)</f>
        <v>2.5141842365264799</v>
      </c>
      <c r="T346" s="16">
        <f>_xlfn.XLOOKUP(C346,Conv1!C:C,Conv1!D:D)</f>
        <v>1.40716993808746</v>
      </c>
      <c r="U346" s="16">
        <f>_xlfn.XLOOKUP(C346,Conv1!C:C,Conv1!E:E)</f>
        <v>64.185340881347599</v>
      </c>
      <c r="V346" s="16">
        <f>_xlfn.XLOOKUP(C346,Conv1!C:C,Conv1!F:F)</f>
        <v>3.6526494026184002</v>
      </c>
      <c r="W346" s="16">
        <f>_xlfn.XLOOKUP(C346,Conv2!C:C,Conv2!D:D)</f>
        <v>3.4920082092285099</v>
      </c>
      <c r="X346" s="16">
        <f>_xlfn.XLOOKUP(C346,Conv2!C:C,Conv2!E:E)</f>
        <v>3.2596509456634499</v>
      </c>
      <c r="Y346" s="16">
        <f>_xlfn.XLOOKUP(C346,Conv2!C:C,Conv2!E:E)</f>
        <v>3.2596509456634499</v>
      </c>
      <c r="Z346" s="15">
        <f t="shared" si="100"/>
        <v>-1</v>
      </c>
      <c r="AA346" s="15">
        <f t="shared" si="101"/>
        <v>-1</v>
      </c>
      <c r="AB346" s="15">
        <f t="shared" si="102"/>
        <v>-1</v>
      </c>
      <c r="AC346" s="15">
        <f t="shared" si="103"/>
        <v>-1</v>
      </c>
      <c r="AD346" s="15">
        <f t="shared" si="110"/>
        <v>1</v>
      </c>
      <c r="AE346" s="15">
        <f t="shared" si="111"/>
        <v>-1</v>
      </c>
      <c r="AF346" s="15">
        <f t="shared" si="104"/>
        <v>0</v>
      </c>
      <c r="AG346" s="15">
        <f t="shared" si="105"/>
        <v>0</v>
      </c>
      <c r="AH346" s="15">
        <f t="shared" si="106"/>
        <v>0</v>
      </c>
      <c r="AI346" s="15">
        <f t="shared" si="107"/>
        <v>0</v>
      </c>
      <c r="AJ346" s="17">
        <f t="shared" si="112"/>
        <v>1</v>
      </c>
      <c r="AK346" s="17">
        <f t="shared" si="113"/>
        <v>0</v>
      </c>
      <c r="AL346" s="15">
        <f t="shared" si="114"/>
        <v>1</v>
      </c>
      <c r="AM346" s="15">
        <f t="shared" si="115"/>
        <v>0</v>
      </c>
      <c r="AN346" s="15">
        <f t="shared" si="116"/>
        <v>1</v>
      </c>
      <c r="AO346" s="16">
        <f t="shared" si="108"/>
        <v>0.64852868406776742</v>
      </c>
      <c r="AP346" s="16">
        <f t="shared" si="117"/>
        <v>60.807157172402448</v>
      </c>
      <c r="AQ346" s="18">
        <f t="shared" si="118"/>
        <v>1.0788026008385638</v>
      </c>
    </row>
    <row r="347" spans="1:43" x14ac:dyDescent="0.2">
      <c r="A347" s="14" t="s">
        <v>38</v>
      </c>
      <c r="B347" s="15" t="s">
        <v>33</v>
      </c>
      <c r="C347" s="15" t="str">
        <f t="shared" si="119"/>
        <v>Brighton Everton</v>
      </c>
      <c r="D347" s="15">
        <v>1</v>
      </c>
      <c r="E347" s="15">
        <v>5</v>
      </c>
      <c r="F347" s="15" t="s">
        <v>20</v>
      </c>
      <c r="G347" s="15">
        <f t="shared" si="109"/>
        <v>-1</v>
      </c>
      <c r="H347" s="15">
        <v>1.33</v>
      </c>
      <c r="I347" s="15">
        <v>5.25</v>
      </c>
      <c r="J347" s="15">
        <v>9</v>
      </c>
      <c r="K347" s="15">
        <v>1.35</v>
      </c>
      <c r="L347" s="15">
        <v>5.5</v>
      </c>
      <c r="M347" s="15">
        <v>7.75</v>
      </c>
      <c r="N347" s="15">
        <v>1.35</v>
      </c>
      <c r="O347" s="15">
        <v>5.5</v>
      </c>
      <c r="P347" s="15">
        <v>8</v>
      </c>
      <c r="Q347" s="16">
        <f>_xlfn.XLOOKUP(C347,XGBoost3!C:C,XGBoost3!D:D)</f>
        <v>1.86658859252929</v>
      </c>
      <c r="R347" s="16">
        <f>_xlfn.XLOOKUP(C347,XGBoost3!C:C,XGBoost3!E:E)</f>
        <v>4.9604558944702104</v>
      </c>
      <c r="S347" s="16">
        <f>_xlfn.XLOOKUP(C347,XGBoost3!C:C,XGBoost3!F:F)</f>
        <v>3.80707454681396</v>
      </c>
      <c r="T347" s="16">
        <f>_xlfn.XLOOKUP(C347,Conv1!C:C,Conv1!D:D)</f>
        <v>1.0006625652313199</v>
      </c>
      <c r="U347" s="16">
        <f>_xlfn.XLOOKUP(C347,Conv1!C:C,Conv1!E:E)</f>
        <v>5163.4384765625</v>
      </c>
      <c r="V347" s="16">
        <f>_xlfn.XLOOKUP(C347,Conv1!C:C,Conv1!F:F)</f>
        <v>2134.84375</v>
      </c>
      <c r="W347" s="16">
        <f>_xlfn.XLOOKUP(C347,Conv2!C:C,Conv2!D:D)</f>
        <v>1.6189894676208401</v>
      </c>
      <c r="X347" s="16">
        <f>_xlfn.XLOOKUP(C347,Conv2!C:C,Conv2!E:E)</f>
        <v>5.7510881423950098</v>
      </c>
      <c r="Y347" s="16">
        <f>_xlfn.XLOOKUP(C347,Conv2!C:C,Conv2!E:E)</f>
        <v>5.7510881423950098</v>
      </c>
      <c r="Z347" s="15">
        <f t="shared" si="100"/>
        <v>1</v>
      </c>
      <c r="AA347" s="15">
        <f t="shared" si="101"/>
        <v>1</v>
      </c>
      <c r="AB347" s="15">
        <f t="shared" si="102"/>
        <v>1</v>
      </c>
      <c r="AC347" s="15">
        <f t="shared" si="103"/>
        <v>1</v>
      </c>
      <c r="AD347" s="15">
        <f t="shared" si="110"/>
        <v>1</v>
      </c>
      <c r="AE347" s="15">
        <f t="shared" si="111"/>
        <v>1</v>
      </c>
      <c r="AF347" s="15">
        <f t="shared" si="104"/>
        <v>0</v>
      </c>
      <c r="AG347" s="15">
        <f t="shared" si="105"/>
        <v>0</v>
      </c>
      <c r="AH347" s="15">
        <f t="shared" si="106"/>
        <v>0</v>
      </c>
      <c r="AI347" s="15">
        <f t="shared" si="107"/>
        <v>0</v>
      </c>
      <c r="AJ347" s="17">
        <f t="shared" si="112"/>
        <v>0</v>
      </c>
      <c r="AK347" s="17">
        <f t="shared" si="113"/>
        <v>0</v>
      </c>
      <c r="AL347" s="15">
        <f t="shared" si="114"/>
        <v>1</v>
      </c>
      <c r="AM347" s="15">
        <f t="shared" si="115"/>
        <v>1</v>
      </c>
      <c r="AN347" s="15">
        <f t="shared" si="116"/>
        <v>1</v>
      </c>
      <c r="AO347" s="16">
        <f t="shared" si="108"/>
        <v>4.2589429993507428</v>
      </c>
      <c r="AP347" s="16">
        <f t="shared" si="117"/>
        <v>5579.2287806608711</v>
      </c>
      <c r="AQ347" s="18">
        <f t="shared" si="118"/>
        <v>2.2788166078512431</v>
      </c>
    </row>
    <row r="348" spans="1:43" x14ac:dyDescent="0.2">
      <c r="A348" s="14" t="s">
        <v>30</v>
      </c>
      <c r="B348" s="15" t="s">
        <v>32</v>
      </c>
      <c r="C348" s="15" t="str">
        <f t="shared" si="119"/>
        <v>Nott'm Forest Southampton</v>
      </c>
      <c r="D348" s="15">
        <v>4</v>
      </c>
      <c r="E348" s="15">
        <v>3</v>
      </c>
      <c r="F348" s="15" t="s">
        <v>24</v>
      </c>
      <c r="G348" s="15">
        <f t="shared" si="109"/>
        <v>1</v>
      </c>
      <c r="H348" s="15">
        <v>2.1</v>
      </c>
      <c r="I348" s="15">
        <v>3.6</v>
      </c>
      <c r="J348" s="15">
        <v>3.4</v>
      </c>
      <c r="K348" s="15">
        <v>2.0499999999999998</v>
      </c>
      <c r="L348" s="15">
        <v>3.4</v>
      </c>
      <c r="M348" s="15">
        <v>3.5</v>
      </c>
      <c r="N348" s="15">
        <v>2.15</v>
      </c>
      <c r="O348" s="15">
        <v>3.5</v>
      </c>
      <c r="P348" s="15">
        <v>3.35</v>
      </c>
      <c r="Q348" s="16">
        <f>_xlfn.XLOOKUP(C348,XGBoost3!C:C,XGBoost3!D:D)</f>
        <v>2.3661687374114901</v>
      </c>
      <c r="R348" s="16">
        <f>_xlfn.XLOOKUP(C348,XGBoost3!C:C,XGBoost3!E:E)</f>
        <v>2.6229798793792698</v>
      </c>
      <c r="S348" s="16">
        <f>_xlfn.XLOOKUP(C348,XGBoost3!C:C,XGBoost3!F:F)</f>
        <v>5.0986552238464302</v>
      </c>
      <c r="T348" s="16">
        <f>_xlfn.XLOOKUP(C348,Conv1!C:C,Conv1!D:D)</f>
        <v>10.117696762084901</v>
      </c>
      <c r="U348" s="16">
        <f>_xlfn.XLOOKUP(C348,Conv1!C:C,Conv1!E:E)</f>
        <v>95.131210327148395</v>
      </c>
      <c r="V348" s="16">
        <f>_xlfn.XLOOKUP(C348,Conv1!C:C,Conv1!F:F)</f>
        <v>1.1227735280990601</v>
      </c>
      <c r="W348" s="16">
        <f>_xlfn.XLOOKUP(C348,Conv2!C:C,Conv2!D:D)</f>
        <v>2.10859870910644</v>
      </c>
      <c r="X348" s="16">
        <f>_xlfn.XLOOKUP(C348,Conv2!C:C,Conv2!E:E)</f>
        <v>3.4701607227325399</v>
      </c>
      <c r="Y348" s="16">
        <f>_xlfn.XLOOKUP(C348,Conv2!C:C,Conv2!E:E)</f>
        <v>3.4701607227325399</v>
      </c>
      <c r="Z348" s="15">
        <f t="shared" si="100"/>
        <v>1</v>
      </c>
      <c r="AA348" s="15">
        <f t="shared" si="101"/>
        <v>1</v>
      </c>
      <c r="AB348" s="15">
        <f t="shared" si="102"/>
        <v>1</v>
      </c>
      <c r="AC348" s="15">
        <f t="shared" si="103"/>
        <v>1</v>
      </c>
      <c r="AD348" s="15">
        <f t="shared" si="110"/>
        <v>-1</v>
      </c>
      <c r="AE348" s="15">
        <f t="shared" si="111"/>
        <v>1</v>
      </c>
      <c r="AF348" s="15">
        <f t="shared" si="104"/>
        <v>1</v>
      </c>
      <c r="AG348" s="15">
        <f t="shared" si="105"/>
        <v>1</v>
      </c>
      <c r="AH348" s="15">
        <f t="shared" si="106"/>
        <v>1</v>
      </c>
      <c r="AI348" s="15">
        <f t="shared" si="107"/>
        <v>1</v>
      </c>
      <c r="AJ348" s="17">
        <f t="shared" si="112"/>
        <v>0</v>
      </c>
      <c r="AK348" s="17">
        <f t="shared" si="113"/>
        <v>1</v>
      </c>
      <c r="AL348" s="15">
        <f t="shared" si="114"/>
        <v>1</v>
      </c>
      <c r="AM348" s="15">
        <f t="shared" si="115"/>
        <v>0</v>
      </c>
      <c r="AN348" s="15">
        <f t="shared" si="116"/>
        <v>1</v>
      </c>
      <c r="AO348" s="16">
        <f t="shared" si="108"/>
        <v>1.9681687699211892</v>
      </c>
      <c r="AP348" s="16">
        <f t="shared" si="117"/>
        <v>92.003931630489475</v>
      </c>
      <c r="AQ348" s="18">
        <f t="shared" si="118"/>
        <v>0.13054902773710667</v>
      </c>
    </row>
    <row r="349" spans="1:43" x14ac:dyDescent="0.2">
      <c r="A349" s="14" t="s">
        <v>27</v>
      </c>
      <c r="B349" s="15" t="s">
        <v>29</v>
      </c>
      <c r="C349" s="15" t="str">
        <f t="shared" si="119"/>
        <v>Leeds Newcastle</v>
      </c>
      <c r="D349" s="15">
        <v>2</v>
      </c>
      <c r="E349" s="15">
        <v>2</v>
      </c>
      <c r="F349" s="15" t="s">
        <v>23</v>
      </c>
      <c r="G349" s="15">
        <f t="shared" si="109"/>
        <v>0</v>
      </c>
      <c r="H349" s="15">
        <v>4.33</v>
      </c>
      <c r="I349" s="15">
        <v>4.2</v>
      </c>
      <c r="J349" s="15">
        <v>1.7</v>
      </c>
      <c r="K349" s="15">
        <v>4.5</v>
      </c>
      <c r="L349" s="15">
        <v>4.2</v>
      </c>
      <c r="M349" s="15">
        <v>1.68</v>
      </c>
      <c r="N349" s="15">
        <v>4.5999999999999996</v>
      </c>
      <c r="O349" s="15">
        <v>4.2</v>
      </c>
      <c r="P349" s="15">
        <v>1.7</v>
      </c>
      <c r="Q349" s="16">
        <f>_xlfn.XLOOKUP(C349,XGBoost3!C:C,XGBoost3!D:D)</f>
        <v>4.8221182823181099</v>
      </c>
      <c r="R349" s="16">
        <f>_xlfn.XLOOKUP(C349,XGBoost3!C:C,XGBoost3!E:E)</f>
        <v>3.3542397022247301</v>
      </c>
      <c r="S349" s="16">
        <f>_xlfn.XLOOKUP(C349,XGBoost3!C:C,XGBoost3!F:F)</f>
        <v>2.02227687835693</v>
      </c>
      <c r="T349" s="16">
        <f>_xlfn.XLOOKUP(C349,Conv1!C:C,Conv1!D:D)</f>
        <v>10.4793338775634</v>
      </c>
      <c r="U349" s="16">
        <f>_xlfn.XLOOKUP(C349,Conv1!C:C,Conv1!E:E)</f>
        <v>43265.44140625</v>
      </c>
      <c r="V349" s="16">
        <f>_xlfn.XLOOKUP(C349,Conv1!C:C,Conv1!F:F)</f>
        <v>1.1055208444595299</v>
      </c>
      <c r="W349" s="16">
        <f>_xlfn.XLOOKUP(C349,Conv2!C:C,Conv2!D:D)</f>
        <v>2.9827859401702801</v>
      </c>
      <c r="X349" s="16">
        <f>_xlfn.XLOOKUP(C349,Conv2!C:C,Conv2!E:E)</f>
        <v>3.7372350692749001</v>
      </c>
      <c r="Y349" s="16">
        <f>_xlfn.XLOOKUP(C349,Conv2!C:C,Conv2!E:E)</f>
        <v>3.7372350692749001</v>
      </c>
      <c r="Z349" s="15">
        <f t="shared" si="100"/>
        <v>-1</v>
      </c>
      <c r="AA349" s="15">
        <f t="shared" si="101"/>
        <v>-1</v>
      </c>
      <c r="AB349" s="15">
        <f t="shared" si="102"/>
        <v>-1</v>
      </c>
      <c r="AC349" s="15">
        <f t="shared" si="103"/>
        <v>-1</v>
      </c>
      <c r="AD349" s="15">
        <f t="shared" si="110"/>
        <v>-1</v>
      </c>
      <c r="AE349" s="15">
        <f t="shared" si="111"/>
        <v>1</v>
      </c>
      <c r="AF349" s="15">
        <f t="shared" si="104"/>
        <v>0</v>
      </c>
      <c r="AG349" s="15">
        <f t="shared" si="105"/>
        <v>0</v>
      </c>
      <c r="AH349" s="15">
        <f t="shared" si="106"/>
        <v>0</v>
      </c>
      <c r="AI349" s="15">
        <f t="shared" si="107"/>
        <v>0</v>
      </c>
      <c r="AJ349" s="17">
        <f t="shared" si="112"/>
        <v>0</v>
      </c>
      <c r="AK349" s="17">
        <f t="shared" si="113"/>
        <v>0</v>
      </c>
      <c r="AL349" s="15">
        <f t="shared" si="114"/>
        <v>1</v>
      </c>
      <c r="AM349" s="15">
        <f t="shared" si="115"/>
        <v>1</v>
      </c>
      <c r="AN349" s="15">
        <f t="shared" si="116"/>
        <v>1</v>
      </c>
      <c r="AO349" s="16">
        <f t="shared" si="108"/>
        <v>0.93193851672540551</v>
      </c>
      <c r="AP349" s="16">
        <f t="shared" si="117"/>
        <v>43261.241809844207</v>
      </c>
      <c r="AQ349" s="18">
        <f t="shared" si="118"/>
        <v>2.6419423581720016</v>
      </c>
    </row>
    <row r="350" spans="1:43" x14ac:dyDescent="0.2">
      <c r="A350" s="14" t="s">
        <v>26</v>
      </c>
      <c r="B350" s="15" t="s">
        <v>31</v>
      </c>
      <c r="C350" s="15" t="str">
        <f t="shared" si="119"/>
        <v>Aston Villa Tottenham</v>
      </c>
      <c r="D350" s="15">
        <v>2</v>
      </c>
      <c r="E350" s="15">
        <v>1</v>
      </c>
      <c r="F350" s="15" t="s">
        <v>24</v>
      </c>
      <c r="G350" s="15">
        <f t="shared" si="109"/>
        <v>1</v>
      </c>
      <c r="H350" s="15">
        <v>2.25</v>
      </c>
      <c r="I350" s="15">
        <v>3.6</v>
      </c>
      <c r="J350" s="15">
        <v>2.9</v>
      </c>
      <c r="K350" s="15">
        <v>2.2999999999999998</v>
      </c>
      <c r="L350" s="15">
        <v>3.5</v>
      </c>
      <c r="M350" s="15">
        <v>3</v>
      </c>
      <c r="N350" s="15">
        <v>2.2999999999999998</v>
      </c>
      <c r="O350" s="15">
        <v>3.5</v>
      </c>
      <c r="P350" s="15">
        <v>3</v>
      </c>
      <c r="Q350" s="16">
        <f>_xlfn.XLOOKUP(C350,XGBoost3!C:C,XGBoost3!D:D)</f>
        <v>2.3635044097900302</v>
      </c>
      <c r="R350" s="16">
        <f>_xlfn.XLOOKUP(C350,XGBoost3!C:C,XGBoost3!E:E)</f>
        <v>7.2729172706604004</v>
      </c>
      <c r="S350" s="16">
        <f>_xlfn.XLOOKUP(C350,XGBoost3!C:C,XGBoost3!F:F)</f>
        <v>2.2758150100707999</v>
      </c>
      <c r="T350" s="16">
        <f>_xlfn.XLOOKUP(C350,Conv1!C:C,Conv1!D:D)</f>
        <v>70.786491394042898</v>
      </c>
      <c r="U350" s="16">
        <f>_xlfn.XLOOKUP(C350,Conv1!C:C,Conv1!E:E)</f>
        <v>64.695457458496094</v>
      </c>
      <c r="V350" s="16">
        <f>_xlfn.XLOOKUP(C350,Conv1!C:C,Conv1!F:F)</f>
        <v>1.0304859876632599</v>
      </c>
      <c r="W350" s="16">
        <f>_xlfn.XLOOKUP(C350,Conv2!C:C,Conv2!D:D)</f>
        <v>1.84090840816497</v>
      </c>
      <c r="X350" s="16">
        <f>_xlfn.XLOOKUP(C350,Conv2!C:C,Conv2!E:E)</f>
        <v>4.6072106361389098</v>
      </c>
      <c r="Y350" s="16">
        <f>_xlfn.XLOOKUP(C350,Conv2!C:C,Conv2!E:E)</f>
        <v>4.6072106361389098</v>
      </c>
      <c r="Z350" s="15">
        <f t="shared" si="100"/>
        <v>1</v>
      </c>
      <c r="AA350" s="15">
        <f t="shared" si="101"/>
        <v>1</v>
      </c>
      <c r="AB350" s="15">
        <f t="shared" si="102"/>
        <v>1</v>
      </c>
      <c r="AC350" s="15">
        <f t="shared" si="103"/>
        <v>-1</v>
      </c>
      <c r="AD350" s="15">
        <f t="shared" si="110"/>
        <v>-1</v>
      </c>
      <c r="AE350" s="15">
        <f t="shared" si="111"/>
        <v>1</v>
      </c>
      <c r="AF350" s="15">
        <f t="shared" si="104"/>
        <v>1</v>
      </c>
      <c r="AG350" s="15">
        <f t="shared" si="105"/>
        <v>1</v>
      </c>
      <c r="AH350" s="15">
        <f t="shared" si="106"/>
        <v>1</v>
      </c>
      <c r="AI350" s="15">
        <f t="shared" si="107"/>
        <v>0</v>
      </c>
      <c r="AJ350" s="17">
        <f t="shared" si="112"/>
        <v>0</v>
      </c>
      <c r="AK350" s="17">
        <f t="shared" si="113"/>
        <v>1</v>
      </c>
      <c r="AL350" s="15">
        <f t="shared" si="114"/>
        <v>0</v>
      </c>
      <c r="AM350" s="15">
        <f t="shared" si="115"/>
        <v>0</v>
      </c>
      <c r="AN350" s="15">
        <f t="shared" si="116"/>
        <v>1</v>
      </c>
      <c r="AO350" s="16">
        <f t="shared" si="108"/>
        <v>3.8423145942190966</v>
      </c>
      <c r="AP350" s="16">
        <f t="shared" si="117"/>
        <v>91.86491442583349</v>
      </c>
      <c r="AQ350" s="18">
        <f t="shared" si="118"/>
        <v>2.0049455133221925</v>
      </c>
    </row>
    <row r="351" spans="1:43" x14ac:dyDescent="0.2">
      <c r="A351" s="14" t="s">
        <v>34</v>
      </c>
      <c r="B351" s="15" t="s">
        <v>30</v>
      </c>
      <c r="C351" s="15" t="str">
        <f t="shared" si="119"/>
        <v>Chelsea Nott'm Forest</v>
      </c>
      <c r="D351" s="15">
        <v>2</v>
      </c>
      <c r="E351" s="15">
        <v>2</v>
      </c>
      <c r="F351" s="15" t="s">
        <v>23</v>
      </c>
      <c r="G351" s="15">
        <f t="shared" si="109"/>
        <v>0</v>
      </c>
      <c r="H351" s="15">
        <v>1.5</v>
      </c>
      <c r="I351" s="15">
        <v>4.5</v>
      </c>
      <c r="J351" s="15">
        <v>6</v>
      </c>
      <c r="K351" s="15">
        <v>1.5</v>
      </c>
      <c r="L351" s="15">
        <v>4.33</v>
      </c>
      <c r="M351" s="15">
        <v>6.25</v>
      </c>
      <c r="N351" s="15">
        <v>1.53</v>
      </c>
      <c r="O351" s="15">
        <v>4.4000000000000004</v>
      </c>
      <c r="P351" s="15">
        <v>6</v>
      </c>
      <c r="Q351" s="16">
        <f>_xlfn.XLOOKUP(C351,XGBoost3!C:C,XGBoost3!D:D)</f>
        <v>2.8450751304626398</v>
      </c>
      <c r="R351" s="16">
        <f>_xlfn.XLOOKUP(C351,XGBoost3!C:C,XGBoost3!E:E)</f>
        <v>3.0438959598541202</v>
      </c>
      <c r="S351" s="16">
        <f>_xlfn.XLOOKUP(C351,XGBoost3!C:C,XGBoost3!F:F)</f>
        <v>3.12510681152343</v>
      </c>
      <c r="T351" s="16">
        <f>_xlfn.XLOOKUP(C351,Conv1!C:C,Conv1!D:D)</f>
        <v>202.15162658691401</v>
      </c>
      <c r="U351" s="16">
        <f>_xlfn.XLOOKUP(C351,Conv1!C:C,Conv1!E:E)</f>
        <v>3.3731238842010498</v>
      </c>
      <c r="V351" s="16">
        <f>_xlfn.XLOOKUP(C351,Conv1!C:C,Conv1!F:F)</f>
        <v>1.4314503669738701</v>
      </c>
      <c r="W351" s="16">
        <f>_xlfn.XLOOKUP(C351,Conv2!C:C,Conv2!D:D)</f>
        <v>2.6309058666229199</v>
      </c>
      <c r="X351" s="16">
        <f>_xlfn.XLOOKUP(C351,Conv2!C:C,Conv2!E:E)</f>
        <v>3.6729595661163299</v>
      </c>
      <c r="Y351" s="16">
        <f>_xlfn.XLOOKUP(C351,Conv2!C:C,Conv2!E:E)</f>
        <v>3.6729595661163299</v>
      </c>
      <c r="Z351" s="15">
        <f t="shared" si="100"/>
        <v>1</v>
      </c>
      <c r="AA351" s="15">
        <f t="shared" si="101"/>
        <v>1</v>
      </c>
      <c r="AB351" s="15">
        <f t="shared" si="102"/>
        <v>1</v>
      </c>
      <c r="AC351" s="15">
        <f t="shared" si="103"/>
        <v>1</v>
      </c>
      <c r="AD351" s="15">
        <f t="shared" si="110"/>
        <v>-1</v>
      </c>
      <c r="AE351" s="15">
        <f t="shared" si="111"/>
        <v>1</v>
      </c>
      <c r="AF351" s="15">
        <f t="shared" si="104"/>
        <v>0</v>
      </c>
      <c r="AG351" s="15">
        <f t="shared" si="105"/>
        <v>0</v>
      </c>
      <c r="AH351" s="15">
        <f t="shared" si="106"/>
        <v>0</v>
      </c>
      <c r="AI351" s="15">
        <f t="shared" si="107"/>
        <v>0</v>
      </c>
      <c r="AJ351" s="17">
        <f t="shared" si="112"/>
        <v>0</v>
      </c>
      <c r="AK351" s="17">
        <f t="shared" si="113"/>
        <v>0</v>
      </c>
      <c r="AL351" s="15">
        <f t="shared" si="114"/>
        <v>1</v>
      </c>
      <c r="AM351" s="15">
        <f t="shared" si="115"/>
        <v>1</v>
      </c>
      <c r="AN351" s="15">
        <f t="shared" si="116"/>
        <v>1</v>
      </c>
      <c r="AO351" s="16">
        <f t="shared" si="108"/>
        <v>3.4399784318524858</v>
      </c>
      <c r="AP351" s="16">
        <f t="shared" si="117"/>
        <v>200.67626460218403</v>
      </c>
      <c r="AQ351" s="18">
        <f t="shared" si="118"/>
        <v>2.6750137757768684</v>
      </c>
    </row>
    <row r="352" spans="1:43" x14ac:dyDescent="0.2">
      <c r="A352" s="14" t="s">
        <v>18</v>
      </c>
      <c r="B352" s="15" t="s">
        <v>25</v>
      </c>
      <c r="C352" s="15" t="str">
        <f t="shared" si="119"/>
        <v>Crystal Palace Bournemouth</v>
      </c>
      <c r="D352" s="15">
        <v>2</v>
      </c>
      <c r="E352" s="15">
        <v>0</v>
      </c>
      <c r="F352" s="15" t="s">
        <v>24</v>
      </c>
      <c r="G352" s="15">
        <f t="shared" si="109"/>
        <v>1</v>
      </c>
      <c r="H352" s="15">
        <v>1.83</v>
      </c>
      <c r="I352" s="15">
        <v>3.6</v>
      </c>
      <c r="J352" s="15">
        <v>4.2</v>
      </c>
      <c r="K352" s="15">
        <v>1.87</v>
      </c>
      <c r="L352" s="15">
        <v>3.6</v>
      </c>
      <c r="M352" s="15">
        <v>4.0999999999999996</v>
      </c>
      <c r="N352" s="15">
        <v>1.9</v>
      </c>
      <c r="O352" s="15">
        <v>3.6</v>
      </c>
      <c r="P352" s="15">
        <v>3.95</v>
      </c>
      <c r="Q352" s="16">
        <f>_xlfn.XLOOKUP(C352,XGBoost3!C:C,XGBoost3!D:D)</f>
        <v>2.4486899375915501</v>
      </c>
      <c r="R352" s="16">
        <f>_xlfn.XLOOKUP(C352,XGBoost3!C:C,XGBoost3!E:E)</f>
        <v>3.7373557090759202</v>
      </c>
      <c r="S352" s="16">
        <f>_xlfn.XLOOKUP(C352,XGBoost3!C:C,XGBoost3!F:F)</f>
        <v>3.0859482288360498</v>
      </c>
      <c r="T352" s="16">
        <f>_xlfn.XLOOKUP(C352,Conv1!C:C,Conv1!D:D)</f>
        <v>22764.40625</v>
      </c>
      <c r="U352" s="16">
        <f>_xlfn.XLOOKUP(C352,Conv1!C:C,Conv1!E:E)</f>
        <v>144055296</v>
      </c>
      <c r="V352" s="16">
        <f>_xlfn.XLOOKUP(C352,Conv1!C:C,Conv1!F:F)</f>
        <v>1.00004398822784</v>
      </c>
      <c r="W352" s="16">
        <f>_xlfn.XLOOKUP(C352,Conv2!C:C,Conv2!D:D)</f>
        <v>3.4746189117431601</v>
      </c>
      <c r="X352" s="16">
        <f>_xlfn.XLOOKUP(C352,Conv2!C:C,Conv2!E:E)</f>
        <v>3.4066250324249201</v>
      </c>
      <c r="Y352" s="16">
        <f>_xlfn.XLOOKUP(C352,Conv2!C:C,Conv2!E:E)</f>
        <v>3.4066250324249201</v>
      </c>
      <c r="Z352" s="15">
        <f t="shared" si="100"/>
        <v>1</v>
      </c>
      <c r="AA352" s="15">
        <f t="shared" si="101"/>
        <v>1</v>
      </c>
      <c r="AB352" s="15">
        <f t="shared" si="102"/>
        <v>1</v>
      </c>
      <c r="AC352" s="15">
        <f t="shared" si="103"/>
        <v>1</v>
      </c>
      <c r="AD352" s="15">
        <f t="shared" si="110"/>
        <v>-1</v>
      </c>
      <c r="AE352" s="15">
        <f t="shared" si="111"/>
        <v>-1</v>
      </c>
      <c r="AF352" s="15">
        <f t="shared" si="104"/>
        <v>1</v>
      </c>
      <c r="AG352" s="15">
        <f t="shared" si="105"/>
        <v>1</v>
      </c>
      <c r="AH352" s="15">
        <f t="shared" si="106"/>
        <v>1</v>
      </c>
      <c r="AI352" s="15">
        <f t="shared" si="107"/>
        <v>1</v>
      </c>
      <c r="AJ352" s="17">
        <f t="shared" si="112"/>
        <v>0</v>
      </c>
      <c r="AK352" s="17">
        <f t="shared" si="113"/>
        <v>0</v>
      </c>
      <c r="AL352" s="15">
        <f t="shared" si="114"/>
        <v>1</v>
      </c>
      <c r="AM352" s="15">
        <f t="shared" si="115"/>
        <v>0</v>
      </c>
      <c r="AN352" s="15">
        <f t="shared" si="116"/>
        <v>0</v>
      </c>
      <c r="AO352" s="16">
        <f t="shared" si="108"/>
        <v>1.0327210183207891</v>
      </c>
      <c r="AP352" s="16">
        <f t="shared" si="117"/>
        <v>144055294.19837788</v>
      </c>
      <c r="AQ352" s="18">
        <f t="shared" si="118"/>
        <v>1.6769242531167283</v>
      </c>
    </row>
    <row r="353" spans="1:43" x14ac:dyDescent="0.2">
      <c r="A353" s="14" t="s">
        <v>37</v>
      </c>
      <c r="B353" s="15" t="s">
        <v>28</v>
      </c>
      <c r="C353" s="15" t="str">
        <f t="shared" si="119"/>
        <v>Man United Wolves</v>
      </c>
      <c r="D353" s="15">
        <v>2</v>
      </c>
      <c r="E353" s="15">
        <v>0</v>
      </c>
      <c r="F353" s="15" t="s">
        <v>24</v>
      </c>
      <c r="G353" s="15">
        <f t="shared" si="109"/>
        <v>1</v>
      </c>
      <c r="H353" s="15">
        <v>1.36</v>
      </c>
      <c r="I353" s="15">
        <v>5</v>
      </c>
      <c r="J353" s="15">
        <v>7.5</v>
      </c>
      <c r="K353" s="15">
        <v>1.38</v>
      </c>
      <c r="L353" s="15">
        <v>5</v>
      </c>
      <c r="M353" s="15">
        <v>7.75</v>
      </c>
      <c r="N353" s="15">
        <v>1.37</v>
      </c>
      <c r="O353" s="15">
        <v>4.9000000000000004</v>
      </c>
      <c r="P353" s="15">
        <v>8</v>
      </c>
      <c r="Q353" s="16">
        <f>_xlfn.XLOOKUP(C353,XGBoost3!C:C,XGBoost3!D:D)</f>
        <v>2.3216972351074201</v>
      </c>
      <c r="R353" s="16">
        <f>_xlfn.XLOOKUP(C353,XGBoost3!C:C,XGBoost3!E:E)</f>
        <v>2.9516825675964302</v>
      </c>
      <c r="S353" s="16">
        <f>_xlfn.XLOOKUP(C353,XGBoost3!C:C,XGBoost3!F:F)</f>
        <v>4.3385677337646396</v>
      </c>
      <c r="T353" s="16">
        <f>_xlfn.XLOOKUP(C353,Conv1!C:C,Conv1!D:D)</f>
        <v>1.00493371486663</v>
      </c>
      <c r="U353" s="16">
        <f>_xlfn.XLOOKUP(C353,Conv1!C:C,Conv1!E:E)</f>
        <v>221.61763000488199</v>
      </c>
      <c r="V353" s="16">
        <f>_xlfn.XLOOKUP(C353,Conv1!C:C,Conv1!F:F)</f>
        <v>2517.42041015625</v>
      </c>
      <c r="W353" s="16">
        <f>_xlfn.XLOOKUP(C353,Conv2!C:C,Conv2!D:D)</f>
        <v>2.2727031707763601</v>
      </c>
      <c r="X353" s="16">
        <f>_xlfn.XLOOKUP(C353,Conv2!C:C,Conv2!E:E)</f>
        <v>3.4708592891693102</v>
      </c>
      <c r="Y353" s="16">
        <f>_xlfn.XLOOKUP(C353,Conv2!C:C,Conv2!E:E)</f>
        <v>3.4708592891693102</v>
      </c>
      <c r="Z353" s="15">
        <f t="shared" si="100"/>
        <v>1</v>
      </c>
      <c r="AA353" s="15">
        <f t="shared" si="101"/>
        <v>1</v>
      </c>
      <c r="AB353" s="15">
        <f t="shared" si="102"/>
        <v>1</v>
      </c>
      <c r="AC353" s="15">
        <f t="shared" si="103"/>
        <v>1</v>
      </c>
      <c r="AD353" s="15">
        <f t="shared" si="110"/>
        <v>1</v>
      </c>
      <c r="AE353" s="15">
        <f t="shared" si="111"/>
        <v>1</v>
      </c>
      <c r="AF353" s="15">
        <f t="shared" si="104"/>
        <v>1</v>
      </c>
      <c r="AG353" s="15">
        <f t="shared" si="105"/>
        <v>1</v>
      </c>
      <c r="AH353" s="15">
        <f t="shared" si="106"/>
        <v>1</v>
      </c>
      <c r="AI353" s="15">
        <f t="shared" si="107"/>
        <v>1</v>
      </c>
      <c r="AJ353" s="17">
        <f t="shared" si="112"/>
        <v>1</v>
      </c>
      <c r="AK353" s="17">
        <f t="shared" si="113"/>
        <v>1</v>
      </c>
      <c r="AL353" s="15">
        <f t="shared" si="114"/>
        <v>1</v>
      </c>
      <c r="AM353" s="15">
        <f t="shared" si="115"/>
        <v>1</v>
      </c>
      <c r="AN353" s="15">
        <f t="shared" si="116"/>
        <v>1</v>
      </c>
      <c r="AO353" s="16">
        <f t="shared" si="108"/>
        <v>4.2553207499491918</v>
      </c>
      <c r="AP353" s="16">
        <f t="shared" si="117"/>
        <v>2518.7610961218784</v>
      </c>
      <c r="AQ353" s="18">
        <f t="shared" si="118"/>
        <v>4.8342974426887801</v>
      </c>
    </row>
    <row r="354" spans="1:43" x14ac:dyDescent="0.2">
      <c r="A354" s="14" t="s">
        <v>32</v>
      </c>
      <c r="B354" s="15" t="s">
        <v>21</v>
      </c>
      <c r="C354" s="15" t="str">
        <f t="shared" si="119"/>
        <v>Southampton Fulham</v>
      </c>
      <c r="D354" s="15">
        <v>0</v>
      </c>
      <c r="E354" s="15">
        <v>2</v>
      </c>
      <c r="F354" s="15" t="s">
        <v>20</v>
      </c>
      <c r="G354" s="15">
        <f t="shared" si="109"/>
        <v>-1</v>
      </c>
      <c r="H354" s="15">
        <v>2.75</v>
      </c>
      <c r="I354" s="15">
        <v>3.3</v>
      </c>
      <c r="J354" s="15">
        <v>2.5</v>
      </c>
      <c r="K354" s="15">
        <v>2.8</v>
      </c>
      <c r="L354" s="15">
        <v>3.3</v>
      </c>
      <c r="M354" s="15">
        <v>2.5</v>
      </c>
      <c r="N354" s="15">
        <v>2.85</v>
      </c>
      <c r="O354" s="15">
        <v>3.4</v>
      </c>
      <c r="P354" s="15">
        <v>2.4500000000000002</v>
      </c>
      <c r="Q354" s="16">
        <f>_xlfn.XLOOKUP(C354,XGBoost3!C:C,XGBoost3!D:D)</f>
        <v>2.9311759471893302</v>
      </c>
      <c r="R354" s="16">
        <f>_xlfn.XLOOKUP(C354,XGBoost3!C:C,XGBoost3!E:E)</f>
        <v>4.2976808547973597</v>
      </c>
      <c r="S354" s="16">
        <f>_xlfn.XLOOKUP(C354,XGBoost3!C:C,XGBoost3!F:F)</f>
        <v>2.34655666351318</v>
      </c>
      <c r="T354" s="16">
        <f>_xlfn.XLOOKUP(C354,Conv1!C:C,Conv1!D:D)</f>
        <v>1.0431606769561701</v>
      </c>
      <c r="U354" s="16">
        <f>_xlfn.XLOOKUP(C354,Conv1!C:C,Conv1!E:E)</f>
        <v>215.97497558593699</v>
      </c>
      <c r="V354" s="16">
        <f>_xlfn.XLOOKUP(C354,Conv1!C:C,Conv1!F:F)</f>
        <v>27.214778900146399</v>
      </c>
      <c r="W354" s="16">
        <f>_xlfn.XLOOKUP(C354,Conv2!C:C,Conv2!D:D)</f>
        <v>3.4275016784667902</v>
      </c>
      <c r="X354" s="16">
        <f>_xlfn.XLOOKUP(C354,Conv2!C:C,Conv2!E:E)</f>
        <v>3.2285881042480402</v>
      </c>
      <c r="Y354" s="16">
        <f>_xlfn.XLOOKUP(C354,Conv2!C:C,Conv2!E:E)</f>
        <v>3.2285881042480402</v>
      </c>
      <c r="Z354" s="15">
        <f t="shared" si="100"/>
        <v>-1</v>
      </c>
      <c r="AA354" s="15">
        <f t="shared" si="101"/>
        <v>-1</v>
      </c>
      <c r="AB354" s="15">
        <f t="shared" si="102"/>
        <v>-1</v>
      </c>
      <c r="AC354" s="15">
        <f t="shared" si="103"/>
        <v>-1</v>
      </c>
      <c r="AD354" s="15">
        <f t="shared" si="110"/>
        <v>1</v>
      </c>
      <c r="AE354" s="15">
        <f t="shared" si="111"/>
        <v>-1</v>
      </c>
      <c r="AF354" s="15">
        <f t="shared" si="104"/>
        <v>1</v>
      </c>
      <c r="AG354" s="15">
        <f t="shared" si="105"/>
        <v>1</v>
      </c>
      <c r="AH354" s="15">
        <f t="shared" si="106"/>
        <v>1</v>
      </c>
      <c r="AI354" s="15">
        <f t="shared" si="107"/>
        <v>1</v>
      </c>
      <c r="AJ354" s="17">
        <f t="shared" si="112"/>
        <v>0</v>
      </c>
      <c r="AK354" s="17">
        <f t="shared" si="113"/>
        <v>1</v>
      </c>
      <c r="AL354" s="15">
        <f t="shared" si="114"/>
        <v>1</v>
      </c>
      <c r="AM354" s="15">
        <f t="shared" si="115"/>
        <v>0</v>
      </c>
      <c r="AN354" s="15">
        <f t="shared" si="116"/>
        <v>1</v>
      </c>
      <c r="AO354" s="16">
        <f t="shared" si="108"/>
        <v>0.9072601475515879</v>
      </c>
      <c r="AP354" s="16">
        <f t="shared" si="117"/>
        <v>214.02027751517878</v>
      </c>
      <c r="AQ354" s="18">
        <f t="shared" si="118"/>
        <v>0.98442351796053584</v>
      </c>
    </row>
    <row r="355" spans="1:43" x14ac:dyDescent="0.2">
      <c r="A355" s="14" t="s">
        <v>36</v>
      </c>
      <c r="B355" s="15" t="s">
        <v>39</v>
      </c>
      <c r="C355" s="15" t="str">
        <f t="shared" si="119"/>
        <v>Brentford West Ham</v>
      </c>
      <c r="D355" s="15">
        <v>2</v>
      </c>
      <c r="E355" s="15">
        <v>0</v>
      </c>
      <c r="F355" s="15" t="s">
        <v>24</v>
      </c>
      <c r="G355" s="15">
        <f t="shared" si="109"/>
        <v>1</v>
      </c>
      <c r="H355" s="15">
        <v>2</v>
      </c>
      <c r="I355" s="15">
        <v>3.5</v>
      </c>
      <c r="J355" s="15">
        <v>3.6</v>
      </c>
      <c r="K355" s="15">
        <v>2</v>
      </c>
      <c r="L355" s="15">
        <v>3.5</v>
      </c>
      <c r="M355" s="15">
        <v>3.6</v>
      </c>
      <c r="N355" s="15">
        <v>2.0499999999999998</v>
      </c>
      <c r="O355" s="15">
        <v>3.55</v>
      </c>
      <c r="P355" s="15">
        <v>3.55</v>
      </c>
      <c r="Q355" s="16">
        <f>_xlfn.XLOOKUP(C355,XGBoost3!C:C,XGBoost3!D:D)</f>
        <v>1.96459329128265</v>
      </c>
      <c r="R355" s="16">
        <f>_xlfn.XLOOKUP(C355,XGBoost3!C:C,XGBoost3!E:E)</f>
        <v>4.5545310974120996</v>
      </c>
      <c r="S355" s="16">
        <f>_xlfn.XLOOKUP(C355,XGBoost3!C:C,XGBoost3!F:F)</f>
        <v>3.6842286586761399</v>
      </c>
      <c r="T355" s="16">
        <f>_xlfn.XLOOKUP(C355,Conv1!C:C,Conv1!D:D)</f>
        <v>1.0481252670287999</v>
      </c>
      <c r="U355" s="16">
        <f>_xlfn.XLOOKUP(C355,Conv1!C:C,Conv1!E:E)</f>
        <v>2362.10522460937</v>
      </c>
      <c r="V355" s="16">
        <f>_xlfn.XLOOKUP(C355,Conv1!C:C,Conv1!F:F)</f>
        <v>21.9817695617675</v>
      </c>
      <c r="W355" s="16">
        <f>_xlfn.XLOOKUP(C355,Conv2!C:C,Conv2!D:D)</f>
        <v>3.1709725856781001</v>
      </c>
      <c r="X355" s="16">
        <f>_xlfn.XLOOKUP(C355,Conv2!C:C,Conv2!E:E)</f>
        <v>3.4976379871368399</v>
      </c>
      <c r="Y355" s="16">
        <f>_xlfn.XLOOKUP(C355,Conv2!C:C,Conv2!E:E)</f>
        <v>3.4976379871368399</v>
      </c>
      <c r="Z355" s="15">
        <f t="shared" si="100"/>
        <v>1</v>
      </c>
      <c r="AA355" s="15">
        <f t="shared" si="101"/>
        <v>1</v>
      </c>
      <c r="AB355" s="15">
        <f t="shared" si="102"/>
        <v>1</v>
      </c>
      <c r="AC355" s="15">
        <f t="shared" si="103"/>
        <v>1</v>
      </c>
      <c r="AD355" s="15">
        <f t="shared" si="110"/>
        <v>1</v>
      </c>
      <c r="AE355" s="15">
        <f t="shared" si="111"/>
        <v>1</v>
      </c>
      <c r="AF355" s="15">
        <f t="shared" si="104"/>
        <v>1</v>
      </c>
      <c r="AG355" s="15">
        <f t="shared" si="105"/>
        <v>1</v>
      </c>
      <c r="AH355" s="15">
        <f t="shared" si="106"/>
        <v>1</v>
      </c>
      <c r="AI355" s="15">
        <f t="shared" si="107"/>
        <v>1</v>
      </c>
      <c r="AJ355" s="17">
        <f t="shared" si="112"/>
        <v>1</v>
      </c>
      <c r="AK355" s="17">
        <f t="shared" si="113"/>
        <v>1</v>
      </c>
      <c r="AL355" s="15">
        <f t="shared" si="114"/>
        <v>1</v>
      </c>
      <c r="AM355" s="15">
        <f t="shared" si="115"/>
        <v>1</v>
      </c>
      <c r="AN355" s="15">
        <f t="shared" si="116"/>
        <v>1</v>
      </c>
      <c r="AO355" s="16">
        <f t="shared" si="108"/>
        <v>1.0170518002402256</v>
      </c>
      <c r="AP355" s="16">
        <f t="shared" si="117"/>
        <v>2358.6274571059994</v>
      </c>
      <c r="AQ355" s="18">
        <f t="shared" si="118"/>
        <v>1.1234158173285658</v>
      </c>
    </row>
    <row r="356" spans="1:43" x14ac:dyDescent="0.2">
      <c r="A356" s="14" t="s">
        <v>33</v>
      </c>
      <c r="B356" s="15" t="s">
        <v>40</v>
      </c>
      <c r="C356" s="15" t="str">
        <f t="shared" si="119"/>
        <v>Everton Man City</v>
      </c>
      <c r="D356" s="15">
        <v>0</v>
      </c>
      <c r="E356" s="15">
        <v>3</v>
      </c>
      <c r="F356" s="15" t="s">
        <v>20</v>
      </c>
      <c r="G356" s="15">
        <f t="shared" si="109"/>
        <v>-1</v>
      </c>
      <c r="H356" s="15">
        <v>9</v>
      </c>
      <c r="I356" s="15">
        <v>4.75</v>
      </c>
      <c r="J356" s="15">
        <v>1.36</v>
      </c>
      <c r="K356" s="15">
        <v>8.5</v>
      </c>
      <c r="L356" s="15">
        <v>5.25</v>
      </c>
      <c r="M356" s="15">
        <v>1.35</v>
      </c>
      <c r="N356" s="15">
        <v>9</v>
      </c>
      <c r="O356" s="15">
        <v>4.8</v>
      </c>
      <c r="P356" s="15">
        <v>1.37</v>
      </c>
      <c r="Q356" s="16">
        <f>_xlfn.XLOOKUP(C356,XGBoost3!C:C,XGBoost3!D:D)</f>
        <v>22.236423492431602</v>
      </c>
      <c r="R356" s="16">
        <f>_xlfn.XLOOKUP(C356,XGBoost3!C:C,XGBoost3!E:E)</f>
        <v>5.2657418251037598</v>
      </c>
      <c r="S356" s="16">
        <f>_xlfn.XLOOKUP(C356,XGBoost3!C:C,XGBoost3!F:F)</f>
        <v>1.3069812059402399</v>
      </c>
      <c r="T356" s="16">
        <f>_xlfn.XLOOKUP(C356,Conv1!C:C,Conv1!D:D)</f>
        <v>37752.88671875</v>
      </c>
      <c r="U356" s="16">
        <f>_xlfn.XLOOKUP(C356,Conv1!C:C,Conv1!E:E)</f>
        <v>2905.08032226562</v>
      </c>
      <c r="V356" s="16">
        <f>_xlfn.XLOOKUP(C356,Conv1!C:C,Conv1!F:F)</f>
        <v>1.00037086009979</v>
      </c>
      <c r="W356" s="16">
        <f>_xlfn.XLOOKUP(C356,Conv2!C:C,Conv2!D:D)</f>
        <v>15.807679176330501</v>
      </c>
      <c r="X356" s="16">
        <f>_xlfn.XLOOKUP(C356,Conv2!C:C,Conv2!E:E)</f>
        <v>5.7802209854125897</v>
      </c>
      <c r="Y356" s="16">
        <f>_xlfn.XLOOKUP(C356,Conv2!C:C,Conv2!E:E)</f>
        <v>5.7802209854125897</v>
      </c>
      <c r="Z356" s="15">
        <f t="shared" si="100"/>
        <v>-1</v>
      </c>
      <c r="AA356" s="15">
        <f t="shared" si="101"/>
        <v>-1</v>
      </c>
      <c r="AB356" s="15">
        <f t="shared" si="102"/>
        <v>-1</v>
      </c>
      <c r="AC356" s="15">
        <f t="shared" si="103"/>
        <v>-1</v>
      </c>
      <c r="AD356" s="15">
        <f t="shared" si="110"/>
        <v>-1</v>
      </c>
      <c r="AE356" s="15">
        <f t="shared" si="111"/>
        <v>-1</v>
      </c>
      <c r="AF356" s="15">
        <f t="shared" si="104"/>
        <v>1</v>
      </c>
      <c r="AG356" s="15">
        <f t="shared" si="105"/>
        <v>1</v>
      </c>
      <c r="AH356" s="15">
        <f t="shared" si="106"/>
        <v>1</v>
      </c>
      <c r="AI356" s="15">
        <f t="shared" si="107"/>
        <v>1</v>
      </c>
      <c r="AJ356" s="17">
        <f t="shared" si="112"/>
        <v>1</v>
      </c>
      <c r="AK356" s="17">
        <f t="shared" si="113"/>
        <v>1</v>
      </c>
      <c r="AL356" s="15">
        <f t="shared" si="114"/>
        <v>1</v>
      </c>
      <c r="AM356" s="15">
        <f t="shared" si="115"/>
        <v>1</v>
      </c>
      <c r="AN356" s="15">
        <f t="shared" si="116"/>
        <v>1</v>
      </c>
      <c r="AO356" s="16">
        <f t="shared" si="108"/>
        <v>13.244764765259175</v>
      </c>
      <c r="AP356" s="16">
        <f t="shared" si="117"/>
        <v>37855.153027324821</v>
      </c>
      <c r="AQ356" s="18">
        <f t="shared" si="118"/>
        <v>8.1703964462112086</v>
      </c>
    </row>
    <row r="357" spans="1:43" x14ac:dyDescent="0.2">
      <c r="A357" s="14" t="s">
        <v>19</v>
      </c>
      <c r="B357" s="15" t="s">
        <v>38</v>
      </c>
      <c r="C357" s="15" t="str">
        <f t="shared" si="119"/>
        <v>Arsenal Brighton</v>
      </c>
      <c r="D357" s="15">
        <v>0</v>
      </c>
      <c r="E357" s="15">
        <v>3</v>
      </c>
      <c r="F357" s="15" t="s">
        <v>20</v>
      </c>
      <c r="G357" s="15">
        <f t="shared" si="109"/>
        <v>-1</v>
      </c>
      <c r="H357" s="15">
        <v>1.73</v>
      </c>
      <c r="I357" s="15">
        <v>4.2</v>
      </c>
      <c r="J357" s="15">
        <v>4.2</v>
      </c>
      <c r="K357" s="15">
        <v>1.77</v>
      </c>
      <c r="L357" s="15">
        <v>4</v>
      </c>
      <c r="M357" s="15">
        <v>4.0999999999999996</v>
      </c>
      <c r="N357" s="15">
        <v>1.75</v>
      </c>
      <c r="O357" s="15">
        <v>4</v>
      </c>
      <c r="P357" s="15">
        <v>4.3</v>
      </c>
      <c r="Q357" s="16">
        <f>_xlfn.XLOOKUP(C357,XGBoost3!C:C,XGBoost3!D:D)</f>
        <v>1.5424895286560001</v>
      </c>
      <c r="R357" s="16">
        <f>_xlfn.XLOOKUP(C357,XGBoost3!C:C,XGBoost3!E:E)</f>
        <v>5.4626793861389098</v>
      </c>
      <c r="S357" s="16">
        <f>_xlfn.XLOOKUP(C357,XGBoost3!C:C,XGBoost3!F:F)</f>
        <v>5.9298939704895002</v>
      </c>
      <c r="T357" s="16">
        <f>_xlfn.XLOOKUP(C357,Conv1!C:C,Conv1!D:D)</f>
        <v>6069.22705078125</v>
      </c>
      <c r="U357" s="16">
        <f>_xlfn.XLOOKUP(C357,Conv1!C:C,Conv1!E:E)</f>
        <v>3.4708547592163002</v>
      </c>
      <c r="V357" s="16">
        <f>_xlfn.XLOOKUP(C357,Conv1!C:C,Conv1!F:F)</f>
        <v>1.4050433635711601</v>
      </c>
      <c r="W357" s="16">
        <f>_xlfn.XLOOKUP(C357,Conv2!C:C,Conv2!D:D)</f>
        <v>1.73324251174926</v>
      </c>
      <c r="X357" s="16">
        <f>_xlfn.XLOOKUP(C357,Conv2!C:C,Conv2!E:E)</f>
        <v>4.5275130271911603</v>
      </c>
      <c r="Y357" s="16">
        <f>_xlfn.XLOOKUP(C357,Conv2!C:C,Conv2!E:E)</f>
        <v>4.5275130271911603</v>
      </c>
      <c r="Z357" s="15">
        <f t="shared" si="100"/>
        <v>1</v>
      </c>
      <c r="AA357" s="15">
        <f t="shared" si="101"/>
        <v>1</v>
      </c>
      <c r="AB357" s="15">
        <f t="shared" si="102"/>
        <v>1</v>
      </c>
      <c r="AC357" s="15">
        <f t="shared" si="103"/>
        <v>1</v>
      </c>
      <c r="AD357" s="15">
        <f t="shared" si="110"/>
        <v>-1</v>
      </c>
      <c r="AE357" s="15">
        <f t="shared" si="111"/>
        <v>1</v>
      </c>
      <c r="AF357" s="15">
        <f t="shared" si="104"/>
        <v>0</v>
      </c>
      <c r="AG357" s="15">
        <f t="shared" si="105"/>
        <v>0</v>
      </c>
      <c r="AH357" s="15">
        <f t="shared" si="106"/>
        <v>0</v>
      </c>
      <c r="AI357" s="15">
        <f t="shared" si="107"/>
        <v>0</v>
      </c>
      <c r="AJ357" s="17">
        <f t="shared" si="112"/>
        <v>1</v>
      </c>
      <c r="AK357" s="17">
        <f t="shared" si="113"/>
        <v>0</v>
      </c>
      <c r="AL357" s="15">
        <f t="shared" si="114"/>
        <v>1</v>
      </c>
      <c r="AM357" s="15">
        <f t="shared" si="115"/>
        <v>0</v>
      </c>
      <c r="AN357" s="15">
        <f t="shared" si="116"/>
        <v>1</v>
      </c>
      <c r="AO357" s="16">
        <f t="shared" si="108"/>
        <v>2.1997831569023196</v>
      </c>
      <c r="AP357" s="16">
        <f t="shared" si="117"/>
        <v>6067.4777644854821</v>
      </c>
      <c r="AQ357" s="18">
        <f t="shared" si="118"/>
        <v>0.57472861840223455</v>
      </c>
    </row>
    <row r="358" spans="1:43" x14ac:dyDescent="0.2">
      <c r="A358" s="14" t="s">
        <v>35</v>
      </c>
      <c r="B358" s="15" t="s">
        <v>22</v>
      </c>
      <c r="C358" s="15" t="str">
        <f t="shared" si="119"/>
        <v>Leicester Liverpool</v>
      </c>
      <c r="D358" s="15">
        <v>0</v>
      </c>
      <c r="E358" s="15">
        <v>3</v>
      </c>
      <c r="F358" s="15" t="s">
        <v>20</v>
      </c>
      <c r="G358" s="15">
        <f t="shared" si="109"/>
        <v>-1</v>
      </c>
      <c r="H358" s="15">
        <v>5.25</v>
      </c>
      <c r="I358" s="15">
        <v>4.33</v>
      </c>
      <c r="J358" s="15">
        <v>1.57</v>
      </c>
      <c r="K358" s="15">
        <v>5.25</v>
      </c>
      <c r="L358" s="15">
        <v>4.4000000000000004</v>
      </c>
      <c r="M358" s="15">
        <v>1.58</v>
      </c>
      <c r="N358" s="15">
        <v>5</v>
      </c>
      <c r="O358" s="15">
        <v>4.5</v>
      </c>
      <c r="P358" s="15">
        <v>1.57</v>
      </c>
      <c r="Q358" s="16">
        <f>_xlfn.XLOOKUP(C358,XGBoost3!C:C,XGBoost3!D:D)</f>
        <v>3.3623406887054399</v>
      </c>
      <c r="R358" s="16">
        <f>_xlfn.XLOOKUP(C358,XGBoost3!C:C,XGBoost3!E:E)</f>
        <v>7.7612757682800204</v>
      </c>
      <c r="S358" s="16">
        <f>_xlfn.XLOOKUP(C358,XGBoost3!C:C,XGBoost3!F:F)</f>
        <v>1.7429395914077701</v>
      </c>
      <c r="T358" s="16">
        <f>_xlfn.XLOOKUP(C358,Conv1!C:C,Conv1!D:D)</f>
        <v>13530.736328125</v>
      </c>
      <c r="U358" s="16">
        <f>_xlfn.XLOOKUP(C358,Conv1!C:C,Conv1!E:E)</f>
        <v>1.1427537202835001</v>
      </c>
      <c r="V358" s="16">
        <f>_xlfn.XLOOKUP(C358,Conv1!C:C,Conv1!F:F)</f>
        <v>8.0098056793212802</v>
      </c>
      <c r="W358" s="16">
        <f>_xlfn.XLOOKUP(C358,Conv2!C:C,Conv2!D:D)</f>
        <v>4.1231336593627903</v>
      </c>
      <c r="X358" s="16">
        <f>_xlfn.XLOOKUP(C358,Conv2!C:C,Conv2!E:E)</f>
        <v>3.5790956020355198</v>
      </c>
      <c r="Y358" s="16">
        <f>_xlfn.XLOOKUP(C358,Conv2!C:C,Conv2!E:E)</f>
        <v>3.5790956020355198</v>
      </c>
      <c r="Z358" s="15">
        <f t="shared" si="100"/>
        <v>-1</v>
      </c>
      <c r="AA358" s="15">
        <f t="shared" si="101"/>
        <v>-1</v>
      </c>
      <c r="AB358" s="15">
        <f t="shared" si="102"/>
        <v>-1</v>
      </c>
      <c r="AC358" s="15">
        <f t="shared" si="103"/>
        <v>-1</v>
      </c>
      <c r="AD358" s="15">
        <f t="shared" si="110"/>
        <v>-1</v>
      </c>
      <c r="AE358" s="15">
        <f t="shared" si="111"/>
        <v>-1</v>
      </c>
      <c r="AF358" s="15">
        <f t="shared" si="104"/>
        <v>1</v>
      </c>
      <c r="AG358" s="15">
        <f t="shared" si="105"/>
        <v>1</v>
      </c>
      <c r="AH358" s="15">
        <f t="shared" si="106"/>
        <v>1</v>
      </c>
      <c r="AI358" s="15">
        <f t="shared" si="107"/>
        <v>1</v>
      </c>
      <c r="AJ358" s="17">
        <f t="shared" si="112"/>
        <v>1</v>
      </c>
      <c r="AK358" s="17">
        <f t="shared" si="113"/>
        <v>1</v>
      </c>
      <c r="AL358" s="15">
        <f t="shared" si="114"/>
        <v>1</v>
      </c>
      <c r="AM358" s="15">
        <f t="shared" si="115"/>
        <v>1</v>
      </c>
      <c r="AN358" s="15">
        <f t="shared" si="116"/>
        <v>1</v>
      </c>
      <c r="AO358" s="16">
        <f t="shared" si="108"/>
        <v>3.6534580549003839</v>
      </c>
      <c r="AP358" s="16">
        <f t="shared" si="117"/>
        <v>13525.738277822773</v>
      </c>
      <c r="AQ358" s="18">
        <f t="shared" si="118"/>
        <v>2.3776931315145107</v>
      </c>
    </row>
    <row r="359" spans="1:43" x14ac:dyDescent="0.2">
      <c r="A359" s="14" t="s">
        <v>29</v>
      </c>
      <c r="B359" s="15" t="s">
        <v>38</v>
      </c>
      <c r="C359" s="15" t="str">
        <f t="shared" si="119"/>
        <v>Newcastle Brighton</v>
      </c>
      <c r="D359" s="15">
        <v>4</v>
      </c>
      <c r="E359" s="15">
        <v>1</v>
      </c>
      <c r="F359" s="15" t="s">
        <v>24</v>
      </c>
      <c r="G359" s="15">
        <f t="shared" si="109"/>
        <v>1</v>
      </c>
      <c r="H359" s="15">
        <v>2</v>
      </c>
      <c r="I359" s="15">
        <v>3.8</v>
      </c>
      <c r="J359" s="15">
        <v>3.5</v>
      </c>
      <c r="K359" s="15">
        <v>1.95</v>
      </c>
      <c r="L359" s="15">
        <v>3.7</v>
      </c>
      <c r="M359" s="15">
        <v>3.6</v>
      </c>
      <c r="N359" s="15">
        <v>1.97</v>
      </c>
      <c r="O359" s="15">
        <v>3.65</v>
      </c>
      <c r="P359" s="15">
        <v>3.65</v>
      </c>
      <c r="Q359" s="16">
        <f>_xlfn.XLOOKUP(C359,XGBoost3!C:C,XGBoost3!D:D)</f>
        <v>1.9920752048492401</v>
      </c>
      <c r="R359" s="16">
        <f>_xlfn.XLOOKUP(C359,XGBoost3!C:C,XGBoost3!E:E)</f>
        <v>5.1751456260681099</v>
      </c>
      <c r="S359" s="16">
        <f>_xlfn.XLOOKUP(C359,XGBoost3!C:C,XGBoost3!F:F)</f>
        <v>3.2810583114624001</v>
      </c>
      <c r="T359" s="16">
        <f>_xlfn.XLOOKUP(C359,Conv1!C:C,Conv1!D:D)</f>
        <v>9.3451347351074201</v>
      </c>
      <c r="U359" s="16">
        <f>_xlfn.XLOOKUP(C359,Conv1!C:C,Conv1!E:E)</f>
        <v>405.44949340820301</v>
      </c>
      <c r="V359" s="16">
        <f>_xlfn.XLOOKUP(C359,Conv1!C:C,Conv1!F:F)</f>
        <v>1.1229317188262899</v>
      </c>
      <c r="W359" s="16">
        <f>_xlfn.XLOOKUP(C359,Conv2!C:C,Conv2!D:D)</f>
        <v>1.6923519372939999</v>
      </c>
      <c r="X359" s="16">
        <f>_xlfn.XLOOKUP(C359,Conv2!C:C,Conv2!E:E)</f>
        <v>4.3967089653015101</v>
      </c>
      <c r="Y359" s="16">
        <f>_xlfn.XLOOKUP(C359,Conv2!C:C,Conv2!E:E)</f>
        <v>4.3967089653015101</v>
      </c>
      <c r="Z359" s="15">
        <f t="shared" si="100"/>
        <v>1</v>
      </c>
      <c r="AA359" s="15">
        <f t="shared" si="101"/>
        <v>1</v>
      </c>
      <c r="AB359" s="15">
        <f t="shared" si="102"/>
        <v>1</v>
      </c>
      <c r="AC359" s="15">
        <f t="shared" si="103"/>
        <v>1</v>
      </c>
      <c r="AD359" s="15">
        <f t="shared" si="110"/>
        <v>-1</v>
      </c>
      <c r="AE359" s="15">
        <f t="shared" si="111"/>
        <v>1</v>
      </c>
      <c r="AF359" s="15">
        <f t="shared" si="104"/>
        <v>1</v>
      </c>
      <c r="AG359" s="15">
        <f t="shared" si="105"/>
        <v>1</v>
      </c>
      <c r="AH359" s="15">
        <f t="shared" si="106"/>
        <v>1</v>
      </c>
      <c r="AI359" s="15">
        <f t="shared" si="107"/>
        <v>1</v>
      </c>
      <c r="AJ359" s="17">
        <f t="shared" si="112"/>
        <v>0</v>
      </c>
      <c r="AK359" s="17">
        <f t="shared" si="113"/>
        <v>1</v>
      </c>
      <c r="AL359" s="15">
        <f t="shared" si="114"/>
        <v>1</v>
      </c>
      <c r="AM359" s="15">
        <f t="shared" si="115"/>
        <v>0</v>
      </c>
      <c r="AN359" s="15">
        <f t="shared" si="116"/>
        <v>1</v>
      </c>
      <c r="AO359" s="16">
        <f t="shared" si="108"/>
        <v>1.5692910708102554</v>
      </c>
      <c r="AP359" s="16">
        <f t="shared" si="117"/>
        <v>401.87511939599756</v>
      </c>
      <c r="AQ359" s="18">
        <f t="shared" si="118"/>
        <v>1.0918960593608253</v>
      </c>
    </row>
    <row r="360" spans="1:43" x14ac:dyDescent="0.2">
      <c r="A360" s="14" t="s">
        <v>31</v>
      </c>
      <c r="B360" s="15" t="s">
        <v>36</v>
      </c>
      <c r="C360" s="15" t="str">
        <f t="shared" si="119"/>
        <v>Tottenham Brentford</v>
      </c>
      <c r="D360" s="15">
        <v>1</v>
      </c>
      <c r="E360" s="15">
        <v>3</v>
      </c>
      <c r="F360" s="15" t="s">
        <v>20</v>
      </c>
      <c r="G360" s="15">
        <f t="shared" si="109"/>
        <v>-1</v>
      </c>
      <c r="H360" s="15">
        <v>1.83</v>
      </c>
      <c r="I360" s="15">
        <v>3.9</v>
      </c>
      <c r="J360" s="15">
        <v>4</v>
      </c>
      <c r="K360" s="15">
        <v>1.85</v>
      </c>
      <c r="L360" s="15">
        <v>3.75</v>
      </c>
      <c r="M360" s="15">
        <v>4</v>
      </c>
      <c r="N360" s="15">
        <v>1.83</v>
      </c>
      <c r="O360" s="15">
        <v>3.75</v>
      </c>
      <c r="P360" s="15">
        <v>4.0999999999999996</v>
      </c>
      <c r="Q360" s="16">
        <f>_xlfn.XLOOKUP(C360,XGBoost3!C:C,XGBoost3!D:D)</f>
        <v>2.7511968612670898</v>
      </c>
      <c r="R360" s="16">
        <f>_xlfn.XLOOKUP(C360,XGBoost3!C:C,XGBoost3!E:E)</f>
        <v>4.2924985885620099</v>
      </c>
      <c r="S360" s="16">
        <f>_xlfn.XLOOKUP(C360,XGBoost3!C:C,XGBoost3!F:F)</f>
        <v>2.4779629707336399</v>
      </c>
      <c r="T360" s="16">
        <f>_xlfn.XLOOKUP(C360,Conv1!C:C,Conv1!D:D)</f>
        <v>5.8915266990661603</v>
      </c>
      <c r="U360" s="16">
        <f>_xlfn.XLOOKUP(C360,Conv1!C:C,Conv1!E:E)</f>
        <v>1.2483204603195099</v>
      </c>
      <c r="V360" s="16">
        <f>_xlfn.XLOOKUP(C360,Conv1!C:C,Conv1!F:F)</f>
        <v>34.26021194458</v>
      </c>
      <c r="W360" s="16">
        <f>_xlfn.XLOOKUP(C360,Conv2!C:C,Conv2!D:D)</f>
        <v>2.6380956172943102</v>
      </c>
      <c r="X360" s="16">
        <f>_xlfn.XLOOKUP(C360,Conv2!C:C,Conv2!E:E)</f>
        <v>3.4742634296417201</v>
      </c>
      <c r="Y360" s="16">
        <f>_xlfn.XLOOKUP(C360,Conv2!C:C,Conv2!E:E)</f>
        <v>3.4742634296417201</v>
      </c>
      <c r="Z360" s="15">
        <f t="shared" si="100"/>
        <v>1</v>
      </c>
      <c r="AA360" s="15">
        <f t="shared" si="101"/>
        <v>1</v>
      </c>
      <c r="AB360" s="15">
        <f t="shared" si="102"/>
        <v>1</v>
      </c>
      <c r="AC360" s="15">
        <f t="shared" si="103"/>
        <v>-1</v>
      </c>
      <c r="AD360" s="15">
        <f t="shared" si="110"/>
        <v>-1</v>
      </c>
      <c r="AE360" s="15">
        <f t="shared" si="111"/>
        <v>1</v>
      </c>
      <c r="AF360" s="15">
        <f t="shared" si="104"/>
        <v>0</v>
      </c>
      <c r="AG360" s="15">
        <f t="shared" si="105"/>
        <v>0</v>
      </c>
      <c r="AH360" s="15">
        <f t="shared" si="106"/>
        <v>0</v>
      </c>
      <c r="AI360" s="15">
        <f t="shared" si="107"/>
        <v>1</v>
      </c>
      <c r="AJ360" s="17">
        <f t="shared" si="112"/>
        <v>1</v>
      </c>
      <c r="AK360" s="17">
        <f t="shared" si="113"/>
        <v>0</v>
      </c>
      <c r="AL360" s="15">
        <f t="shared" si="114"/>
        <v>0</v>
      </c>
      <c r="AM360" s="15">
        <f t="shared" si="115"/>
        <v>0</v>
      </c>
      <c r="AN360" s="15">
        <f t="shared" si="116"/>
        <v>1</v>
      </c>
      <c r="AO360" s="16">
        <f t="shared" si="108"/>
        <v>1.9426560426671904</v>
      </c>
      <c r="AP360" s="16">
        <f t="shared" si="117"/>
        <v>30.535107404239948</v>
      </c>
      <c r="AQ360" s="18">
        <f t="shared" si="118"/>
        <v>1.0585818052502891</v>
      </c>
    </row>
    <row r="361" spans="1:43" x14ac:dyDescent="0.2">
      <c r="A361" s="14" t="s">
        <v>25</v>
      </c>
      <c r="B361" s="15" t="s">
        <v>37</v>
      </c>
      <c r="C361" s="15" t="str">
        <f t="shared" si="119"/>
        <v>Bournemouth Man United</v>
      </c>
      <c r="D361" s="15">
        <v>0</v>
      </c>
      <c r="E361" s="15">
        <v>1</v>
      </c>
      <c r="F361" s="15" t="s">
        <v>20</v>
      </c>
      <c r="G361" s="15">
        <f t="shared" si="109"/>
        <v>-1</v>
      </c>
      <c r="H361" s="15">
        <v>6</v>
      </c>
      <c r="I361" s="15">
        <v>4.75</v>
      </c>
      <c r="J361" s="15">
        <v>1.5</v>
      </c>
      <c r="K361" s="15">
        <v>6</v>
      </c>
      <c r="L361" s="15">
        <v>4.5999999999999996</v>
      </c>
      <c r="M361" s="15">
        <v>1.49</v>
      </c>
      <c r="N361" s="15">
        <v>6</v>
      </c>
      <c r="O361" s="15">
        <v>4.5999999999999996</v>
      </c>
      <c r="P361" s="15">
        <v>1.5</v>
      </c>
      <c r="Q361" s="16">
        <f>_xlfn.XLOOKUP(C361,XGBoost3!C:C,XGBoost3!D:D)</f>
        <v>2.7381839752197199</v>
      </c>
      <c r="R361" s="16">
        <f>_xlfn.XLOOKUP(C361,XGBoost3!C:C,XGBoost3!E:E)</f>
        <v>3.34053134918212</v>
      </c>
      <c r="S361" s="16">
        <f>_xlfn.XLOOKUP(C361,XGBoost3!C:C,XGBoost3!F:F)</f>
        <v>2.9811518192291202</v>
      </c>
      <c r="T361" s="16">
        <f>_xlfn.XLOOKUP(C361,Conv1!C:C,Conv1!D:D)</f>
        <v>19.720005035400298</v>
      </c>
      <c r="U361" s="16">
        <f>_xlfn.XLOOKUP(C361,Conv1!C:C,Conv1!E:E)</f>
        <v>152.71472167968699</v>
      </c>
      <c r="V361" s="16">
        <f>_xlfn.XLOOKUP(C361,Conv1!C:C,Conv1!F:F)</f>
        <v>1.06073570251464</v>
      </c>
      <c r="W361" s="16">
        <f>_xlfn.XLOOKUP(C361,Conv2!C:C,Conv2!D:D)</f>
        <v>2.72301721572875</v>
      </c>
      <c r="X361" s="16">
        <f>_xlfn.XLOOKUP(C361,Conv2!C:C,Conv2!E:E)</f>
        <v>3.7583222389221098</v>
      </c>
      <c r="Y361" s="16">
        <f>_xlfn.XLOOKUP(C361,Conv2!C:C,Conv2!E:E)</f>
        <v>3.7583222389221098</v>
      </c>
      <c r="Z361" s="15">
        <f t="shared" si="100"/>
        <v>-1</v>
      </c>
      <c r="AA361" s="15">
        <f t="shared" si="101"/>
        <v>-1</v>
      </c>
      <c r="AB361" s="15">
        <f t="shared" si="102"/>
        <v>-1</v>
      </c>
      <c r="AC361" s="15">
        <f t="shared" si="103"/>
        <v>1</v>
      </c>
      <c r="AD361" s="15">
        <f t="shared" si="110"/>
        <v>-1</v>
      </c>
      <c r="AE361" s="15">
        <f t="shared" si="111"/>
        <v>1</v>
      </c>
      <c r="AF361" s="15">
        <f t="shared" si="104"/>
        <v>1</v>
      </c>
      <c r="AG361" s="15">
        <f t="shared" si="105"/>
        <v>1</v>
      </c>
      <c r="AH361" s="15">
        <f t="shared" si="106"/>
        <v>1</v>
      </c>
      <c r="AI361" s="15">
        <f t="shared" si="107"/>
        <v>0</v>
      </c>
      <c r="AJ361" s="17">
        <f t="shared" si="112"/>
        <v>1</v>
      </c>
      <c r="AK361" s="17">
        <f t="shared" si="113"/>
        <v>0</v>
      </c>
      <c r="AL361" s="15">
        <f t="shared" si="114"/>
        <v>0</v>
      </c>
      <c r="AM361" s="15">
        <f t="shared" si="115"/>
        <v>1</v>
      </c>
      <c r="AN361" s="15">
        <f t="shared" si="116"/>
        <v>0</v>
      </c>
      <c r="AO361" s="16">
        <f t="shared" si="108"/>
        <v>3.7973037504935223</v>
      </c>
      <c r="AP361" s="16">
        <f t="shared" si="117"/>
        <v>148.74946140926224</v>
      </c>
      <c r="AQ361" s="18">
        <f t="shared" si="118"/>
        <v>4.0678073893331543</v>
      </c>
    </row>
    <row r="362" spans="1:43" x14ac:dyDescent="0.2">
      <c r="A362" s="14" t="s">
        <v>21</v>
      </c>
      <c r="B362" s="15" t="s">
        <v>18</v>
      </c>
      <c r="C362" s="15" t="str">
        <f t="shared" si="119"/>
        <v>Fulham Crystal Palace</v>
      </c>
      <c r="D362" s="15">
        <v>2</v>
      </c>
      <c r="E362" s="15">
        <v>2</v>
      </c>
      <c r="F362" s="15" t="s">
        <v>23</v>
      </c>
      <c r="G362" s="15">
        <f t="shared" si="109"/>
        <v>0</v>
      </c>
      <c r="H362" s="15">
        <v>2.4500000000000002</v>
      </c>
      <c r="I362" s="15">
        <v>3.4</v>
      </c>
      <c r="J362" s="15">
        <v>2.9</v>
      </c>
      <c r="K362" s="15">
        <v>2.37</v>
      </c>
      <c r="L362" s="15">
        <v>3.4</v>
      </c>
      <c r="M362" s="15">
        <v>2.87</v>
      </c>
      <c r="N362" s="15">
        <v>2.4500000000000002</v>
      </c>
      <c r="O362" s="15">
        <v>3.45</v>
      </c>
      <c r="P362" s="15">
        <v>2.85</v>
      </c>
      <c r="Q362" s="16">
        <f>_xlfn.XLOOKUP(C362,XGBoost3!C:C,XGBoost3!D:D)</f>
        <v>2.9834568500518799</v>
      </c>
      <c r="R362" s="16">
        <f>_xlfn.XLOOKUP(C362,XGBoost3!C:C,XGBoost3!E:E)</f>
        <v>2.5943334102630602</v>
      </c>
      <c r="S362" s="16">
        <f>_xlfn.XLOOKUP(C362,XGBoost3!C:C,XGBoost3!F:F)</f>
        <v>3.5795738697052002</v>
      </c>
      <c r="T362" s="16">
        <f>_xlfn.XLOOKUP(C362,Conv1!C:C,Conv1!D:D)</f>
        <v>1.2378233671188299</v>
      </c>
      <c r="U362" s="16">
        <f>_xlfn.XLOOKUP(C362,Conv1!C:C,Conv1!E:E)</f>
        <v>26.630958557128899</v>
      </c>
      <c r="V362" s="16">
        <f>_xlfn.XLOOKUP(C362,Conv1!C:C,Conv1!F:F)</f>
        <v>6.4691405296325604</v>
      </c>
      <c r="W362" s="16">
        <f>_xlfn.XLOOKUP(C362,Conv2!C:C,Conv2!D:D)</f>
        <v>3.2551789283752401</v>
      </c>
      <c r="X362" s="16">
        <f>_xlfn.XLOOKUP(C362,Conv2!C:C,Conv2!E:E)</f>
        <v>3.2553796768188401</v>
      </c>
      <c r="Y362" s="16">
        <f>_xlfn.XLOOKUP(C362,Conv2!C:C,Conv2!E:E)</f>
        <v>3.2553796768188401</v>
      </c>
      <c r="Z362" s="15">
        <f t="shared" si="100"/>
        <v>1</v>
      </c>
      <c r="AA362" s="15">
        <f t="shared" si="101"/>
        <v>1</v>
      </c>
      <c r="AB362" s="15">
        <f t="shared" si="102"/>
        <v>1</v>
      </c>
      <c r="AC362" s="15">
        <f t="shared" si="103"/>
        <v>-1</v>
      </c>
      <c r="AD362" s="15">
        <f t="shared" si="110"/>
        <v>1</v>
      </c>
      <c r="AE362" s="15">
        <f t="shared" si="111"/>
        <v>1</v>
      </c>
      <c r="AF362" s="15">
        <f t="shared" si="104"/>
        <v>0</v>
      </c>
      <c r="AG362" s="15">
        <f t="shared" si="105"/>
        <v>0</v>
      </c>
      <c r="AH362" s="15">
        <f t="shared" si="106"/>
        <v>0</v>
      </c>
      <c r="AI362" s="15">
        <f t="shared" si="107"/>
        <v>0</v>
      </c>
      <c r="AJ362" s="17">
        <f t="shared" si="112"/>
        <v>0</v>
      </c>
      <c r="AK362" s="17">
        <f t="shared" si="113"/>
        <v>0</v>
      </c>
      <c r="AL362" s="15">
        <f t="shared" si="114"/>
        <v>1</v>
      </c>
      <c r="AM362" s="15">
        <f t="shared" si="115"/>
        <v>1</v>
      </c>
      <c r="AN362" s="15">
        <f t="shared" si="116"/>
        <v>1</v>
      </c>
      <c r="AO362" s="16">
        <f t="shared" si="108"/>
        <v>1.2445961413309696</v>
      </c>
      <c r="AP362" s="16">
        <f t="shared" si="117"/>
        <v>23.493071105963555</v>
      </c>
      <c r="AQ362" s="18">
        <f t="shared" si="118"/>
        <v>0.92223796238952671</v>
      </c>
    </row>
    <row r="363" spans="1:43" x14ac:dyDescent="0.2">
      <c r="A363" s="14" t="s">
        <v>22</v>
      </c>
      <c r="B363" s="15" t="s">
        <v>26</v>
      </c>
      <c r="C363" s="15" t="str">
        <f t="shared" si="119"/>
        <v>Liverpool Aston Villa</v>
      </c>
      <c r="D363" s="15">
        <v>1</v>
      </c>
      <c r="E363" s="15">
        <v>1</v>
      </c>
      <c r="F363" s="15" t="s">
        <v>23</v>
      </c>
      <c r="G363" s="15">
        <f t="shared" si="109"/>
        <v>0</v>
      </c>
      <c r="H363" s="15">
        <v>1.45</v>
      </c>
      <c r="I363" s="15">
        <v>5</v>
      </c>
      <c r="J363" s="15">
        <v>6.25</v>
      </c>
      <c r="K363" s="15">
        <v>1.47</v>
      </c>
      <c r="L363" s="15">
        <v>4.75</v>
      </c>
      <c r="M363" s="15">
        <v>6</v>
      </c>
      <c r="N363" s="15">
        <v>1.47</v>
      </c>
      <c r="O363" s="15">
        <v>4.8</v>
      </c>
      <c r="P363" s="15">
        <v>6</v>
      </c>
      <c r="Q363" s="16">
        <f>_xlfn.XLOOKUP(C363,XGBoost3!C:C,XGBoost3!D:D)</f>
        <v>1.5648608207702599</v>
      </c>
      <c r="R363" s="16">
        <f>_xlfn.XLOOKUP(C363,XGBoost3!C:C,XGBoost3!E:E)</f>
        <v>3.0425496101379301</v>
      </c>
      <c r="S363" s="16">
        <f>_xlfn.XLOOKUP(C363,XGBoost3!C:C,XGBoost3!F:F)</f>
        <v>30.965675354003899</v>
      </c>
      <c r="T363" s="16">
        <f>_xlfn.XLOOKUP(C363,Conv1!C:C,Conv1!D:D)</f>
        <v>5.5003848075866699</v>
      </c>
      <c r="U363" s="16">
        <f>_xlfn.XLOOKUP(C363,Conv1!C:C,Conv1!E:E)</f>
        <v>1.2223439216613701</v>
      </c>
      <c r="V363" s="16">
        <f>_xlfn.XLOOKUP(C363,Conv1!C:C,Conv1!F:F)</f>
        <v>10612.802734375</v>
      </c>
      <c r="W363" s="16">
        <f>_xlfn.XLOOKUP(C363,Conv2!C:C,Conv2!D:D)</f>
        <v>1.33906245231628</v>
      </c>
      <c r="X363" s="16">
        <f>_xlfn.XLOOKUP(C363,Conv2!C:C,Conv2!E:E)</f>
        <v>6.8807020187377903</v>
      </c>
      <c r="Y363" s="16">
        <f>_xlfn.XLOOKUP(C363,Conv2!C:C,Conv2!E:E)</f>
        <v>6.8807020187377903</v>
      </c>
      <c r="Z363" s="15">
        <f t="shared" si="100"/>
        <v>1</v>
      </c>
      <c r="AA363" s="15">
        <f t="shared" si="101"/>
        <v>1</v>
      </c>
      <c r="AB363" s="15">
        <f t="shared" si="102"/>
        <v>1</v>
      </c>
      <c r="AC363" s="15">
        <f t="shared" si="103"/>
        <v>1</v>
      </c>
      <c r="AD363" s="15">
        <f t="shared" si="110"/>
        <v>-1</v>
      </c>
      <c r="AE363" s="15">
        <f t="shared" si="111"/>
        <v>1</v>
      </c>
      <c r="AF363" s="15">
        <f t="shared" si="104"/>
        <v>0</v>
      </c>
      <c r="AG363" s="15">
        <f t="shared" si="105"/>
        <v>0</v>
      </c>
      <c r="AH363" s="15">
        <f t="shared" si="106"/>
        <v>0</v>
      </c>
      <c r="AI363" s="15">
        <f t="shared" si="107"/>
        <v>0</v>
      </c>
      <c r="AJ363" s="17">
        <f t="shared" si="112"/>
        <v>0</v>
      </c>
      <c r="AK363" s="17">
        <f t="shared" si="113"/>
        <v>0</v>
      </c>
      <c r="AL363" s="15">
        <f t="shared" si="114"/>
        <v>1</v>
      </c>
      <c r="AM363" s="15">
        <f t="shared" si="115"/>
        <v>1</v>
      </c>
      <c r="AN363" s="15">
        <f t="shared" si="116"/>
        <v>1</v>
      </c>
      <c r="AO363" s="16">
        <f t="shared" si="108"/>
        <v>25.027636251345459</v>
      </c>
      <c r="AP363" s="16">
        <f t="shared" si="117"/>
        <v>10606.804103478564</v>
      </c>
      <c r="AQ363" s="18">
        <f t="shared" si="118"/>
        <v>2.2632060396662435</v>
      </c>
    </row>
    <row r="364" spans="1:43" x14ac:dyDescent="0.2">
      <c r="A364" s="14" t="s">
        <v>28</v>
      </c>
      <c r="B364" s="15" t="s">
        <v>33</v>
      </c>
      <c r="C364" s="15" t="str">
        <f t="shared" si="119"/>
        <v>Wolves Everton</v>
      </c>
      <c r="D364" s="15">
        <v>1</v>
      </c>
      <c r="E364" s="15">
        <v>1</v>
      </c>
      <c r="F364" s="15" t="s">
        <v>23</v>
      </c>
      <c r="G364" s="15">
        <f t="shared" si="109"/>
        <v>0</v>
      </c>
      <c r="H364" s="15">
        <v>2.75</v>
      </c>
      <c r="I364" s="15">
        <v>3.3</v>
      </c>
      <c r="J364" s="15">
        <v>2.6</v>
      </c>
      <c r="K364" s="15">
        <v>2.7</v>
      </c>
      <c r="L364" s="15">
        <v>3.4</v>
      </c>
      <c r="M364" s="15">
        <v>2.5499999999999998</v>
      </c>
      <c r="N364" s="15">
        <v>2.75</v>
      </c>
      <c r="O364" s="15">
        <v>3.35</v>
      </c>
      <c r="P364" s="15">
        <v>2.6</v>
      </c>
      <c r="Q364" s="16">
        <f>_xlfn.XLOOKUP(C364,XGBoost3!C:C,XGBoost3!D:D)</f>
        <v>2.20866823196411</v>
      </c>
      <c r="R364" s="16">
        <f>_xlfn.XLOOKUP(C364,XGBoost3!C:C,XGBoost3!E:E)</f>
        <v>4.7007632255554199</v>
      </c>
      <c r="S364" s="16">
        <f>_xlfn.XLOOKUP(C364,XGBoost3!C:C,XGBoost3!F:F)</f>
        <v>2.9894731044769198</v>
      </c>
      <c r="T364" s="16">
        <f>_xlfn.XLOOKUP(C364,Conv1!C:C,Conv1!D:D)</f>
        <v>35.566104888916001</v>
      </c>
      <c r="U364" s="16">
        <f>_xlfn.XLOOKUP(C364,Conv1!C:C,Conv1!E:E)</f>
        <v>369.69174194335898</v>
      </c>
      <c r="V364" s="16">
        <f>_xlfn.XLOOKUP(C364,Conv1!C:C,Conv1!F:F)</f>
        <v>1.0318017005920399</v>
      </c>
      <c r="W364" s="16">
        <f>_xlfn.XLOOKUP(C364,Conv2!C:C,Conv2!D:D)</f>
        <v>3.0943517684936501</v>
      </c>
      <c r="X364" s="16">
        <f>_xlfn.XLOOKUP(C364,Conv2!C:C,Conv2!E:E)</f>
        <v>3.3837921619415199</v>
      </c>
      <c r="Y364" s="16">
        <f>_xlfn.XLOOKUP(C364,Conv2!C:C,Conv2!E:E)</f>
        <v>3.3837921619415199</v>
      </c>
      <c r="Z364" s="15">
        <f t="shared" si="100"/>
        <v>-1</v>
      </c>
      <c r="AA364" s="15">
        <f t="shared" si="101"/>
        <v>-1</v>
      </c>
      <c r="AB364" s="15">
        <f t="shared" si="102"/>
        <v>-1</v>
      </c>
      <c r="AC364" s="15">
        <f t="shared" si="103"/>
        <v>1</v>
      </c>
      <c r="AD364" s="15">
        <f t="shared" si="110"/>
        <v>-1</v>
      </c>
      <c r="AE364" s="15">
        <f t="shared" si="111"/>
        <v>1</v>
      </c>
      <c r="AF364" s="15">
        <f t="shared" si="104"/>
        <v>0</v>
      </c>
      <c r="AG364" s="15">
        <f t="shared" si="105"/>
        <v>0</v>
      </c>
      <c r="AH364" s="15">
        <f t="shared" si="106"/>
        <v>0</v>
      </c>
      <c r="AI364" s="15">
        <f t="shared" si="107"/>
        <v>0</v>
      </c>
      <c r="AJ364" s="17">
        <f t="shared" si="112"/>
        <v>0</v>
      </c>
      <c r="AK364" s="17">
        <f t="shared" si="113"/>
        <v>0</v>
      </c>
      <c r="AL364" s="15">
        <f t="shared" si="114"/>
        <v>1</v>
      </c>
      <c r="AM364" s="15">
        <f t="shared" si="115"/>
        <v>1</v>
      </c>
      <c r="AN364" s="15">
        <f t="shared" si="116"/>
        <v>1</v>
      </c>
      <c r="AO364" s="16">
        <f t="shared" si="108"/>
        <v>1.5064165007422861</v>
      </c>
      <c r="AP364" s="16">
        <f t="shared" si="117"/>
        <v>367.81194634769707</v>
      </c>
      <c r="AQ364" s="18">
        <f t="shared" si="118"/>
        <v>0.85676729850896383</v>
      </c>
    </row>
    <row r="365" spans="1:43" x14ac:dyDescent="0.2">
      <c r="A365" s="14" t="s">
        <v>30</v>
      </c>
      <c r="B365" s="15" t="s">
        <v>19</v>
      </c>
      <c r="C365" s="15" t="str">
        <f t="shared" si="119"/>
        <v>Nott'm Forest Arsenal</v>
      </c>
      <c r="D365" s="15">
        <v>1</v>
      </c>
      <c r="E365" s="15">
        <v>0</v>
      </c>
      <c r="F365" s="15" t="s">
        <v>24</v>
      </c>
      <c r="G365" s="15">
        <f t="shared" si="109"/>
        <v>1</v>
      </c>
      <c r="H365" s="15">
        <v>5.25</v>
      </c>
      <c r="I365" s="15">
        <v>4.33</v>
      </c>
      <c r="J365" s="15">
        <v>1.57</v>
      </c>
      <c r="K365" s="15">
        <v>5.25</v>
      </c>
      <c r="L365" s="15">
        <v>4.4000000000000004</v>
      </c>
      <c r="M365" s="15">
        <v>1.57</v>
      </c>
      <c r="N365" s="15">
        <v>4.4000000000000004</v>
      </c>
      <c r="O365" s="15">
        <v>4.3</v>
      </c>
      <c r="P365" s="15">
        <v>1.7</v>
      </c>
      <c r="Q365" s="16">
        <f>_xlfn.XLOOKUP(C365,XGBoost3!C:C,XGBoost3!D:D)</f>
        <v>1.73314785957336</v>
      </c>
      <c r="R365" s="16">
        <f>_xlfn.XLOOKUP(C365,XGBoost3!C:C,XGBoost3!E:E)</f>
        <v>3.8444786071777299</v>
      </c>
      <c r="S365" s="16">
        <f>_xlfn.XLOOKUP(C365,XGBoost3!C:C,XGBoost3!F:F)</f>
        <v>6.1386642456054599</v>
      </c>
      <c r="T365" s="16">
        <f>_xlfn.XLOOKUP(C365,Conv1!C:C,Conv1!D:D)</f>
        <v>45.117179870605398</v>
      </c>
      <c r="U365" s="16">
        <f>_xlfn.XLOOKUP(C365,Conv1!C:C,Conv1!E:E)</f>
        <v>20.352769851684499</v>
      </c>
      <c r="V365" s="16">
        <f>_xlfn.XLOOKUP(C365,Conv1!C:C,Conv1!F:F)</f>
        <v>1.07677149772644</v>
      </c>
      <c r="W365" s="16">
        <f>_xlfn.XLOOKUP(C365,Conv2!C:C,Conv2!D:D)</f>
        <v>1.86065161228179</v>
      </c>
      <c r="X365" s="16">
        <f>_xlfn.XLOOKUP(C365,Conv2!C:C,Conv2!E:E)</f>
        <v>4.4366044998168901</v>
      </c>
      <c r="Y365" s="16">
        <f>_xlfn.XLOOKUP(C365,Conv2!C:C,Conv2!E:E)</f>
        <v>4.4366044998168901</v>
      </c>
      <c r="Z365" s="15">
        <f t="shared" si="100"/>
        <v>-1</v>
      </c>
      <c r="AA365" s="15">
        <f t="shared" si="101"/>
        <v>-1</v>
      </c>
      <c r="AB365" s="15">
        <f t="shared" si="102"/>
        <v>-1</v>
      </c>
      <c r="AC365" s="15">
        <f t="shared" si="103"/>
        <v>1</v>
      </c>
      <c r="AD365" s="15">
        <f t="shared" si="110"/>
        <v>-1</v>
      </c>
      <c r="AE365" s="15">
        <f t="shared" si="111"/>
        <v>1</v>
      </c>
      <c r="AF365" s="15">
        <f t="shared" si="104"/>
        <v>0</v>
      </c>
      <c r="AG365" s="15">
        <f t="shared" si="105"/>
        <v>0</v>
      </c>
      <c r="AH365" s="15">
        <f t="shared" si="106"/>
        <v>0</v>
      </c>
      <c r="AI365" s="15">
        <f t="shared" si="107"/>
        <v>1</v>
      </c>
      <c r="AJ365" s="17">
        <f t="shared" si="112"/>
        <v>0</v>
      </c>
      <c r="AK365" s="17">
        <f t="shared" si="113"/>
        <v>1</v>
      </c>
      <c r="AL365" s="15">
        <f t="shared" si="114"/>
        <v>0</v>
      </c>
      <c r="AM365" s="15">
        <f t="shared" si="115"/>
        <v>1</v>
      </c>
      <c r="AN365" s="15">
        <f t="shared" si="116"/>
        <v>0</v>
      </c>
      <c r="AO365" s="16">
        <f t="shared" si="108"/>
        <v>5.1982054945368574</v>
      </c>
      <c r="AP365" s="16">
        <f t="shared" si="117"/>
        <v>43.771778240007912</v>
      </c>
      <c r="AQ365" s="18">
        <f t="shared" si="118"/>
        <v>3.7357670178954345</v>
      </c>
    </row>
    <row r="366" spans="1:43" x14ac:dyDescent="0.2">
      <c r="A366" s="14" t="s">
        <v>39</v>
      </c>
      <c r="B366" s="15" t="s">
        <v>27</v>
      </c>
      <c r="C366" s="15" t="str">
        <f t="shared" si="119"/>
        <v>West Ham Leeds</v>
      </c>
      <c r="D366" s="15">
        <v>3</v>
      </c>
      <c r="E366" s="15">
        <v>1</v>
      </c>
      <c r="F366" s="15" t="s">
        <v>24</v>
      </c>
      <c r="G366" s="15">
        <f t="shared" si="109"/>
        <v>1</v>
      </c>
      <c r="H366" s="15">
        <v>2.4</v>
      </c>
      <c r="I366" s="15">
        <v>3.5</v>
      </c>
      <c r="J366" s="15">
        <v>2.88</v>
      </c>
      <c r="K366" s="15">
        <v>2.35</v>
      </c>
      <c r="L366" s="15">
        <v>3.5</v>
      </c>
      <c r="M366" s="15">
        <v>2.87</v>
      </c>
      <c r="N366" s="15">
        <v>2.4500000000000002</v>
      </c>
      <c r="O366" s="15">
        <v>3.5</v>
      </c>
      <c r="P366" s="15">
        <v>2.85</v>
      </c>
      <c r="Q366" s="16">
        <f>_xlfn.XLOOKUP(C366,XGBoost3!C:C,XGBoost3!D:D)</f>
        <v>2.1611034870147701</v>
      </c>
      <c r="R366" s="16">
        <f>_xlfn.XLOOKUP(C366,XGBoost3!C:C,XGBoost3!E:E)</f>
        <v>3.90334892272949</v>
      </c>
      <c r="S366" s="16">
        <f>_xlfn.XLOOKUP(C366,XGBoost3!C:C,XGBoost3!F:F)</f>
        <v>3.5576655864715501</v>
      </c>
      <c r="T366" s="16">
        <f>_xlfn.XLOOKUP(C366,Conv1!C:C,Conv1!D:D)</f>
        <v>2.4057965278625399</v>
      </c>
      <c r="U366" s="16">
        <f>_xlfn.XLOOKUP(C366,Conv1!C:C,Conv1!E:E)</f>
        <v>1.83354520797729</v>
      </c>
      <c r="V366" s="16">
        <f>_xlfn.XLOOKUP(C366,Conv1!C:C,Conv1!F:F)</f>
        <v>25.676780700683501</v>
      </c>
      <c r="W366" s="16">
        <f>_xlfn.XLOOKUP(C366,Conv2!C:C,Conv2!D:D)</f>
        <v>2.68621397018432</v>
      </c>
      <c r="X366" s="16">
        <f>_xlfn.XLOOKUP(C366,Conv2!C:C,Conv2!E:E)</f>
        <v>3.26675820350646</v>
      </c>
      <c r="Y366" s="16">
        <f>_xlfn.XLOOKUP(C366,Conv2!C:C,Conv2!E:E)</f>
        <v>3.26675820350646</v>
      </c>
      <c r="Z366" s="15">
        <f t="shared" si="100"/>
        <v>1</v>
      </c>
      <c r="AA366" s="15">
        <f t="shared" si="101"/>
        <v>1</v>
      </c>
      <c r="AB366" s="15">
        <f t="shared" si="102"/>
        <v>1</v>
      </c>
      <c r="AC366" s="15">
        <f t="shared" si="103"/>
        <v>1</v>
      </c>
      <c r="AD366" s="15">
        <f t="shared" si="110"/>
        <v>-1</v>
      </c>
      <c r="AE366" s="15">
        <f t="shared" si="111"/>
        <v>1</v>
      </c>
      <c r="AF366" s="15">
        <f t="shared" si="104"/>
        <v>1</v>
      </c>
      <c r="AG366" s="15">
        <f t="shared" si="105"/>
        <v>1</v>
      </c>
      <c r="AH366" s="15">
        <f t="shared" si="106"/>
        <v>1</v>
      </c>
      <c r="AI366" s="15">
        <f t="shared" si="107"/>
        <v>1</v>
      </c>
      <c r="AJ366" s="17">
        <f t="shared" si="112"/>
        <v>0</v>
      </c>
      <c r="AK366" s="17">
        <f t="shared" si="113"/>
        <v>1</v>
      </c>
      <c r="AL366" s="15">
        <f t="shared" si="114"/>
        <v>1</v>
      </c>
      <c r="AM366" s="15">
        <f t="shared" si="115"/>
        <v>0</v>
      </c>
      <c r="AN366" s="15">
        <f t="shared" si="116"/>
        <v>1</v>
      </c>
      <c r="AO366" s="16">
        <f t="shared" si="108"/>
        <v>0.86425813907546634</v>
      </c>
      <c r="AP366" s="16">
        <f t="shared" si="117"/>
        <v>22.887571795144655</v>
      </c>
      <c r="AQ366" s="18">
        <f t="shared" si="118"/>
        <v>0.53280969917195053</v>
      </c>
    </row>
    <row r="367" spans="1:43" x14ac:dyDescent="0.2">
      <c r="A367" s="14" t="s">
        <v>38</v>
      </c>
      <c r="B367" s="15" t="s">
        <v>32</v>
      </c>
      <c r="C367" s="15" t="str">
        <f t="shared" si="119"/>
        <v>Brighton Southampton</v>
      </c>
      <c r="D367" s="15">
        <v>3</v>
      </c>
      <c r="E367" s="15">
        <v>1</v>
      </c>
      <c r="F367" s="15" t="s">
        <v>24</v>
      </c>
      <c r="G367" s="15">
        <f t="shared" si="109"/>
        <v>1</v>
      </c>
      <c r="H367" s="15">
        <v>1.22</v>
      </c>
      <c r="I367" s="15">
        <v>7</v>
      </c>
      <c r="J367" s="15">
        <v>11</v>
      </c>
      <c r="K367" s="15">
        <v>1.22</v>
      </c>
      <c r="L367" s="15">
        <v>6.75</v>
      </c>
      <c r="M367" s="15">
        <v>12</v>
      </c>
      <c r="N367" s="15">
        <v>1.22</v>
      </c>
      <c r="O367" s="15">
        <v>6.75</v>
      </c>
      <c r="P367" s="15">
        <v>12</v>
      </c>
      <c r="Q367" s="16">
        <f>_xlfn.XLOOKUP(C367,XGBoost3!C:C,XGBoost3!D:D)</f>
        <v>2.0407037734985298</v>
      </c>
      <c r="R367" s="16">
        <f>_xlfn.XLOOKUP(C367,XGBoost3!C:C,XGBoost3!E:E)</f>
        <v>3.09111380577087</v>
      </c>
      <c r="S367" s="16">
        <f>_xlfn.XLOOKUP(C367,XGBoost3!C:C,XGBoost3!F:F)</f>
        <v>5.3629384040832502</v>
      </c>
      <c r="T367" s="16">
        <f>_xlfn.XLOOKUP(C367,Conv1!C:C,Conv1!D:D)</f>
        <v>1.00000548362731</v>
      </c>
      <c r="U367" s="16">
        <f>_xlfn.XLOOKUP(C367,Conv1!C:C,Conv1!E:E)</f>
        <v>378628.4375</v>
      </c>
      <c r="V367" s="16">
        <f>_xlfn.XLOOKUP(C367,Conv1!C:C,Conv1!F:F)</f>
        <v>349659.125</v>
      </c>
      <c r="W367" s="16">
        <f>_xlfn.XLOOKUP(C367,Conv2!C:C,Conv2!D:D)</f>
        <v>1.56499648094177</v>
      </c>
      <c r="X367" s="16">
        <f>_xlfn.XLOOKUP(C367,Conv2!C:C,Conv2!E:E)</f>
        <v>5.3759241104125897</v>
      </c>
      <c r="Y367" s="16">
        <f>_xlfn.XLOOKUP(C367,Conv2!C:C,Conv2!E:E)</f>
        <v>5.3759241104125897</v>
      </c>
      <c r="Z367" s="15">
        <f t="shared" si="100"/>
        <v>1</v>
      </c>
      <c r="AA367" s="15">
        <f t="shared" si="101"/>
        <v>1</v>
      </c>
      <c r="AB367" s="15">
        <f t="shared" si="102"/>
        <v>1</v>
      </c>
      <c r="AC367" s="15">
        <f t="shared" si="103"/>
        <v>1</v>
      </c>
      <c r="AD367" s="15">
        <f t="shared" si="110"/>
        <v>1</v>
      </c>
      <c r="AE367" s="15">
        <f t="shared" si="111"/>
        <v>1</v>
      </c>
      <c r="AF367" s="15">
        <f t="shared" si="104"/>
        <v>1</v>
      </c>
      <c r="AG367" s="15">
        <f t="shared" si="105"/>
        <v>1</v>
      </c>
      <c r="AH367" s="15">
        <f t="shared" si="106"/>
        <v>1</v>
      </c>
      <c r="AI367" s="15">
        <f t="shared" si="107"/>
        <v>1</v>
      </c>
      <c r="AJ367" s="17">
        <f t="shared" si="112"/>
        <v>1</v>
      </c>
      <c r="AK367" s="17">
        <f t="shared" si="113"/>
        <v>1</v>
      </c>
      <c r="AL367" s="15">
        <f t="shared" si="114"/>
        <v>1</v>
      </c>
      <c r="AM367" s="15">
        <f t="shared" si="115"/>
        <v>1</v>
      </c>
      <c r="AN367" s="15">
        <f t="shared" si="116"/>
        <v>1</v>
      </c>
      <c r="AO367" s="16">
        <f t="shared" si="108"/>
        <v>7.623095794632798</v>
      </c>
      <c r="AP367" s="16">
        <f t="shared" si="117"/>
        <v>515371.21986599296</v>
      </c>
      <c r="AQ367" s="18">
        <f t="shared" si="118"/>
        <v>6.7738828239954723</v>
      </c>
    </row>
    <row r="368" spans="1:43" x14ac:dyDescent="0.2">
      <c r="A368" s="14" t="s">
        <v>40</v>
      </c>
      <c r="B368" s="15" t="s">
        <v>34</v>
      </c>
      <c r="C368" s="15" t="str">
        <f t="shared" si="119"/>
        <v>Man City Chelsea</v>
      </c>
      <c r="D368" s="15">
        <v>1</v>
      </c>
      <c r="E368" s="15">
        <v>0</v>
      </c>
      <c r="F368" s="15" t="s">
        <v>24</v>
      </c>
      <c r="G368" s="15">
        <f t="shared" si="109"/>
        <v>1</v>
      </c>
      <c r="H368" s="15">
        <v>1.25</v>
      </c>
      <c r="I368" s="15">
        <v>6</v>
      </c>
      <c r="J368" s="15">
        <v>11</v>
      </c>
      <c r="K368" s="15">
        <v>1.25</v>
      </c>
      <c r="L368" s="15">
        <v>6.25</v>
      </c>
      <c r="M368" s="15">
        <v>11</v>
      </c>
      <c r="N368" s="15">
        <v>1.27</v>
      </c>
      <c r="O368" s="15">
        <v>6.25</v>
      </c>
      <c r="P368" s="15">
        <v>11</v>
      </c>
      <c r="Q368" s="16">
        <f>_xlfn.XLOOKUP(C368,XGBoost3!C:C,XGBoost3!D:D)</f>
        <v>1.21717894077301</v>
      </c>
      <c r="R368" s="16">
        <f>_xlfn.XLOOKUP(C368,XGBoost3!C:C,XGBoost3!E:E)</f>
        <v>11.464135169982899</v>
      </c>
      <c r="S368" s="16">
        <f>_xlfn.XLOOKUP(C368,XGBoost3!C:C,XGBoost3!F:F)</f>
        <v>10.964962959289499</v>
      </c>
      <c r="T368" s="16">
        <f>_xlfn.XLOOKUP(C368,Conv1!C:C,Conv1!D:D)</f>
        <v>1.00000011920928</v>
      </c>
      <c r="U368" s="16">
        <f>_xlfn.XLOOKUP(C368,Conv1!C:C,Conv1!E:E)</f>
        <v>4583513088</v>
      </c>
      <c r="V368" s="16">
        <f>_xlfn.XLOOKUP(C368,Conv1!C:C,Conv1!F:F)</f>
        <v>8130377</v>
      </c>
      <c r="W368" s="16">
        <f>_xlfn.XLOOKUP(C368,Conv2!C:C,Conv2!D:D)</f>
        <v>1.8223862648010201</v>
      </c>
      <c r="X368" s="16">
        <f>_xlfn.XLOOKUP(C368,Conv2!C:C,Conv2!E:E)</f>
        <v>4.02424764633178</v>
      </c>
      <c r="Y368" s="16">
        <f>_xlfn.XLOOKUP(C368,Conv2!C:C,Conv2!E:E)</f>
        <v>4.02424764633178</v>
      </c>
      <c r="Z368" s="15">
        <f t="shared" si="100"/>
        <v>1</v>
      </c>
      <c r="AA368" s="15">
        <f t="shared" si="101"/>
        <v>1</v>
      </c>
      <c r="AB368" s="15">
        <f t="shared" si="102"/>
        <v>1</v>
      </c>
      <c r="AC368" s="15">
        <f t="shared" si="103"/>
        <v>1</v>
      </c>
      <c r="AD368" s="15">
        <f t="shared" si="110"/>
        <v>1</v>
      </c>
      <c r="AE368" s="15">
        <f t="shared" si="111"/>
        <v>1</v>
      </c>
      <c r="AF368" s="15">
        <f t="shared" si="104"/>
        <v>1</v>
      </c>
      <c r="AG368" s="15">
        <f t="shared" si="105"/>
        <v>1</v>
      </c>
      <c r="AH368" s="15">
        <f t="shared" si="106"/>
        <v>1</v>
      </c>
      <c r="AI368" s="15">
        <f t="shared" si="107"/>
        <v>1</v>
      </c>
      <c r="AJ368" s="17">
        <f t="shared" si="112"/>
        <v>1</v>
      </c>
      <c r="AK368" s="17">
        <f t="shared" si="113"/>
        <v>1</v>
      </c>
      <c r="AL368" s="15">
        <f t="shared" si="114"/>
        <v>1</v>
      </c>
      <c r="AM368" s="15">
        <f t="shared" si="115"/>
        <v>1</v>
      </c>
      <c r="AN368" s="15">
        <f t="shared" si="116"/>
        <v>1</v>
      </c>
      <c r="AO368" s="16">
        <f t="shared" si="108"/>
        <v>5.2145204218002839</v>
      </c>
      <c r="AP368" s="16">
        <f t="shared" si="117"/>
        <v>4583520292.6816711</v>
      </c>
      <c r="AQ368" s="18">
        <f t="shared" si="118"/>
        <v>7.3430392226317407</v>
      </c>
    </row>
    <row r="369" spans="1:43" x14ac:dyDescent="0.2">
      <c r="A369" s="14" t="s">
        <v>29</v>
      </c>
      <c r="B369" s="15" t="s">
        <v>35</v>
      </c>
      <c r="C369" s="15" t="str">
        <f t="shared" si="119"/>
        <v>Newcastle Leicester</v>
      </c>
      <c r="D369" s="15">
        <v>0</v>
      </c>
      <c r="E369" s="15">
        <v>0</v>
      </c>
      <c r="F369" s="15" t="s">
        <v>23</v>
      </c>
      <c r="G369" s="15">
        <f t="shared" si="109"/>
        <v>0</v>
      </c>
      <c r="H369" s="15">
        <v>1.36</v>
      </c>
      <c r="I369" s="15">
        <v>5.5</v>
      </c>
      <c r="J369" s="15">
        <v>7</v>
      </c>
      <c r="K369" s="15">
        <v>1.38</v>
      </c>
      <c r="L369" s="15">
        <v>5.25</v>
      </c>
      <c r="M369" s="15">
        <v>7.5</v>
      </c>
      <c r="N369" s="15">
        <v>1.37</v>
      </c>
      <c r="O369" s="15">
        <v>5.25</v>
      </c>
      <c r="P369" s="15">
        <v>7.25</v>
      </c>
      <c r="Q369" s="16">
        <f>_xlfn.XLOOKUP(C369,XGBoost3!C:C,XGBoost3!D:D)</f>
        <v>2.5199103355407702</v>
      </c>
      <c r="R369" s="16">
        <f>_xlfn.XLOOKUP(C369,XGBoost3!C:C,XGBoost3!E:E)</f>
        <v>6.71428966522216</v>
      </c>
      <c r="S369" s="16">
        <f>_xlfn.XLOOKUP(C369,XGBoost3!C:C,XGBoost3!F:F)</f>
        <v>2.20155501365661</v>
      </c>
      <c r="T369" s="16">
        <f>_xlfn.XLOOKUP(C369,Conv1!C:C,Conv1!D:D)</f>
        <v>3.3736829757690399</v>
      </c>
      <c r="U369" s="16">
        <f>_xlfn.XLOOKUP(C369,Conv1!C:C,Conv1!E:E)</f>
        <v>526.12933349609295</v>
      </c>
      <c r="V369" s="16">
        <f>_xlfn.XLOOKUP(C369,Conv1!C:C,Conv1!F:F)</f>
        <v>1.4251360893249501</v>
      </c>
      <c r="W369" s="16">
        <f>_xlfn.XLOOKUP(C369,Conv2!C:C,Conv2!D:D)</f>
        <v>2.0179238319396902</v>
      </c>
      <c r="X369" s="16">
        <f>_xlfn.XLOOKUP(C369,Conv2!C:C,Conv2!E:E)</f>
        <v>3.6506898403167698</v>
      </c>
      <c r="Y369" s="16">
        <f>_xlfn.XLOOKUP(C369,Conv2!C:C,Conv2!E:E)</f>
        <v>3.6506898403167698</v>
      </c>
      <c r="Z369" s="15">
        <f t="shared" si="100"/>
        <v>1</v>
      </c>
      <c r="AA369" s="15">
        <f t="shared" si="101"/>
        <v>1</v>
      </c>
      <c r="AB369" s="15">
        <f t="shared" si="102"/>
        <v>1</v>
      </c>
      <c r="AC369" s="15">
        <f t="shared" si="103"/>
        <v>-1</v>
      </c>
      <c r="AD369" s="15">
        <f t="shared" si="110"/>
        <v>-1</v>
      </c>
      <c r="AE369" s="15">
        <f t="shared" si="111"/>
        <v>1</v>
      </c>
      <c r="AF369" s="15">
        <f t="shared" si="104"/>
        <v>0</v>
      </c>
      <c r="AG369" s="15">
        <f t="shared" si="105"/>
        <v>0</v>
      </c>
      <c r="AH369" s="15">
        <f t="shared" si="106"/>
        <v>0</v>
      </c>
      <c r="AI369" s="15">
        <f t="shared" si="107"/>
        <v>0</v>
      </c>
      <c r="AJ369" s="17">
        <f t="shared" si="112"/>
        <v>0</v>
      </c>
      <c r="AK369" s="17">
        <f t="shared" si="113"/>
        <v>0</v>
      </c>
      <c r="AL369" s="15">
        <f t="shared" si="114"/>
        <v>1</v>
      </c>
      <c r="AM369" s="15">
        <f t="shared" si="115"/>
        <v>1</v>
      </c>
      <c r="AN369" s="15">
        <f t="shared" si="116"/>
        <v>1</v>
      </c>
      <c r="AO369" s="16">
        <f t="shared" si="108"/>
        <v>5.3808210138970081</v>
      </c>
      <c r="AP369" s="16">
        <f t="shared" si="117"/>
        <v>520.91575503950673</v>
      </c>
      <c r="AQ369" s="18">
        <f t="shared" si="118"/>
        <v>3.9915701051666788</v>
      </c>
    </row>
    <row r="370" spans="1:43" x14ac:dyDescent="0.2">
      <c r="A370" s="14" t="s">
        <v>38</v>
      </c>
      <c r="B370" s="15" t="s">
        <v>40</v>
      </c>
      <c r="C370" s="15" t="str">
        <f t="shared" si="119"/>
        <v>Brighton Man City</v>
      </c>
      <c r="D370" s="15">
        <v>1</v>
      </c>
      <c r="E370" s="15">
        <v>1</v>
      </c>
      <c r="F370" s="15" t="s">
        <v>23</v>
      </c>
      <c r="G370" s="15">
        <f t="shared" si="109"/>
        <v>0</v>
      </c>
      <c r="H370" s="15">
        <v>4</v>
      </c>
      <c r="I370" s="15">
        <v>4.33</v>
      </c>
      <c r="J370" s="15">
        <v>1.75</v>
      </c>
      <c r="K370" s="15">
        <v>3.9</v>
      </c>
      <c r="L370" s="15">
        <v>4.0999999999999996</v>
      </c>
      <c r="M370" s="15">
        <v>1.78</v>
      </c>
      <c r="N370" s="15">
        <v>3.95</v>
      </c>
      <c r="O370" s="15">
        <v>4.0999999999999996</v>
      </c>
      <c r="P370" s="15">
        <v>1.8</v>
      </c>
      <c r="Q370" s="16">
        <f>_xlfn.XLOOKUP(C370,XGBoost3!C:C,XGBoost3!D:D)</f>
        <v>12.0790700912475</v>
      </c>
      <c r="R370" s="16">
        <f>_xlfn.XLOOKUP(C370,XGBoost3!C:C,XGBoost3!E:E)</f>
        <v>12.4809465408325</v>
      </c>
      <c r="S370" s="16">
        <f>_xlfn.XLOOKUP(C370,XGBoost3!C:C,XGBoost3!F:F)</f>
        <v>1.19461464881896</v>
      </c>
      <c r="T370" s="16">
        <f>_xlfn.XLOOKUP(C370,Conv1!C:C,Conv1!D:D)</f>
        <v>281.65582275390602</v>
      </c>
      <c r="U370" s="16">
        <f>_xlfn.XLOOKUP(C370,Conv1!C:C,Conv1!E:E)</f>
        <v>1.01249051094055</v>
      </c>
      <c r="V370" s="16">
        <f>_xlfn.XLOOKUP(C370,Conv1!C:C,Conv1!F:F)</f>
        <v>113.81802368164</v>
      </c>
      <c r="W370" s="16">
        <f>_xlfn.XLOOKUP(C370,Conv2!C:C,Conv2!D:D)</f>
        <v>5.9046835899353001</v>
      </c>
      <c r="X370" s="16">
        <f>_xlfn.XLOOKUP(C370,Conv2!C:C,Conv2!E:E)</f>
        <v>3.5757997035980198</v>
      </c>
      <c r="Y370" s="16">
        <f>_xlfn.XLOOKUP(C370,Conv2!C:C,Conv2!E:E)</f>
        <v>3.5757997035980198</v>
      </c>
      <c r="Z370" s="15">
        <f t="shared" si="100"/>
        <v>-1</v>
      </c>
      <c r="AA370" s="15">
        <f t="shared" si="101"/>
        <v>-1</v>
      </c>
      <c r="AB370" s="15">
        <f t="shared" si="102"/>
        <v>-1</v>
      </c>
      <c r="AC370" s="15">
        <f t="shared" si="103"/>
        <v>-1</v>
      </c>
      <c r="AD370" s="15">
        <f t="shared" si="110"/>
        <v>-1</v>
      </c>
      <c r="AE370" s="15">
        <f t="shared" si="111"/>
        <v>-1</v>
      </c>
      <c r="AF370" s="15">
        <f t="shared" si="104"/>
        <v>0</v>
      </c>
      <c r="AG370" s="15">
        <f t="shared" si="105"/>
        <v>0</v>
      </c>
      <c r="AH370" s="15">
        <f t="shared" si="106"/>
        <v>0</v>
      </c>
      <c r="AI370" s="15">
        <f t="shared" si="107"/>
        <v>0</v>
      </c>
      <c r="AJ370" s="17">
        <f t="shared" si="112"/>
        <v>0</v>
      </c>
      <c r="AK370" s="17">
        <f t="shared" si="113"/>
        <v>0</v>
      </c>
      <c r="AL370" s="15">
        <f t="shared" si="114"/>
        <v>1</v>
      </c>
      <c r="AM370" s="15">
        <f t="shared" si="115"/>
        <v>1</v>
      </c>
      <c r="AN370" s="15">
        <f t="shared" si="116"/>
        <v>1</v>
      </c>
      <c r="AO370" s="16">
        <f t="shared" si="108"/>
        <v>11.691387295446654</v>
      </c>
      <c r="AP370" s="16">
        <f t="shared" si="117"/>
        <v>299.463009962515</v>
      </c>
      <c r="AQ370" s="18">
        <f t="shared" si="118"/>
        <v>2.6924038469013318</v>
      </c>
    </row>
    <row r="371" spans="1:43" x14ac:dyDescent="0.2">
      <c r="A371" s="14" t="s">
        <v>37</v>
      </c>
      <c r="B371" s="15" t="s">
        <v>34</v>
      </c>
      <c r="C371" s="15" t="str">
        <f t="shared" si="119"/>
        <v>Man United Chelsea</v>
      </c>
      <c r="D371" s="15">
        <v>4</v>
      </c>
      <c r="E371" s="15">
        <v>1</v>
      </c>
      <c r="F371" s="15" t="s">
        <v>24</v>
      </c>
      <c r="G371" s="15">
        <f t="shared" si="109"/>
        <v>1</v>
      </c>
      <c r="H371" s="15">
        <v>1.6</v>
      </c>
      <c r="I371" s="15">
        <v>4.33</v>
      </c>
      <c r="J371" s="15">
        <v>5</v>
      </c>
      <c r="K371" s="15">
        <v>1.66</v>
      </c>
      <c r="L371" s="15">
        <v>4.0999999999999996</v>
      </c>
      <c r="M371" s="15">
        <v>4.8</v>
      </c>
      <c r="N371" s="15">
        <v>1.7</v>
      </c>
      <c r="O371" s="15">
        <v>3.7</v>
      </c>
      <c r="P371" s="15">
        <v>5.25</v>
      </c>
      <c r="Q371" s="16">
        <f>_xlfn.XLOOKUP(C371,XGBoost3!C:C,XGBoost3!D:D)</f>
        <v>2.2130603790283199</v>
      </c>
      <c r="R371" s="16">
        <f>_xlfn.XLOOKUP(C371,XGBoost3!C:C,XGBoost3!E:E)</f>
        <v>3.5577311515808101</v>
      </c>
      <c r="S371" s="16">
        <f>_xlfn.XLOOKUP(C371,XGBoost3!C:C,XGBoost3!F:F)</f>
        <v>3.7444896697997998</v>
      </c>
      <c r="T371" s="16">
        <f>_xlfn.XLOOKUP(C371,Conv1!C:C,Conv1!D:D)</f>
        <v>1.08259844779968</v>
      </c>
      <c r="U371" s="16">
        <f>_xlfn.XLOOKUP(C371,Conv1!C:C,Conv1!E:E)</f>
        <v>62.110866546630803</v>
      </c>
      <c r="V371" s="16">
        <f>_xlfn.XLOOKUP(C371,Conv1!C:C,Conv1!F:F)</f>
        <v>16.612327575683501</v>
      </c>
      <c r="W371" s="16">
        <f>_xlfn.XLOOKUP(C371,Conv2!C:C,Conv2!D:D)</f>
        <v>1.7636578083038299</v>
      </c>
      <c r="X371" s="16">
        <f>_xlfn.XLOOKUP(C371,Conv2!C:C,Conv2!E:E)</f>
        <v>5.0536956787109304</v>
      </c>
      <c r="Y371" s="16">
        <f>_xlfn.XLOOKUP(C371,Conv2!C:C,Conv2!E:E)</f>
        <v>5.0536956787109304</v>
      </c>
      <c r="Z371" s="15">
        <f t="shared" si="100"/>
        <v>1</v>
      </c>
      <c r="AA371" s="15">
        <f t="shared" si="101"/>
        <v>1</v>
      </c>
      <c r="AB371" s="15">
        <f t="shared" si="102"/>
        <v>1</v>
      </c>
      <c r="AC371" s="15">
        <f t="shared" si="103"/>
        <v>1</v>
      </c>
      <c r="AD371" s="15">
        <f t="shared" si="110"/>
        <v>1</v>
      </c>
      <c r="AE371" s="15">
        <f t="shared" si="111"/>
        <v>1</v>
      </c>
      <c r="AF371" s="15">
        <f t="shared" si="104"/>
        <v>1</v>
      </c>
      <c r="AG371" s="15">
        <f t="shared" si="105"/>
        <v>1</v>
      </c>
      <c r="AH371" s="15">
        <f t="shared" si="106"/>
        <v>1</v>
      </c>
      <c r="AI371" s="15">
        <f t="shared" si="107"/>
        <v>1</v>
      </c>
      <c r="AJ371" s="17">
        <f t="shared" si="112"/>
        <v>1</v>
      </c>
      <c r="AK371" s="17">
        <f t="shared" si="113"/>
        <v>1</v>
      </c>
      <c r="AL371" s="15">
        <f t="shared" si="114"/>
        <v>1</v>
      </c>
      <c r="AM371" s="15">
        <f t="shared" si="115"/>
        <v>1</v>
      </c>
      <c r="AN371" s="15">
        <f t="shared" si="116"/>
        <v>1</v>
      </c>
      <c r="AO371" s="16">
        <f t="shared" si="108"/>
        <v>1.5968821910519015</v>
      </c>
      <c r="AP371" s="16">
        <f t="shared" si="117"/>
        <v>59.508932130749159</v>
      </c>
      <c r="AQ371" s="18">
        <f t="shared" si="118"/>
        <v>1.3693354934695352</v>
      </c>
    </row>
    <row r="372" spans="1:43" x14ac:dyDescent="0.2">
      <c r="A372" s="14" t="s">
        <v>19</v>
      </c>
      <c r="B372" s="15" t="s">
        <v>28</v>
      </c>
      <c r="C372" s="15" t="str">
        <f t="shared" si="119"/>
        <v>Arsenal Wolves</v>
      </c>
      <c r="D372" s="15">
        <v>5</v>
      </c>
      <c r="E372" s="15">
        <v>0</v>
      </c>
      <c r="F372" s="15" t="s">
        <v>24</v>
      </c>
      <c r="G372" s="15">
        <f t="shared" si="109"/>
        <v>1</v>
      </c>
      <c r="H372" s="15">
        <v>1.36</v>
      </c>
      <c r="I372" s="15">
        <v>5.25</v>
      </c>
      <c r="J372" s="15">
        <v>8</v>
      </c>
      <c r="K372" s="15">
        <v>1.37</v>
      </c>
      <c r="L372" s="15">
        <v>5.25</v>
      </c>
      <c r="M372" s="15">
        <v>7.75</v>
      </c>
      <c r="N372" s="15">
        <v>1.43</v>
      </c>
      <c r="O372" s="15">
        <v>4.5999999999999996</v>
      </c>
      <c r="P372" s="15">
        <v>7.75</v>
      </c>
      <c r="Q372" s="16">
        <f>_xlfn.XLOOKUP(C372,XGBoost3!C:C,XGBoost3!D:D)</f>
        <v>2.5938923358917201</v>
      </c>
      <c r="R372" s="16">
        <f>_xlfn.XLOOKUP(C372,XGBoost3!C:C,XGBoost3!E:E)</f>
        <v>3.6702795028686501</v>
      </c>
      <c r="S372" s="16">
        <f>_xlfn.XLOOKUP(C372,XGBoost3!C:C,XGBoost3!F:F)</f>
        <v>2.9238042831420898</v>
      </c>
      <c r="T372" s="16">
        <f>_xlfn.XLOOKUP(C372,Conv1!C:C,Conv1!D:D)</f>
        <v>8.1796798706054599</v>
      </c>
      <c r="U372" s="16">
        <f>_xlfn.XLOOKUP(C372,Conv1!C:C,Conv1!E:E)</f>
        <v>1.1418484449386499</v>
      </c>
      <c r="V372" s="16">
        <f>_xlfn.XLOOKUP(C372,Conv1!C:C,Conv1!F:F)</f>
        <v>506.892578125</v>
      </c>
      <c r="W372" s="16">
        <f>_xlfn.XLOOKUP(C372,Conv2!C:C,Conv2!D:D)</f>
        <v>2.1135778427124001</v>
      </c>
      <c r="X372" s="16">
        <f>_xlfn.XLOOKUP(C372,Conv2!C:C,Conv2!E:E)</f>
        <v>3.9323701858520499</v>
      </c>
      <c r="Y372" s="16">
        <f>_xlfn.XLOOKUP(C372,Conv2!C:C,Conv2!E:E)</f>
        <v>3.9323701858520499</v>
      </c>
      <c r="Z372" s="15">
        <f t="shared" si="100"/>
        <v>1</v>
      </c>
      <c r="AA372" s="15">
        <f t="shared" si="101"/>
        <v>1</v>
      </c>
      <c r="AB372" s="15">
        <f t="shared" si="102"/>
        <v>1</v>
      </c>
      <c r="AC372" s="15">
        <f t="shared" si="103"/>
        <v>1</v>
      </c>
      <c r="AD372" s="15">
        <f t="shared" si="110"/>
        <v>-1</v>
      </c>
      <c r="AE372" s="15">
        <f t="shared" si="111"/>
        <v>1</v>
      </c>
      <c r="AF372" s="15">
        <f t="shared" si="104"/>
        <v>1</v>
      </c>
      <c r="AG372" s="15">
        <f t="shared" si="105"/>
        <v>1</v>
      </c>
      <c r="AH372" s="15">
        <f t="shared" si="106"/>
        <v>1</v>
      </c>
      <c r="AI372" s="15">
        <f t="shared" si="107"/>
        <v>1</v>
      </c>
      <c r="AJ372" s="17">
        <f t="shared" si="112"/>
        <v>0</v>
      </c>
      <c r="AK372" s="17">
        <f t="shared" si="113"/>
        <v>1</v>
      </c>
      <c r="AL372" s="15">
        <f t="shared" si="114"/>
        <v>1</v>
      </c>
      <c r="AM372" s="15">
        <f t="shared" si="115"/>
        <v>0</v>
      </c>
      <c r="AN372" s="15">
        <f t="shared" si="116"/>
        <v>1</v>
      </c>
      <c r="AO372" s="16">
        <f t="shared" si="108"/>
        <v>5.0508603890576191</v>
      </c>
      <c r="AP372" s="16">
        <f t="shared" si="117"/>
        <v>499.20019059271715</v>
      </c>
      <c r="AQ372" s="18">
        <f t="shared" si="118"/>
        <v>3.9353914206413925</v>
      </c>
    </row>
    <row r="373" spans="1:43" x14ac:dyDescent="0.2">
      <c r="A373" s="14" t="s">
        <v>26</v>
      </c>
      <c r="B373" s="15" t="s">
        <v>38</v>
      </c>
      <c r="C373" s="15" t="str">
        <f t="shared" si="119"/>
        <v>Aston Villa Brighton</v>
      </c>
      <c r="D373" s="15">
        <v>2</v>
      </c>
      <c r="E373" s="15">
        <v>1</v>
      </c>
      <c r="F373" s="15" t="s">
        <v>24</v>
      </c>
      <c r="G373" s="15">
        <f t="shared" si="109"/>
        <v>1</v>
      </c>
      <c r="H373" s="15">
        <v>2</v>
      </c>
      <c r="I373" s="15">
        <v>3.6</v>
      </c>
      <c r="J373" s="15">
        <v>3.5</v>
      </c>
      <c r="K373" s="15">
        <v>2</v>
      </c>
      <c r="L373" s="15">
        <v>3.8</v>
      </c>
      <c r="M373" s="15">
        <v>3.3</v>
      </c>
      <c r="N373" s="15">
        <v>2</v>
      </c>
      <c r="O373" s="15">
        <v>3.7</v>
      </c>
      <c r="P373" s="15">
        <v>3.55</v>
      </c>
      <c r="Q373" s="16">
        <f>_xlfn.XLOOKUP(C373,XGBoost3!C:C,XGBoost3!D:D)</f>
        <v>2.5351271629333398</v>
      </c>
      <c r="R373" s="16">
        <f>_xlfn.XLOOKUP(C373,XGBoost3!C:C,XGBoost3!E:E)</f>
        <v>5.04853916168212</v>
      </c>
      <c r="S373" s="16">
        <f>_xlfn.XLOOKUP(C373,XGBoost3!C:C,XGBoost3!F:F)</f>
        <v>2.4541964530944802</v>
      </c>
      <c r="T373" s="16">
        <f>_xlfn.XLOOKUP(C373,Conv1!C:C,Conv1!D:D)</f>
        <v>5262.0126953125</v>
      </c>
      <c r="U373" s="16">
        <f>_xlfn.XLOOKUP(C373,Conv1!C:C,Conv1!E:E)</f>
        <v>100.225051879882</v>
      </c>
      <c r="V373" s="16">
        <f>_xlfn.XLOOKUP(C373,Conv1!C:C,Conv1!F:F)</f>
        <v>1.0102720260620099</v>
      </c>
      <c r="W373" s="16">
        <f>_xlfn.XLOOKUP(C373,Conv2!C:C,Conv2!D:D)</f>
        <v>2.0166556835174498</v>
      </c>
      <c r="X373" s="16">
        <f>_xlfn.XLOOKUP(C373,Conv2!C:C,Conv2!E:E)</f>
        <v>4.2325410842895499</v>
      </c>
      <c r="Y373" s="16">
        <f>_xlfn.XLOOKUP(C373,Conv2!C:C,Conv2!E:E)</f>
        <v>4.2325410842895499</v>
      </c>
      <c r="Z373" s="15">
        <f t="shared" si="100"/>
        <v>1</v>
      </c>
      <c r="AA373" s="15">
        <f t="shared" si="101"/>
        <v>1</v>
      </c>
      <c r="AB373" s="15">
        <f t="shared" si="102"/>
        <v>1</v>
      </c>
      <c r="AC373" s="15">
        <f t="shared" si="103"/>
        <v>-1</v>
      </c>
      <c r="AD373" s="15">
        <f t="shared" si="110"/>
        <v>-1</v>
      </c>
      <c r="AE373" s="15">
        <f t="shared" si="111"/>
        <v>1</v>
      </c>
      <c r="AF373" s="15">
        <f t="shared" si="104"/>
        <v>1</v>
      </c>
      <c r="AG373" s="15">
        <f t="shared" si="105"/>
        <v>1</v>
      </c>
      <c r="AH373" s="15">
        <f t="shared" si="106"/>
        <v>1</v>
      </c>
      <c r="AI373" s="15">
        <f t="shared" si="107"/>
        <v>0</v>
      </c>
      <c r="AJ373" s="17">
        <f t="shared" si="112"/>
        <v>0</v>
      </c>
      <c r="AK373" s="17">
        <f t="shared" si="113"/>
        <v>1</v>
      </c>
      <c r="AL373" s="15">
        <f t="shared" si="114"/>
        <v>0</v>
      </c>
      <c r="AM373" s="15">
        <f t="shared" si="115"/>
        <v>0</v>
      </c>
      <c r="AN373" s="15">
        <f t="shared" si="116"/>
        <v>1</v>
      </c>
      <c r="AO373" s="16">
        <f t="shared" si="108"/>
        <v>1.8181596091955505</v>
      </c>
      <c r="AP373" s="16">
        <f t="shared" si="117"/>
        <v>5260.8988861892476</v>
      </c>
      <c r="AQ373" s="18">
        <f t="shared" si="118"/>
        <v>0.86587513533585048</v>
      </c>
    </row>
    <row r="374" spans="1:43" x14ac:dyDescent="0.2">
      <c r="A374" s="14" t="s">
        <v>36</v>
      </c>
      <c r="B374" s="15" t="s">
        <v>40</v>
      </c>
      <c r="C374" s="15" t="str">
        <f t="shared" si="119"/>
        <v>Brentford Man City</v>
      </c>
      <c r="D374" s="15">
        <v>1</v>
      </c>
      <c r="E374" s="15">
        <v>0</v>
      </c>
      <c r="F374" s="15" t="s">
        <v>24</v>
      </c>
      <c r="G374" s="15">
        <f t="shared" si="109"/>
        <v>1</v>
      </c>
      <c r="H374" s="15">
        <v>3.8</v>
      </c>
      <c r="I374" s="15">
        <v>4</v>
      </c>
      <c r="J374" s="15">
        <v>1.83</v>
      </c>
      <c r="K374" s="15">
        <v>3.8</v>
      </c>
      <c r="L374" s="15">
        <v>3.9</v>
      </c>
      <c r="M374" s="15">
        <v>1.87</v>
      </c>
      <c r="N374" s="15">
        <v>3.8</v>
      </c>
      <c r="O374" s="15">
        <v>3.9</v>
      </c>
      <c r="P374" s="15">
        <v>1.9</v>
      </c>
      <c r="Q374" s="16">
        <f>_xlfn.XLOOKUP(C374,XGBoost3!C:C,XGBoost3!D:D)</f>
        <v>22.3344612121582</v>
      </c>
      <c r="R374" s="16">
        <f>_xlfn.XLOOKUP(C374,XGBoost3!C:C,XGBoost3!E:E)</f>
        <v>21.068977355956999</v>
      </c>
      <c r="S374" s="16">
        <f>_xlfn.XLOOKUP(C374,XGBoost3!C:C,XGBoost3!F:F)</f>
        <v>1.1016091108322099</v>
      </c>
      <c r="T374" s="16">
        <f>_xlfn.XLOOKUP(C374,Conv1!C:C,Conv1!D:D)</f>
        <v>1878.45471191406</v>
      </c>
      <c r="U374" s="16">
        <f>_xlfn.XLOOKUP(C374,Conv1!C:C,Conv1!E:E)</f>
        <v>498.738037109375</v>
      </c>
      <c r="V374" s="16">
        <f>_xlfn.XLOOKUP(C374,Conv1!C:C,Conv1!F:F)</f>
        <v>1.0025438070297199</v>
      </c>
      <c r="W374" s="16">
        <f>_xlfn.XLOOKUP(C374,Conv2!C:C,Conv2!D:D)</f>
        <v>10.058361053466699</v>
      </c>
      <c r="X374" s="16">
        <f>_xlfn.XLOOKUP(C374,Conv2!C:C,Conv2!E:E)</f>
        <v>4.4385251998901296</v>
      </c>
      <c r="Y374" s="16">
        <f>_xlfn.XLOOKUP(C374,Conv2!C:C,Conv2!E:E)</f>
        <v>4.4385251998901296</v>
      </c>
      <c r="Z374" s="15">
        <f t="shared" si="100"/>
        <v>-1</v>
      </c>
      <c r="AA374" s="15">
        <f t="shared" si="101"/>
        <v>-1</v>
      </c>
      <c r="AB374" s="15">
        <f t="shared" si="102"/>
        <v>-1</v>
      </c>
      <c r="AC374" s="15">
        <f t="shared" si="103"/>
        <v>-1</v>
      </c>
      <c r="AD374" s="15">
        <f t="shared" si="110"/>
        <v>-1</v>
      </c>
      <c r="AE374" s="15">
        <f t="shared" si="111"/>
        <v>-1</v>
      </c>
      <c r="AF374" s="15">
        <f t="shared" si="104"/>
        <v>0</v>
      </c>
      <c r="AG374" s="15">
        <f t="shared" si="105"/>
        <v>0</v>
      </c>
      <c r="AH374" s="15">
        <f t="shared" si="106"/>
        <v>0</v>
      </c>
      <c r="AI374" s="15">
        <f t="shared" si="107"/>
        <v>0</v>
      </c>
      <c r="AJ374" s="17">
        <f t="shared" si="112"/>
        <v>0</v>
      </c>
      <c r="AK374" s="17">
        <f t="shared" si="113"/>
        <v>0</v>
      </c>
      <c r="AL374" s="15">
        <f t="shared" si="114"/>
        <v>1</v>
      </c>
      <c r="AM374" s="15">
        <f t="shared" si="115"/>
        <v>1</v>
      </c>
      <c r="AN374" s="15">
        <f t="shared" si="116"/>
        <v>1</v>
      </c>
      <c r="AO374" s="16">
        <f t="shared" si="108"/>
        <v>25.277212344051453</v>
      </c>
      <c r="AP374" s="16">
        <f t="shared" si="117"/>
        <v>1938.864558781625</v>
      </c>
      <c r="AQ374" s="18">
        <f t="shared" si="118"/>
        <v>6.7750426313745615</v>
      </c>
    </row>
    <row r="375" spans="1:43" x14ac:dyDescent="0.2">
      <c r="A375" s="14" t="s">
        <v>34</v>
      </c>
      <c r="B375" s="15" t="s">
        <v>29</v>
      </c>
      <c r="C375" s="15" t="str">
        <f t="shared" si="119"/>
        <v>Chelsea Newcastle</v>
      </c>
      <c r="D375" s="15">
        <v>1</v>
      </c>
      <c r="E375" s="15">
        <v>1</v>
      </c>
      <c r="F375" s="15" t="s">
        <v>23</v>
      </c>
      <c r="G375" s="15">
        <f t="shared" si="109"/>
        <v>0</v>
      </c>
      <c r="H375" s="15">
        <v>2.9</v>
      </c>
      <c r="I375" s="15">
        <v>3.5</v>
      </c>
      <c r="J375" s="15">
        <v>2.38</v>
      </c>
      <c r="K375" s="15">
        <v>2.8</v>
      </c>
      <c r="L375" s="15">
        <v>3.5</v>
      </c>
      <c r="M375" s="15">
        <v>2.4</v>
      </c>
      <c r="N375" s="15">
        <v>2.8</v>
      </c>
      <c r="O375" s="15">
        <v>3.5</v>
      </c>
      <c r="P375" s="15">
        <v>2.4500000000000002</v>
      </c>
      <c r="Q375" s="16">
        <f>_xlfn.XLOOKUP(C375,XGBoost3!C:C,XGBoost3!D:D)</f>
        <v>3.0320620536804199</v>
      </c>
      <c r="R375" s="16">
        <f>_xlfn.XLOOKUP(C375,XGBoost3!C:C,XGBoost3!E:E)</f>
        <v>4.1074919700622496</v>
      </c>
      <c r="S375" s="16">
        <f>_xlfn.XLOOKUP(C375,XGBoost3!C:C,XGBoost3!F:F)</f>
        <v>2.3433806896209699</v>
      </c>
      <c r="T375" s="16">
        <f>_xlfn.XLOOKUP(C375,Conv1!C:C,Conv1!D:D)</f>
        <v>3.1457562446594198</v>
      </c>
      <c r="U375" s="16">
        <f>_xlfn.XLOOKUP(C375,Conv1!C:C,Conv1!E:E)</f>
        <v>38.688610076904297</v>
      </c>
      <c r="V375" s="16">
        <f>_xlfn.XLOOKUP(C375,Conv1!C:C,Conv1!F:F)</f>
        <v>1.52377700805664</v>
      </c>
      <c r="W375" s="16">
        <f>_xlfn.XLOOKUP(C375,Conv2!C:C,Conv2!D:D)</f>
        <v>2.09197545051574</v>
      </c>
      <c r="X375" s="16">
        <f>_xlfn.XLOOKUP(C375,Conv2!C:C,Conv2!E:E)</f>
        <v>4.1423683166503897</v>
      </c>
      <c r="Y375" s="16">
        <f>_xlfn.XLOOKUP(C375,Conv2!C:C,Conv2!E:E)</f>
        <v>4.1423683166503897</v>
      </c>
      <c r="Z375" s="15">
        <f t="shared" si="100"/>
        <v>-1</v>
      </c>
      <c r="AA375" s="15">
        <f t="shared" si="101"/>
        <v>-1</v>
      </c>
      <c r="AB375" s="15">
        <f t="shared" si="102"/>
        <v>-1</v>
      </c>
      <c r="AC375" s="15">
        <f t="shared" si="103"/>
        <v>-1</v>
      </c>
      <c r="AD375" s="15">
        <f t="shared" si="110"/>
        <v>-1</v>
      </c>
      <c r="AE375" s="15">
        <f t="shared" si="111"/>
        <v>1</v>
      </c>
      <c r="AF375" s="15">
        <f t="shared" si="104"/>
        <v>0</v>
      </c>
      <c r="AG375" s="15">
        <f t="shared" si="105"/>
        <v>0</v>
      </c>
      <c r="AH375" s="15">
        <f t="shared" si="106"/>
        <v>0</v>
      </c>
      <c r="AI375" s="15">
        <f t="shared" si="107"/>
        <v>0</v>
      </c>
      <c r="AJ375" s="17">
        <f t="shared" si="112"/>
        <v>0</v>
      </c>
      <c r="AK375" s="17">
        <f t="shared" si="113"/>
        <v>0</v>
      </c>
      <c r="AL375" s="15">
        <f t="shared" si="114"/>
        <v>1</v>
      </c>
      <c r="AM375" s="15">
        <f t="shared" si="115"/>
        <v>1</v>
      </c>
      <c r="AN375" s="15">
        <f t="shared" si="116"/>
        <v>1</v>
      </c>
      <c r="AO375" s="16">
        <f t="shared" si="108"/>
        <v>0.658989353323851</v>
      </c>
      <c r="AP375" s="16">
        <f t="shared" si="117"/>
        <v>35.202495871115957</v>
      </c>
      <c r="AQ375" s="18">
        <f t="shared" si="118"/>
        <v>1.9437197164485207</v>
      </c>
    </row>
    <row r="376" spans="1:43" x14ac:dyDescent="0.2">
      <c r="A376" s="14" t="s">
        <v>18</v>
      </c>
      <c r="B376" s="15" t="s">
        <v>30</v>
      </c>
      <c r="C376" s="15" t="str">
        <f t="shared" si="119"/>
        <v>Crystal Palace Nott'm Forest</v>
      </c>
      <c r="D376" s="15">
        <v>1</v>
      </c>
      <c r="E376" s="15">
        <v>1</v>
      </c>
      <c r="F376" s="15" t="s">
        <v>23</v>
      </c>
      <c r="G376" s="15">
        <f t="shared" si="109"/>
        <v>0</v>
      </c>
      <c r="H376" s="15">
        <v>1.67</v>
      </c>
      <c r="I376" s="15">
        <v>4</v>
      </c>
      <c r="J376" s="15">
        <v>5</v>
      </c>
      <c r="K376" s="15">
        <v>1.7</v>
      </c>
      <c r="L376" s="15">
        <v>4</v>
      </c>
      <c r="M376" s="15">
        <v>4.5999999999999996</v>
      </c>
      <c r="N376" s="15">
        <v>1.7</v>
      </c>
      <c r="O376" s="15">
        <v>4.0999999999999996</v>
      </c>
      <c r="P376" s="15">
        <v>4.7</v>
      </c>
      <c r="Q376" s="16">
        <f>_xlfn.XLOOKUP(C376,XGBoost3!C:C,XGBoost3!D:D)</f>
        <v>3.0046505928039502</v>
      </c>
      <c r="R376" s="16">
        <f>_xlfn.XLOOKUP(C376,XGBoost3!C:C,XGBoost3!E:E)</f>
        <v>3.0775864124297998</v>
      </c>
      <c r="S376" s="16">
        <f>_xlfn.XLOOKUP(C376,XGBoost3!C:C,XGBoost3!F:F)</f>
        <v>2.9218182563781698</v>
      </c>
      <c r="T376" s="16">
        <f>_xlfn.XLOOKUP(C376,Conv1!C:C,Conv1!D:D)</f>
        <v>40.951747894287102</v>
      </c>
      <c r="U376" s="16">
        <f>_xlfn.XLOOKUP(C376,Conv1!C:C,Conv1!E:E)</f>
        <v>3.6958229541778498</v>
      </c>
      <c r="V376" s="16">
        <f>_xlfn.XLOOKUP(C376,Conv1!C:C,Conv1!F:F)</f>
        <v>1.41842913627624</v>
      </c>
      <c r="W376" s="16">
        <f>_xlfn.XLOOKUP(C376,Conv2!C:C,Conv2!D:D)</f>
        <v>4.0182776451110804</v>
      </c>
      <c r="X376" s="16">
        <f>_xlfn.XLOOKUP(C376,Conv2!C:C,Conv2!E:E)</f>
        <v>4.9115633964538503</v>
      </c>
      <c r="Y376" s="16">
        <f>_xlfn.XLOOKUP(C376,Conv2!C:C,Conv2!E:E)</f>
        <v>4.9115633964538503</v>
      </c>
      <c r="Z376" s="15">
        <f t="shared" si="100"/>
        <v>1</v>
      </c>
      <c r="AA376" s="15">
        <f t="shared" si="101"/>
        <v>1</v>
      </c>
      <c r="AB376" s="15">
        <f t="shared" si="102"/>
        <v>1</v>
      </c>
      <c r="AC376" s="15">
        <f t="shared" si="103"/>
        <v>-1</v>
      </c>
      <c r="AD376" s="15">
        <f t="shared" si="110"/>
        <v>-1</v>
      </c>
      <c r="AE376" s="15">
        <f t="shared" si="111"/>
        <v>1</v>
      </c>
      <c r="AF376" s="15">
        <f t="shared" si="104"/>
        <v>0</v>
      </c>
      <c r="AG376" s="15">
        <f t="shared" si="105"/>
        <v>0</v>
      </c>
      <c r="AH376" s="15">
        <f t="shared" si="106"/>
        <v>0</v>
      </c>
      <c r="AI376" s="15">
        <f t="shared" si="107"/>
        <v>0</v>
      </c>
      <c r="AJ376" s="17">
        <f t="shared" si="112"/>
        <v>0</v>
      </c>
      <c r="AK376" s="17">
        <f t="shared" si="113"/>
        <v>0</v>
      </c>
      <c r="AL376" s="15">
        <f t="shared" si="114"/>
        <v>1</v>
      </c>
      <c r="AM376" s="15">
        <f t="shared" si="115"/>
        <v>1</v>
      </c>
      <c r="AN376" s="15">
        <f t="shared" si="116"/>
        <v>1</v>
      </c>
      <c r="AO376" s="16">
        <f t="shared" si="108"/>
        <v>2.4309202016318507</v>
      </c>
      <c r="AP376" s="16">
        <f t="shared" si="117"/>
        <v>39.390757534917782</v>
      </c>
      <c r="AQ376" s="18">
        <f t="shared" si="118"/>
        <v>2.465320558670733</v>
      </c>
    </row>
    <row r="377" spans="1:43" x14ac:dyDescent="0.2">
      <c r="A377" s="14" t="s">
        <v>33</v>
      </c>
      <c r="B377" s="15" t="s">
        <v>25</v>
      </c>
      <c r="C377" s="15" t="str">
        <f t="shared" si="119"/>
        <v>Everton Bournemouth</v>
      </c>
      <c r="D377" s="15">
        <v>1</v>
      </c>
      <c r="E377" s="15">
        <v>0</v>
      </c>
      <c r="F377" s="15" t="s">
        <v>24</v>
      </c>
      <c r="G377" s="15">
        <f t="shared" si="109"/>
        <v>1</v>
      </c>
      <c r="H377" s="15">
        <v>1.5</v>
      </c>
      <c r="I377" s="15">
        <v>4.5</v>
      </c>
      <c r="J377" s="15">
        <v>6.5</v>
      </c>
      <c r="K377" s="15">
        <v>1.47</v>
      </c>
      <c r="L377" s="15">
        <v>4.5</v>
      </c>
      <c r="M377" s="15">
        <v>6.5</v>
      </c>
      <c r="N377" s="15">
        <v>1.45</v>
      </c>
      <c r="O377" s="15">
        <v>4.5999999999999996</v>
      </c>
      <c r="P377" s="15">
        <v>7.25</v>
      </c>
      <c r="Q377" s="16">
        <f>_xlfn.XLOOKUP(C377,XGBoost3!C:C,XGBoost3!D:D)</f>
        <v>2.7847046852111799</v>
      </c>
      <c r="R377" s="16">
        <f>_xlfn.XLOOKUP(C377,XGBoost3!C:C,XGBoost3!E:E)</f>
        <v>3.3622498512268</v>
      </c>
      <c r="S377" s="16">
        <f>_xlfn.XLOOKUP(C377,XGBoost3!C:C,XGBoost3!F:F)</f>
        <v>2.91141486167907</v>
      </c>
      <c r="T377" s="16">
        <f>_xlfn.XLOOKUP(C377,Conv1!C:C,Conv1!D:D)</f>
        <v>1.36325359344482</v>
      </c>
      <c r="U377" s="16">
        <f>_xlfn.XLOOKUP(C377,Conv1!C:C,Conv1!E:E)</f>
        <v>896.48040771484295</v>
      </c>
      <c r="V377" s="16">
        <f>_xlfn.XLOOKUP(C377,Conv1!C:C,Conv1!F:F)</f>
        <v>3.7686746120452801</v>
      </c>
      <c r="W377" s="16">
        <f>_xlfn.XLOOKUP(C377,Conv2!C:C,Conv2!D:D)</f>
        <v>2.4304943084716699</v>
      </c>
      <c r="X377" s="16">
        <f>_xlfn.XLOOKUP(C377,Conv2!C:C,Conv2!E:E)</f>
        <v>3.6327667236328098</v>
      </c>
      <c r="Y377" s="16">
        <f>_xlfn.XLOOKUP(C377,Conv2!C:C,Conv2!E:E)</f>
        <v>3.6327667236328098</v>
      </c>
      <c r="Z377" s="15">
        <f t="shared" si="100"/>
        <v>1</v>
      </c>
      <c r="AA377" s="15">
        <f t="shared" si="101"/>
        <v>1</v>
      </c>
      <c r="AB377" s="15">
        <f t="shared" si="102"/>
        <v>1</v>
      </c>
      <c r="AC377" s="15">
        <f t="shared" si="103"/>
        <v>1</v>
      </c>
      <c r="AD377" s="15">
        <f t="shared" si="110"/>
        <v>1</v>
      </c>
      <c r="AE377" s="15">
        <f t="shared" si="111"/>
        <v>1</v>
      </c>
      <c r="AF377" s="15">
        <f t="shared" si="104"/>
        <v>1</v>
      </c>
      <c r="AG377" s="15">
        <f t="shared" si="105"/>
        <v>1</v>
      </c>
      <c r="AH377" s="15">
        <f t="shared" si="106"/>
        <v>1</v>
      </c>
      <c r="AI377" s="15">
        <f t="shared" si="107"/>
        <v>1</v>
      </c>
      <c r="AJ377" s="17">
        <f t="shared" si="112"/>
        <v>1</v>
      </c>
      <c r="AK377" s="17">
        <f t="shared" si="113"/>
        <v>1</v>
      </c>
      <c r="AL377" s="15">
        <f t="shared" si="114"/>
        <v>1</v>
      </c>
      <c r="AM377" s="15">
        <f t="shared" si="115"/>
        <v>1</v>
      </c>
      <c r="AN377" s="15">
        <f t="shared" si="116"/>
        <v>1</v>
      </c>
      <c r="AO377" s="16">
        <f t="shared" si="108"/>
        <v>4.704974285792856</v>
      </c>
      <c r="AP377" s="16">
        <f t="shared" si="117"/>
        <v>891.88720633104185</v>
      </c>
      <c r="AQ377" s="18">
        <f t="shared" si="118"/>
        <v>3.8705666091045976</v>
      </c>
    </row>
    <row r="378" spans="1:43" x14ac:dyDescent="0.2">
      <c r="A378" s="14" t="s">
        <v>27</v>
      </c>
      <c r="B378" s="15" t="s">
        <v>31</v>
      </c>
      <c r="C378" s="15" t="str">
        <f t="shared" si="119"/>
        <v>Leeds Tottenham</v>
      </c>
      <c r="D378" s="15">
        <v>1</v>
      </c>
      <c r="E378" s="15">
        <v>4</v>
      </c>
      <c r="F378" s="15" t="s">
        <v>20</v>
      </c>
      <c r="G378" s="15">
        <f t="shared" si="109"/>
        <v>-1</v>
      </c>
      <c r="H378" s="15">
        <v>2.75</v>
      </c>
      <c r="I378" s="15">
        <v>3.8</v>
      </c>
      <c r="J378" s="15">
        <v>2.2999999999999998</v>
      </c>
      <c r="K378" s="15">
        <v>2.7</v>
      </c>
      <c r="L378" s="15">
        <v>3.7</v>
      </c>
      <c r="M378" s="15">
        <v>2.37</v>
      </c>
      <c r="N378" s="15">
        <v>2.65</v>
      </c>
      <c r="O378" s="15">
        <v>3.8</v>
      </c>
      <c r="P378" s="15">
        <v>2.4500000000000002</v>
      </c>
      <c r="Q378" s="16">
        <f>_xlfn.XLOOKUP(C378,XGBoost3!C:C,XGBoost3!D:D)</f>
        <v>2.9199774265289302</v>
      </c>
      <c r="R378" s="16">
        <f>_xlfn.XLOOKUP(C378,XGBoost3!C:C,XGBoost3!E:E)</f>
        <v>5.5414118766784597</v>
      </c>
      <c r="S378" s="16">
        <f>_xlfn.XLOOKUP(C378,XGBoost3!C:C,XGBoost3!F:F)</f>
        <v>2.09611916542053</v>
      </c>
      <c r="T378" s="16">
        <f>_xlfn.XLOOKUP(C378,Conv1!C:C,Conv1!D:D)</f>
        <v>51.473331451416001</v>
      </c>
      <c r="U378" s="16">
        <f>_xlfn.XLOOKUP(C378,Conv1!C:C,Conv1!E:E)</f>
        <v>2325.5625</v>
      </c>
      <c r="V378" s="16">
        <f>_xlfn.XLOOKUP(C378,Conv1!C:C,Conv1!F:F)</f>
        <v>1.0202598571777299</v>
      </c>
      <c r="W378" s="16">
        <f>_xlfn.XLOOKUP(C378,Conv2!C:C,Conv2!D:D)</f>
        <v>3.0723853111267001</v>
      </c>
      <c r="X378" s="16">
        <f>_xlfn.XLOOKUP(C378,Conv2!C:C,Conv2!E:E)</f>
        <v>3.2386379241943302</v>
      </c>
      <c r="Y378" s="16">
        <f>_xlfn.XLOOKUP(C378,Conv2!C:C,Conv2!E:E)</f>
        <v>3.2386379241943302</v>
      </c>
      <c r="Z378" s="15">
        <f t="shared" si="100"/>
        <v>-1</v>
      </c>
      <c r="AA378" s="15">
        <f t="shared" si="101"/>
        <v>-1</v>
      </c>
      <c r="AB378" s="15">
        <f t="shared" si="102"/>
        <v>-1</v>
      </c>
      <c r="AC378" s="15">
        <f t="shared" si="103"/>
        <v>-1</v>
      </c>
      <c r="AD378" s="15">
        <f t="shared" si="110"/>
        <v>-1</v>
      </c>
      <c r="AE378" s="15">
        <f t="shared" si="111"/>
        <v>1</v>
      </c>
      <c r="AF378" s="15">
        <f t="shared" si="104"/>
        <v>1</v>
      </c>
      <c r="AG378" s="15">
        <f t="shared" si="105"/>
        <v>1</v>
      </c>
      <c r="AH378" s="15">
        <f t="shared" si="106"/>
        <v>1</v>
      </c>
      <c r="AI378" s="15">
        <f t="shared" si="107"/>
        <v>1</v>
      </c>
      <c r="AJ378" s="17">
        <f t="shared" si="112"/>
        <v>1</v>
      </c>
      <c r="AK378" s="17">
        <f t="shared" si="113"/>
        <v>0</v>
      </c>
      <c r="AL378" s="15">
        <f t="shared" si="114"/>
        <v>1</v>
      </c>
      <c r="AM378" s="15">
        <f t="shared" si="115"/>
        <v>1</v>
      </c>
      <c r="AN378" s="15">
        <f t="shared" si="116"/>
        <v>0</v>
      </c>
      <c r="AO378" s="16">
        <f t="shared" si="108"/>
        <v>1.7973966674484076</v>
      </c>
      <c r="AP378" s="16">
        <f t="shared" si="117"/>
        <v>2322.2762256581668</v>
      </c>
      <c r="AQ378" s="18">
        <f t="shared" si="118"/>
        <v>1.0561659465661595</v>
      </c>
    </row>
    <row r="379" spans="1:43" x14ac:dyDescent="0.2">
      <c r="A379" s="14" t="s">
        <v>35</v>
      </c>
      <c r="B379" s="15" t="s">
        <v>39</v>
      </c>
      <c r="C379" s="15" t="str">
        <f t="shared" si="119"/>
        <v>Leicester West Ham</v>
      </c>
      <c r="D379" s="15">
        <v>2</v>
      </c>
      <c r="E379" s="15">
        <v>1</v>
      </c>
      <c r="F379" s="15" t="s">
        <v>24</v>
      </c>
      <c r="G379" s="15">
        <f t="shared" si="109"/>
        <v>1</v>
      </c>
      <c r="H379" s="15">
        <v>1.91</v>
      </c>
      <c r="I379" s="15">
        <v>3.8</v>
      </c>
      <c r="J379" s="15">
        <v>3.6</v>
      </c>
      <c r="K379" s="15">
        <v>1.95</v>
      </c>
      <c r="L379" s="15">
        <v>3.8</v>
      </c>
      <c r="M379" s="15">
        <v>3.5</v>
      </c>
      <c r="N379" s="15">
        <v>1.95</v>
      </c>
      <c r="O379" s="15">
        <v>3.85</v>
      </c>
      <c r="P379" s="15">
        <v>3.6</v>
      </c>
      <c r="Q379" s="16">
        <f>_xlfn.XLOOKUP(C379,XGBoost3!C:C,XGBoost3!D:D)</f>
        <v>2.15380382537841</v>
      </c>
      <c r="R379" s="16">
        <f>_xlfn.XLOOKUP(C379,XGBoost3!C:C,XGBoost3!E:E)</f>
        <v>3.7689578533172599</v>
      </c>
      <c r="S379" s="16">
        <f>_xlfn.XLOOKUP(C379,XGBoost3!C:C,XGBoost3!F:F)</f>
        <v>3.6985001564025799</v>
      </c>
      <c r="T379" s="16">
        <f>_xlfn.XLOOKUP(C379,Conv1!C:C,Conv1!D:D)</f>
        <v>1.0012296438217101</v>
      </c>
      <c r="U379" s="16">
        <f>_xlfn.XLOOKUP(C379,Conv1!C:C,Conv1!E:E)</f>
        <v>814.26696777343705</v>
      </c>
      <c r="V379" s="16">
        <f>_xlfn.XLOOKUP(C379,Conv1!C:C,Conv1!F:F)</f>
        <v>48276800</v>
      </c>
      <c r="W379" s="16">
        <f>_xlfn.XLOOKUP(C379,Conv2!C:C,Conv2!D:D)</f>
        <v>2.6538400650024401</v>
      </c>
      <c r="X379" s="16">
        <f>_xlfn.XLOOKUP(C379,Conv2!C:C,Conv2!E:E)</f>
        <v>3.7226436138153001</v>
      </c>
      <c r="Y379" s="16">
        <f>_xlfn.XLOOKUP(C379,Conv2!C:C,Conv2!E:E)</f>
        <v>3.7226436138153001</v>
      </c>
      <c r="Z379" s="15">
        <f t="shared" si="100"/>
        <v>1</v>
      </c>
      <c r="AA379" s="15">
        <f t="shared" si="101"/>
        <v>1</v>
      </c>
      <c r="AB379" s="15">
        <f t="shared" si="102"/>
        <v>1</v>
      </c>
      <c r="AC379" s="15">
        <f t="shared" si="103"/>
        <v>1</v>
      </c>
      <c r="AD379" s="15">
        <f t="shared" si="110"/>
        <v>1</v>
      </c>
      <c r="AE379" s="15">
        <f t="shared" si="111"/>
        <v>1</v>
      </c>
      <c r="AF379" s="15">
        <f t="shared" si="104"/>
        <v>1</v>
      </c>
      <c r="AG379" s="15">
        <f t="shared" si="105"/>
        <v>1</v>
      </c>
      <c r="AH379" s="15">
        <f t="shared" si="106"/>
        <v>1</v>
      </c>
      <c r="AI379" s="15">
        <f t="shared" si="107"/>
        <v>1</v>
      </c>
      <c r="AJ379" s="17">
        <f t="shared" si="112"/>
        <v>1</v>
      </c>
      <c r="AK379" s="17">
        <f t="shared" si="113"/>
        <v>1</v>
      </c>
      <c r="AL379" s="15">
        <f t="shared" si="114"/>
        <v>1</v>
      </c>
      <c r="AM379" s="15">
        <f t="shared" si="115"/>
        <v>1</v>
      </c>
      <c r="AN379" s="15">
        <f t="shared" si="116"/>
        <v>1</v>
      </c>
      <c r="AO379" s="16">
        <f t="shared" si="108"/>
        <v>0.2404290115380274</v>
      </c>
      <c r="AP379" s="16">
        <f t="shared" si="117"/>
        <v>48276796.4068022</v>
      </c>
      <c r="AQ379" s="18">
        <f t="shared" si="118"/>
        <v>0.72570789041758532</v>
      </c>
    </row>
    <row r="380" spans="1:43" x14ac:dyDescent="0.2">
      <c r="A380" s="14" t="s">
        <v>37</v>
      </c>
      <c r="B380" s="15" t="s">
        <v>21</v>
      </c>
      <c r="C380" s="15" t="str">
        <f t="shared" si="119"/>
        <v>Man United Fulham</v>
      </c>
      <c r="D380" s="15">
        <v>2</v>
      </c>
      <c r="E380" s="15">
        <v>1</v>
      </c>
      <c r="F380" s="15" t="s">
        <v>24</v>
      </c>
      <c r="G380" s="15">
        <f t="shared" si="109"/>
        <v>1</v>
      </c>
      <c r="H380" s="15">
        <v>1.5</v>
      </c>
      <c r="I380" s="15">
        <v>4.33</v>
      </c>
      <c r="J380" s="15">
        <v>6</v>
      </c>
      <c r="K380" s="15">
        <v>1.51</v>
      </c>
      <c r="L380" s="15">
        <v>4.5999999999999996</v>
      </c>
      <c r="M380" s="15">
        <v>5.75</v>
      </c>
      <c r="N380" s="15">
        <v>1.53</v>
      </c>
      <c r="O380" s="15">
        <v>4.5</v>
      </c>
      <c r="P380" s="15">
        <v>5.75</v>
      </c>
      <c r="Q380" s="16">
        <f>_xlfn.XLOOKUP(C380,XGBoost3!C:C,XGBoost3!D:D)</f>
        <v>2.45921325683593</v>
      </c>
      <c r="R380" s="16">
        <f>_xlfn.XLOOKUP(C380,XGBoost3!C:C,XGBoost3!E:E)</f>
        <v>3.3638434410095202</v>
      </c>
      <c r="S380" s="16">
        <f>_xlfn.XLOOKUP(C380,XGBoost3!C:C,XGBoost3!F:F)</f>
        <v>3.3773875236511199</v>
      </c>
      <c r="T380" s="16">
        <f>_xlfn.XLOOKUP(C380,Conv1!C:C,Conv1!D:D)</f>
        <v>1.4915620088577199</v>
      </c>
      <c r="U380" s="16">
        <f>_xlfn.XLOOKUP(C380,Conv1!C:C,Conv1!E:E)</f>
        <v>254.56732177734301</v>
      </c>
      <c r="V380" s="16">
        <f>_xlfn.XLOOKUP(C380,Conv1!C:C,Conv1!F:F)</f>
        <v>3.0709352493286102</v>
      </c>
      <c r="W380" s="16">
        <f>_xlfn.XLOOKUP(C380,Conv2!C:C,Conv2!D:D)</f>
        <v>1.4976611137390099</v>
      </c>
      <c r="X380" s="16">
        <f>_xlfn.XLOOKUP(C380,Conv2!C:C,Conv2!E:E)</f>
        <v>5.1660833358764604</v>
      </c>
      <c r="Y380" s="16">
        <f>_xlfn.XLOOKUP(C380,Conv2!C:C,Conv2!E:E)</f>
        <v>5.1660833358764604</v>
      </c>
      <c r="Z380" s="15">
        <f t="shared" si="100"/>
        <v>1</v>
      </c>
      <c r="AA380" s="15">
        <f t="shared" si="101"/>
        <v>1</v>
      </c>
      <c r="AB380" s="15">
        <f t="shared" si="102"/>
        <v>1</v>
      </c>
      <c r="AC380" s="15">
        <f t="shared" si="103"/>
        <v>1</v>
      </c>
      <c r="AD380" s="15">
        <f t="shared" si="110"/>
        <v>1</v>
      </c>
      <c r="AE380" s="15">
        <f t="shared" si="111"/>
        <v>1</v>
      </c>
      <c r="AF380" s="15">
        <f t="shared" si="104"/>
        <v>1</v>
      </c>
      <c r="AG380" s="15">
        <f t="shared" si="105"/>
        <v>1</v>
      </c>
      <c r="AH380" s="15">
        <f t="shared" si="106"/>
        <v>1</v>
      </c>
      <c r="AI380" s="15">
        <f t="shared" si="107"/>
        <v>1</v>
      </c>
      <c r="AJ380" s="17">
        <f t="shared" si="112"/>
        <v>1</v>
      </c>
      <c r="AK380" s="17">
        <f t="shared" si="113"/>
        <v>1</v>
      </c>
      <c r="AL380" s="15">
        <f t="shared" si="114"/>
        <v>1</v>
      </c>
      <c r="AM380" s="15">
        <f t="shared" si="115"/>
        <v>1</v>
      </c>
      <c r="AN380" s="15">
        <f t="shared" si="116"/>
        <v>1</v>
      </c>
      <c r="AO380" s="16">
        <f t="shared" si="108"/>
        <v>2.7899066231942404</v>
      </c>
      <c r="AP380" s="16">
        <f t="shared" si="117"/>
        <v>250.08167523093462</v>
      </c>
      <c r="AQ380" s="18">
        <f t="shared" si="118"/>
        <v>0.88638111697964173</v>
      </c>
    </row>
    <row r="381" spans="1:43" x14ac:dyDescent="0.2">
      <c r="A381" s="19" t="s">
        <v>32</v>
      </c>
      <c r="B381" s="20" t="s">
        <v>22</v>
      </c>
      <c r="C381" s="20" t="str">
        <f t="shared" si="119"/>
        <v>Southampton Liverpool</v>
      </c>
      <c r="D381" s="20">
        <v>4</v>
      </c>
      <c r="E381" s="20">
        <v>4</v>
      </c>
      <c r="F381" s="20" t="s">
        <v>23</v>
      </c>
      <c r="G381" s="20">
        <f t="shared" si="109"/>
        <v>0</v>
      </c>
      <c r="H381" s="20">
        <v>6.5</v>
      </c>
      <c r="I381" s="20">
        <v>4.75</v>
      </c>
      <c r="J381" s="20">
        <v>1.44</v>
      </c>
      <c r="K381" s="20">
        <v>6.75</v>
      </c>
      <c r="L381" s="20">
        <v>5</v>
      </c>
      <c r="M381" s="20">
        <v>1.42</v>
      </c>
      <c r="N381" s="20">
        <v>6.25</v>
      </c>
      <c r="O381" s="20">
        <v>5</v>
      </c>
      <c r="P381" s="20">
        <v>1.45</v>
      </c>
      <c r="Q381" s="21">
        <f>_xlfn.XLOOKUP(C381,XGBoost3!C:C,XGBoost3!D:D)</f>
        <v>9.0416469573974592</v>
      </c>
      <c r="R381" s="21">
        <f>_xlfn.XLOOKUP(C381,XGBoost3!C:C,XGBoost3!E:E)</f>
        <v>2.9631774425506499</v>
      </c>
      <c r="S381" s="21">
        <f>_xlfn.XLOOKUP(C381,XGBoost3!C:C,XGBoost3!F:F)</f>
        <v>1.81183993816375</v>
      </c>
      <c r="T381" s="21">
        <f>_xlfn.XLOOKUP(C381,Conv1!C:C,Conv1!D:D)</f>
        <v>1.00167047977447</v>
      </c>
      <c r="U381" s="21">
        <f>_xlfn.XLOOKUP(C381,Conv1!C:C,Conv1!E:E)</f>
        <v>599.63317871093705</v>
      </c>
      <c r="V381" s="21">
        <f>_xlfn.XLOOKUP(C381,Conv1!C:C,Conv1!F:F)</f>
        <v>166970080</v>
      </c>
      <c r="W381" s="21">
        <f>_xlfn.XLOOKUP(C381,Conv2!C:C,Conv2!D:D)</f>
        <v>5.1756463050842196</v>
      </c>
      <c r="X381" s="21">
        <f>_xlfn.XLOOKUP(C381,Conv2!C:C,Conv2!E:E)</f>
        <v>5.2568836212158203</v>
      </c>
      <c r="Y381" s="21">
        <f>_xlfn.XLOOKUP(C381,Conv2!C:C,Conv2!E:E)</f>
        <v>5.2568836212158203</v>
      </c>
      <c r="Z381" s="20">
        <f t="shared" si="100"/>
        <v>-1</v>
      </c>
      <c r="AA381" s="20">
        <f t="shared" si="101"/>
        <v>-1</v>
      </c>
      <c r="AB381" s="20">
        <f t="shared" si="102"/>
        <v>-1</v>
      </c>
      <c r="AC381" s="20">
        <f t="shared" si="103"/>
        <v>-1</v>
      </c>
      <c r="AD381" s="20">
        <f t="shared" si="110"/>
        <v>1</v>
      </c>
      <c r="AE381" s="20">
        <f t="shared" si="111"/>
        <v>1</v>
      </c>
      <c r="AF381" s="20">
        <f t="shared" si="104"/>
        <v>0</v>
      </c>
      <c r="AG381" s="20">
        <f t="shared" si="105"/>
        <v>0</v>
      </c>
      <c r="AH381" s="20">
        <f t="shared" si="106"/>
        <v>0</v>
      </c>
      <c r="AI381" s="20">
        <f t="shared" si="107"/>
        <v>0</v>
      </c>
      <c r="AJ381" s="22">
        <f t="shared" si="112"/>
        <v>0</v>
      </c>
      <c r="AK381" s="22">
        <f t="shared" si="113"/>
        <v>0</v>
      </c>
      <c r="AL381" s="20">
        <f t="shared" si="114"/>
        <v>1</v>
      </c>
      <c r="AM381" s="20">
        <f t="shared" si="115"/>
        <v>1</v>
      </c>
      <c r="AN381" s="20">
        <f t="shared" si="116"/>
        <v>1</v>
      </c>
      <c r="AO381" s="21">
        <f t="shared" si="108"/>
        <v>3.4746031436886935</v>
      </c>
      <c r="AP381" s="21">
        <f t="shared" si="117"/>
        <v>166970078.55105895</v>
      </c>
      <c r="AQ381" s="23">
        <f t="shared" si="118"/>
        <v>3.9639106904809824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CB04-DAA9-5945-AB07-70120FAB25B0}">
  <dimension ref="A1:F381"/>
  <sheetViews>
    <sheetView workbookViewId="0">
      <selection activeCell="C18" sqref="C18"/>
    </sheetView>
  </sheetViews>
  <sheetFormatPr baseColWidth="10" defaultRowHeight="16" x14ac:dyDescent="0.2"/>
  <cols>
    <col min="1" max="2" width="40.83203125" bestFit="1" customWidth="1"/>
    <col min="3" max="3" width="40.83203125" customWidth="1"/>
    <col min="4" max="6" width="18.83203125" bestFit="1" customWidth="1"/>
  </cols>
  <sheetData>
    <row r="1" spans="1:6" x14ac:dyDescent="0.2">
      <c r="A1" t="s">
        <v>52</v>
      </c>
      <c r="B1" t="s">
        <v>53</v>
      </c>
      <c r="D1" t="s">
        <v>54</v>
      </c>
      <c r="E1" t="s">
        <v>55</v>
      </c>
      <c r="F1" t="s">
        <v>56</v>
      </c>
    </row>
    <row r="2" spans="1:6" x14ac:dyDescent="0.2">
      <c r="A2" s="6" t="s">
        <v>18</v>
      </c>
      <c r="B2" s="6" t="s">
        <v>19</v>
      </c>
      <c r="C2" s="6" t="s">
        <v>84</v>
      </c>
      <c r="D2">
        <v>1.7880618572235101</v>
      </c>
      <c r="E2">
        <v>4.40820217132568</v>
      </c>
      <c r="F2">
        <v>4.6754016876220703</v>
      </c>
    </row>
    <row r="3" spans="1:6" x14ac:dyDescent="0.2">
      <c r="A3" s="6" t="s">
        <v>21</v>
      </c>
      <c r="B3" s="6" t="s">
        <v>22</v>
      </c>
      <c r="C3" s="6" t="s">
        <v>85</v>
      </c>
      <c r="D3">
        <v>3.1451025009155198</v>
      </c>
      <c r="E3">
        <v>5.6755638122558496</v>
      </c>
      <c r="F3">
        <v>1.9768649339675901</v>
      </c>
    </row>
    <row r="4" spans="1:6" x14ac:dyDescent="0.2">
      <c r="A4" s="6" t="s">
        <v>33</v>
      </c>
      <c r="B4" s="6" t="s">
        <v>34</v>
      </c>
      <c r="C4" s="6" t="s">
        <v>86</v>
      </c>
      <c r="D4">
        <v>2.0351247787475502</v>
      </c>
      <c r="E4">
        <v>5.6779479980468697</v>
      </c>
      <c r="F4">
        <v>3.0074312686920099</v>
      </c>
    </row>
    <row r="5" spans="1:6" x14ac:dyDescent="0.2">
      <c r="A5" s="6" t="s">
        <v>25</v>
      </c>
      <c r="B5" s="6" t="s">
        <v>26</v>
      </c>
      <c r="C5" s="6" t="s">
        <v>87</v>
      </c>
      <c r="D5">
        <v>2.2561402320861799</v>
      </c>
      <c r="E5">
        <v>5.1615500450134197</v>
      </c>
      <c r="F5">
        <v>2.7546317577361998</v>
      </c>
    </row>
    <row r="6" spans="1:6" x14ac:dyDescent="0.2">
      <c r="A6" s="6" t="s">
        <v>31</v>
      </c>
      <c r="B6" s="6" t="s">
        <v>32</v>
      </c>
      <c r="C6" s="6" t="s">
        <v>88</v>
      </c>
      <c r="D6">
        <v>1.9753071069717401</v>
      </c>
      <c r="E6">
        <v>5.6324253082275302</v>
      </c>
      <c r="F6">
        <v>3.16249346733093</v>
      </c>
    </row>
    <row r="7" spans="1:6" x14ac:dyDescent="0.2">
      <c r="A7" s="6" t="s">
        <v>27</v>
      </c>
      <c r="B7" s="6" t="s">
        <v>28</v>
      </c>
      <c r="C7" s="6" t="s">
        <v>89</v>
      </c>
      <c r="D7">
        <v>2.08998250961303</v>
      </c>
      <c r="E7">
        <v>3.8557276725768999</v>
      </c>
      <c r="F7">
        <v>3.8142797946929901</v>
      </c>
    </row>
    <row r="8" spans="1:6" x14ac:dyDescent="0.2">
      <c r="A8" s="6" t="s">
        <v>29</v>
      </c>
      <c r="B8" s="6" t="s">
        <v>30</v>
      </c>
      <c r="C8" s="6" t="s">
        <v>90</v>
      </c>
      <c r="D8">
        <v>2.6090679168701101</v>
      </c>
      <c r="E8">
        <v>3.97350573539733</v>
      </c>
      <c r="F8">
        <v>2.73931789398193</v>
      </c>
    </row>
    <row r="9" spans="1:6" x14ac:dyDescent="0.2">
      <c r="A9" s="6" t="s">
        <v>37</v>
      </c>
      <c r="B9" s="6" t="s">
        <v>38</v>
      </c>
      <c r="C9" s="6" t="s">
        <v>91</v>
      </c>
      <c r="D9">
        <v>2.5161728858947701</v>
      </c>
      <c r="E9">
        <v>3.5200898647308301</v>
      </c>
      <c r="F9">
        <v>3.1398413181304901</v>
      </c>
    </row>
    <row r="10" spans="1:6" x14ac:dyDescent="0.2">
      <c r="A10" s="6" t="s">
        <v>39</v>
      </c>
      <c r="B10" s="6" t="s">
        <v>40</v>
      </c>
      <c r="C10" s="6" t="s">
        <v>92</v>
      </c>
      <c r="D10">
        <v>1.5541975498199401</v>
      </c>
      <c r="E10">
        <v>5.2209115028381303</v>
      </c>
      <c r="F10">
        <v>6.0590000152587802</v>
      </c>
    </row>
    <row r="11" spans="1:6" x14ac:dyDescent="0.2">
      <c r="A11" s="6" t="s">
        <v>35</v>
      </c>
      <c r="B11" s="6" t="s">
        <v>36</v>
      </c>
      <c r="C11" s="6" t="s">
        <v>93</v>
      </c>
      <c r="D11">
        <v>1.9470021724700901</v>
      </c>
      <c r="E11">
        <v>5.4918856620788503</v>
      </c>
      <c r="F11">
        <v>3.2861981391906698</v>
      </c>
    </row>
    <row r="12" spans="1:6" x14ac:dyDescent="0.2">
      <c r="A12" s="6" t="s">
        <v>26</v>
      </c>
      <c r="B12" s="6" t="s">
        <v>33</v>
      </c>
      <c r="C12" s="6" t="s">
        <v>94</v>
      </c>
      <c r="D12">
        <v>2.2188966274261399</v>
      </c>
      <c r="E12">
        <v>3.5352022647857599</v>
      </c>
      <c r="F12">
        <v>3.7529602050781201</v>
      </c>
    </row>
    <row r="13" spans="1:6" x14ac:dyDescent="0.2">
      <c r="A13" s="6" t="s">
        <v>28</v>
      </c>
      <c r="B13" s="6" t="s">
        <v>21</v>
      </c>
      <c r="C13" s="6" t="s">
        <v>95</v>
      </c>
      <c r="D13">
        <v>3.0196342468261701</v>
      </c>
      <c r="E13">
        <v>4.2951245307922301</v>
      </c>
      <c r="F13">
        <v>2.2935152053832999</v>
      </c>
    </row>
    <row r="14" spans="1:6" x14ac:dyDescent="0.2">
      <c r="A14" s="6" t="s">
        <v>19</v>
      </c>
      <c r="B14" s="6" t="s">
        <v>35</v>
      </c>
      <c r="C14" s="6" t="s">
        <v>96</v>
      </c>
      <c r="D14">
        <v>1.79261267185211</v>
      </c>
      <c r="E14">
        <v>4.73280429840087</v>
      </c>
      <c r="F14">
        <v>4.3315587043762198</v>
      </c>
    </row>
    <row r="15" spans="1:6" x14ac:dyDescent="0.2">
      <c r="A15" s="6" t="s">
        <v>36</v>
      </c>
      <c r="B15" s="6" t="s">
        <v>37</v>
      </c>
      <c r="C15" s="6" t="s">
        <v>97</v>
      </c>
      <c r="D15">
        <v>1.8797310590744001</v>
      </c>
      <c r="E15">
        <v>5.07628917694091</v>
      </c>
      <c r="F15">
        <v>3.68983721733093</v>
      </c>
    </row>
    <row r="16" spans="1:6" x14ac:dyDescent="0.2">
      <c r="A16" s="6" t="s">
        <v>40</v>
      </c>
      <c r="B16" s="6" t="s">
        <v>25</v>
      </c>
      <c r="C16" s="6" t="s">
        <v>98</v>
      </c>
      <c r="D16">
        <v>1.8385180234909</v>
      </c>
      <c r="E16">
        <v>3.08932256698608</v>
      </c>
      <c r="F16">
        <v>7.5535483360290501</v>
      </c>
    </row>
    <row r="17" spans="1:6" x14ac:dyDescent="0.2">
      <c r="A17" s="6" t="s">
        <v>38</v>
      </c>
      <c r="B17" s="6" t="s">
        <v>29</v>
      </c>
      <c r="C17" s="6" t="s">
        <v>99</v>
      </c>
      <c r="D17">
        <v>3.4538178443908598</v>
      </c>
      <c r="E17">
        <v>3.2095091342925999</v>
      </c>
      <c r="F17">
        <v>2.5069494247436501</v>
      </c>
    </row>
    <row r="18" spans="1:6" x14ac:dyDescent="0.2">
      <c r="A18" s="6" t="s">
        <v>32</v>
      </c>
      <c r="B18" s="6" t="s">
        <v>27</v>
      </c>
      <c r="C18" s="6" t="s">
        <v>100</v>
      </c>
      <c r="D18">
        <v>3.23312067985534</v>
      </c>
      <c r="E18">
        <v>3.7040841579437198</v>
      </c>
      <c r="F18">
        <v>2.37682628631591</v>
      </c>
    </row>
    <row r="19" spans="1:6" x14ac:dyDescent="0.2">
      <c r="A19" s="6" t="s">
        <v>30</v>
      </c>
      <c r="B19" s="6" t="s">
        <v>39</v>
      </c>
      <c r="C19" s="6" t="s">
        <v>101</v>
      </c>
      <c r="D19">
        <v>2.4765453338622998</v>
      </c>
      <c r="E19">
        <v>2.7695646286010698</v>
      </c>
      <c r="F19">
        <v>4.2527103424072203</v>
      </c>
    </row>
    <row r="20" spans="1:6" x14ac:dyDescent="0.2">
      <c r="A20" s="6" t="s">
        <v>34</v>
      </c>
      <c r="B20" s="6" t="s">
        <v>31</v>
      </c>
      <c r="C20" s="6" t="s">
        <v>102</v>
      </c>
      <c r="D20">
        <v>2.3303942680358798</v>
      </c>
      <c r="E20">
        <v>4.0764966011047301</v>
      </c>
      <c r="F20">
        <v>3.0714476108550999</v>
      </c>
    </row>
    <row r="21" spans="1:6" x14ac:dyDescent="0.2">
      <c r="A21" s="6" t="s">
        <v>22</v>
      </c>
      <c r="B21" s="6" t="s">
        <v>18</v>
      </c>
      <c r="C21" s="6" t="s">
        <v>103</v>
      </c>
      <c r="D21">
        <v>1.34554886817932</v>
      </c>
      <c r="E21">
        <v>10.537875175476</v>
      </c>
      <c r="F21">
        <v>6.1761555671691797</v>
      </c>
    </row>
    <row r="22" spans="1:6" x14ac:dyDescent="0.2">
      <c r="A22" s="6" t="s">
        <v>33</v>
      </c>
      <c r="B22" s="6" t="s">
        <v>30</v>
      </c>
      <c r="C22" s="6" t="s">
        <v>104</v>
      </c>
      <c r="D22">
        <v>3.11460185050964</v>
      </c>
      <c r="E22">
        <v>4.6726613044738698</v>
      </c>
      <c r="F22">
        <v>2.1509037017822199</v>
      </c>
    </row>
    <row r="23" spans="1:6" x14ac:dyDescent="0.2">
      <c r="A23" s="6" t="s">
        <v>18</v>
      </c>
      <c r="B23" s="6" t="s">
        <v>26</v>
      </c>
      <c r="C23" s="6" t="s">
        <v>105</v>
      </c>
      <c r="D23">
        <v>2.9712719917297301</v>
      </c>
      <c r="E23">
        <v>3.5547950267791699</v>
      </c>
      <c r="F23">
        <v>2.6168859004974299</v>
      </c>
    </row>
    <row r="24" spans="1:6" x14ac:dyDescent="0.2">
      <c r="A24" s="6" t="s">
        <v>31</v>
      </c>
      <c r="B24" s="6" t="s">
        <v>28</v>
      </c>
      <c r="C24" s="6" t="s">
        <v>106</v>
      </c>
      <c r="D24">
        <v>2.4287817478179901</v>
      </c>
      <c r="E24">
        <v>4.9917449951171804</v>
      </c>
      <c r="F24">
        <v>2.5777165889739901</v>
      </c>
    </row>
    <row r="25" spans="1:6" x14ac:dyDescent="0.2">
      <c r="A25" s="6" t="s">
        <v>35</v>
      </c>
      <c r="B25" s="6" t="s">
        <v>32</v>
      </c>
      <c r="C25" s="6" t="s">
        <v>107</v>
      </c>
      <c r="D25">
        <v>2.04598832130432</v>
      </c>
      <c r="E25">
        <v>3.1859757900238002</v>
      </c>
      <c r="F25">
        <v>5.0668039321899396</v>
      </c>
    </row>
    <row r="26" spans="1:6" x14ac:dyDescent="0.2">
      <c r="A26" s="6" t="s">
        <v>25</v>
      </c>
      <c r="B26" s="6" t="s">
        <v>19</v>
      </c>
      <c r="C26" s="6" t="s">
        <v>108</v>
      </c>
      <c r="D26">
        <v>2.0484600067138601</v>
      </c>
      <c r="E26">
        <v>3.9681050777435298</v>
      </c>
      <c r="F26">
        <v>3.84883332252502</v>
      </c>
    </row>
    <row r="27" spans="1:6" x14ac:dyDescent="0.2">
      <c r="A27" s="6" t="s">
        <v>21</v>
      </c>
      <c r="B27" s="6" t="s">
        <v>36</v>
      </c>
      <c r="C27" s="6" t="s">
        <v>109</v>
      </c>
      <c r="D27">
        <v>2.0951182842254599</v>
      </c>
      <c r="E27">
        <v>4.3760080337524396</v>
      </c>
      <c r="F27">
        <v>3.39926552772521</v>
      </c>
    </row>
    <row r="28" spans="1:6" x14ac:dyDescent="0.2">
      <c r="A28" s="6" t="s">
        <v>39</v>
      </c>
      <c r="B28" s="6" t="s">
        <v>38</v>
      </c>
      <c r="C28" s="6" t="s">
        <v>110</v>
      </c>
      <c r="D28">
        <v>2.5103883743286102</v>
      </c>
      <c r="E28">
        <v>4.2301874160766602</v>
      </c>
      <c r="F28">
        <v>2.7377827167510902</v>
      </c>
    </row>
    <row r="29" spans="1:6" x14ac:dyDescent="0.2">
      <c r="A29" s="6" t="s">
        <v>29</v>
      </c>
      <c r="B29" s="6" t="s">
        <v>40</v>
      </c>
      <c r="C29" s="6" t="s">
        <v>111</v>
      </c>
      <c r="D29">
        <v>4.8027658462524396</v>
      </c>
      <c r="E29">
        <v>5.5825767517089799</v>
      </c>
      <c r="F29">
        <v>1.6322323083877499</v>
      </c>
    </row>
    <row r="30" spans="1:6" x14ac:dyDescent="0.2">
      <c r="A30" s="6" t="s">
        <v>27</v>
      </c>
      <c r="B30" s="6" t="s">
        <v>34</v>
      </c>
      <c r="C30" s="6" t="s">
        <v>112</v>
      </c>
      <c r="D30">
        <v>2.53507947921752</v>
      </c>
      <c r="E30">
        <v>4.9538106918334899</v>
      </c>
      <c r="F30">
        <v>2.4772694110870299</v>
      </c>
    </row>
    <row r="31" spans="1:6" x14ac:dyDescent="0.2">
      <c r="A31" s="6" t="s">
        <v>37</v>
      </c>
      <c r="B31" s="6" t="s">
        <v>22</v>
      </c>
      <c r="C31" s="6" t="s">
        <v>113</v>
      </c>
      <c r="D31">
        <v>3.6480286121368399</v>
      </c>
      <c r="E31">
        <v>5.5693473815917898</v>
      </c>
      <c r="F31">
        <v>1.83041203022003</v>
      </c>
    </row>
    <row r="32" spans="1:6" x14ac:dyDescent="0.2">
      <c r="A32" s="6" t="s">
        <v>34</v>
      </c>
      <c r="B32" s="6" t="s">
        <v>35</v>
      </c>
      <c r="C32" s="6" t="s">
        <v>114</v>
      </c>
      <c r="D32">
        <v>2.5239713191986</v>
      </c>
      <c r="E32">
        <v>4.7456674575805602</v>
      </c>
      <c r="F32">
        <v>2.5440082550048801</v>
      </c>
    </row>
    <row r="33" spans="1:6" x14ac:dyDescent="0.2">
      <c r="A33" s="6" t="s">
        <v>36</v>
      </c>
      <c r="B33" s="6" t="s">
        <v>33</v>
      </c>
      <c r="C33" s="6" t="s">
        <v>115</v>
      </c>
      <c r="D33">
        <v>2.0734190940856898</v>
      </c>
      <c r="E33">
        <v>4.94012451171875</v>
      </c>
      <c r="F33">
        <v>3.1717760562896702</v>
      </c>
    </row>
    <row r="34" spans="1:6" x14ac:dyDescent="0.2">
      <c r="A34" s="6" t="s">
        <v>40</v>
      </c>
      <c r="B34" s="6" t="s">
        <v>18</v>
      </c>
      <c r="C34" s="6" t="s">
        <v>116</v>
      </c>
      <c r="D34">
        <v>1.51726734638214</v>
      </c>
      <c r="E34">
        <v>4.4245285987854004</v>
      </c>
      <c r="F34">
        <v>8.7026424407958896</v>
      </c>
    </row>
    <row r="35" spans="1:6" x14ac:dyDescent="0.2">
      <c r="A35" s="6" t="s">
        <v>38</v>
      </c>
      <c r="B35" s="6" t="s">
        <v>27</v>
      </c>
      <c r="C35" s="6" t="s">
        <v>117</v>
      </c>
      <c r="D35">
        <v>2.2011096477508501</v>
      </c>
      <c r="E35">
        <v>4.4409503936767498</v>
      </c>
      <c r="F35">
        <v>3.1200602054595898</v>
      </c>
    </row>
    <row r="36" spans="1:6" x14ac:dyDescent="0.2">
      <c r="A36" s="6" t="s">
        <v>19</v>
      </c>
      <c r="B36" s="6" t="s">
        <v>21</v>
      </c>
      <c r="C36" s="6" t="s">
        <v>118</v>
      </c>
      <c r="D36">
        <v>1.3317071199417101</v>
      </c>
      <c r="E36">
        <v>7.5028319358825604</v>
      </c>
      <c r="F36">
        <v>8.63549709320068</v>
      </c>
    </row>
    <row r="37" spans="1:6" x14ac:dyDescent="0.2">
      <c r="A37" s="6" t="s">
        <v>22</v>
      </c>
      <c r="B37" s="6" t="s">
        <v>25</v>
      </c>
      <c r="C37" s="6" t="s">
        <v>119</v>
      </c>
      <c r="D37">
        <v>2.3802199363708398</v>
      </c>
      <c r="E37">
        <v>3.9079484939575102</v>
      </c>
      <c r="F37">
        <v>3.0865902900695801</v>
      </c>
    </row>
    <row r="38" spans="1:6" x14ac:dyDescent="0.2">
      <c r="A38" s="6" t="s">
        <v>32</v>
      </c>
      <c r="B38" s="6" t="s">
        <v>37</v>
      </c>
      <c r="C38" s="6" t="s">
        <v>120</v>
      </c>
      <c r="D38">
        <v>1.8522324562072701</v>
      </c>
      <c r="E38">
        <v>4.7415890693664497</v>
      </c>
      <c r="F38">
        <v>4.0126609802245996</v>
      </c>
    </row>
    <row r="39" spans="1:6" x14ac:dyDescent="0.2">
      <c r="A39" s="6" t="s">
        <v>30</v>
      </c>
      <c r="B39" s="6" t="s">
        <v>31</v>
      </c>
      <c r="C39" s="6" t="s">
        <v>121</v>
      </c>
      <c r="D39">
        <v>2.4232194423675502</v>
      </c>
      <c r="E39">
        <v>3.2735292911529501</v>
      </c>
      <c r="F39">
        <v>3.5480475425720202</v>
      </c>
    </row>
    <row r="40" spans="1:6" x14ac:dyDescent="0.2">
      <c r="A40" s="6" t="s">
        <v>28</v>
      </c>
      <c r="B40" s="6" t="s">
        <v>29</v>
      </c>
      <c r="C40" s="6" t="s">
        <v>122</v>
      </c>
      <c r="D40">
        <v>4.7335324287414497</v>
      </c>
      <c r="E40">
        <v>2.8532972335815399</v>
      </c>
      <c r="F40">
        <v>2.2817010879516602</v>
      </c>
    </row>
    <row r="41" spans="1:6" x14ac:dyDescent="0.2">
      <c r="A41" s="6" t="s">
        <v>26</v>
      </c>
      <c r="B41" s="6" t="s">
        <v>39</v>
      </c>
      <c r="C41" s="6" t="s">
        <v>123</v>
      </c>
      <c r="D41">
        <v>2.7664823532104399</v>
      </c>
      <c r="E41">
        <v>3.0710062980651802</v>
      </c>
      <c r="F41">
        <v>3.1958689689636199</v>
      </c>
    </row>
    <row r="42" spans="1:6" x14ac:dyDescent="0.2">
      <c r="A42" s="6" t="s">
        <v>27</v>
      </c>
      <c r="B42" s="6" t="s">
        <v>33</v>
      </c>
      <c r="C42" s="6" t="s">
        <v>124</v>
      </c>
      <c r="D42">
        <v>1.82898032665252</v>
      </c>
      <c r="E42">
        <v>4.4357151985168404</v>
      </c>
      <c r="F42">
        <v>4.3897290229797301</v>
      </c>
    </row>
    <row r="43" spans="1:6" x14ac:dyDescent="0.2">
      <c r="A43" s="6" t="s">
        <v>21</v>
      </c>
      <c r="B43" s="6" t="s">
        <v>38</v>
      </c>
      <c r="C43" s="6" t="s">
        <v>125</v>
      </c>
      <c r="D43">
        <v>4.63079786300659</v>
      </c>
      <c r="E43">
        <v>4.44999027252197</v>
      </c>
      <c r="F43">
        <v>1.7878377437591499</v>
      </c>
    </row>
    <row r="44" spans="1:6" x14ac:dyDescent="0.2">
      <c r="A44" s="6" t="s">
        <v>32</v>
      </c>
      <c r="B44" s="6" t="s">
        <v>34</v>
      </c>
      <c r="C44" s="6" t="s">
        <v>126</v>
      </c>
      <c r="D44">
        <v>4.15447950363159</v>
      </c>
      <c r="E44">
        <v>4.4161038398742596</v>
      </c>
      <c r="F44">
        <v>1.87669372558593</v>
      </c>
    </row>
    <row r="45" spans="1:6" x14ac:dyDescent="0.2">
      <c r="A45" s="6" t="s">
        <v>18</v>
      </c>
      <c r="B45" s="6" t="s">
        <v>36</v>
      </c>
      <c r="C45" s="6" t="s">
        <v>127</v>
      </c>
      <c r="D45">
        <v>2.50480008125305</v>
      </c>
      <c r="E45">
        <v>3.9442837238311701</v>
      </c>
      <c r="F45">
        <v>2.87989330291748</v>
      </c>
    </row>
    <row r="46" spans="1:6" x14ac:dyDescent="0.2">
      <c r="A46" s="6" t="s">
        <v>40</v>
      </c>
      <c r="B46" s="6" t="s">
        <v>30</v>
      </c>
      <c r="C46" s="6" t="s">
        <v>128</v>
      </c>
      <c r="D46">
        <v>1.23845279216766</v>
      </c>
      <c r="E46">
        <v>11.0932064056396</v>
      </c>
      <c r="F46">
        <v>9.7660398483276296</v>
      </c>
    </row>
    <row r="47" spans="1:6" x14ac:dyDescent="0.2">
      <c r="A47" s="6" t="s">
        <v>19</v>
      </c>
      <c r="B47" s="6" t="s">
        <v>26</v>
      </c>
      <c r="C47" s="6" t="s">
        <v>129</v>
      </c>
      <c r="D47">
        <v>1.78345739841461</v>
      </c>
      <c r="E47">
        <v>6.1296911239623997</v>
      </c>
      <c r="F47">
        <v>3.6212072372436501</v>
      </c>
    </row>
    <row r="48" spans="1:6" x14ac:dyDescent="0.2">
      <c r="A48" s="6" t="s">
        <v>25</v>
      </c>
      <c r="B48" s="6" t="s">
        <v>28</v>
      </c>
      <c r="C48" s="6" t="s">
        <v>130</v>
      </c>
      <c r="D48">
        <v>2.8690803050994802</v>
      </c>
      <c r="E48">
        <v>4.4989638328552202</v>
      </c>
      <c r="F48">
        <v>2.3300094604492099</v>
      </c>
    </row>
    <row r="49" spans="1:6" x14ac:dyDescent="0.2">
      <c r="A49" s="6" t="s">
        <v>39</v>
      </c>
      <c r="B49" s="6" t="s">
        <v>31</v>
      </c>
      <c r="C49" s="6" t="s">
        <v>131</v>
      </c>
      <c r="D49">
        <v>2.8030364513397199</v>
      </c>
      <c r="E49">
        <v>5.8727774620056099</v>
      </c>
      <c r="F49">
        <v>2.1143131256103498</v>
      </c>
    </row>
    <row r="50" spans="1:6" x14ac:dyDescent="0.2">
      <c r="A50" s="6" t="s">
        <v>22</v>
      </c>
      <c r="B50" s="6" t="s">
        <v>29</v>
      </c>
      <c r="C50" s="6" t="s">
        <v>132</v>
      </c>
      <c r="D50">
        <v>1.81929731369018</v>
      </c>
      <c r="E50">
        <v>5.2147502899169904</v>
      </c>
      <c r="F50">
        <v>3.8673717975616402</v>
      </c>
    </row>
    <row r="51" spans="1:6" x14ac:dyDescent="0.2">
      <c r="A51" s="6" t="s">
        <v>35</v>
      </c>
      <c r="B51" s="6" t="s">
        <v>37</v>
      </c>
      <c r="C51" s="6" t="s">
        <v>133</v>
      </c>
      <c r="D51">
        <v>3.7010869979858398</v>
      </c>
      <c r="E51">
        <v>3.7755858898162802</v>
      </c>
      <c r="F51">
        <v>2.1507709026336599</v>
      </c>
    </row>
    <row r="52" spans="1:6" x14ac:dyDescent="0.2">
      <c r="A52" s="6" t="s">
        <v>33</v>
      </c>
      <c r="B52" s="6" t="s">
        <v>22</v>
      </c>
      <c r="C52" s="6" t="s">
        <v>134</v>
      </c>
      <c r="D52">
        <v>5.0677804946899396</v>
      </c>
      <c r="E52">
        <v>6.9952526092529297</v>
      </c>
      <c r="F52">
        <v>1.5157926082611</v>
      </c>
    </row>
    <row r="53" spans="1:6" x14ac:dyDescent="0.2">
      <c r="A53" s="6" t="s">
        <v>28</v>
      </c>
      <c r="B53" s="6" t="s">
        <v>32</v>
      </c>
      <c r="C53" s="6" t="s">
        <v>135</v>
      </c>
      <c r="D53">
        <v>3.16286277770996</v>
      </c>
      <c r="E53">
        <v>2.6670258045196502</v>
      </c>
      <c r="F53">
        <v>3.2374904155731201</v>
      </c>
    </row>
    <row r="54" spans="1:6" x14ac:dyDescent="0.2">
      <c r="A54" s="6" t="s">
        <v>29</v>
      </c>
      <c r="B54" s="6" t="s">
        <v>18</v>
      </c>
      <c r="C54" s="6" t="s">
        <v>136</v>
      </c>
      <c r="D54">
        <v>2.2907643318176198</v>
      </c>
      <c r="E54">
        <v>4.5146307945251403</v>
      </c>
      <c r="F54">
        <v>2.9242980480193999</v>
      </c>
    </row>
    <row r="55" spans="1:6" x14ac:dyDescent="0.2">
      <c r="A55" s="6" t="s">
        <v>31</v>
      </c>
      <c r="B55" s="6" t="s">
        <v>21</v>
      </c>
      <c r="C55" s="6" t="s">
        <v>137</v>
      </c>
      <c r="D55">
        <v>1.4823249578475901</v>
      </c>
      <c r="E55">
        <v>8.1532468795776296</v>
      </c>
      <c r="F55">
        <v>4.9325814247131303</v>
      </c>
    </row>
    <row r="56" spans="1:6" x14ac:dyDescent="0.2">
      <c r="A56" s="6" t="s">
        <v>34</v>
      </c>
      <c r="B56" s="6" t="s">
        <v>39</v>
      </c>
      <c r="C56" s="6" t="s">
        <v>138</v>
      </c>
      <c r="D56">
        <v>3.5546844005584699</v>
      </c>
      <c r="E56">
        <v>4.4968228340148899</v>
      </c>
      <c r="F56">
        <v>2.01490306854248</v>
      </c>
    </row>
    <row r="57" spans="1:6" x14ac:dyDescent="0.2">
      <c r="A57" s="6" t="s">
        <v>26</v>
      </c>
      <c r="B57" s="6" t="s">
        <v>40</v>
      </c>
      <c r="C57" s="6" t="s">
        <v>139</v>
      </c>
      <c r="D57">
        <v>12.3995904922485</v>
      </c>
      <c r="E57">
        <v>7.9124422073364196</v>
      </c>
      <c r="F57">
        <v>1.2610833644866899</v>
      </c>
    </row>
    <row r="58" spans="1:6" x14ac:dyDescent="0.2">
      <c r="A58" s="6" t="s">
        <v>30</v>
      </c>
      <c r="B58" s="6" t="s">
        <v>25</v>
      </c>
      <c r="C58" s="6" t="s">
        <v>140</v>
      </c>
      <c r="D58">
        <v>2.4801316261291499</v>
      </c>
      <c r="E58">
        <v>3.9786281585693302</v>
      </c>
      <c r="F58">
        <v>2.89475226402282</v>
      </c>
    </row>
    <row r="59" spans="1:6" x14ac:dyDescent="0.2">
      <c r="A59" s="6" t="s">
        <v>36</v>
      </c>
      <c r="B59" s="6" t="s">
        <v>27</v>
      </c>
      <c r="C59" s="6" t="s">
        <v>141</v>
      </c>
      <c r="D59">
        <v>2.1206812858581499</v>
      </c>
      <c r="E59">
        <v>4.7934513092040998</v>
      </c>
      <c r="F59">
        <v>3.12660789489746</v>
      </c>
    </row>
    <row r="60" spans="1:6" x14ac:dyDescent="0.2">
      <c r="A60" s="6" t="s">
        <v>37</v>
      </c>
      <c r="B60" s="6" t="s">
        <v>19</v>
      </c>
      <c r="C60" s="6" t="s">
        <v>142</v>
      </c>
      <c r="D60">
        <v>4.0241265296936</v>
      </c>
      <c r="E60">
        <v>3.2023663520812899</v>
      </c>
      <c r="F60">
        <v>2.2767128944396902</v>
      </c>
    </row>
    <row r="61" spans="1:6" x14ac:dyDescent="0.2">
      <c r="A61" s="6" t="s">
        <v>38</v>
      </c>
      <c r="B61" s="6" t="s">
        <v>35</v>
      </c>
      <c r="C61" s="6" t="s">
        <v>143</v>
      </c>
      <c r="D61">
        <v>1.4374496936798</v>
      </c>
      <c r="E61">
        <v>5.3925361633300701</v>
      </c>
      <c r="F61">
        <v>8.4117069244384695</v>
      </c>
    </row>
    <row r="62" spans="1:6" x14ac:dyDescent="0.2">
      <c r="A62" s="6" t="s">
        <v>26</v>
      </c>
      <c r="B62" s="6" t="s">
        <v>32</v>
      </c>
      <c r="C62" s="6" t="s">
        <v>144</v>
      </c>
      <c r="D62">
        <v>2.7426388263702299</v>
      </c>
      <c r="E62">
        <v>2.8314757347106898</v>
      </c>
      <c r="F62">
        <v>3.5433993339538499</v>
      </c>
    </row>
    <row r="63" spans="1:6" x14ac:dyDescent="0.2">
      <c r="A63" s="6" t="s">
        <v>30</v>
      </c>
      <c r="B63" s="6" t="s">
        <v>21</v>
      </c>
      <c r="C63" s="6" t="s">
        <v>145</v>
      </c>
      <c r="D63">
        <v>2.97257947921752</v>
      </c>
      <c r="E63">
        <v>3.69043636322021</v>
      </c>
      <c r="F63">
        <v>2.5469841957092201</v>
      </c>
    </row>
    <row r="64" spans="1:6" x14ac:dyDescent="0.2">
      <c r="A64" s="6" t="s">
        <v>31</v>
      </c>
      <c r="B64" s="6" t="s">
        <v>35</v>
      </c>
      <c r="C64" s="6" t="s">
        <v>146</v>
      </c>
      <c r="D64">
        <v>1.1992883682250901</v>
      </c>
      <c r="E64">
        <v>27.108211517333899</v>
      </c>
      <c r="F64">
        <v>7.7349677085876403</v>
      </c>
    </row>
    <row r="65" spans="1:6" x14ac:dyDescent="0.2">
      <c r="A65" s="6" t="s">
        <v>28</v>
      </c>
      <c r="B65" s="6" t="s">
        <v>40</v>
      </c>
      <c r="C65" s="6" t="s">
        <v>147</v>
      </c>
      <c r="D65">
        <v>10.7267694473266</v>
      </c>
      <c r="E65">
        <v>11.556531906127899</v>
      </c>
      <c r="F65">
        <v>1.2191492319107</v>
      </c>
    </row>
    <row r="66" spans="1:6" x14ac:dyDescent="0.2">
      <c r="A66" s="6" t="s">
        <v>29</v>
      </c>
      <c r="B66" s="6" t="s">
        <v>25</v>
      </c>
      <c r="C66" s="6" t="s">
        <v>148</v>
      </c>
      <c r="D66">
        <v>2.5269858837127601</v>
      </c>
      <c r="E66">
        <v>4.3465318679809499</v>
      </c>
      <c r="F66">
        <v>2.6723451614379798</v>
      </c>
    </row>
    <row r="67" spans="1:6" x14ac:dyDescent="0.2">
      <c r="A67" s="6" t="s">
        <v>36</v>
      </c>
      <c r="B67" s="6" t="s">
        <v>19</v>
      </c>
      <c r="C67" s="6" t="s">
        <v>149</v>
      </c>
      <c r="D67">
        <v>2.2842822074890101</v>
      </c>
      <c r="E67">
        <v>5.6285262107849103</v>
      </c>
      <c r="F67">
        <v>2.6003787517547599</v>
      </c>
    </row>
    <row r="68" spans="1:6" x14ac:dyDescent="0.2">
      <c r="A68" s="6" t="s">
        <v>33</v>
      </c>
      <c r="B68" s="6" t="s">
        <v>39</v>
      </c>
      <c r="C68" s="6" t="s">
        <v>150</v>
      </c>
      <c r="D68">
        <v>4.0449366569518999</v>
      </c>
      <c r="E68">
        <v>3.3691985607147199</v>
      </c>
      <c r="F68">
        <v>2.1931228637695299</v>
      </c>
    </row>
    <row r="69" spans="1:6" x14ac:dyDescent="0.2">
      <c r="A69" s="6" t="s">
        <v>22</v>
      </c>
      <c r="B69" s="6" t="s">
        <v>38</v>
      </c>
      <c r="C69" s="6" t="s">
        <v>151</v>
      </c>
      <c r="D69">
        <v>1.89018177986145</v>
      </c>
      <c r="E69">
        <v>3.2592966556549001</v>
      </c>
      <c r="F69">
        <v>6.0925207138061497</v>
      </c>
    </row>
    <row r="70" spans="1:6" x14ac:dyDescent="0.2">
      <c r="A70" s="6" t="s">
        <v>18</v>
      </c>
      <c r="B70" s="6" t="s">
        <v>34</v>
      </c>
      <c r="C70" s="6" t="s">
        <v>152</v>
      </c>
      <c r="D70">
        <v>2.2251377105712802</v>
      </c>
      <c r="E70">
        <v>4.0281949043273899</v>
      </c>
      <c r="F70">
        <v>3.30754041671752</v>
      </c>
    </row>
    <row r="71" spans="1:6" x14ac:dyDescent="0.2">
      <c r="A71" s="6" t="s">
        <v>21</v>
      </c>
      <c r="B71" s="6" t="s">
        <v>29</v>
      </c>
      <c r="C71" s="6" t="s">
        <v>153</v>
      </c>
      <c r="D71">
        <v>2.0640237331390301</v>
      </c>
      <c r="E71">
        <v>3.6823027133941602</v>
      </c>
      <c r="F71">
        <v>4.0993638038635201</v>
      </c>
    </row>
    <row r="72" spans="1:6" x14ac:dyDescent="0.2">
      <c r="A72" s="6" t="s">
        <v>32</v>
      </c>
      <c r="B72" s="6" t="s">
        <v>33</v>
      </c>
      <c r="C72" s="6" t="s">
        <v>154</v>
      </c>
      <c r="D72">
        <v>4.3752331733703604</v>
      </c>
      <c r="E72">
        <v>4.5161042213439897</v>
      </c>
      <c r="F72">
        <v>1.8181455135345399</v>
      </c>
    </row>
    <row r="73" spans="1:6" x14ac:dyDescent="0.2">
      <c r="A73" s="6" t="s">
        <v>39</v>
      </c>
      <c r="B73" s="6" t="s">
        <v>28</v>
      </c>
      <c r="C73" s="6" t="s">
        <v>155</v>
      </c>
      <c r="D73">
        <v>3.5936596393585201</v>
      </c>
      <c r="E73">
        <v>3.6321659088134699</v>
      </c>
      <c r="F73">
        <v>2.2400715351104701</v>
      </c>
    </row>
    <row r="74" spans="1:6" x14ac:dyDescent="0.2">
      <c r="A74" s="6" t="s">
        <v>19</v>
      </c>
      <c r="B74" s="6" t="s">
        <v>31</v>
      </c>
      <c r="C74" s="6" t="s">
        <v>156</v>
      </c>
      <c r="D74">
        <v>1.7039929628372099</v>
      </c>
      <c r="E74">
        <v>3.8543069362640301</v>
      </c>
      <c r="F74">
        <v>6.5064759254455504</v>
      </c>
    </row>
    <row r="75" spans="1:6" x14ac:dyDescent="0.2">
      <c r="A75" s="6" t="s">
        <v>25</v>
      </c>
      <c r="B75" s="6" t="s">
        <v>36</v>
      </c>
      <c r="C75" s="6" t="s">
        <v>157</v>
      </c>
      <c r="D75">
        <v>2.3861341476440399</v>
      </c>
      <c r="E75">
        <v>3.2358727455139098</v>
      </c>
      <c r="F75">
        <v>3.6781420707702601</v>
      </c>
    </row>
    <row r="76" spans="1:6" x14ac:dyDescent="0.2">
      <c r="A76" s="6" t="s">
        <v>27</v>
      </c>
      <c r="B76" s="6" t="s">
        <v>26</v>
      </c>
      <c r="C76" s="6" t="s">
        <v>158</v>
      </c>
      <c r="D76">
        <v>3.1383850574493399</v>
      </c>
      <c r="E76">
        <v>6.3679318428039497</v>
      </c>
      <c r="F76">
        <v>1.90720331668853</v>
      </c>
    </row>
    <row r="77" spans="1:6" x14ac:dyDescent="0.2">
      <c r="A77" s="6" t="s">
        <v>40</v>
      </c>
      <c r="B77" s="6" t="s">
        <v>37</v>
      </c>
      <c r="C77" s="6" t="s">
        <v>159</v>
      </c>
      <c r="D77">
        <v>1.3871715068817101</v>
      </c>
      <c r="E77">
        <v>10.113980293273899</v>
      </c>
      <c r="F77">
        <v>5.54829502105712</v>
      </c>
    </row>
    <row r="78" spans="1:6" x14ac:dyDescent="0.2">
      <c r="A78" s="6" t="s">
        <v>35</v>
      </c>
      <c r="B78" s="6" t="s">
        <v>30</v>
      </c>
      <c r="C78" s="6" t="s">
        <v>160</v>
      </c>
      <c r="D78">
        <v>9.5714397430419904</v>
      </c>
      <c r="E78">
        <v>1.9243645668029701</v>
      </c>
      <c r="F78">
        <v>2.6604909896850502</v>
      </c>
    </row>
    <row r="79" spans="1:6" x14ac:dyDescent="0.2">
      <c r="A79" s="6" t="s">
        <v>34</v>
      </c>
      <c r="B79" s="6" t="s">
        <v>28</v>
      </c>
      <c r="C79" s="6" t="s">
        <v>161</v>
      </c>
      <c r="D79">
        <v>2.3495023250579798</v>
      </c>
      <c r="E79">
        <v>3.9116396903991699</v>
      </c>
      <c r="F79">
        <v>3.1374449729919398</v>
      </c>
    </row>
    <row r="80" spans="1:6" x14ac:dyDescent="0.2">
      <c r="A80" s="6" t="s">
        <v>29</v>
      </c>
      <c r="B80" s="6" t="s">
        <v>36</v>
      </c>
      <c r="C80" s="6" t="s">
        <v>162</v>
      </c>
      <c r="D80">
        <v>2.3701105117797798</v>
      </c>
      <c r="E80">
        <v>4.7661566734313903</v>
      </c>
      <c r="F80">
        <v>2.7154278755187899</v>
      </c>
    </row>
    <row r="81" spans="1:6" x14ac:dyDescent="0.2">
      <c r="A81" s="6" t="s">
        <v>38</v>
      </c>
      <c r="B81" s="6" t="s">
        <v>31</v>
      </c>
      <c r="C81" s="6" t="s">
        <v>163</v>
      </c>
      <c r="D81">
        <v>1.7533676624298</v>
      </c>
      <c r="E81">
        <v>4.4633493423461896</v>
      </c>
      <c r="F81">
        <v>4.8632931709289497</v>
      </c>
    </row>
    <row r="82" spans="1:6" x14ac:dyDescent="0.2">
      <c r="A82" s="6" t="s">
        <v>25</v>
      </c>
      <c r="B82" s="6" t="s">
        <v>35</v>
      </c>
      <c r="C82" s="6" t="s">
        <v>164</v>
      </c>
      <c r="D82">
        <v>1.90889656543731</v>
      </c>
      <c r="E82">
        <v>6.60744285583496</v>
      </c>
      <c r="F82">
        <v>3.0788874626159601</v>
      </c>
    </row>
    <row r="83" spans="1:6" x14ac:dyDescent="0.2">
      <c r="A83" s="6" t="s">
        <v>40</v>
      </c>
      <c r="B83" s="6" t="s">
        <v>32</v>
      </c>
      <c r="C83" s="6" t="s">
        <v>165</v>
      </c>
      <c r="D83">
        <v>1.18071496486663</v>
      </c>
      <c r="E83">
        <v>10.2430305480957</v>
      </c>
      <c r="F83">
        <v>18.041378021240199</v>
      </c>
    </row>
    <row r="84" spans="1:6" x14ac:dyDescent="0.2">
      <c r="A84" s="6" t="s">
        <v>18</v>
      </c>
      <c r="B84" s="6" t="s">
        <v>27</v>
      </c>
      <c r="C84" s="6" t="s">
        <v>166</v>
      </c>
      <c r="D84">
        <v>2.5872826576232901</v>
      </c>
      <c r="E84">
        <v>3.3780565261840798</v>
      </c>
      <c r="F84">
        <v>3.1499443054199201</v>
      </c>
    </row>
    <row r="85" spans="1:6" x14ac:dyDescent="0.2">
      <c r="A85" s="6" t="s">
        <v>39</v>
      </c>
      <c r="B85" s="6" t="s">
        <v>21</v>
      </c>
      <c r="C85" s="6" t="s">
        <v>167</v>
      </c>
      <c r="D85">
        <v>1.5349210500717101</v>
      </c>
      <c r="E85">
        <v>5.0728254318237296</v>
      </c>
      <c r="F85">
        <v>6.6062455177307102</v>
      </c>
    </row>
    <row r="86" spans="1:6" x14ac:dyDescent="0.2">
      <c r="A86" s="6" t="s">
        <v>19</v>
      </c>
      <c r="B86" s="6" t="s">
        <v>22</v>
      </c>
      <c r="C86" s="6" t="s">
        <v>168</v>
      </c>
      <c r="D86">
        <v>2.0200049877166699</v>
      </c>
      <c r="E86">
        <v>6.15706443786621</v>
      </c>
      <c r="F86">
        <v>2.9193959236145002</v>
      </c>
    </row>
    <row r="87" spans="1:6" x14ac:dyDescent="0.2">
      <c r="A87" s="6" t="s">
        <v>33</v>
      </c>
      <c r="B87" s="6" t="s">
        <v>37</v>
      </c>
      <c r="C87" s="6" t="s">
        <v>169</v>
      </c>
      <c r="D87">
        <v>3.15751647949218</v>
      </c>
      <c r="E87">
        <v>7.5844907760620099</v>
      </c>
      <c r="F87">
        <v>1.81340956687927</v>
      </c>
    </row>
    <row r="88" spans="1:6" x14ac:dyDescent="0.2">
      <c r="A88" s="6" t="s">
        <v>30</v>
      </c>
      <c r="B88" s="6" t="s">
        <v>26</v>
      </c>
      <c r="C88" s="6" t="s">
        <v>170</v>
      </c>
      <c r="D88">
        <v>3.9720499515533398</v>
      </c>
      <c r="E88">
        <v>2.6962645053863499</v>
      </c>
      <c r="F88">
        <v>2.6500077247619598</v>
      </c>
    </row>
    <row r="89" spans="1:6" x14ac:dyDescent="0.2">
      <c r="A89" s="6" t="s">
        <v>36</v>
      </c>
      <c r="B89" s="6" t="s">
        <v>38</v>
      </c>
      <c r="C89" s="6" t="s">
        <v>171</v>
      </c>
      <c r="D89">
        <v>3.3604772090911799</v>
      </c>
      <c r="E89">
        <v>3.9649059772491402</v>
      </c>
      <c r="F89">
        <v>2.2211835384368799</v>
      </c>
    </row>
    <row r="90" spans="1:6" x14ac:dyDescent="0.2">
      <c r="A90" s="6" t="s">
        <v>31</v>
      </c>
      <c r="B90" s="6" t="s">
        <v>33</v>
      </c>
      <c r="C90" s="6" t="s">
        <v>172</v>
      </c>
      <c r="D90">
        <v>2.9626772403717001</v>
      </c>
      <c r="E90">
        <v>6.3423471450805602</v>
      </c>
      <c r="F90">
        <v>1.9809937477111801</v>
      </c>
    </row>
    <row r="91" spans="1:6" x14ac:dyDescent="0.2">
      <c r="A91" s="6" t="s">
        <v>35</v>
      </c>
      <c r="B91" s="6" t="s">
        <v>18</v>
      </c>
      <c r="C91" s="6" t="s">
        <v>173</v>
      </c>
      <c r="D91">
        <v>2.8821749687194802</v>
      </c>
      <c r="E91">
        <v>4.0106039047241202</v>
      </c>
      <c r="F91">
        <v>2.4770822525024401</v>
      </c>
    </row>
    <row r="92" spans="1:6" x14ac:dyDescent="0.2">
      <c r="A92" s="6" t="s">
        <v>21</v>
      </c>
      <c r="B92" s="6" t="s">
        <v>25</v>
      </c>
      <c r="C92" s="6" t="s">
        <v>174</v>
      </c>
      <c r="D92">
        <v>2.4046497344970699</v>
      </c>
      <c r="E92">
        <v>2.5214326381683301</v>
      </c>
      <c r="F92">
        <v>5.3322200775146396</v>
      </c>
    </row>
    <row r="93" spans="1:6" x14ac:dyDescent="0.2">
      <c r="A93" s="6" t="s">
        <v>28</v>
      </c>
      <c r="B93" s="6" t="s">
        <v>30</v>
      </c>
      <c r="C93" s="6" t="s">
        <v>175</v>
      </c>
      <c r="D93">
        <v>2.9638540744781401</v>
      </c>
      <c r="E93">
        <v>2.8510990142822199</v>
      </c>
      <c r="F93">
        <v>3.2065722942352202</v>
      </c>
    </row>
    <row r="94" spans="1:6" x14ac:dyDescent="0.2">
      <c r="A94" s="6" t="s">
        <v>37</v>
      </c>
      <c r="B94" s="6" t="s">
        <v>29</v>
      </c>
      <c r="C94" s="6" t="s">
        <v>176</v>
      </c>
      <c r="D94">
        <v>4.3372550010681099</v>
      </c>
      <c r="E94">
        <v>1.9916900396346999</v>
      </c>
      <c r="F94">
        <v>3.7403690814971902</v>
      </c>
    </row>
    <row r="95" spans="1:6" x14ac:dyDescent="0.2">
      <c r="A95" s="6" t="s">
        <v>27</v>
      </c>
      <c r="B95" s="6" t="s">
        <v>19</v>
      </c>
      <c r="C95" s="6" t="s">
        <v>177</v>
      </c>
      <c r="D95">
        <v>3.4949889183044398</v>
      </c>
      <c r="E95">
        <v>5.6102132797241202</v>
      </c>
      <c r="F95">
        <v>1.8669614791870099</v>
      </c>
    </row>
    <row r="96" spans="1:6" x14ac:dyDescent="0.2">
      <c r="A96" s="6" t="s">
        <v>26</v>
      </c>
      <c r="B96" s="6" t="s">
        <v>34</v>
      </c>
      <c r="C96" s="6" t="s">
        <v>178</v>
      </c>
      <c r="D96">
        <v>2.6931309700012198</v>
      </c>
      <c r="E96">
        <v>8.1187868118286097</v>
      </c>
      <c r="F96">
        <v>1.9781851768493599</v>
      </c>
    </row>
    <row r="97" spans="1:6" x14ac:dyDescent="0.2">
      <c r="A97" s="6" t="s">
        <v>32</v>
      </c>
      <c r="B97" s="6" t="s">
        <v>39</v>
      </c>
      <c r="C97" s="6" t="s">
        <v>179</v>
      </c>
      <c r="D97">
        <v>3.04128837585449</v>
      </c>
      <c r="E97">
        <v>4.9009194374084402</v>
      </c>
      <c r="F97">
        <v>2.14064621925354</v>
      </c>
    </row>
    <row r="98" spans="1:6" x14ac:dyDescent="0.2">
      <c r="A98" s="6" t="s">
        <v>22</v>
      </c>
      <c r="B98" s="6" t="s">
        <v>40</v>
      </c>
      <c r="C98" s="6" t="s">
        <v>180</v>
      </c>
      <c r="D98">
        <v>3.7907857894897399</v>
      </c>
      <c r="E98">
        <v>7.2590641975402797</v>
      </c>
      <c r="F98">
        <v>1.6710011959075901</v>
      </c>
    </row>
    <row r="99" spans="1:6" x14ac:dyDescent="0.2">
      <c r="A99" s="6" t="s">
        <v>38</v>
      </c>
      <c r="B99" s="6" t="s">
        <v>30</v>
      </c>
      <c r="C99" s="6" t="s">
        <v>181</v>
      </c>
      <c r="D99">
        <v>1.69670033454895</v>
      </c>
      <c r="E99">
        <v>4.5357494354248002</v>
      </c>
      <c r="F99">
        <v>5.2590069770812899</v>
      </c>
    </row>
    <row r="100" spans="1:6" x14ac:dyDescent="0.2">
      <c r="A100" s="6" t="s">
        <v>18</v>
      </c>
      <c r="B100" s="6" t="s">
        <v>28</v>
      </c>
      <c r="C100" s="6" t="s">
        <v>182</v>
      </c>
      <c r="D100">
        <v>3.4059748649597101</v>
      </c>
      <c r="E100">
        <v>3.1037960052490199</v>
      </c>
      <c r="F100">
        <v>2.6027283668518</v>
      </c>
    </row>
    <row r="101" spans="1:6" x14ac:dyDescent="0.2">
      <c r="A101" s="6" t="s">
        <v>37</v>
      </c>
      <c r="B101" s="6" t="s">
        <v>31</v>
      </c>
      <c r="C101" s="6" t="s">
        <v>183</v>
      </c>
      <c r="D101">
        <v>3.28160405158996</v>
      </c>
      <c r="E101">
        <v>2.8871359825134202</v>
      </c>
      <c r="F101">
        <v>2.8660933971404998</v>
      </c>
    </row>
    <row r="102" spans="1:6" x14ac:dyDescent="0.2">
      <c r="A102" s="6" t="s">
        <v>36</v>
      </c>
      <c r="B102" s="6" t="s">
        <v>34</v>
      </c>
      <c r="C102" s="6" t="s">
        <v>184</v>
      </c>
      <c r="D102">
        <v>2.36217093467712</v>
      </c>
      <c r="E102">
        <v>7.2124896049499503</v>
      </c>
      <c r="F102">
        <v>2.28304100036621</v>
      </c>
    </row>
    <row r="103" spans="1:6" x14ac:dyDescent="0.2">
      <c r="A103" s="6" t="s">
        <v>22</v>
      </c>
      <c r="B103" s="6" t="s">
        <v>39</v>
      </c>
      <c r="C103" s="6" t="s">
        <v>185</v>
      </c>
      <c r="D103">
        <v>1.69664919376373</v>
      </c>
      <c r="E103">
        <v>4.9894642829895002</v>
      </c>
      <c r="F103">
        <v>4.7578110694885201</v>
      </c>
    </row>
    <row r="104" spans="1:6" x14ac:dyDescent="0.2">
      <c r="A104" s="6" t="s">
        <v>29</v>
      </c>
      <c r="B104" s="6" t="s">
        <v>33</v>
      </c>
      <c r="C104" s="6" t="s">
        <v>186</v>
      </c>
      <c r="D104">
        <v>2.0926060676574698</v>
      </c>
      <c r="E104">
        <v>5.36730909347534</v>
      </c>
      <c r="F104">
        <v>2.97783970832824</v>
      </c>
    </row>
    <row r="105" spans="1:6" x14ac:dyDescent="0.2">
      <c r="A105" s="6" t="s">
        <v>25</v>
      </c>
      <c r="B105" s="6" t="s">
        <v>32</v>
      </c>
      <c r="C105" s="6" t="s">
        <v>187</v>
      </c>
      <c r="D105">
        <v>1.5430110692977901</v>
      </c>
      <c r="E105">
        <v>4.6478619575500399</v>
      </c>
      <c r="F105">
        <v>7.3118748664855904</v>
      </c>
    </row>
    <row r="106" spans="1:6" x14ac:dyDescent="0.2">
      <c r="A106" s="6" t="s">
        <v>21</v>
      </c>
      <c r="B106" s="6" t="s">
        <v>26</v>
      </c>
      <c r="C106" s="6" t="s">
        <v>188</v>
      </c>
      <c r="D106">
        <v>3.4922068119049001</v>
      </c>
      <c r="E106">
        <v>3.3487961292266801</v>
      </c>
      <c r="F106">
        <v>2.40944480895996</v>
      </c>
    </row>
    <row r="107" spans="1:6" x14ac:dyDescent="0.2">
      <c r="A107" s="6" t="s">
        <v>35</v>
      </c>
      <c r="B107" s="6" t="s">
        <v>27</v>
      </c>
      <c r="C107" s="6" t="s">
        <v>189</v>
      </c>
      <c r="D107">
        <v>1.8985059261321999</v>
      </c>
      <c r="E107">
        <v>3.89114093780517</v>
      </c>
      <c r="F107">
        <v>4.6237215995788503</v>
      </c>
    </row>
    <row r="108" spans="1:6" x14ac:dyDescent="0.2">
      <c r="A108" s="6" t="s">
        <v>34</v>
      </c>
      <c r="B108" s="6" t="s">
        <v>37</v>
      </c>
      <c r="C108" s="6" t="s">
        <v>190</v>
      </c>
      <c r="D108">
        <v>1.6789474487304601</v>
      </c>
      <c r="E108">
        <v>3.6071820259094198</v>
      </c>
      <c r="F108">
        <v>7.8638586997985804</v>
      </c>
    </row>
    <row r="109" spans="1:6" x14ac:dyDescent="0.2">
      <c r="A109" s="6" t="s">
        <v>40</v>
      </c>
      <c r="B109" s="6" t="s">
        <v>38</v>
      </c>
      <c r="C109" s="6" t="s">
        <v>191</v>
      </c>
      <c r="D109">
        <v>1.4643199443817101</v>
      </c>
      <c r="E109">
        <v>4.7522840499877903</v>
      </c>
      <c r="F109">
        <v>9.3752326965331996</v>
      </c>
    </row>
    <row r="110" spans="1:6" x14ac:dyDescent="0.2">
      <c r="A110" s="6" t="s">
        <v>30</v>
      </c>
      <c r="B110" s="6" t="s">
        <v>22</v>
      </c>
      <c r="C110" s="6" t="s">
        <v>192</v>
      </c>
      <c r="D110">
        <v>3.9205460548400799</v>
      </c>
      <c r="E110">
        <v>5.4358553886413503</v>
      </c>
      <c r="F110">
        <v>1.78262710571289</v>
      </c>
    </row>
    <row r="111" spans="1:6" x14ac:dyDescent="0.2">
      <c r="A111" s="6" t="s">
        <v>33</v>
      </c>
      <c r="B111" s="6" t="s">
        <v>18</v>
      </c>
      <c r="C111" s="6" t="s">
        <v>193</v>
      </c>
      <c r="D111">
        <v>3.07325983047485</v>
      </c>
      <c r="E111">
        <v>3.4608945846557599</v>
      </c>
      <c r="F111">
        <v>2.59289073944091</v>
      </c>
    </row>
    <row r="112" spans="1:6" x14ac:dyDescent="0.2">
      <c r="A112" s="6" t="s">
        <v>31</v>
      </c>
      <c r="B112" s="6" t="s">
        <v>29</v>
      </c>
      <c r="C112" s="6" t="s">
        <v>194</v>
      </c>
      <c r="D112">
        <v>2.4588162899017298</v>
      </c>
      <c r="E112">
        <v>5.06506252288818</v>
      </c>
      <c r="F112">
        <v>2.5260860919952299</v>
      </c>
    </row>
    <row r="113" spans="1:6" x14ac:dyDescent="0.2">
      <c r="A113" s="6" t="s">
        <v>26</v>
      </c>
      <c r="B113" s="6" t="s">
        <v>36</v>
      </c>
      <c r="C113" s="6" t="s">
        <v>195</v>
      </c>
      <c r="D113">
        <v>2.3191211223602202</v>
      </c>
      <c r="E113">
        <v>3.1861219406127899</v>
      </c>
      <c r="F113">
        <v>3.9224762916564901</v>
      </c>
    </row>
    <row r="114" spans="1:6" x14ac:dyDescent="0.2">
      <c r="A114" s="6" t="s">
        <v>32</v>
      </c>
      <c r="B114" s="6" t="s">
        <v>19</v>
      </c>
      <c r="C114" s="6" t="s">
        <v>196</v>
      </c>
      <c r="D114">
        <v>3.6210255622863698</v>
      </c>
      <c r="E114">
        <v>5.3872961997985804</v>
      </c>
      <c r="F114">
        <v>1.85799956321716</v>
      </c>
    </row>
    <row r="115" spans="1:6" x14ac:dyDescent="0.2">
      <c r="A115" s="6" t="s">
        <v>28</v>
      </c>
      <c r="B115" s="6" t="s">
        <v>35</v>
      </c>
      <c r="C115" s="6" t="s">
        <v>197</v>
      </c>
      <c r="D115">
        <v>4.42290830612182</v>
      </c>
      <c r="E115">
        <v>3.6174113750457701</v>
      </c>
      <c r="F115">
        <v>2.0101969242095898</v>
      </c>
    </row>
    <row r="116" spans="1:6" x14ac:dyDescent="0.2">
      <c r="A116" s="6" t="s">
        <v>27</v>
      </c>
      <c r="B116" s="6" t="s">
        <v>21</v>
      </c>
      <c r="C116" s="6" t="s">
        <v>198</v>
      </c>
      <c r="D116">
        <v>3.7070293426513601</v>
      </c>
      <c r="E116">
        <v>3.7595956325531001</v>
      </c>
      <c r="F116">
        <v>2.1539833545684801</v>
      </c>
    </row>
    <row r="117" spans="1:6" x14ac:dyDescent="0.2">
      <c r="A117" s="6" t="s">
        <v>39</v>
      </c>
      <c r="B117" s="6" t="s">
        <v>25</v>
      </c>
      <c r="C117" s="6" t="s">
        <v>199</v>
      </c>
      <c r="D117">
        <v>1.5716428756713801</v>
      </c>
      <c r="E117">
        <v>5.14933013916015</v>
      </c>
      <c r="F117">
        <v>5.8989009857177699</v>
      </c>
    </row>
    <row r="118" spans="1:6" x14ac:dyDescent="0.2">
      <c r="A118" s="6" t="s">
        <v>18</v>
      </c>
      <c r="B118" s="6" t="s">
        <v>32</v>
      </c>
      <c r="C118" s="6" t="s">
        <v>200</v>
      </c>
      <c r="D118">
        <v>2.1562485694885201</v>
      </c>
      <c r="E118">
        <v>3.4883122444152801</v>
      </c>
      <c r="F118">
        <v>4.0070528984069798</v>
      </c>
    </row>
    <row r="119" spans="1:6" x14ac:dyDescent="0.2">
      <c r="A119" s="6" t="s">
        <v>25</v>
      </c>
      <c r="B119" s="6" t="s">
        <v>31</v>
      </c>
      <c r="C119" s="6" t="s">
        <v>201</v>
      </c>
      <c r="D119">
        <v>2.8813831806182799</v>
      </c>
      <c r="E119">
        <v>3.3367230892181299</v>
      </c>
      <c r="F119">
        <v>2.8308627605438201</v>
      </c>
    </row>
    <row r="120" spans="1:6" x14ac:dyDescent="0.2">
      <c r="A120" s="6" t="s">
        <v>21</v>
      </c>
      <c r="B120" s="6" t="s">
        <v>33</v>
      </c>
      <c r="C120" s="6" t="s">
        <v>202</v>
      </c>
      <c r="D120">
        <v>2.24527859687805</v>
      </c>
      <c r="E120">
        <v>4.5496768951415998</v>
      </c>
      <c r="F120">
        <v>2.9866337776184002</v>
      </c>
    </row>
    <row r="121" spans="1:6" x14ac:dyDescent="0.2">
      <c r="A121" s="6" t="s">
        <v>36</v>
      </c>
      <c r="B121" s="6" t="s">
        <v>28</v>
      </c>
      <c r="C121" s="6" t="s">
        <v>203</v>
      </c>
      <c r="D121">
        <v>2.1976137161254798</v>
      </c>
      <c r="E121">
        <v>4.6457653045654297</v>
      </c>
      <c r="F121">
        <v>3.0329573154449401</v>
      </c>
    </row>
    <row r="122" spans="1:6" x14ac:dyDescent="0.2">
      <c r="A122" s="6" t="s">
        <v>35</v>
      </c>
      <c r="B122" s="6" t="s">
        <v>40</v>
      </c>
      <c r="C122" s="6" t="s">
        <v>204</v>
      </c>
      <c r="D122">
        <v>7.4199476242065403</v>
      </c>
      <c r="E122">
        <v>8.2925043106079102</v>
      </c>
      <c r="F122">
        <v>1.34293556213378</v>
      </c>
    </row>
    <row r="123" spans="1:6" x14ac:dyDescent="0.2">
      <c r="A123" s="6" t="s">
        <v>29</v>
      </c>
      <c r="B123" s="6" t="s">
        <v>26</v>
      </c>
      <c r="C123" s="6" t="s">
        <v>205</v>
      </c>
      <c r="D123">
        <v>1.2988064289093</v>
      </c>
      <c r="E123">
        <v>10.2246761322021</v>
      </c>
      <c r="F123">
        <v>7.5608797073364196</v>
      </c>
    </row>
    <row r="124" spans="1:6" x14ac:dyDescent="0.2">
      <c r="A124" s="6" t="s">
        <v>22</v>
      </c>
      <c r="B124" s="6" t="s">
        <v>27</v>
      </c>
      <c r="C124" s="6" t="s">
        <v>206</v>
      </c>
      <c r="D124">
        <v>1.23455154895782</v>
      </c>
      <c r="E124">
        <v>9.2126150131225497</v>
      </c>
      <c r="F124">
        <v>12.278602600097599</v>
      </c>
    </row>
    <row r="125" spans="1:6" x14ac:dyDescent="0.2">
      <c r="A125" s="6" t="s">
        <v>38</v>
      </c>
      <c r="B125" s="6" t="s">
        <v>34</v>
      </c>
      <c r="C125" s="6" t="s">
        <v>207</v>
      </c>
      <c r="D125">
        <v>3.7124037742614702</v>
      </c>
      <c r="E125">
        <v>5.9533047676086399</v>
      </c>
      <c r="F125">
        <v>1.7772759199142401</v>
      </c>
    </row>
    <row r="126" spans="1:6" x14ac:dyDescent="0.2">
      <c r="A126" s="6" t="s">
        <v>19</v>
      </c>
      <c r="B126" s="6" t="s">
        <v>30</v>
      </c>
      <c r="C126" s="6" t="s">
        <v>208</v>
      </c>
      <c r="D126">
        <v>1.67850053310394</v>
      </c>
      <c r="E126">
        <v>4.2702383995056099</v>
      </c>
      <c r="F126">
        <v>5.8805789947509703</v>
      </c>
    </row>
    <row r="127" spans="1:6" x14ac:dyDescent="0.2">
      <c r="A127" s="6" t="s">
        <v>37</v>
      </c>
      <c r="B127" s="6" t="s">
        <v>39</v>
      </c>
      <c r="C127" s="6" t="s">
        <v>209</v>
      </c>
      <c r="D127">
        <v>1.9061522483825599</v>
      </c>
      <c r="E127">
        <v>3.2526831626892001</v>
      </c>
      <c r="F127">
        <v>5.9543514251708896</v>
      </c>
    </row>
    <row r="128" spans="1:6" x14ac:dyDescent="0.2">
      <c r="A128" s="6" t="s">
        <v>28</v>
      </c>
      <c r="B128" s="6" t="s">
        <v>38</v>
      </c>
      <c r="C128" s="6" t="s">
        <v>210</v>
      </c>
      <c r="D128">
        <v>2.5824122428893999</v>
      </c>
      <c r="E128">
        <v>2.6362619400024401</v>
      </c>
      <c r="F128">
        <v>4.28375196456909</v>
      </c>
    </row>
    <row r="129" spans="1:6" x14ac:dyDescent="0.2">
      <c r="A129" s="6" t="s">
        <v>27</v>
      </c>
      <c r="B129" s="6" t="s">
        <v>25</v>
      </c>
      <c r="C129" s="6" t="s">
        <v>211</v>
      </c>
      <c r="D129">
        <v>3.10450863838195</v>
      </c>
      <c r="E129">
        <v>3.8038363456725999</v>
      </c>
      <c r="F129">
        <v>2.4096655845642001</v>
      </c>
    </row>
    <row r="130" spans="1:6" x14ac:dyDescent="0.2">
      <c r="A130" s="6" t="s">
        <v>33</v>
      </c>
      <c r="B130" s="6" t="s">
        <v>35</v>
      </c>
      <c r="C130" s="6" t="s">
        <v>212</v>
      </c>
      <c r="D130">
        <v>3.5103383064270002</v>
      </c>
      <c r="E130">
        <v>4.4097728729248002</v>
      </c>
      <c r="F130">
        <v>2.0476777553558301</v>
      </c>
    </row>
    <row r="131" spans="1:6" x14ac:dyDescent="0.2">
      <c r="A131" s="6" t="s">
        <v>30</v>
      </c>
      <c r="B131" s="6" t="s">
        <v>36</v>
      </c>
      <c r="C131" s="6" t="s">
        <v>213</v>
      </c>
      <c r="D131">
        <v>2.5538096427917401</v>
      </c>
      <c r="E131">
        <v>2.6143345832824698</v>
      </c>
      <c r="F131">
        <v>4.4263129234313903</v>
      </c>
    </row>
    <row r="132" spans="1:6" x14ac:dyDescent="0.2">
      <c r="A132" s="6" t="s">
        <v>40</v>
      </c>
      <c r="B132" s="6" t="s">
        <v>21</v>
      </c>
      <c r="C132" s="6" t="s">
        <v>214</v>
      </c>
      <c r="D132">
        <v>1.17350602149963</v>
      </c>
      <c r="E132">
        <v>12.581768989562899</v>
      </c>
      <c r="F132">
        <v>14.625740051269499</v>
      </c>
    </row>
    <row r="133" spans="1:6" x14ac:dyDescent="0.2">
      <c r="A133" s="6" t="s">
        <v>31</v>
      </c>
      <c r="B133" s="6" t="s">
        <v>22</v>
      </c>
      <c r="C133" s="6" t="s">
        <v>215</v>
      </c>
      <c r="D133">
        <v>1.74466705322265</v>
      </c>
      <c r="E133">
        <v>5.6183919906616202</v>
      </c>
      <c r="F133">
        <v>4.0186810493469203</v>
      </c>
    </row>
    <row r="134" spans="1:6" x14ac:dyDescent="0.2">
      <c r="A134" s="6" t="s">
        <v>26</v>
      </c>
      <c r="B134" s="6" t="s">
        <v>37</v>
      </c>
      <c r="C134" s="6" t="s">
        <v>216</v>
      </c>
      <c r="D134">
        <v>3.73016262054443</v>
      </c>
      <c r="E134">
        <v>5.0134940147399902</v>
      </c>
      <c r="F134">
        <v>1.8780981302261299</v>
      </c>
    </row>
    <row r="135" spans="1:6" x14ac:dyDescent="0.2">
      <c r="A135" s="6" t="s">
        <v>34</v>
      </c>
      <c r="B135" s="6" t="s">
        <v>19</v>
      </c>
      <c r="C135" s="6" t="s">
        <v>217</v>
      </c>
      <c r="D135">
        <v>3.0736153125762899</v>
      </c>
      <c r="E135">
        <v>8.7720413208007795</v>
      </c>
      <c r="F135">
        <v>1.7836384773254299</v>
      </c>
    </row>
    <row r="136" spans="1:6" x14ac:dyDescent="0.2">
      <c r="A136" s="6" t="s">
        <v>39</v>
      </c>
      <c r="B136" s="6" t="s">
        <v>18</v>
      </c>
      <c r="C136" s="6" t="s">
        <v>218</v>
      </c>
      <c r="D136">
        <v>1.407763838768</v>
      </c>
      <c r="E136">
        <v>5.35980224609375</v>
      </c>
      <c r="F136">
        <v>9.7012481689453107</v>
      </c>
    </row>
    <row r="137" spans="1:6" x14ac:dyDescent="0.2">
      <c r="A137" s="6" t="s">
        <v>32</v>
      </c>
      <c r="B137" s="6" t="s">
        <v>29</v>
      </c>
      <c r="C137" s="6" t="s">
        <v>219</v>
      </c>
      <c r="D137">
        <v>2.62821316719055</v>
      </c>
      <c r="E137">
        <v>3.3050086498260498</v>
      </c>
      <c r="F137">
        <v>3.1551487445831299</v>
      </c>
    </row>
    <row r="138" spans="1:6" x14ac:dyDescent="0.2">
      <c r="A138" s="6" t="s">
        <v>25</v>
      </c>
      <c r="B138" s="6" t="s">
        <v>33</v>
      </c>
      <c r="C138" s="6" t="s">
        <v>220</v>
      </c>
      <c r="D138">
        <v>2.7106626033782901</v>
      </c>
      <c r="E138">
        <v>5.2564206123351997</v>
      </c>
      <c r="F138">
        <v>2.2683813571929901</v>
      </c>
    </row>
    <row r="139" spans="1:6" x14ac:dyDescent="0.2">
      <c r="A139" s="6" t="s">
        <v>28</v>
      </c>
      <c r="B139" s="6" t="s">
        <v>19</v>
      </c>
      <c r="C139" s="6" t="s">
        <v>221</v>
      </c>
      <c r="D139">
        <v>4.81459283828735</v>
      </c>
      <c r="E139">
        <v>6.3777141571044904</v>
      </c>
      <c r="F139">
        <v>1.57355892658233</v>
      </c>
    </row>
    <row r="140" spans="1:6" x14ac:dyDescent="0.2">
      <c r="A140" s="6" t="s">
        <v>39</v>
      </c>
      <c r="B140" s="6" t="s">
        <v>35</v>
      </c>
      <c r="C140" s="6" t="s">
        <v>222</v>
      </c>
      <c r="D140">
        <v>2.8780450820922798</v>
      </c>
      <c r="E140">
        <v>4.9125823974609304</v>
      </c>
      <c r="F140">
        <v>2.2272558212280198</v>
      </c>
    </row>
    <row r="141" spans="1:6" x14ac:dyDescent="0.2">
      <c r="A141" s="6" t="s">
        <v>40</v>
      </c>
      <c r="B141" s="6" t="s">
        <v>36</v>
      </c>
      <c r="C141" s="6" t="s">
        <v>223</v>
      </c>
      <c r="D141">
        <v>1.2453424930572501</v>
      </c>
      <c r="E141">
        <v>15.9724731445312</v>
      </c>
      <c r="F141">
        <v>7.4404568672180096</v>
      </c>
    </row>
    <row r="142" spans="1:6" x14ac:dyDescent="0.2">
      <c r="A142" s="6" t="s">
        <v>31</v>
      </c>
      <c r="B142" s="6" t="s">
        <v>27</v>
      </c>
      <c r="C142" s="6" t="s">
        <v>224</v>
      </c>
      <c r="D142">
        <v>2.1717326641082701</v>
      </c>
      <c r="E142">
        <v>5.2435679435729901</v>
      </c>
      <c r="F142">
        <v>2.8667395114898602</v>
      </c>
    </row>
    <row r="143" spans="1:6" x14ac:dyDescent="0.2">
      <c r="A143" s="6" t="s">
        <v>29</v>
      </c>
      <c r="B143" s="6" t="s">
        <v>34</v>
      </c>
      <c r="C143" s="6" t="s">
        <v>225</v>
      </c>
      <c r="D143">
        <v>1.62645292282104</v>
      </c>
      <c r="E143">
        <v>7.53155469894409</v>
      </c>
      <c r="F143">
        <v>3.96211504936218</v>
      </c>
    </row>
    <row r="144" spans="1:6" x14ac:dyDescent="0.2">
      <c r="A144" s="6" t="s">
        <v>30</v>
      </c>
      <c r="B144" s="6" t="s">
        <v>18</v>
      </c>
      <c r="C144" s="6" t="s">
        <v>226</v>
      </c>
      <c r="D144">
        <v>2.5023434162139799</v>
      </c>
      <c r="E144">
        <v>2.5545871257781898</v>
      </c>
      <c r="F144">
        <v>4.7864780426025302</v>
      </c>
    </row>
    <row r="145" spans="1:6" x14ac:dyDescent="0.2">
      <c r="A145" s="6" t="s">
        <v>22</v>
      </c>
      <c r="B145" s="6" t="s">
        <v>32</v>
      </c>
      <c r="C145" s="6" t="s">
        <v>227</v>
      </c>
      <c r="D145">
        <v>1.5764974355697601</v>
      </c>
      <c r="E145">
        <v>4.1500163078308097</v>
      </c>
      <c r="F145">
        <v>8.0179929733276296</v>
      </c>
    </row>
    <row r="146" spans="1:6" x14ac:dyDescent="0.2">
      <c r="A146" s="6" t="s">
        <v>38</v>
      </c>
      <c r="B146" s="6" t="s">
        <v>26</v>
      </c>
      <c r="C146" s="6" t="s">
        <v>228</v>
      </c>
      <c r="D146">
        <v>1.9293576478958101</v>
      </c>
      <c r="E146">
        <v>4.2595405578613201</v>
      </c>
      <c r="F146">
        <v>4.0498013496398899</v>
      </c>
    </row>
    <row r="147" spans="1:6" x14ac:dyDescent="0.2">
      <c r="A147" s="6" t="s">
        <v>21</v>
      </c>
      <c r="B147" s="6" t="s">
        <v>37</v>
      </c>
      <c r="C147" s="6" t="s">
        <v>229</v>
      </c>
      <c r="D147">
        <v>2.3690540790557799</v>
      </c>
      <c r="E147">
        <v>2.8771553039550701</v>
      </c>
      <c r="F147">
        <v>4.3416891098022399</v>
      </c>
    </row>
    <row r="148" spans="1:6" x14ac:dyDescent="0.2">
      <c r="A148" s="6" t="s">
        <v>26</v>
      </c>
      <c r="B148" s="6" t="s">
        <v>22</v>
      </c>
      <c r="C148" s="6" t="s">
        <v>230</v>
      </c>
      <c r="D148">
        <v>3.14125251770019</v>
      </c>
      <c r="E148">
        <v>6.7970476150512598</v>
      </c>
      <c r="F148">
        <v>1.8707920312881401</v>
      </c>
    </row>
    <row r="149" spans="1:6" x14ac:dyDescent="0.2">
      <c r="A149" s="6" t="s">
        <v>18</v>
      </c>
      <c r="B149" s="6" t="s">
        <v>21</v>
      </c>
      <c r="C149" s="6" t="s">
        <v>231</v>
      </c>
      <c r="D149">
        <v>2.3952109813690101</v>
      </c>
      <c r="E149">
        <v>3.3612215518951398</v>
      </c>
      <c r="F149">
        <v>3.5089025497436501</v>
      </c>
    </row>
    <row r="150" spans="1:6" x14ac:dyDescent="0.2">
      <c r="A150" s="6" t="s">
        <v>33</v>
      </c>
      <c r="B150" s="6" t="s">
        <v>28</v>
      </c>
      <c r="C150" s="6" t="s">
        <v>232</v>
      </c>
      <c r="D150">
        <v>1.62421834468841</v>
      </c>
      <c r="E150">
        <v>6.8131718635559002</v>
      </c>
      <c r="F150">
        <v>4.20973443984985</v>
      </c>
    </row>
    <row r="151" spans="1:6" x14ac:dyDescent="0.2">
      <c r="A151" s="6" t="s">
        <v>19</v>
      </c>
      <c r="B151" s="6" t="s">
        <v>39</v>
      </c>
      <c r="C151" s="6" t="s">
        <v>233</v>
      </c>
      <c r="D151">
        <v>1.8927488327026301</v>
      </c>
      <c r="E151">
        <v>3.1035714149475</v>
      </c>
      <c r="F151">
        <v>6.6908221244812003</v>
      </c>
    </row>
    <row r="152" spans="1:6" x14ac:dyDescent="0.2">
      <c r="A152" s="6" t="s">
        <v>36</v>
      </c>
      <c r="B152" s="6" t="s">
        <v>31</v>
      </c>
      <c r="C152" s="6" t="s">
        <v>234</v>
      </c>
      <c r="D152">
        <v>2.2639129161834699</v>
      </c>
      <c r="E152">
        <v>4.4818077087402299</v>
      </c>
      <c r="F152">
        <v>2.9836258888244598</v>
      </c>
    </row>
    <row r="153" spans="1:6" x14ac:dyDescent="0.2">
      <c r="A153" s="6" t="s">
        <v>35</v>
      </c>
      <c r="B153" s="6" t="s">
        <v>29</v>
      </c>
      <c r="C153" s="6" t="s">
        <v>235</v>
      </c>
      <c r="D153">
        <v>4.0187897682189897</v>
      </c>
      <c r="E153">
        <v>2.5175483226776101</v>
      </c>
      <c r="F153">
        <v>2.82520198822021</v>
      </c>
    </row>
    <row r="154" spans="1:6" x14ac:dyDescent="0.2">
      <c r="A154" s="6" t="s">
        <v>32</v>
      </c>
      <c r="B154" s="6" t="s">
        <v>38</v>
      </c>
      <c r="C154" s="6" t="s">
        <v>236</v>
      </c>
      <c r="D154">
        <v>3.5284631252288801</v>
      </c>
      <c r="E154">
        <v>4.0164852142333896</v>
      </c>
      <c r="F154">
        <v>2.1385040283203098</v>
      </c>
    </row>
    <row r="155" spans="1:6" x14ac:dyDescent="0.2">
      <c r="A155" s="6" t="s">
        <v>34</v>
      </c>
      <c r="B155" s="6" t="s">
        <v>25</v>
      </c>
      <c r="C155" s="6" t="s">
        <v>237</v>
      </c>
      <c r="D155">
        <v>2.24001145362854</v>
      </c>
      <c r="E155">
        <v>4.1547684669494602</v>
      </c>
      <c r="F155">
        <v>3.1960480213165199</v>
      </c>
    </row>
    <row r="156" spans="1:6" x14ac:dyDescent="0.2">
      <c r="A156" s="6" t="s">
        <v>37</v>
      </c>
      <c r="B156" s="6" t="s">
        <v>30</v>
      </c>
      <c r="C156" s="6" t="s">
        <v>238</v>
      </c>
      <c r="D156">
        <v>3.3682107925414999</v>
      </c>
      <c r="E156">
        <v>2.2655901908874498</v>
      </c>
      <c r="F156">
        <v>3.8208715915679901</v>
      </c>
    </row>
    <row r="157" spans="1:6" x14ac:dyDescent="0.2">
      <c r="A157" s="6" t="s">
        <v>27</v>
      </c>
      <c r="B157" s="6" t="s">
        <v>40</v>
      </c>
      <c r="C157" s="6" t="s">
        <v>239</v>
      </c>
      <c r="D157">
        <v>4.0267138481140101</v>
      </c>
      <c r="E157">
        <v>4.8530898094177202</v>
      </c>
      <c r="F157">
        <v>1.83283030986785</v>
      </c>
    </row>
    <row r="158" spans="1:6" x14ac:dyDescent="0.2">
      <c r="A158" s="6" t="s">
        <v>22</v>
      </c>
      <c r="B158" s="6" t="s">
        <v>35</v>
      </c>
      <c r="C158" s="6" t="s">
        <v>240</v>
      </c>
      <c r="D158">
        <v>2.0356554985046298</v>
      </c>
      <c r="E158">
        <v>3.2114670276641801</v>
      </c>
      <c r="F158">
        <v>5.0665335655212402</v>
      </c>
    </row>
    <row r="159" spans="1:6" x14ac:dyDescent="0.2">
      <c r="A159" s="6" t="s">
        <v>39</v>
      </c>
      <c r="B159" s="6" t="s">
        <v>36</v>
      </c>
      <c r="C159" s="6" t="s">
        <v>241</v>
      </c>
      <c r="D159">
        <v>2.7557392120361301</v>
      </c>
      <c r="E159">
        <v>4.4587559700012198</v>
      </c>
      <c r="F159">
        <v>2.4222271442413299</v>
      </c>
    </row>
    <row r="160" spans="1:6" x14ac:dyDescent="0.2">
      <c r="A160" s="6" t="s">
        <v>29</v>
      </c>
      <c r="B160" s="6" t="s">
        <v>27</v>
      </c>
      <c r="C160" s="6" t="s">
        <v>242</v>
      </c>
      <c r="D160">
        <v>1.51453781127929</v>
      </c>
      <c r="E160">
        <v>5.3505196571350098</v>
      </c>
      <c r="F160">
        <v>6.5430097579956001</v>
      </c>
    </row>
    <row r="161" spans="1:6" x14ac:dyDescent="0.2">
      <c r="A161" s="6" t="s">
        <v>25</v>
      </c>
      <c r="B161" s="6" t="s">
        <v>18</v>
      </c>
      <c r="C161" s="6" t="s">
        <v>243</v>
      </c>
      <c r="D161">
        <v>2.3338863849639799</v>
      </c>
      <c r="E161">
        <v>4.8508358001708896</v>
      </c>
      <c r="F161">
        <v>2.7368760108947701</v>
      </c>
    </row>
    <row r="162" spans="1:6" x14ac:dyDescent="0.2">
      <c r="A162" s="6" t="s">
        <v>38</v>
      </c>
      <c r="B162" s="6" t="s">
        <v>19</v>
      </c>
      <c r="C162" s="6" t="s">
        <v>244</v>
      </c>
      <c r="D162">
        <v>3.6189014911651598</v>
      </c>
      <c r="E162">
        <v>8.1240673065185494</v>
      </c>
      <c r="F162">
        <v>1.6650516986846899</v>
      </c>
    </row>
    <row r="163" spans="1:6" x14ac:dyDescent="0.2">
      <c r="A163" s="6" t="s">
        <v>21</v>
      </c>
      <c r="B163" s="6" t="s">
        <v>32</v>
      </c>
      <c r="C163" s="6" t="s">
        <v>245</v>
      </c>
      <c r="D163">
        <v>2.2390666007995601</v>
      </c>
      <c r="E163">
        <v>3.20969533920288</v>
      </c>
      <c r="F163">
        <v>4.1351475715637198</v>
      </c>
    </row>
    <row r="164" spans="1:6" x14ac:dyDescent="0.2">
      <c r="A164" s="6" t="s">
        <v>28</v>
      </c>
      <c r="B164" s="6" t="s">
        <v>37</v>
      </c>
      <c r="C164" s="6" t="s">
        <v>246</v>
      </c>
      <c r="D164">
        <v>4.8195214271545401</v>
      </c>
      <c r="E164">
        <v>4.2887034416198704</v>
      </c>
      <c r="F164">
        <v>1.7878218889236399</v>
      </c>
    </row>
    <row r="165" spans="1:6" x14ac:dyDescent="0.2">
      <c r="A165" s="6" t="s">
        <v>40</v>
      </c>
      <c r="B165" s="6" t="s">
        <v>33</v>
      </c>
      <c r="C165" s="6" t="s">
        <v>247</v>
      </c>
      <c r="D165">
        <v>1.2102464437484699</v>
      </c>
      <c r="E165">
        <v>13.918122291564901</v>
      </c>
      <c r="F165">
        <v>9.81611728668212</v>
      </c>
    </row>
    <row r="166" spans="1:6" x14ac:dyDescent="0.2">
      <c r="A166" s="6" t="s">
        <v>31</v>
      </c>
      <c r="B166" s="6" t="s">
        <v>26</v>
      </c>
      <c r="C166" s="6" t="s">
        <v>248</v>
      </c>
      <c r="D166">
        <v>1.85801005363464</v>
      </c>
      <c r="E166">
        <v>5.7265415191650302</v>
      </c>
      <c r="F166">
        <v>3.48232674598693</v>
      </c>
    </row>
    <row r="167" spans="1:6" x14ac:dyDescent="0.2">
      <c r="A167" s="6" t="s">
        <v>30</v>
      </c>
      <c r="B167" s="6" t="s">
        <v>34</v>
      </c>
      <c r="C167" s="6" t="s">
        <v>249</v>
      </c>
      <c r="D167">
        <v>2.1967494487762398</v>
      </c>
      <c r="E167">
        <v>3.3480377197265598</v>
      </c>
      <c r="F167">
        <v>4.0633969306945801</v>
      </c>
    </row>
    <row r="168" spans="1:6" x14ac:dyDescent="0.2">
      <c r="A168" s="6" t="s">
        <v>36</v>
      </c>
      <c r="B168" s="6" t="s">
        <v>22</v>
      </c>
      <c r="C168" s="6" t="s">
        <v>250</v>
      </c>
      <c r="D168">
        <v>5.5893983840942303</v>
      </c>
      <c r="E168">
        <v>3.7277581691741899</v>
      </c>
      <c r="F168">
        <v>1.8088673353195099</v>
      </c>
    </row>
    <row r="169" spans="1:6" x14ac:dyDescent="0.2">
      <c r="A169" s="6" t="s">
        <v>35</v>
      </c>
      <c r="B169" s="6" t="s">
        <v>21</v>
      </c>
      <c r="C169" s="6" t="s">
        <v>251</v>
      </c>
      <c r="D169">
        <v>2.6334323883056601</v>
      </c>
      <c r="E169">
        <v>3.3442521095275799</v>
      </c>
      <c r="F169">
        <v>3.11287021636962</v>
      </c>
    </row>
    <row r="170" spans="1:6" x14ac:dyDescent="0.2">
      <c r="A170" s="6" t="s">
        <v>19</v>
      </c>
      <c r="B170" s="6" t="s">
        <v>29</v>
      </c>
      <c r="C170" s="6" t="s">
        <v>252</v>
      </c>
      <c r="D170">
        <v>2.4752557277679399</v>
      </c>
      <c r="E170">
        <v>1.93208992481231</v>
      </c>
      <c r="F170">
        <v>12.7506895065307</v>
      </c>
    </row>
    <row r="171" spans="1:6" x14ac:dyDescent="0.2">
      <c r="A171" s="6" t="s">
        <v>33</v>
      </c>
      <c r="B171" s="6" t="s">
        <v>38</v>
      </c>
      <c r="C171" s="6" t="s">
        <v>253</v>
      </c>
      <c r="D171">
        <v>2.6655507087707502</v>
      </c>
      <c r="E171">
        <v>4.37780332565307</v>
      </c>
      <c r="F171">
        <v>2.5225906372070299</v>
      </c>
    </row>
    <row r="172" spans="1:6" x14ac:dyDescent="0.2">
      <c r="A172" s="6" t="s">
        <v>37</v>
      </c>
      <c r="B172" s="6" t="s">
        <v>25</v>
      </c>
      <c r="C172" s="6" t="s">
        <v>254</v>
      </c>
      <c r="D172">
        <v>2.1754791736602699</v>
      </c>
      <c r="E172">
        <v>2.85193514823913</v>
      </c>
      <c r="F172">
        <v>5.2717032432556099</v>
      </c>
    </row>
    <row r="173" spans="1:6" x14ac:dyDescent="0.2">
      <c r="A173" s="6" t="s">
        <v>27</v>
      </c>
      <c r="B173" s="6" t="s">
        <v>39</v>
      </c>
      <c r="C173" s="6" t="s">
        <v>255</v>
      </c>
      <c r="D173">
        <v>1.20382916927337</v>
      </c>
      <c r="E173">
        <v>9.3169097900390607</v>
      </c>
      <c r="F173">
        <v>16.132764816284102</v>
      </c>
    </row>
    <row r="174" spans="1:6" x14ac:dyDescent="0.2">
      <c r="A174" s="6" t="s">
        <v>26</v>
      </c>
      <c r="B174" s="6" t="s">
        <v>28</v>
      </c>
      <c r="C174" s="6" t="s">
        <v>256</v>
      </c>
      <c r="D174">
        <v>2.75655174255371</v>
      </c>
      <c r="E174">
        <v>4.6147918701171804</v>
      </c>
      <c r="F174">
        <v>2.3779325485229399</v>
      </c>
    </row>
    <row r="175" spans="1:6" x14ac:dyDescent="0.2">
      <c r="A175" s="6" t="s">
        <v>18</v>
      </c>
      <c r="B175" s="6" t="s">
        <v>31</v>
      </c>
      <c r="C175" s="6" t="s">
        <v>257</v>
      </c>
      <c r="D175">
        <v>2.3464787006378098</v>
      </c>
      <c r="E175">
        <v>3.6280300617218</v>
      </c>
      <c r="F175">
        <v>3.3534784317016602</v>
      </c>
    </row>
    <row r="176" spans="1:6" x14ac:dyDescent="0.2">
      <c r="A176" s="6" t="s">
        <v>32</v>
      </c>
      <c r="B176" s="6" t="s">
        <v>30</v>
      </c>
      <c r="C176" s="6" t="s">
        <v>258</v>
      </c>
      <c r="D176">
        <v>2.99428367614746</v>
      </c>
      <c r="E176">
        <v>2.71830010414123</v>
      </c>
      <c r="F176">
        <v>3.3539786338806099</v>
      </c>
    </row>
    <row r="177" spans="1:6" x14ac:dyDescent="0.2">
      <c r="A177" s="6" t="s">
        <v>34</v>
      </c>
      <c r="B177" s="6" t="s">
        <v>40</v>
      </c>
      <c r="C177" s="6" t="s">
        <v>259</v>
      </c>
      <c r="D177">
        <v>4.68054103851318</v>
      </c>
      <c r="E177">
        <v>4.9761080741882298</v>
      </c>
      <c r="F177">
        <v>1.7082651853561399</v>
      </c>
    </row>
    <row r="178" spans="1:6" x14ac:dyDescent="0.2">
      <c r="A178" s="6" t="s">
        <v>21</v>
      </c>
      <c r="B178" s="6" t="s">
        <v>34</v>
      </c>
      <c r="C178" s="6" t="s">
        <v>260</v>
      </c>
      <c r="D178">
        <v>2.3922715187072701</v>
      </c>
      <c r="E178">
        <v>4.0906577110290501</v>
      </c>
      <c r="F178">
        <v>2.9627194404602002</v>
      </c>
    </row>
    <row r="179" spans="1:6" x14ac:dyDescent="0.2">
      <c r="A179" s="6" t="s">
        <v>26</v>
      </c>
      <c r="B179" s="6" t="s">
        <v>27</v>
      </c>
      <c r="C179" s="6" t="s">
        <v>261</v>
      </c>
      <c r="D179">
        <v>2.3643047809600799</v>
      </c>
      <c r="E179">
        <v>3.4913749694824201</v>
      </c>
      <c r="F179">
        <v>3.4408886432647701</v>
      </c>
    </row>
    <row r="180" spans="1:6" x14ac:dyDescent="0.2">
      <c r="A180" s="6" t="s">
        <v>28</v>
      </c>
      <c r="B180" s="6" t="s">
        <v>39</v>
      </c>
      <c r="C180" s="6" t="s">
        <v>262</v>
      </c>
      <c r="D180">
        <v>3.4427387714385902</v>
      </c>
      <c r="E180">
        <v>3.05031037330627</v>
      </c>
      <c r="F180">
        <v>2.6198716163635201</v>
      </c>
    </row>
    <row r="181" spans="1:6" x14ac:dyDescent="0.2">
      <c r="A181" s="6" t="s">
        <v>30</v>
      </c>
      <c r="B181" s="6" t="s">
        <v>35</v>
      </c>
      <c r="C181" s="6" t="s">
        <v>263</v>
      </c>
      <c r="D181">
        <v>2.2469029426574698</v>
      </c>
      <c r="E181">
        <v>4.8764996528625399</v>
      </c>
      <c r="F181">
        <v>2.8581404685974099</v>
      </c>
    </row>
    <row r="182" spans="1:6" x14ac:dyDescent="0.2">
      <c r="A182" s="6" t="s">
        <v>33</v>
      </c>
      <c r="B182" s="6" t="s">
        <v>32</v>
      </c>
      <c r="C182" s="6" t="s">
        <v>264</v>
      </c>
      <c r="D182">
        <v>2.8210363388061501</v>
      </c>
      <c r="E182">
        <v>3.5939445495605402</v>
      </c>
      <c r="F182">
        <v>2.7227590084075901</v>
      </c>
    </row>
    <row r="183" spans="1:6" x14ac:dyDescent="0.2">
      <c r="A183" s="6" t="s">
        <v>38</v>
      </c>
      <c r="B183" s="6" t="s">
        <v>22</v>
      </c>
      <c r="C183" s="6" t="s">
        <v>265</v>
      </c>
      <c r="D183">
        <v>5.6444106101989702</v>
      </c>
      <c r="E183">
        <v>2.9950459003448402</v>
      </c>
      <c r="F183">
        <v>2.0452036857604901</v>
      </c>
    </row>
    <row r="184" spans="1:6" x14ac:dyDescent="0.2">
      <c r="A184" s="6" t="s">
        <v>37</v>
      </c>
      <c r="B184" s="6" t="s">
        <v>40</v>
      </c>
      <c r="C184" s="6" t="s">
        <v>266</v>
      </c>
      <c r="D184">
        <v>4.4955630302429199</v>
      </c>
      <c r="E184">
        <v>2.1775548458099299</v>
      </c>
      <c r="F184">
        <v>3.1414165496826101</v>
      </c>
    </row>
    <row r="185" spans="1:6" x14ac:dyDescent="0.2">
      <c r="A185" s="6" t="s">
        <v>36</v>
      </c>
      <c r="B185" s="6" t="s">
        <v>25</v>
      </c>
      <c r="C185" s="6" t="s">
        <v>267</v>
      </c>
      <c r="D185">
        <v>2.9426510334014799</v>
      </c>
      <c r="E185">
        <v>5.34980964660644</v>
      </c>
      <c r="F185">
        <v>2.1130576133728001</v>
      </c>
    </row>
    <row r="186" spans="1:6" x14ac:dyDescent="0.2">
      <c r="A186" s="6" t="s">
        <v>29</v>
      </c>
      <c r="B186" s="6" t="s">
        <v>21</v>
      </c>
      <c r="C186" s="6" t="s">
        <v>268</v>
      </c>
      <c r="D186">
        <v>1.9734947681427</v>
      </c>
      <c r="E186">
        <v>3.5220165252685498</v>
      </c>
      <c r="F186">
        <v>4.7765431404113698</v>
      </c>
    </row>
    <row r="187" spans="1:6" x14ac:dyDescent="0.2">
      <c r="A187" s="6" t="s">
        <v>34</v>
      </c>
      <c r="B187" s="6" t="s">
        <v>18</v>
      </c>
      <c r="C187" s="6" t="s">
        <v>269</v>
      </c>
      <c r="D187">
        <v>1.7744934558868399</v>
      </c>
      <c r="E187">
        <v>6.4027643203735298</v>
      </c>
      <c r="F187">
        <v>3.5679073333740199</v>
      </c>
    </row>
    <row r="188" spans="1:6" x14ac:dyDescent="0.2">
      <c r="A188" s="6" t="s">
        <v>31</v>
      </c>
      <c r="B188" s="6" t="s">
        <v>19</v>
      </c>
      <c r="C188" s="6" t="s">
        <v>270</v>
      </c>
      <c r="D188">
        <v>3.35453152656555</v>
      </c>
      <c r="E188">
        <v>10.132939338684</v>
      </c>
      <c r="F188">
        <v>1.65780377388</v>
      </c>
    </row>
    <row r="189" spans="1:6" x14ac:dyDescent="0.2">
      <c r="A189" s="6" t="s">
        <v>18</v>
      </c>
      <c r="B189" s="6" t="s">
        <v>37</v>
      </c>
      <c r="C189" s="6" t="s">
        <v>271</v>
      </c>
      <c r="D189">
        <v>11.5866985321044</v>
      </c>
      <c r="E189">
        <v>1.60764479637146</v>
      </c>
      <c r="F189">
        <v>3.4285764694213801</v>
      </c>
    </row>
    <row r="190" spans="1:6" x14ac:dyDescent="0.2">
      <c r="A190" s="6" t="s">
        <v>40</v>
      </c>
      <c r="B190" s="6" t="s">
        <v>31</v>
      </c>
      <c r="C190" s="6" t="s">
        <v>272</v>
      </c>
      <c r="D190">
        <v>1.4384086132049501</v>
      </c>
      <c r="E190">
        <v>4.8826365470886204</v>
      </c>
      <c r="F190">
        <v>10.0020141601562</v>
      </c>
    </row>
    <row r="191" spans="1:6" x14ac:dyDescent="0.2">
      <c r="A191" s="6" t="s">
        <v>32</v>
      </c>
      <c r="B191" s="6" t="s">
        <v>26</v>
      </c>
      <c r="C191" s="6" t="s">
        <v>273</v>
      </c>
      <c r="D191">
        <v>2.6038835048675502</v>
      </c>
      <c r="E191">
        <v>3.40293860435485</v>
      </c>
      <c r="F191">
        <v>3.1046781539916899</v>
      </c>
    </row>
    <row r="192" spans="1:6" x14ac:dyDescent="0.2">
      <c r="A192" s="6" t="s">
        <v>39</v>
      </c>
      <c r="B192" s="6" t="s">
        <v>33</v>
      </c>
      <c r="C192" s="6" t="s">
        <v>274</v>
      </c>
      <c r="D192">
        <v>1.6706031560897801</v>
      </c>
      <c r="E192">
        <v>5.8780522346496502</v>
      </c>
      <c r="F192">
        <v>4.3235874176025302</v>
      </c>
    </row>
    <row r="193" spans="1:6" x14ac:dyDescent="0.2">
      <c r="A193" s="6" t="s">
        <v>22</v>
      </c>
      <c r="B193" s="6" t="s">
        <v>34</v>
      </c>
      <c r="C193" s="6" t="s">
        <v>275</v>
      </c>
      <c r="D193">
        <v>1.5306814908981301</v>
      </c>
      <c r="E193">
        <v>4.9729452133178702</v>
      </c>
      <c r="F193">
        <v>6.8677520751953098</v>
      </c>
    </row>
    <row r="194" spans="1:6" x14ac:dyDescent="0.2">
      <c r="A194" s="6" t="s">
        <v>18</v>
      </c>
      <c r="B194" s="6" t="s">
        <v>29</v>
      </c>
      <c r="C194" s="6" t="s">
        <v>276</v>
      </c>
      <c r="D194">
        <v>2.74357604980468</v>
      </c>
      <c r="E194">
        <v>3.8124253749847399</v>
      </c>
      <c r="F194">
        <v>2.6794421672821001</v>
      </c>
    </row>
    <row r="195" spans="1:6" x14ac:dyDescent="0.2">
      <c r="A195" s="6" t="s">
        <v>25</v>
      </c>
      <c r="B195" s="6" t="s">
        <v>30</v>
      </c>
      <c r="C195" s="6" t="s">
        <v>277</v>
      </c>
      <c r="D195">
        <v>2.6094820499420099</v>
      </c>
      <c r="E195">
        <v>4.0138487815856898</v>
      </c>
      <c r="F195">
        <v>2.7200167179107599</v>
      </c>
    </row>
    <row r="196" spans="1:6" x14ac:dyDescent="0.2">
      <c r="A196" s="6" t="s">
        <v>35</v>
      </c>
      <c r="B196" s="6" t="s">
        <v>38</v>
      </c>
      <c r="C196" s="6" t="s">
        <v>278</v>
      </c>
      <c r="D196">
        <v>2.92400002479553</v>
      </c>
      <c r="E196">
        <v>3.7299618721008301</v>
      </c>
      <c r="F196">
        <v>2.5647375583648602</v>
      </c>
    </row>
    <row r="197" spans="1:6" x14ac:dyDescent="0.2">
      <c r="A197" s="6" t="s">
        <v>40</v>
      </c>
      <c r="B197" s="6" t="s">
        <v>28</v>
      </c>
      <c r="C197" s="6" t="s">
        <v>279</v>
      </c>
      <c r="D197">
        <v>1.3520357608795099</v>
      </c>
      <c r="E197">
        <v>6.1735253334045401</v>
      </c>
      <c r="F197">
        <v>10.163363456726</v>
      </c>
    </row>
    <row r="198" spans="1:6" x14ac:dyDescent="0.2">
      <c r="A198" s="6" t="s">
        <v>27</v>
      </c>
      <c r="B198" s="6" t="s">
        <v>36</v>
      </c>
      <c r="C198" s="6" t="s">
        <v>280</v>
      </c>
      <c r="D198">
        <v>3.9342191219329798</v>
      </c>
      <c r="E198">
        <v>3.9902706146240199</v>
      </c>
      <c r="F198">
        <v>2.01934385299682</v>
      </c>
    </row>
    <row r="199" spans="1:6" x14ac:dyDescent="0.2">
      <c r="A199" s="6" t="s">
        <v>19</v>
      </c>
      <c r="B199" s="6" t="s">
        <v>37</v>
      </c>
      <c r="C199" s="6" t="s">
        <v>281</v>
      </c>
      <c r="D199">
        <v>5.5258302688598597</v>
      </c>
      <c r="E199">
        <v>1.91109955310821</v>
      </c>
      <c r="F199">
        <v>3.3809742927551198</v>
      </c>
    </row>
    <row r="200" spans="1:6" x14ac:dyDescent="0.2">
      <c r="A200" s="6" t="s">
        <v>21</v>
      </c>
      <c r="B200" s="6" t="s">
        <v>31</v>
      </c>
      <c r="C200" s="6" t="s">
        <v>282</v>
      </c>
      <c r="D200">
        <v>3.3670463562011701</v>
      </c>
      <c r="E200">
        <v>8.2367258071899396</v>
      </c>
      <c r="F200">
        <v>1.71940565109252</v>
      </c>
    </row>
    <row r="201" spans="1:6" x14ac:dyDescent="0.2">
      <c r="A201" s="6" t="s">
        <v>34</v>
      </c>
      <c r="B201" s="6" t="s">
        <v>21</v>
      </c>
      <c r="C201" s="6" t="s">
        <v>283</v>
      </c>
      <c r="D201">
        <v>1.8168263435363701</v>
      </c>
      <c r="E201">
        <v>4.4544501304626403</v>
      </c>
      <c r="F201">
        <v>4.4425673484802202</v>
      </c>
    </row>
    <row r="202" spans="1:6" x14ac:dyDescent="0.2">
      <c r="A202" s="6" t="s">
        <v>38</v>
      </c>
      <c r="B202" s="6" t="s">
        <v>25</v>
      </c>
      <c r="C202" s="6" t="s">
        <v>284</v>
      </c>
      <c r="D202">
        <v>1.2257912158966</v>
      </c>
      <c r="E202">
        <v>12.6635179519653</v>
      </c>
      <c r="F202">
        <v>9.5026836395263601</v>
      </c>
    </row>
    <row r="203" spans="1:6" x14ac:dyDescent="0.2">
      <c r="A203" s="6" t="s">
        <v>37</v>
      </c>
      <c r="B203" s="6" t="s">
        <v>18</v>
      </c>
      <c r="C203" s="6" t="s">
        <v>285</v>
      </c>
      <c r="D203">
        <v>2.1175398826599099</v>
      </c>
      <c r="E203">
        <v>3.44313144683837</v>
      </c>
      <c r="F203">
        <v>4.2137093544006303</v>
      </c>
    </row>
    <row r="204" spans="1:6" x14ac:dyDescent="0.2">
      <c r="A204" s="6" t="s">
        <v>26</v>
      </c>
      <c r="B204" s="6" t="s">
        <v>35</v>
      </c>
      <c r="C204" s="6" t="s">
        <v>286</v>
      </c>
      <c r="D204">
        <v>2.2864754199981601</v>
      </c>
      <c r="E204">
        <v>2.6681342124938898</v>
      </c>
      <c r="F204">
        <v>5.3233432769775302</v>
      </c>
    </row>
    <row r="205" spans="1:6" x14ac:dyDescent="0.2">
      <c r="A205" s="6" t="s">
        <v>28</v>
      </c>
      <c r="B205" s="6" t="s">
        <v>22</v>
      </c>
      <c r="C205" s="6" t="s">
        <v>287</v>
      </c>
      <c r="D205">
        <v>2.77733850479125</v>
      </c>
      <c r="E205">
        <v>6.7787346839904696</v>
      </c>
      <c r="F205">
        <v>2.0307748317718501</v>
      </c>
    </row>
    <row r="206" spans="1:6" x14ac:dyDescent="0.2">
      <c r="A206" s="6" t="s">
        <v>36</v>
      </c>
      <c r="B206" s="6" t="s">
        <v>32</v>
      </c>
      <c r="C206" s="6" t="s">
        <v>288</v>
      </c>
      <c r="D206">
        <v>3.0443241596221902</v>
      </c>
      <c r="E206">
        <v>4.6712083816528303</v>
      </c>
      <c r="F206">
        <v>2.1860671043395898</v>
      </c>
    </row>
    <row r="207" spans="1:6" x14ac:dyDescent="0.2">
      <c r="A207" s="6" t="s">
        <v>33</v>
      </c>
      <c r="B207" s="6" t="s">
        <v>19</v>
      </c>
      <c r="C207" s="6" t="s">
        <v>289</v>
      </c>
      <c r="D207">
        <v>5.7590861320495597</v>
      </c>
      <c r="E207">
        <v>6.35430431365966</v>
      </c>
      <c r="F207">
        <v>1.49479579925537</v>
      </c>
    </row>
    <row r="208" spans="1:6" x14ac:dyDescent="0.2">
      <c r="A208" s="6" t="s">
        <v>29</v>
      </c>
      <c r="B208" s="6" t="s">
        <v>39</v>
      </c>
      <c r="C208" s="6" t="s">
        <v>290</v>
      </c>
      <c r="D208">
        <v>2.9239220619201598</v>
      </c>
      <c r="E208">
        <v>4.6755895614623997</v>
      </c>
      <c r="F208">
        <v>2.2516593933105402</v>
      </c>
    </row>
    <row r="209" spans="1:6" x14ac:dyDescent="0.2">
      <c r="A209" s="6" t="s">
        <v>30</v>
      </c>
      <c r="B209" s="6" t="s">
        <v>27</v>
      </c>
      <c r="C209" s="6" t="s">
        <v>291</v>
      </c>
      <c r="D209">
        <v>1.9593816995620701</v>
      </c>
      <c r="E209">
        <v>4.4148879051208496</v>
      </c>
      <c r="F209">
        <v>3.8004221916198699</v>
      </c>
    </row>
    <row r="210" spans="1:6" x14ac:dyDescent="0.2">
      <c r="A210" s="6" t="s">
        <v>31</v>
      </c>
      <c r="B210" s="6" t="s">
        <v>40</v>
      </c>
      <c r="C210" s="6" t="s">
        <v>292</v>
      </c>
      <c r="D210">
        <v>4.9595789909362704</v>
      </c>
      <c r="E210">
        <v>4.5558838844299299</v>
      </c>
      <c r="F210">
        <v>1.7274926900863601</v>
      </c>
    </row>
    <row r="211" spans="1:6" x14ac:dyDescent="0.2">
      <c r="A211" s="6" t="s">
        <v>37</v>
      </c>
      <c r="B211" s="6" t="s">
        <v>27</v>
      </c>
      <c r="C211" s="6" t="s">
        <v>293</v>
      </c>
      <c r="D211">
        <v>2.34102010726928</v>
      </c>
      <c r="E211">
        <v>3.2204239368438698</v>
      </c>
      <c r="F211">
        <v>3.81217241287231</v>
      </c>
    </row>
    <row r="212" spans="1:6" x14ac:dyDescent="0.2">
      <c r="A212" s="6" t="s">
        <v>19</v>
      </c>
      <c r="B212" s="6" t="s">
        <v>36</v>
      </c>
      <c r="C212" s="6" t="s">
        <v>294</v>
      </c>
      <c r="D212">
        <v>2.1976370811462398</v>
      </c>
      <c r="E212">
        <v>6.0519871711730904</v>
      </c>
      <c r="F212">
        <v>2.6334445476531898</v>
      </c>
    </row>
    <row r="213" spans="1:6" x14ac:dyDescent="0.2">
      <c r="A213" s="6" t="s">
        <v>18</v>
      </c>
      <c r="B213" s="6" t="s">
        <v>38</v>
      </c>
      <c r="C213" s="6" t="s">
        <v>295</v>
      </c>
      <c r="D213">
        <v>3.4072520732879599</v>
      </c>
      <c r="E213">
        <v>3.4298465251922599</v>
      </c>
      <c r="F213">
        <v>2.4099280834197998</v>
      </c>
    </row>
    <row r="214" spans="1:6" x14ac:dyDescent="0.2">
      <c r="A214" s="6" t="s">
        <v>39</v>
      </c>
      <c r="B214" s="6" t="s">
        <v>34</v>
      </c>
      <c r="C214" s="6" t="s">
        <v>296</v>
      </c>
      <c r="D214">
        <v>3.0924727916717498</v>
      </c>
      <c r="E214">
        <v>3.5323915481567298</v>
      </c>
      <c r="F214">
        <v>2.5410385131835902</v>
      </c>
    </row>
    <row r="215" spans="1:6" x14ac:dyDescent="0.2">
      <c r="A215" s="6" t="s">
        <v>35</v>
      </c>
      <c r="B215" s="6" t="s">
        <v>31</v>
      </c>
      <c r="C215" s="6" t="s">
        <v>297</v>
      </c>
      <c r="D215">
        <v>2.7438259124755802</v>
      </c>
      <c r="E215">
        <v>3.99687623977661</v>
      </c>
      <c r="F215">
        <v>2.5950434207916202</v>
      </c>
    </row>
    <row r="216" spans="1:6" x14ac:dyDescent="0.2">
      <c r="A216" s="6" t="s">
        <v>21</v>
      </c>
      <c r="B216" s="6" t="s">
        <v>30</v>
      </c>
      <c r="C216" s="6" t="s">
        <v>298</v>
      </c>
      <c r="D216">
        <v>3.61482429504394</v>
      </c>
      <c r="E216">
        <v>6.4150519371032697</v>
      </c>
      <c r="F216">
        <v>1.7621828317642201</v>
      </c>
    </row>
    <row r="217" spans="1:6" x14ac:dyDescent="0.2">
      <c r="A217" s="6" t="s">
        <v>25</v>
      </c>
      <c r="B217" s="6" t="s">
        <v>29</v>
      </c>
      <c r="C217" s="6" t="s">
        <v>299</v>
      </c>
      <c r="D217">
        <v>4.4736671447753897</v>
      </c>
      <c r="E217">
        <v>4.1074180603027299</v>
      </c>
      <c r="F217">
        <v>1.8761451244354199</v>
      </c>
    </row>
    <row r="218" spans="1:6" x14ac:dyDescent="0.2">
      <c r="A218" s="6" t="s">
        <v>32</v>
      </c>
      <c r="B218" s="6" t="s">
        <v>28</v>
      </c>
      <c r="C218" s="6" t="s">
        <v>300</v>
      </c>
      <c r="D218">
        <v>3.1277215480804399</v>
      </c>
      <c r="E218">
        <v>4.1935629844665501</v>
      </c>
      <c r="F218">
        <v>2.26337671279907</v>
      </c>
    </row>
    <row r="219" spans="1:6" x14ac:dyDescent="0.2">
      <c r="A219" s="6" t="s">
        <v>40</v>
      </c>
      <c r="B219" s="6" t="s">
        <v>26</v>
      </c>
      <c r="C219" s="6" t="s">
        <v>301</v>
      </c>
      <c r="D219">
        <v>1.52228808403015</v>
      </c>
      <c r="E219">
        <v>3.64128565788269</v>
      </c>
      <c r="F219">
        <v>14.6058292388916</v>
      </c>
    </row>
    <row r="220" spans="1:6" x14ac:dyDescent="0.2">
      <c r="A220" s="6" t="s">
        <v>27</v>
      </c>
      <c r="B220" s="6" t="s">
        <v>37</v>
      </c>
      <c r="C220" s="6" t="s">
        <v>302</v>
      </c>
      <c r="D220">
        <v>2.9495370388031001</v>
      </c>
      <c r="E220">
        <v>2.64822101593017</v>
      </c>
      <c r="F220">
        <v>3.5291824340820299</v>
      </c>
    </row>
    <row r="221" spans="1:6" x14ac:dyDescent="0.2">
      <c r="A221" s="6" t="s">
        <v>22</v>
      </c>
      <c r="B221" s="6" t="s">
        <v>33</v>
      </c>
      <c r="C221" s="6" t="s">
        <v>303</v>
      </c>
      <c r="D221">
        <v>2.45961093902587</v>
      </c>
      <c r="E221">
        <v>4.0729804039001403</v>
      </c>
      <c r="F221">
        <v>2.8742966651916499</v>
      </c>
    </row>
    <row r="222" spans="1:6" x14ac:dyDescent="0.2">
      <c r="A222" s="6" t="s">
        <v>19</v>
      </c>
      <c r="B222" s="6" t="s">
        <v>40</v>
      </c>
      <c r="C222" s="6" t="s">
        <v>304</v>
      </c>
      <c r="D222">
        <v>1.8191170692443801</v>
      </c>
      <c r="E222">
        <v>5.0423340797424299</v>
      </c>
      <c r="F222">
        <v>3.9688541889190598</v>
      </c>
    </row>
    <row r="223" spans="1:6" x14ac:dyDescent="0.2">
      <c r="A223" s="6" t="s">
        <v>28</v>
      </c>
      <c r="B223" s="6" t="s">
        <v>25</v>
      </c>
      <c r="C223" s="6" t="s">
        <v>305</v>
      </c>
      <c r="D223">
        <v>2.1171927452087398</v>
      </c>
      <c r="E223">
        <v>3.2432370185852002</v>
      </c>
      <c r="F223">
        <v>4.5590796470642001</v>
      </c>
    </row>
    <row r="224" spans="1:6" x14ac:dyDescent="0.2">
      <c r="A224" s="6" t="s">
        <v>34</v>
      </c>
      <c r="B224" s="6" t="s">
        <v>32</v>
      </c>
      <c r="C224" s="6" t="s">
        <v>306</v>
      </c>
      <c r="D224">
        <v>2.3008725643157901</v>
      </c>
      <c r="E224">
        <v>4.3560986518859801</v>
      </c>
      <c r="F224">
        <v>2.9777941703796298</v>
      </c>
    </row>
    <row r="225" spans="1:6" x14ac:dyDescent="0.2">
      <c r="A225" s="6" t="s">
        <v>36</v>
      </c>
      <c r="B225" s="6" t="s">
        <v>18</v>
      </c>
      <c r="C225" s="6" t="s">
        <v>307</v>
      </c>
      <c r="D225">
        <v>2.9442930221557599</v>
      </c>
      <c r="E225">
        <v>5.8068594932556099</v>
      </c>
      <c r="F225">
        <v>2.04855179786682</v>
      </c>
    </row>
    <row r="226" spans="1:6" x14ac:dyDescent="0.2">
      <c r="A226" s="6" t="s">
        <v>26</v>
      </c>
      <c r="B226" s="6" t="s">
        <v>19</v>
      </c>
      <c r="C226" s="6" t="s">
        <v>308</v>
      </c>
      <c r="D226">
        <v>1.86283874511718</v>
      </c>
      <c r="E226">
        <v>4.9121165275573704</v>
      </c>
      <c r="F226">
        <v>3.8519816398620601</v>
      </c>
    </row>
    <row r="227" spans="1:6" x14ac:dyDescent="0.2">
      <c r="A227" s="6" t="s">
        <v>33</v>
      </c>
      <c r="B227" s="6" t="s">
        <v>27</v>
      </c>
      <c r="C227" s="6" t="s">
        <v>309</v>
      </c>
      <c r="D227">
        <v>2.2361931800842201</v>
      </c>
      <c r="E227">
        <v>4.1772708892822203</v>
      </c>
      <c r="F227">
        <v>3.1906001567840501</v>
      </c>
    </row>
    <row r="228" spans="1:6" x14ac:dyDescent="0.2">
      <c r="A228" s="6" t="s">
        <v>29</v>
      </c>
      <c r="B228" s="6" t="s">
        <v>22</v>
      </c>
      <c r="C228" s="6" t="s">
        <v>310</v>
      </c>
      <c r="D228">
        <v>1.8965601921081501</v>
      </c>
      <c r="E228">
        <v>5.2368869781494096</v>
      </c>
      <c r="F228">
        <v>3.5489130020141602</v>
      </c>
    </row>
    <row r="229" spans="1:6" x14ac:dyDescent="0.2">
      <c r="A229" s="6" t="s">
        <v>38</v>
      </c>
      <c r="B229" s="6" t="s">
        <v>21</v>
      </c>
      <c r="C229" s="6" t="s">
        <v>311</v>
      </c>
      <c r="D229">
        <v>1.8606305122375399</v>
      </c>
      <c r="E229">
        <v>5.7319188117980904</v>
      </c>
      <c r="F229">
        <v>3.4711840152740399</v>
      </c>
    </row>
    <row r="230" spans="1:6" x14ac:dyDescent="0.2">
      <c r="A230" s="6" t="s">
        <v>30</v>
      </c>
      <c r="B230" s="6" t="s">
        <v>40</v>
      </c>
      <c r="C230" s="6" t="s">
        <v>312</v>
      </c>
      <c r="D230">
        <v>8.2811183929443306</v>
      </c>
      <c r="E230">
        <v>9.7514524459838796</v>
      </c>
      <c r="F230">
        <v>1.2875074148178101</v>
      </c>
    </row>
    <row r="231" spans="1:6" x14ac:dyDescent="0.2">
      <c r="A231" s="6" t="s">
        <v>37</v>
      </c>
      <c r="B231" s="6" t="s">
        <v>35</v>
      </c>
      <c r="C231" s="6" t="s">
        <v>313</v>
      </c>
      <c r="D231">
        <v>2.4830913543701101</v>
      </c>
      <c r="E231">
        <v>3.1853783130645699</v>
      </c>
      <c r="F231">
        <v>3.5293071269989</v>
      </c>
    </row>
    <row r="232" spans="1:6" x14ac:dyDescent="0.2">
      <c r="A232" s="6" t="s">
        <v>31</v>
      </c>
      <c r="B232" s="6" t="s">
        <v>39</v>
      </c>
      <c r="C232" s="6" t="s">
        <v>314</v>
      </c>
      <c r="D232">
        <v>2.2992169857025102</v>
      </c>
      <c r="E232">
        <v>6.2016286849975497</v>
      </c>
      <c r="F232">
        <v>2.4763426780700599</v>
      </c>
    </row>
    <row r="233" spans="1:6" x14ac:dyDescent="0.2">
      <c r="A233" s="6" t="s">
        <v>21</v>
      </c>
      <c r="B233" s="6" t="s">
        <v>28</v>
      </c>
      <c r="C233" s="6" t="s">
        <v>315</v>
      </c>
      <c r="D233">
        <v>2.5387542247772199</v>
      </c>
      <c r="E233">
        <v>3.5073478221893302</v>
      </c>
      <c r="F233">
        <v>3.1153590679168701</v>
      </c>
    </row>
    <row r="234" spans="1:6" x14ac:dyDescent="0.2">
      <c r="A234" s="6" t="s">
        <v>27</v>
      </c>
      <c r="B234" s="6" t="s">
        <v>32</v>
      </c>
      <c r="C234" s="6" t="s">
        <v>316</v>
      </c>
      <c r="D234">
        <v>2.6977472305297798</v>
      </c>
      <c r="E234">
        <v>3.1367385387420601</v>
      </c>
      <c r="F234">
        <v>3.22042655944824</v>
      </c>
    </row>
    <row r="235" spans="1:6" x14ac:dyDescent="0.2">
      <c r="A235" s="6" t="s">
        <v>33</v>
      </c>
      <c r="B235" s="6" t="s">
        <v>26</v>
      </c>
      <c r="C235" s="6" t="s">
        <v>317</v>
      </c>
      <c r="D235">
        <v>2.5679159164428702</v>
      </c>
      <c r="E235">
        <v>3.4757831096649099</v>
      </c>
      <c r="F235">
        <v>3.0971817970275799</v>
      </c>
    </row>
    <row r="236" spans="1:6" x14ac:dyDescent="0.2">
      <c r="A236" s="6" t="s">
        <v>35</v>
      </c>
      <c r="B236" s="6" t="s">
        <v>19</v>
      </c>
      <c r="C236" s="6" t="s">
        <v>318</v>
      </c>
      <c r="D236">
        <v>1.5872840881347601</v>
      </c>
      <c r="E236">
        <v>5.2912793159484801</v>
      </c>
      <c r="F236">
        <v>5.5247769355773899</v>
      </c>
    </row>
    <row r="237" spans="1:6" x14ac:dyDescent="0.2">
      <c r="A237" s="6" t="s">
        <v>39</v>
      </c>
      <c r="B237" s="6" t="s">
        <v>30</v>
      </c>
      <c r="C237" s="6" t="s">
        <v>319</v>
      </c>
      <c r="D237">
        <v>3.1342475414276101</v>
      </c>
      <c r="E237">
        <v>3.1932706832885698</v>
      </c>
      <c r="F237">
        <v>2.7189750671386701</v>
      </c>
    </row>
    <row r="238" spans="1:6" x14ac:dyDescent="0.2">
      <c r="A238" s="6" t="s">
        <v>25</v>
      </c>
      <c r="B238" s="6" t="s">
        <v>40</v>
      </c>
      <c r="C238" s="6" t="s">
        <v>320</v>
      </c>
      <c r="D238">
        <v>6.9529752731323198</v>
      </c>
      <c r="E238">
        <v>3.4092500209808301</v>
      </c>
      <c r="F238">
        <v>1.7766500711441</v>
      </c>
    </row>
    <row r="239" spans="1:6" x14ac:dyDescent="0.2">
      <c r="A239" s="6" t="s">
        <v>18</v>
      </c>
      <c r="B239" s="6" t="s">
        <v>22</v>
      </c>
      <c r="C239" s="6" t="s">
        <v>321</v>
      </c>
      <c r="D239">
        <v>3.6220726966857901</v>
      </c>
      <c r="E239">
        <v>4.08803367614746</v>
      </c>
      <c r="F239">
        <v>2.08638191223144</v>
      </c>
    </row>
    <row r="240" spans="1:6" x14ac:dyDescent="0.2">
      <c r="A240" s="6" t="s">
        <v>31</v>
      </c>
      <c r="B240" s="6" t="s">
        <v>34</v>
      </c>
      <c r="C240" s="6" t="s">
        <v>322</v>
      </c>
      <c r="D240">
        <v>1.7293125391006401</v>
      </c>
      <c r="E240">
        <v>7.06056308746337</v>
      </c>
      <c r="F240">
        <v>3.5701053142547599</v>
      </c>
    </row>
    <row r="241" spans="1:6" x14ac:dyDescent="0.2">
      <c r="A241" s="6" t="s">
        <v>19</v>
      </c>
      <c r="B241" s="6" t="s">
        <v>33</v>
      </c>
      <c r="C241" s="6" t="s">
        <v>323</v>
      </c>
      <c r="D241">
        <v>1.68454265594482</v>
      </c>
      <c r="E241">
        <v>6.4399204254150302</v>
      </c>
      <c r="F241">
        <v>3.98270535469055</v>
      </c>
    </row>
    <row r="242" spans="1:6" x14ac:dyDescent="0.2">
      <c r="A242" s="6" t="s">
        <v>22</v>
      </c>
      <c r="B242" s="6" t="s">
        <v>28</v>
      </c>
      <c r="C242" s="6" t="s">
        <v>324</v>
      </c>
      <c r="D242">
        <v>1.7119323015212999</v>
      </c>
      <c r="E242">
        <v>4.1887412071228001</v>
      </c>
      <c r="F242">
        <v>5.6455841064453098</v>
      </c>
    </row>
    <row r="243" spans="1:6" x14ac:dyDescent="0.2">
      <c r="A243" s="6" t="s">
        <v>40</v>
      </c>
      <c r="B243" s="6" t="s">
        <v>29</v>
      </c>
      <c r="C243" s="6" t="s">
        <v>325</v>
      </c>
      <c r="D243">
        <v>1.52792119979858</v>
      </c>
      <c r="E243">
        <v>5.0151691436767498</v>
      </c>
      <c r="F243">
        <v>6.8436474800109801</v>
      </c>
    </row>
    <row r="244" spans="1:6" x14ac:dyDescent="0.2">
      <c r="A244" s="6" t="s">
        <v>34</v>
      </c>
      <c r="B244" s="6" t="s">
        <v>27</v>
      </c>
      <c r="C244" s="6" t="s">
        <v>326</v>
      </c>
      <c r="D244">
        <v>1.9353348016738801</v>
      </c>
      <c r="E244">
        <v>5.9079265594482404</v>
      </c>
      <c r="F244">
        <v>3.18441486358642</v>
      </c>
    </row>
    <row r="245" spans="1:6" x14ac:dyDescent="0.2">
      <c r="A245" s="6" t="s">
        <v>19</v>
      </c>
      <c r="B245" s="6" t="s">
        <v>25</v>
      </c>
      <c r="C245" s="6" t="s">
        <v>327</v>
      </c>
      <c r="D245">
        <v>1.63910377025604</v>
      </c>
      <c r="E245">
        <v>7.4775505065917898</v>
      </c>
      <c r="F245">
        <v>3.90355229377746</v>
      </c>
    </row>
    <row r="246" spans="1:6" x14ac:dyDescent="0.2">
      <c r="A246" s="6" t="s">
        <v>38</v>
      </c>
      <c r="B246" s="6" t="s">
        <v>39</v>
      </c>
      <c r="C246" s="6" t="s">
        <v>328</v>
      </c>
      <c r="D246">
        <v>2.0625331401824898</v>
      </c>
      <c r="E246">
        <v>3.7201046943664502</v>
      </c>
      <c r="F246">
        <v>4.0592708587646396</v>
      </c>
    </row>
    <row r="247" spans="1:6" x14ac:dyDescent="0.2">
      <c r="A247" s="6" t="s">
        <v>26</v>
      </c>
      <c r="B247" s="6" t="s">
        <v>18</v>
      </c>
      <c r="C247" s="6" t="s">
        <v>329</v>
      </c>
      <c r="D247">
        <v>2.2405772209167401</v>
      </c>
      <c r="E247">
        <v>3.77737069129943</v>
      </c>
      <c r="F247">
        <v>3.46078181266784</v>
      </c>
    </row>
    <row r="248" spans="1:6" x14ac:dyDescent="0.2">
      <c r="A248" s="6" t="s">
        <v>28</v>
      </c>
      <c r="B248" s="6" t="s">
        <v>31</v>
      </c>
      <c r="C248" s="6" t="s">
        <v>330</v>
      </c>
      <c r="D248">
        <v>2.6040682792663499</v>
      </c>
      <c r="E248">
        <v>5.4358701705932599</v>
      </c>
      <c r="F248">
        <v>2.3146953582763601</v>
      </c>
    </row>
    <row r="249" spans="1:6" x14ac:dyDescent="0.2">
      <c r="A249" s="6" t="s">
        <v>32</v>
      </c>
      <c r="B249" s="6" t="s">
        <v>35</v>
      </c>
      <c r="C249" s="6" t="s">
        <v>331</v>
      </c>
      <c r="D249">
        <v>3.4921526908874498</v>
      </c>
      <c r="E249">
        <v>3.85277795791625</v>
      </c>
      <c r="F249">
        <v>2.2022032737731898</v>
      </c>
    </row>
    <row r="250" spans="1:6" x14ac:dyDescent="0.2">
      <c r="A250" s="6" t="s">
        <v>22</v>
      </c>
      <c r="B250" s="6" t="s">
        <v>37</v>
      </c>
      <c r="C250" s="6" t="s">
        <v>332</v>
      </c>
      <c r="D250">
        <v>1.76437187194824</v>
      </c>
      <c r="E250">
        <v>2.8881993293762198</v>
      </c>
      <c r="F250">
        <v>11.4956254959106</v>
      </c>
    </row>
    <row r="251" spans="1:6" x14ac:dyDescent="0.2">
      <c r="A251" s="6" t="s">
        <v>30</v>
      </c>
      <c r="B251" s="6" t="s">
        <v>33</v>
      </c>
      <c r="C251" s="6" t="s">
        <v>333</v>
      </c>
      <c r="D251">
        <v>2.4193041324615399</v>
      </c>
      <c r="E251">
        <v>2.8721120357513401</v>
      </c>
      <c r="F251">
        <v>4.1931853294372496</v>
      </c>
    </row>
    <row r="252" spans="1:6" x14ac:dyDescent="0.2">
      <c r="A252" s="6" t="s">
        <v>36</v>
      </c>
      <c r="B252" s="6" t="s">
        <v>21</v>
      </c>
      <c r="C252" s="6" t="s">
        <v>334</v>
      </c>
      <c r="D252">
        <v>1.6660910844802801</v>
      </c>
      <c r="E252">
        <v>4.90834617614746</v>
      </c>
      <c r="F252">
        <v>5.1005277633666903</v>
      </c>
    </row>
    <row r="253" spans="1:6" x14ac:dyDescent="0.2">
      <c r="A253" s="6" t="s">
        <v>27</v>
      </c>
      <c r="B253" s="6" t="s">
        <v>38</v>
      </c>
      <c r="C253" s="6" t="s">
        <v>335</v>
      </c>
      <c r="D253">
        <v>2.4626693725585902</v>
      </c>
      <c r="E253">
        <v>3.3894355297088601</v>
      </c>
      <c r="F253">
        <v>3.34557604789733</v>
      </c>
    </row>
    <row r="254" spans="1:6" x14ac:dyDescent="0.2">
      <c r="A254" s="6" t="s">
        <v>25</v>
      </c>
      <c r="B254" s="6" t="s">
        <v>22</v>
      </c>
      <c r="C254" s="6" t="s">
        <v>336</v>
      </c>
      <c r="D254">
        <v>8.2617416381835902</v>
      </c>
      <c r="E254">
        <v>3.5134298801422101</v>
      </c>
      <c r="F254">
        <v>1.68254423141479</v>
      </c>
    </row>
    <row r="255" spans="1:6" x14ac:dyDescent="0.2">
      <c r="A255" s="6" t="s">
        <v>35</v>
      </c>
      <c r="B255" s="6" t="s">
        <v>34</v>
      </c>
      <c r="C255" s="6" t="s">
        <v>337</v>
      </c>
      <c r="D255">
        <v>2.5285470485687198</v>
      </c>
      <c r="E255">
        <v>3.4897356033325102</v>
      </c>
      <c r="F255">
        <v>3.14503669738769</v>
      </c>
    </row>
    <row r="256" spans="1:6" x14ac:dyDescent="0.2">
      <c r="A256" s="6" t="s">
        <v>18</v>
      </c>
      <c r="B256" s="6" t="s">
        <v>40</v>
      </c>
      <c r="C256" s="6" t="s">
        <v>338</v>
      </c>
      <c r="D256">
        <v>10.842867851257299</v>
      </c>
      <c r="E256">
        <v>9.1823320388793892</v>
      </c>
      <c r="F256">
        <v>1.25177013874053</v>
      </c>
    </row>
    <row r="257" spans="1:6" x14ac:dyDescent="0.2">
      <c r="A257" s="6" t="s">
        <v>31</v>
      </c>
      <c r="B257" s="6" t="s">
        <v>30</v>
      </c>
      <c r="C257" s="6" t="s">
        <v>339</v>
      </c>
      <c r="D257">
        <v>1.7853802442550599</v>
      </c>
      <c r="E257">
        <v>5.4868845939636204</v>
      </c>
      <c r="F257">
        <v>3.8813483715057302</v>
      </c>
    </row>
    <row r="258" spans="1:6" x14ac:dyDescent="0.2">
      <c r="A258" s="6" t="s">
        <v>33</v>
      </c>
      <c r="B258" s="6" t="s">
        <v>36</v>
      </c>
      <c r="C258" s="6" t="s">
        <v>340</v>
      </c>
      <c r="D258">
        <v>3.0808961391448899</v>
      </c>
      <c r="E258">
        <v>4.80690574645996</v>
      </c>
      <c r="F258">
        <v>2.1395633220672599</v>
      </c>
    </row>
    <row r="259" spans="1:6" x14ac:dyDescent="0.2">
      <c r="A259" s="6" t="s">
        <v>21</v>
      </c>
      <c r="B259" s="6" t="s">
        <v>19</v>
      </c>
      <c r="C259" s="6" t="s">
        <v>341</v>
      </c>
      <c r="D259">
        <v>3.22619199752807</v>
      </c>
      <c r="E259">
        <v>4.3407835960388104</v>
      </c>
      <c r="F259">
        <v>2.1755023002624498</v>
      </c>
    </row>
    <row r="260" spans="1:6" x14ac:dyDescent="0.2">
      <c r="A260" s="6" t="s">
        <v>39</v>
      </c>
      <c r="B260" s="6" t="s">
        <v>26</v>
      </c>
      <c r="C260" s="6" t="s">
        <v>342</v>
      </c>
      <c r="D260">
        <v>2.3766503334045401</v>
      </c>
      <c r="E260">
        <v>3.43373680114746</v>
      </c>
      <c r="F260">
        <v>3.4720792770385698</v>
      </c>
    </row>
    <row r="261" spans="1:6" x14ac:dyDescent="0.2">
      <c r="A261" s="6" t="s">
        <v>37</v>
      </c>
      <c r="B261" s="6" t="s">
        <v>32</v>
      </c>
      <c r="C261" s="6" t="s">
        <v>343</v>
      </c>
      <c r="D261">
        <v>2.0842649936675999</v>
      </c>
      <c r="E261">
        <v>2.8672189712524401</v>
      </c>
      <c r="F261">
        <v>5.8327884674072203</v>
      </c>
    </row>
    <row r="262" spans="1:6" x14ac:dyDescent="0.2">
      <c r="A262" s="6" t="s">
        <v>29</v>
      </c>
      <c r="B262" s="6" t="s">
        <v>28</v>
      </c>
      <c r="C262" s="6" t="s">
        <v>344</v>
      </c>
      <c r="D262">
        <v>2.6894512176513601</v>
      </c>
      <c r="E262">
        <v>3.8054921627044598</v>
      </c>
      <c r="F262">
        <v>2.7367353439331001</v>
      </c>
    </row>
    <row r="263" spans="1:6" x14ac:dyDescent="0.2">
      <c r="A263" s="6" t="s">
        <v>32</v>
      </c>
      <c r="B263" s="6" t="s">
        <v>36</v>
      </c>
      <c r="C263" s="6" t="s">
        <v>345</v>
      </c>
      <c r="D263">
        <v>1.6920763254165601</v>
      </c>
      <c r="E263">
        <v>4.7523193359375</v>
      </c>
      <c r="F263">
        <v>5.0355877876281703</v>
      </c>
    </row>
    <row r="264" spans="1:6" x14ac:dyDescent="0.2">
      <c r="A264" s="6" t="s">
        <v>38</v>
      </c>
      <c r="B264" s="6" t="s">
        <v>18</v>
      </c>
      <c r="C264" s="6" t="s">
        <v>346</v>
      </c>
      <c r="D264">
        <v>1.9354721307754501</v>
      </c>
      <c r="E264">
        <v>4.5067934989929199</v>
      </c>
      <c r="F264">
        <v>3.8249261379241899</v>
      </c>
    </row>
    <row r="265" spans="1:6" x14ac:dyDescent="0.2">
      <c r="A265" s="6" t="s">
        <v>30</v>
      </c>
      <c r="B265" s="6" t="s">
        <v>29</v>
      </c>
      <c r="C265" s="6" t="s">
        <v>347</v>
      </c>
      <c r="D265">
        <v>2.4055509567260698</v>
      </c>
      <c r="E265">
        <v>3.3793869018554599</v>
      </c>
      <c r="F265">
        <v>3.4676096439361501</v>
      </c>
    </row>
    <row r="266" spans="1:6" x14ac:dyDescent="0.2">
      <c r="A266" s="6" t="s">
        <v>32</v>
      </c>
      <c r="B266" s="6" t="s">
        <v>31</v>
      </c>
      <c r="C266" s="6" t="s">
        <v>348</v>
      </c>
      <c r="D266">
        <v>2.25122022628784</v>
      </c>
      <c r="E266">
        <v>4.32356357574462</v>
      </c>
      <c r="F266">
        <v>3.08160972595214</v>
      </c>
    </row>
    <row r="267" spans="1:6" x14ac:dyDescent="0.2">
      <c r="A267" s="6" t="s">
        <v>28</v>
      </c>
      <c r="B267" s="6" t="s">
        <v>27</v>
      </c>
      <c r="C267" s="6" t="s">
        <v>349</v>
      </c>
      <c r="D267">
        <v>2.7106504440307599</v>
      </c>
      <c r="E267">
        <v>3.6819291114807098</v>
      </c>
      <c r="F267">
        <v>2.78173375129699</v>
      </c>
    </row>
    <row r="268" spans="1:6" x14ac:dyDescent="0.2">
      <c r="A268" s="6" t="s">
        <v>34</v>
      </c>
      <c r="B268" s="6" t="s">
        <v>33</v>
      </c>
      <c r="C268" s="6" t="s">
        <v>350</v>
      </c>
      <c r="D268">
        <v>2.4475357532501198</v>
      </c>
      <c r="E268">
        <v>4.9662942886352504</v>
      </c>
      <c r="F268">
        <v>2.5636527538299498</v>
      </c>
    </row>
    <row r="269" spans="1:6" x14ac:dyDescent="0.2">
      <c r="A269" s="6" t="s">
        <v>36</v>
      </c>
      <c r="B269" s="6" t="s">
        <v>35</v>
      </c>
      <c r="C269" s="6" t="s">
        <v>351</v>
      </c>
      <c r="D269">
        <v>1.82555627822875</v>
      </c>
      <c r="E269">
        <v>5.0725159645080504</v>
      </c>
      <c r="F269">
        <v>3.9203252792358398</v>
      </c>
    </row>
    <row r="270" spans="1:6" x14ac:dyDescent="0.2">
      <c r="A270" s="6" t="s">
        <v>26</v>
      </c>
      <c r="B270" s="6" t="s">
        <v>25</v>
      </c>
      <c r="C270" s="6" t="s">
        <v>352</v>
      </c>
      <c r="D270">
        <v>2.4346175193786599</v>
      </c>
      <c r="E270">
        <v>4.7823410034179599</v>
      </c>
      <c r="F270">
        <v>2.6305038928985498</v>
      </c>
    </row>
    <row r="271" spans="1:6" x14ac:dyDescent="0.2">
      <c r="A271" s="6" t="s">
        <v>19</v>
      </c>
      <c r="B271" s="6" t="s">
        <v>18</v>
      </c>
      <c r="C271" s="6" t="s">
        <v>353</v>
      </c>
      <c r="D271">
        <v>1.48862552642822</v>
      </c>
      <c r="E271">
        <v>8.5749158859252894</v>
      </c>
      <c r="F271">
        <v>4.7254476547241202</v>
      </c>
    </row>
    <row r="272" spans="1:6" x14ac:dyDescent="0.2">
      <c r="A272" s="6" t="s">
        <v>18</v>
      </c>
      <c r="B272" s="6" t="s">
        <v>35</v>
      </c>
      <c r="C272" s="6" t="s">
        <v>354</v>
      </c>
      <c r="D272">
        <v>2.7181341648101802</v>
      </c>
      <c r="E272">
        <v>2.7760682106018</v>
      </c>
      <c r="F272">
        <v>3.6781082153320299</v>
      </c>
    </row>
    <row r="273" spans="1:6" x14ac:dyDescent="0.2">
      <c r="A273" s="6" t="s">
        <v>19</v>
      </c>
      <c r="B273" s="6" t="s">
        <v>27</v>
      </c>
      <c r="C273" s="6" t="s">
        <v>355</v>
      </c>
      <c r="D273">
        <v>2.0189094543457</v>
      </c>
      <c r="E273">
        <v>8.6201372146606392</v>
      </c>
      <c r="F273">
        <v>2.5728392601013099</v>
      </c>
    </row>
    <row r="274" spans="1:6" x14ac:dyDescent="0.2">
      <c r="A274" s="6" t="s">
        <v>30</v>
      </c>
      <c r="B274" s="6" t="s">
        <v>28</v>
      </c>
      <c r="C274" s="6" t="s">
        <v>356</v>
      </c>
      <c r="D274">
        <v>3.3588409423828098</v>
      </c>
      <c r="E274">
        <v>4.1237187385559002</v>
      </c>
      <c r="F274">
        <v>2.1749591827392498</v>
      </c>
    </row>
    <row r="275" spans="1:6" x14ac:dyDescent="0.2">
      <c r="A275" s="6" t="s">
        <v>40</v>
      </c>
      <c r="B275" s="6" t="s">
        <v>22</v>
      </c>
      <c r="C275" s="6" t="s">
        <v>357</v>
      </c>
      <c r="D275">
        <v>1.7695885896682699</v>
      </c>
      <c r="E275">
        <v>4.5041270256042401</v>
      </c>
      <c r="F275">
        <v>4.6975207328796298</v>
      </c>
    </row>
    <row r="276" spans="1:6" x14ac:dyDescent="0.2">
      <c r="A276" s="6" t="s">
        <v>25</v>
      </c>
      <c r="B276" s="6" t="s">
        <v>21</v>
      </c>
      <c r="C276" s="6" t="s">
        <v>358</v>
      </c>
      <c r="D276">
        <v>3.1075084209442099</v>
      </c>
      <c r="E276">
        <v>3.26610827445983</v>
      </c>
      <c r="F276">
        <v>2.6879985332489</v>
      </c>
    </row>
    <row r="277" spans="1:6" x14ac:dyDescent="0.2">
      <c r="A277" s="6" t="s">
        <v>38</v>
      </c>
      <c r="B277" s="6" t="s">
        <v>36</v>
      </c>
      <c r="C277" s="6" t="s">
        <v>359</v>
      </c>
      <c r="D277">
        <v>1.9538950920104901</v>
      </c>
      <c r="E277">
        <v>4.00642490386962</v>
      </c>
      <c r="F277">
        <v>4.1910667419433496</v>
      </c>
    </row>
    <row r="278" spans="1:6" x14ac:dyDescent="0.2">
      <c r="A278" s="6" t="s">
        <v>34</v>
      </c>
      <c r="B278" s="6" t="s">
        <v>26</v>
      </c>
      <c r="C278" s="6" t="s">
        <v>360</v>
      </c>
      <c r="D278">
        <v>1.95813059806823</v>
      </c>
      <c r="E278">
        <v>3.8647296428680402</v>
      </c>
      <c r="F278">
        <v>4.3372941017150799</v>
      </c>
    </row>
    <row r="279" spans="1:6" x14ac:dyDescent="0.2">
      <c r="A279" s="6" t="s">
        <v>29</v>
      </c>
      <c r="B279" s="6" t="s">
        <v>37</v>
      </c>
      <c r="C279" s="6" t="s">
        <v>361</v>
      </c>
      <c r="D279">
        <v>2.2654247283935498</v>
      </c>
      <c r="E279">
        <v>3.3977961540222101</v>
      </c>
      <c r="F279">
        <v>3.7839612960815399</v>
      </c>
    </row>
    <row r="280" spans="1:6" x14ac:dyDescent="0.2">
      <c r="A280" s="6" t="s">
        <v>39</v>
      </c>
      <c r="B280" s="6" t="s">
        <v>32</v>
      </c>
      <c r="C280" s="6" t="s">
        <v>362</v>
      </c>
      <c r="D280">
        <v>2.38717365264892</v>
      </c>
      <c r="E280">
        <v>3.07655525207519</v>
      </c>
      <c r="F280">
        <v>3.9054005146026598</v>
      </c>
    </row>
    <row r="281" spans="1:6" x14ac:dyDescent="0.2">
      <c r="A281" s="6" t="s">
        <v>33</v>
      </c>
      <c r="B281" s="6" t="s">
        <v>31</v>
      </c>
      <c r="C281" s="6" t="s">
        <v>363</v>
      </c>
      <c r="D281">
        <v>2.7952256202697701</v>
      </c>
      <c r="E281">
        <v>4.0973424911498997</v>
      </c>
      <c r="F281">
        <v>2.5113861560821502</v>
      </c>
    </row>
    <row r="282" spans="1:6" x14ac:dyDescent="0.2">
      <c r="A282" s="6" t="s">
        <v>35</v>
      </c>
      <c r="B282" s="6" t="s">
        <v>26</v>
      </c>
      <c r="C282" s="6" t="s">
        <v>364</v>
      </c>
      <c r="D282">
        <v>1.7427461147308301</v>
      </c>
      <c r="E282">
        <v>7.3514175415039</v>
      </c>
      <c r="F282">
        <v>3.4463181495666499</v>
      </c>
    </row>
    <row r="283" spans="1:6" x14ac:dyDescent="0.2">
      <c r="A283" s="6" t="s">
        <v>25</v>
      </c>
      <c r="B283" s="6" t="s">
        <v>38</v>
      </c>
      <c r="C283" s="6" t="s">
        <v>365</v>
      </c>
      <c r="D283">
        <v>2.4584217071533199</v>
      </c>
      <c r="E283">
        <v>3.2505347728729199</v>
      </c>
      <c r="F283">
        <v>3.5014829635620099</v>
      </c>
    </row>
    <row r="284" spans="1:6" x14ac:dyDescent="0.2">
      <c r="A284" s="6" t="s">
        <v>27</v>
      </c>
      <c r="B284" s="6" t="s">
        <v>30</v>
      </c>
      <c r="C284" s="6" t="s">
        <v>366</v>
      </c>
      <c r="D284">
        <v>1.75604844093322</v>
      </c>
      <c r="E284">
        <v>4.6926493644714302</v>
      </c>
      <c r="F284">
        <v>4.5989618301391602</v>
      </c>
    </row>
    <row r="285" spans="1:6" x14ac:dyDescent="0.2">
      <c r="A285" s="6" t="s">
        <v>34</v>
      </c>
      <c r="B285" s="6" t="s">
        <v>22</v>
      </c>
      <c r="C285" s="6" t="s">
        <v>367</v>
      </c>
      <c r="D285">
        <v>3.0395925045013401</v>
      </c>
      <c r="E285">
        <v>5.7241220474243102</v>
      </c>
      <c r="F285">
        <v>2.0148727893829301</v>
      </c>
    </row>
    <row r="286" spans="1:6" x14ac:dyDescent="0.2">
      <c r="A286" s="6" t="s">
        <v>39</v>
      </c>
      <c r="B286" s="6" t="s">
        <v>29</v>
      </c>
      <c r="C286" s="6" t="s">
        <v>368</v>
      </c>
      <c r="D286">
        <v>2.0903637409210201</v>
      </c>
      <c r="E286">
        <v>3.6768507957458398</v>
      </c>
      <c r="F286">
        <v>4.0057282447814897</v>
      </c>
    </row>
    <row r="287" spans="1:6" x14ac:dyDescent="0.2">
      <c r="A287" s="6" t="s">
        <v>37</v>
      </c>
      <c r="B287" s="6" t="s">
        <v>36</v>
      </c>
      <c r="C287" s="6" t="s">
        <v>369</v>
      </c>
      <c r="D287">
        <v>1.8651710748672401</v>
      </c>
      <c r="E287">
        <v>3.83295321464538</v>
      </c>
      <c r="F287">
        <v>4.9270615577697701</v>
      </c>
    </row>
    <row r="288" spans="1:6" x14ac:dyDescent="0.2">
      <c r="A288" s="6" t="s">
        <v>28</v>
      </c>
      <c r="B288" s="6" t="s">
        <v>34</v>
      </c>
      <c r="C288" s="6" t="s">
        <v>370</v>
      </c>
      <c r="D288">
        <v>3.5070605278015101</v>
      </c>
      <c r="E288">
        <v>4.1508202552795401</v>
      </c>
      <c r="F288">
        <v>2.1099510192871</v>
      </c>
    </row>
    <row r="289" spans="1:6" x14ac:dyDescent="0.2">
      <c r="A289" s="6" t="s">
        <v>21</v>
      </c>
      <c r="B289" s="6" t="s">
        <v>39</v>
      </c>
      <c r="C289" s="6" t="s">
        <v>371</v>
      </c>
      <c r="D289">
        <v>2.97881627082824</v>
      </c>
      <c r="E289">
        <v>3.4824817180633501</v>
      </c>
      <c r="F289">
        <v>2.6515026092529199</v>
      </c>
    </row>
    <row r="290" spans="1:6" x14ac:dyDescent="0.2">
      <c r="A290" s="6" t="s">
        <v>26</v>
      </c>
      <c r="B290" s="6" t="s">
        <v>30</v>
      </c>
      <c r="C290" s="6" t="s">
        <v>372</v>
      </c>
      <c r="D290">
        <v>1.68720626831054</v>
      </c>
      <c r="E290">
        <v>4.12721824645996</v>
      </c>
      <c r="F290">
        <v>6.0602269172668404</v>
      </c>
    </row>
    <row r="291" spans="1:6" x14ac:dyDescent="0.2">
      <c r="A291" s="6" t="s">
        <v>31</v>
      </c>
      <c r="B291" s="6" t="s">
        <v>38</v>
      </c>
      <c r="C291" s="6" t="s">
        <v>373</v>
      </c>
      <c r="D291">
        <v>3.6749789714813201</v>
      </c>
      <c r="E291">
        <v>6.2781748771667401</v>
      </c>
      <c r="F291">
        <v>1.7586820125579801</v>
      </c>
    </row>
    <row r="292" spans="1:6" x14ac:dyDescent="0.2">
      <c r="A292" s="6" t="s">
        <v>36</v>
      </c>
      <c r="B292" s="6" t="s">
        <v>29</v>
      </c>
      <c r="C292" s="6" t="s">
        <v>374</v>
      </c>
      <c r="D292">
        <v>3.29608082771301</v>
      </c>
      <c r="E292">
        <v>3.8775391578674299</v>
      </c>
      <c r="F292">
        <v>2.2793898582458398</v>
      </c>
    </row>
    <row r="293" spans="1:6" x14ac:dyDescent="0.2">
      <c r="A293" s="6" t="s">
        <v>35</v>
      </c>
      <c r="B293" s="6" t="s">
        <v>25</v>
      </c>
      <c r="C293" s="6" t="s">
        <v>375</v>
      </c>
      <c r="D293">
        <v>2.70345115661621</v>
      </c>
      <c r="E293">
        <v>4.3515977859496999</v>
      </c>
      <c r="F293">
        <v>2.4981153011321999</v>
      </c>
    </row>
    <row r="294" spans="1:6" x14ac:dyDescent="0.2">
      <c r="A294" s="6" t="s">
        <v>37</v>
      </c>
      <c r="B294" s="6" t="s">
        <v>33</v>
      </c>
      <c r="C294" s="6" t="s">
        <v>376</v>
      </c>
      <c r="D294">
        <v>2.2644493579864502</v>
      </c>
      <c r="E294">
        <v>3.50505423545837</v>
      </c>
      <c r="F294">
        <v>3.6618063449859601</v>
      </c>
    </row>
    <row r="295" spans="1:6" x14ac:dyDescent="0.2">
      <c r="A295" s="6" t="s">
        <v>32</v>
      </c>
      <c r="B295" s="6" t="s">
        <v>40</v>
      </c>
      <c r="C295" s="6" t="s">
        <v>377</v>
      </c>
      <c r="D295">
        <v>12.676006317138601</v>
      </c>
      <c r="E295">
        <v>7.87455129623413</v>
      </c>
      <c r="F295">
        <v>1.25925636291503</v>
      </c>
    </row>
    <row r="296" spans="1:6" x14ac:dyDescent="0.2">
      <c r="A296" s="6" t="s">
        <v>27</v>
      </c>
      <c r="B296" s="6" t="s">
        <v>18</v>
      </c>
      <c r="C296" s="6" t="s">
        <v>378</v>
      </c>
      <c r="D296">
        <v>1.33678615093231</v>
      </c>
      <c r="E296">
        <v>8.7602653503417898</v>
      </c>
      <c r="F296">
        <v>7.2576627731323198</v>
      </c>
    </row>
    <row r="297" spans="1:6" x14ac:dyDescent="0.2">
      <c r="A297" s="6" t="s">
        <v>22</v>
      </c>
      <c r="B297" s="6" t="s">
        <v>19</v>
      </c>
      <c r="C297" s="6" t="s">
        <v>379</v>
      </c>
      <c r="D297">
        <v>1.7509241104125901</v>
      </c>
      <c r="E297">
        <v>8.1651439666747994</v>
      </c>
      <c r="F297">
        <v>3.2636952400207502</v>
      </c>
    </row>
    <row r="298" spans="1:6" x14ac:dyDescent="0.2">
      <c r="A298" s="6" t="s">
        <v>31</v>
      </c>
      <c r="B298" s="6" t="s">
        <v>25</v>
      </c>
      <c r="C298" s="6" t="s">
        <v>380</v>
      </c>
      <c r="D298">
        <v>1.9303779602050699</v>
      </c>
      <c r="E298">
        <v>5.3763551712036097</v>
      </c>
      <c r="F298">
        <v>3.3787536621093701</v>
      </c>
    </row>
    <row r="299" spans="1:6" x14ac:dyDescent="0.2">
      <c r="A299" s="6" t="s">
        <v>32</v>
      </c>
      <c r="B299" s="6" t="s">
        <v>18</v>
      </c>
      <c r="C299" s="6" t="s">
        <v>381</v>
      </c>
      <c r="D299">
        <v>2.7829852104186998</v>
      </c>
      <c r="E299">
        <v>4.4926795959472603</v>
      </c>
      <c r="F299">
        <v>2.39183354377746</v>
      </c>
    </row>
    <row r="300" spans="1:6" x14ac:dyDescent="0.2">
      <c r="A300" s="6" t="s">
        <v>26</v>
      </c>
      <c r="B300" s="6" t="s">
        <v>29</v>
      </c>
      <c r="C300" s="6" t="s">
        <v>382</v>
      </c>
      <c r="D300">
        <v>6.3388767242431596</v>
      </c>
      <c r="E300">
        <v>1.6272060871124201</v>
      </c>
      <c r="F300">
        <v>4.3918776512145996</v>
      </c>
    </row>
    <row r="301" spans="1:6" x14ac:dyDescent="0.2">
      <c r="A301" s="6" t="s">
        <v>40</v>
      </c>
      <c r="B301" s="6" t="s">
        <v>35</v>
      </c>
      <c r="C301" s="6" t="s">
        <v>383</v>
      </c>
      <c r="D301">
        <v>1.1364760398864699</v>
      </c>
      <c r="E301">
        <v>13.358434677124</v>
      </c>
      <c r="F301">
        <v>22.1102199554443</v>
      </c>
    </row>
    <row r="302" spans="1:6" x14ac:dyDescent="0.2">
      <c r="A302" s="6" t="s">
        <v>33</v>
      </c>
      <c r="B302" s="6" t="s">
        <v>21</v>
      </c>
      <c r="C302" s="6" t="s">
        <v>384</v>
      </c>
      <c r="D302">
        <v>2.08930468559265</v>
      </c>
      <c r="E302">
        <v>5.8511242866516104</v>
      </c>
      <c r="F302">
        <v>2.8533558845520002</v>
      </c>
    </row>
    <row r="303" spans="1:6" x14ac:dyDescent="0.2">
      <c r="A303" s="6" t="s">
        <v>34</v>
      </c>
      <c r="B303" s="6" t="s">
        <v>38</v>
      </c>
      <c r="C303" s="6" t="s">
        <v>385</v>
      </c>
      <c r="D303">
        <v>2.1112527847289999</v>
      </c>
      <c r="E303">
        <v>4.5565443038940403</v>
      </c>
      <c r="F303">
        <v>3.2585711479186998</v>
      </c>
    </row>
    <row r="304" spans="1:6" x14ac:dyDescent="0.2">
      <c r="A304" s="6" t="s">
        <v>28</v>
      </c>
      <c r="B304" s="6" t="s">
        <v>36</v>
      </c>
      <c r="C304" s="6" t="s">
        <v>386</v>
      </c>
      <c r="D304">
        <v>1.7716592550277701</v>
      </c>
      <c r="E304">
        <v>6.0847058296203604</v>
      </c>
      <c r="F304">
        <v>3.6871676445007302</v>
      </c>
    </row>
    <row r="305" spans="1:6" x14ac:dyDescent="0.2">
      <c r="A305" s="6" t="s">
        <v>30</v>
      </c>
      <c r="B305" s="6" t="s">
        <v>37</v>
      </c>
      <c r="C305" s="6" t="s">
        <v>387</v>
      </c>
      <c r="D305">
        <v>3.4221634864807098</v>
      </c>
      <c r="E305">
        <v>4.1368637084960902</v>
      </c>
      <c r="F305">
        <v>2.1456549167632999</v>
      </c>
    </row>
    <row r="306" spans="1:6" x14ac:dyDescent="0.2">
      <c r="A306" s="6" t="s">
        <v>39</v>
      </c>
      <c r="B306" s="6" t="s">
        <v>19</v>
      </c>
      <c r="C306" s="6" t="s">
        <v>388</v>
      </c>
      <c r="D306">
        <v>2.2014393806457502</v>
      </c>
      <c r="E306">
        <v>8.1778345108032209</v>
      </c>
      <c r="F306">
        <v>2.3614423274993799</v>
      </c>
    </row>
    <row r="307" spans="1:6" x14ac:dyDescent="0.2">
      <c r="A307" s="6" t="s">
        <v>27</v>
      </c>
      <c r="B307" s="6" t="s">
        <v>22</v>
      </c>
      <c r="C307" s="6" t="s">
        <v>389</v>
      </c>
      <c r="D307">
        <v>1.91886866092681</v>
      </c>
      <c r="E307">
        <v>3.3615481853485099</v>
      </c>
      <c r="F307">
        <v>5.5133595466613698</v>
      </c>
    </row>
    <row r="308" spans="1:6" x14ac:dyDescent="0.2">
      <c r="A308" s="6" t="s">
        <v>19</v>
      </c>
      <c r="B308" s="6" t="s">
        <v>32</v>
      </c>
      <c r="C308" s="6" t="s">
        <v>390</v>
      </c>
      <c r="D308">
        <v>1.2407302856445299</v>
      </c>
      <c r="E308">
        <v>8.2934455871581996</v>
      </c>
      <c r="F308">
        <v>13.615465164184499</v>
      </c>
    </row>
    <row r="309" spans="1:6" x14ac:dyDescent="0.2">
      <c r="A309" s="6" t="s">
        <v>35</v>
      </c>
      <c r="B309" s="6" t="s">
        <v>28</v>
      </c>
      <c r="C309" s="6" t="s">
        <v>391</v>
      </c>
      <c r="D309">
        <v>2.8600864410400302</v>
      </c>
      <c r="E309">
        <v>4.93715095520019</v>
      </c>
      <c r="F309">
        <v>2.2330689430236799</v>
      </c>
    </row>
    <row r="310" spans="1:6" x14ac:dyDescent="0.2">
      <c r="A310" s="6" t="s">
        <v>22</v>
      </c>
      <c r="B310" s="6" t="s">
        <v>30</v>
      </c>
      <c r="C310" s="6" t="s">
        <v>392</v>
      </c>
      <c r="D310">
        <v>1.77556824684143</v>
      </c>
      <c r="E310">
        <v>5.6719913482665998</v>
      </c>
      <c r="F310">
        <v>3.8388438224792401</v>
      </c>
    </row>
    <row r="311" spans="1:6" x14ac:dyDescent="0.2">
      <c r="A311" s="6" t="s">
        <v>36</v>
      </c>
      <c r="B311" s="6" t="s">
        <v>26</v>
      </c>
      <c r="C311" s="6" t="s">
        <v>393</v>
      </c>
      <c r="D311">
        <v>1.7008473873138401</v>
      </c>
      <c r="E311">
        <v>7.6425647735595703</v>
      </c>
      <c r="F311">
        <v>3.5560400485992401</v>
      </c>
    </row>
    <row r="312" spans="1:6" x14ac:dyDescent="0.2">
      <c r="A312" s="6" t="s">
        <v>18</v>
      </c>
      <c r="B312" s="6" t="s">
        <v>33</v>
      </c>
      <c r="C312" s="6" t="s">
        <v>394</v>
      </c>
      <c r="D312">
        <v>1.8592947721481301</v>
      </c>
      <c r="E312">
        <v>3.9040751457214302</v>
      </c>
      <c r="F312">
        <v>4.85392141342163</v>
      </c>
    </row>
    <row r="313" spans="1:6" x14ac:dyDescent="0.2">
      <c r="A313" s="6" t="s">
        <v>21</v>
      </c>
      <c r="B313" s="6" t="s">
        <v>27</v>
      </c>
      <c r="C313" s="6" t="s">
        <v>395</v>
      </c>
      <c r="D313">
        <v>3.1373398303985498</v>
      </c>
      <c r="E313">
        <v>3.9223787784576398</v>
      </c>
      <c r="F313">
        <v>2.3457040786743102</v>
      </c>
    </row>
    <row r="314" spans="1:6" x14ac:dyDescent="0.2">
      <c r="A314" s="6" t="s">
        <v>25</v>
      </c>
      <c r="B314" s="6" t="s">
        <v>39</v>
      </c>
      <c r="C314" s="6" t="s">
        <v>396</v>
      </c>
      <c r="D314">
        <v>1.89390003681182</v>
      </c>
      <c r="E314">
        <v>4.1367225646972603</v>
      </c>
      <c r="F314">
        <v>4.3430709838867099</v>
      </c>
    </row>
    <row r="315" spans="1:6" x14ac:dyDescent="0.2">
      <c r="A315" s="6" t="s">
        <v>29</v>
      </c>
      <c r="B315" s="6" t="s">
        <v>31</v>
      </c>
      <c r="C315" s="6" t="s">
        <v>397</v>
      </c>
      <c r="D315">
        <v>3.08466601371765</v>
      </c>
      <c r="E315">
        <v>3.4147815704345699</v>
      </c>
      <c r="F315">
        <v>2.61116218566894</v>
      </c>
    </row>
    <row r="316" spans="1:6" x14ac:dyDescent="0.2">
      <c r="A316" s="6" t="s">
        <v>27</v>
      </c>
      <c r="B316" s="6" t="s">
        <v>35</v>
      </c>
      <c r="C316" s="6" t="s">
        <v>398</v>
      </c>
      <c r="D316">
        <v>2.4792418479919398</v>
      </c>
      <c r="E316">
        <v>4.35965824127197</v>
      </c>
      <c r="F316">
        <v>2.7227549552917401</v>
      </c>
    </row>
    <row r="317" spans="1:6" x14ac:dyDescent="0.2">
      <c r="A317" s="6" t="s">
        <v>28</v>
      </c>
      <c r="B317" s="6" t="s">
        <v>18</v>
      </c>
      <c r="C317" s="6" t="s">
        <v>399</v>
      </c>
      <c r="D317">
        <v>1.79624152183532</v>
      </c>
      <c r="E317">
        <v>4.9776926040649396</v>
      </c>
      <c r="F317">
        <v>4.1256561279296804</v>
      </c>
    </row>
    <row r="318" spans="1:6" x14ac:dyDescent="0.2">
      <c r="A318" s="6" t="s">
        <v>26</v>
      </c>
      <c r="B318" s="6" t="s">
        <v>21</v>
      </c>
      <c r="C318" s="6" t="s">
        <v>400</v>
      </c>
      <c r="D318">
        <v>2.1360559463500901</v>
      </c>
      <c r="E318">
        <v>3.3270080089568999</v>
      </c>
      <c r="F318">
        <v>4.3238167762756303</v>
      </c>
    </row>
    <row r="319" spans="1:6" x14ac:dyDescent="0.2">
      <c r="A319" s="6" t="s">
        <v>40</v>
      </c>
      <c r="B319" s="6" t="s">
        <v>19</v>
      </c>
      <c r="C319" s="6" t="s">
        <v>401</v>
      </c>
      <c r="D319">
        <v>1.4127016067504801</v>
      </c>
      <c r="E319">
        <v>5.0877475738525302</v>
      </c>
      <c r="F319">
        <v>10.461799621581999</v>
      </c>
    </row>
    <row r="320" spans="1:6" x14ac:dyDescent="0.2">
      <c r="A320" s="6" t="s">
        <v>30</v>
      </c>
      <c r="B320" s="6" t="s">
        <v>38</v>
      </c>
      <c r="C320" s="6" t="s">
        <v>402</v>
      </c>
      <c r="D320">
        <v>3.1487348079681299</v>
      </c>
      <c r="E320">
        <v>3.7559680938720699</v>
      </c>
      <c r="F320">
        <v>2.4028692245483398</v>
      </c>
    </row>
    <row r="321" spans="1:6" x14ac:dyDescent="0.2">
      <c r="A321" s="6" t="s">
        <v>34</v>
      </c>
      <c r="B321" s="6" t="s">
        <v>36</v>
      </c>
      <c r="C321" s="6" t="s">
        <v>403</v>
      </c>
      <c r="D321">
        <v>2.5493633747100799</v>
      </c>
      <c r="E321">
        <v>3.99086570739746</v>
      </c>
      <c r="F321">
        <v>2.7997639179229701</v>
      </c>
    </row>
    <row r="322" spans="1:6" x14ac:dyDescent="0.2">
      <c r="A322" s="6" t="s">
        <v>39</v>
      </c>
      <c r="B322" s="6" t="s">
        <v>22</v>
      </c>
      <c r="C322" s="6" t="s">
        <v>404</v>
      </c>
      <c r="D322">
        <v>2.58111500740051</v>
      </c>
      <c r="E322">
        <v>6.1075258255004803</v>
      </c>
      <c r="F322">
        <v>2.2279746532440101</v>
      </c>
    </row>
    <row r="323" spans="1:6" x14ac:dyDescent="0.2">
      <c r="A323" s="6" t="s">
        <v>32</v>
      </c>
      <c r="B323" s="6" t="s">
        <v>25</v>
      </c>
      <c r="C323" s="6" t="s">
        <v>405</v>
      </c>
      <c r="D323">
        <v>3.0560772418975799</v>
      </c>
      <c r="E323">
        <v>4.1590380668640101</v>
      </c>
      <c r="F323">
        <v>2.3129787445068302</v>
      </c>
    </row>
    <row r="324" spans="1:6" x14ac:dyDescent="0.2">
      <c r="A324" s="6" t="s">
        <v>31</v>
      </c>
      <c r="B324" s="6" t="s">
        <v>37</v>
      </c>
      <c r="C324" s="6" t="s">
        <v>406</v>
      </c>
      <c r="D324">
        <v>3.5264604091644198</v>
      </c>
      <c r="E324">
        <v>6.0935754776000897</v>
      </c>
      <c r="F324">
        <v>1.8105372190475399</v>
      </c>
    </row>
    <row r="325" spans="1:6" x14ac:dyDescent="0.2">
      <c r="A325" s="6" t="s">
        <v>33</v>
      </c>
      <c r="B325" s="6" t="s">
        <v>29</v>
      </c>
      <c r="C325" s="6" t="s">
        <v>407</v>
      </c>
      <c r="D325">
        <v>3.0641572475433301</v>
      </c>
      <c r="E325">
        <v>4.5939850807189897</v>
      </c>
      <c r="F325">
        <v>2.1931262016296298</v>
      </c>
    </row>
    <row r="326" spans="1:6" x14ac:dyDescent="0.2">
      <c r="A326" s="6" t="s">
        <v>36</v>
      </c>
      <c r="B326" s="6" t="s">
        <v>30</v>
      </c>
      <c r="C326" s="6" t="s">
        <v>408</v>
      </c>
      <c r="D326">
        <v>2.1537609100341699</v>
      </c>
      <c r="E326">
        <v>4.414306640625</v>
      </c>
      <c r="F326">
        <v>3.2345736026763898</v>
      </c>
    </row>
    <row r="327" spans="1:6" x14ac:dyDescent="0.2">
      <c r="A327" s="6" t="s">
        <v>18</v>
      </c>
      <c r="B327" s="6" t="s">
        <v>39</v>
      </c>
      <c r="C327" s="6" t="s">
        <v>409</v>
      </c>
      <c r="D327">
        <v>2.4018292427062899</v>
      </c>
      <c r="E327">
        <v>4.0832529067993102</v>
      </c>
      <c r="F327">
        <v>2.9520480632781898</v>
      </c>
    </row>
    <row r="328" spans="1:6" x14ac:dyDescent="0.2">
      <c r="A328" s="6" t="s">
        <v>38</v>
      </c>
      <c r="B328" s="6" t="s">
        <v>28</v>
      </c>
      <c r="C328" s="6" t="s">
        <v>410</v>
      </c>
      <c r="D328">
        <v>2.3946137428283598</v>
      </c>
      <c r="E328">
        <v>3.2265045642852699</v>
      </c>
      <c r="F328">
        <v>3.6702198982238698</v>
      </c>
    </row>
    <row r="329" spans="1:6" x14ac:dyDescent="0.2">
      <c r="A329" s="6" t="s">
        <v>22</v>
      </c>
      <c r="B329" s="6" t="s">
        <v>31</v>
      </c>
      <c r="C329" s="6" t="s">
        <v>411</v>
      </c>
      <c r="D329">
        <v>1.57197225093841</v>
      </c>
      <c r="E329">
        <v>3.4860236644744802</v>
      </c>
      <c r="F329">
        <v>12.987576484680099</v>
      </c>
    </row>
    <row r="330" spans="1:6" x14ac:dyDescent="0.2">
      <c r="A330" s="6" t="s">
        <v>21</v>
      </c>
      <c r="B330" s="6" t="s">
        <v>40</v>
      </c>
      <c r="C330" s="6" t="s">
        <v>412</v>
      </c>
      <c r="D330">
        <v>14.1725521087646</v>
      </c>
      <c r="E330">
        <v>7.4783954620361301</v>
      </c>
      <c r="F330">
        <v>1.2567194700241</v>
      </c>
    </row>
    <row r="331" spans="1:6" x14ac:dyDescent="0.2">
      <c r="A331" s="6" t="s">
        <v>25</v>
      </c>
      <c r="B331" s="6" t="s">
        <v>27</v>
      </c>
      <c r="C331" s="6" t="s">
        <v>413</v>
      </c>
      <c r="D331">
        <v>1.9552698135375901</v>
      </c>
      <c r="E331">
        <v>5.6096520423889098</v>
      </c>
      <c r="F331">
        <v>3.2227137088775599</v>
      </c>
    </row>
    <row r="332" spans="1:6" x14ac:dyDescent="0.2">
      <c r="A332" s="6" t="s">
        <v>37</v>
      </c>
      <c r="B332" s="6" t="s">
        <v>26</v>
      </c>
      <c r="C332" s="6" t="s">
        <v>414</v>
      </c>
      <c r="D332">
        <v>4.8944568634033203</v>
      </c>
      <c r="E332">
        <v>1.47872042655944</v>
      </c>
      <c r="F332">
        <v>8.3733253479003906</v>
      </c>
    </row>
    <row r="333" spans="1:6" x14ac:dyDescent="0.2">
      <c r="A333" s="6" t="s">
        <v>29</v>
      </c>
      <c r="B333" s="6" t="s">
        <v>32</v>
      </c>
      <c r="C333" s="6" t="s">
        <v>415</v>
      </c>
      <c r="D333">
        <v>1.7399594783782899</v>
      </c>
      <c r="E333">
        <v>3.89287209510803</v>
      </c>
      <c r="F333">
        <v>5.9384465217590297</v>
      </c>
    </row>
    <row r="334" spans="1:6" x14ac:dyDescent="0.2">
      <c r="A334" s="6" t="s">
        <v>35</v>
      </c>
      <c r="B334" s="6" t="s">
        <v>33</v>
      </c>
      <c r="C334" s="6" t="s">
        <v>416</v>
      </c>
      <c r="D334">
        <v>1.84494829177856</v>
      </c>
      <c r="E334">
        <v>4.24763679504394</v>
      </c>
      <c r="F334">
        <v>4.4932842254638601</v>
      </c>
    </row>
    <row r="335" spans="1:6" x14ac:dyDescent="0.2">
      <c r="A335" s="6" t="s">
        <v>19</v>
      </c>
      <c r="B335" s="6" t="s">
        <v>34</v>
      </c>
      <c r="C335" s="6" t="s">
        <v>417</v>
      </c>
      <c r="D335">
        <v>1.4825185537338199</v>
      </c>
      <c r="E335">
        <v>8.33459377288818</v>
      </c>
      <c r="F335">
        <v>4.8664093017578098</v>
      </c>
    </row>
    <row r="336" spans="1:6" x14ac:dyDescent="0.2">
      <c r="A336" s="6" t="s">
        <v>40</v>
      </c>
      <c r="B336" s="6" t="s">
        <v>39</v>
      </c>
      <c r="C336" s="6" t="s">
        <v>418</v>
      </c>
      <c r="D336">
        <v>1.3010392189025799</v>
      </c>
      <c r="E336">
        <v>9.4249591827392507</v>
      </c>
      <c r="F336">
        <v>7.9819645881652797</v>
      </c>
    </row>
    <row r="337" spans="1:6" x14ac:dyDescent="0.2">
      <c r="A337" s="6" t="s">
        <v>22</v>
      </c>
      <c r="B337" s="6" t="s">
        <v>21</v>
      </c>
      <c r="C337" s="6" t="s">
        <v>419</v>
      </c>
      <c r="D337">
        <v>1.7219389677047701</v>
      </c>
      <c r="E337">
        <v>2.85183382034301</v>
      </c>
      <c r="F337">
        <v>14.5756225585937</v>
      </c>
    </row>
    <row r="338" spans="1:6" x14ac:dyDescent="0.2">
      <c r="A338" s="6" t="s">
        <v>38</v>
      </c>
      <c r="B338" s="6" t="s">
        <v>37</v>
      </c>
      <c r="C338" s="6" t="s">
        <v>420</v>
      </c>
      <c r="D338">
        <v>7.0867185592651296</v>
      </c>
      <c r="E338">
        <v>6.1616907119750897</v>
      </c>
      <c r="F338">
        <v>1.4355485439300499</v>
      </c>
    </row>
    <row r="339" spans="1:6" x14ac:dyDescent="0.2">
      <c r="A339" s="6" t="s">
        <v>28</v>
      </c>
      <c r="B339" s="6" t="s">
        <v>26</v>
      </c>
      <c r="C339" s="6" t="s">
        <v>421</v>
      </c>
      <c r="D339">
        <v>1.8104201555252</v>
      </c>
      <c r="E339">
        <v>3.0694477558135902</v>
      </c>
      <c r="F339">
        <v>8.2067756652831996</v>
      </c>
    </row>
    <row r="340" spans="1:6" x14ac:dyDescent="0.2">
      <c r="A340" s="6" t="s">
        <v>25</v>
      </c>
      <c r="B340" s="6" t="s">
        <v>34</v>
      </c>
      <c r="C340" s="6" t="s">
        <v>422</v>
      </c>
      <c r="D340">
        <v>1.4423599243164</v>
      </c>
      <c r="E340">
        <v>7.3410677909851003</v>
      </c>
      <c r="F340">
        <v>5.8660731315612704</v>
      </c>
    </row>
    <row r="341" spans="1:6" x14ac:dyDescent="0.2">
      <c r="A341" s="6" t="s">
        <v>40</v>
      </c>
      <c r="B341" s="6" t="s">
        <v>27</v>
      </c>
      <c r="C341" s="6" t="s">
        <v>423</v>
      </c>
      <c r="D341">
        <v>1.1364760398864699</v>
      </c>
      <c r="E341">
        <v>13.358434677124</v>
      </c>
      <c r="F341">
        <v>22.1102199554443</v>
      </c>
    </row>
    <row r="342" spans="1:6" x14ac:dyDescent="0.2">
      <c r="A342" s="6" t="s">
        <v>22</v>
      </c>
      <c r="B342" s="6" t="s">
        <v>36</v>
      </c>
      <c r="C342" s="6" t="s">
        <v>424</v>
      </c>
      <c r="D342">
        <v>1.47698330879211</v>
      </c>
      <c r="E342">
        <v>3.4756402969360298</v>
      </c>
      <c r="F342">
        <v>28.386928558349599</v>
      </c>
    </row>
    <row r="343" spans="1:6" x14ac:dyDescent="0.2">
      <c r="A343" s="6" t="s">
        <v>31</v>
      </c>
      <c r="B343" s="6" t="s">
        <v>18</v>
      </c>
      <c r="C343" s="6" t="s">
        <v>425</v>
      </c>
      <c r="D343">
        <v>2.2757771015167201</v>
      </c>
      <c r="E343">
        <v>3.92236232757568</v>
      </c>
      <c r="F343">
        <v>3.2718098163604701</v>
      </c>
    </row>
    <row r="344" spans="1:6" x14ac:dyDescent="0.2">
      <c r="A344" s="6" t="s">
        <v>39</v>
      </c>
      <c r="B344" s="6" t="s">
        <v>37</v>
      </c>
      <c r="C344" s="6" t="s">
        <v>426</v>
      </c>
      <c r="D344">
        <v>4.5925974845886204</v>
      </c>
      <c r="E344">
        <v>5.3984894752502397</v>
      </c>
      <c r="F344">
        <v>1.67498195171356</v>
      </c>
    </row>
    <row r="345" spans="1:6" x14ac:dyDescent="0.2">
      <c r="A345" s="6" t="s">
        <v>29</v>
      </c>
      <c r="B345" s="6" t="s">
        <v>19</v>
      </c>
      <c r="C345" s="6" t="s">
        <v>427</v>
      </c>
      <c r="D345">
        <v>1.69157898426055</v>
      </c>
      <c r="E345">
        <v>4.8216929435729901</v>
      </c>
      <c r="F345">
        <v>4.9642491340637198</v>
      </c>
    </row>
    <row r="346" spans="1:6" x14ac:dyDescent="0.2">
      <c r="A346" s="6" t="s">
        <v>30</v>
      </c>
      <c r="B346" s="6" t="s">
        <v>32</v>
      </c>
      <c r="C346" s="6" t="s">
        <v>428</v>
      </c>
      <c r="D346">
        <v>2.3661687374114901</v>
      </c>
      <c r="E346">
        <v>2.6229798793792698</v>
      </c>
      <c r="F346">
        <v>5.0986552238464302</v>
      </c>
    </row>
    <row r="347" spans="1:6" x14ac:dyDescent="0.2">
      <c r="A347" s="6" t="s">
        <v>38</v>
      </c>
      <c r="B347" s="6" t="s">
        <v>33</v>
      </c>
      <c r="C347" s="6" t="s">
        <v>429</v>
      </c>
      <c r="D347">
        <v>1.86658859252929</v>
      </c>
      <c r="E347">
        <v>4.9604558944702104</v>
      </c>
      <c r="F347">
        <v>3.80707454681396</v>
      </c>
    </row>
    <row r="348" spans="1:6" x14ac:dyDescent="0.2">
      <c r="A348" s="6" t="s">
        <v>21</v>
      </c>
      <c r="B348" s="6" t="s">
        <v>35</v>
      </c>
      <c r="C348" s="6" t="s">
        <v>430</v>
      </c>
      <c r="D348">
        <v>3.2909753322601301</v>
      </c>
      <c r="E348">
        <v>3.3512585163116402</v>
      </c>
      <c r="F348">
        <v>2.5141842365264799</v>
      </c>
    </row>
    <row r="349" spans="1:6" x14ac:dyDescent="0.2">
      <c r="A349" s="6" t="s">
        <v>34</v>
      </c>
      <c r="B349" s="6" t="s">
        <v>30</v>
      </c>
      <c r="C349" s="6" t="s">
        <v>431</v>
      </c>
      <c r="D349">
        <v>2.8450751304626398</v>
      </c>
      <c r="E349">
        <v>3.0438959598541202</v>
      </c>
      <c r="F349">
        <v>3.12510681152343</v>
      </c>
    </row>
    <row r="350" spans="1:6" x14ac:dyDescent="0.2">
      <c r="A350" s="6" t="s">
        <v>26</v>
      </c>
      <c r="B350" s="6" t="s">
        <v>31</v>
      </c>
      <c r="C350" s="6" t="s">
        <v>432</v>
      </c>
      <c r="D350">
        <v>2.3635044097900302</v>
      </c>
      <c r="E350">
        <v>7.2729172706604004</v>
      </c>
      <c r="F350">
        <v>2.2758150100707999</v>
      </c>
    </row>
    <row r="351" spans="1:6" x14ac:dyDescent="0.2">
      <c r="A351" s="6" t="s">
        <v>37</v>
      </c>
      <c r="B351" s="6" t="s">
        <v>28</v>
      </c>
      <c r="C351" s="6" t="s">
        <v>433</v>
      </c>
      <c r="D351">
        <v>2.3216972351074201</v>
      </c>
      <c r="E351">
        <v>2.9516825675964302</v>
      </c>
      <c r="F351">
        <v>4.3385677337646396</v>
      </c>
    </row>
    <row r="352" spans="1:6" x14ac:dyDescent="0.2">
      <c r="A352" s="6" t="s">
        <v>18</v>
      </c>
      <c r="B352" s="6" t="s">
        <v>25</v>
      </c>
      <c r="C352" s="6" t="s">
        <v>434</v>
      </c>
      <c r="D352">
        <v>2.4486899375915501</v>
      </c>
      <c r="E352">
        <v>3.7373557090759202</v>
      </c>
      <c r="F352">
        <v>3.0859482288360498</v>
      </c>
    </row>
    <row r="353" spans="1:6" x14ac:dyDescent="0.2">
      <c r="A353" s="6" t="s">
        <v>32</v>
      </c>
      <c r="B353" s="6" t="s">
        <v>21</v>
      </c>
      <c r="C353" s="6" t="s">
        <v>435</v>
      </c>
      <c r="D353">
        <v>2.9311759471893302</v>
      </c>
      <c r="E353">
        <v>4.2976808547973597</v>
      </c>
      <c r="F353">
        <v>2.34655666351318</v>
      </c>
    </row>
    <row r="354" spans="1:6" x14ac:dyDescent="0.2">
      <c r="A354" s="6" t="s">
        <v>27</v>
      </c>
      <c r="B354" s="6" t="s">
        <v>29</v>
      </c>
      <c r="C354" s="6" t="s">
        <v>436</v>
      </c>
      <c r="D354">
        <v>4.8221182823181099</v>
      </c>
      <c r="E354">
        <v>3.3542397022247301</v>
      </c>
      <c r="F354">
        <v>2.02227687835693</v>
      </c>
    </row>
    <row r="355" spans="1:6" x14ac:dyDescent="0.2">
      <c r="A355" s="6" t="s">
        <v>19</v>
      </c>
      <c r="B355" s="6" t="s">
        <v>38</v>
      </c>
      <c r="C355" s="6" t="s">
        <v>437</v>
      </c>
      <c r="D355">
        <v>1.5424895286560001</v>
      </c>
      <c r="E355">
        <v>5.4626793861389098</v>
      </c>
      <c r="F355">
        <v>5.9298939704895002</v>
      </c>
    </row>
    <row r="356" spans="1:6" x14ac:dyDescent="0.2">
      <c r="A356" s="6" t="s">
        <v>33</v>
      </c>
      <c r="B356" s="6" t="s">
        <v>40</v>
      </c>
      <c r="C356" s="6" t="s">
        <v>438</v>
      </c>
      <c r="D356">
        <v>22.236423492431602</v>
      </c>
      <c r="E356">
        <v>5.2657418251037598</v>
      </c>
      <c r="F356">
        <v>1.3069812059402399</v>
      </c>
    </row>
    <row r="357" spans="1:6" x14ac:dyDescent="0.2">
      <c r="A357" s="6" t="s">
        <v>36</v>
      </c>
      <c r="B357" s="6" t="s">
        <v>39</v>
      </c>
      <c r="C357" s="6" t="s">
        <v>439</v>
      </c>
      <c r="D357">
        <v>1.96459329128265</v>
      </c>
      <c r="E357">
        <v>4.5545310974120996</v>
      </c>
      <c r="F357">
        <v>3.6842286586761399</v>
      </c>
    </row>
    <row r="358" spans="1:6" x14ac:dyDescent="0.2">
      <c r="A358" s="6" t="s">
        <v>35</v>
      </c>
      <c r="B358" s="6" t="s">
        <v>22</v>
      </c>
      <c r="C358" s="6" t="s">
        <v>440</v>
      </c>
      <c r="D358">
        <v>3.3623406887054399</v>
      </c>
      <c r="E358">
        <v>7.7612757682800204</v>
      </c>
      <c r="F358">
        <v>1.7429395914077701</v>
      </c>
    </row>
    <row r="359" spans="1:6" x14ac:dyDescent="0.2">
      <c r="A359" s="6" t="s">
        <v>29</v>
      </c>
      <c r="B359" s="6" t="s">
        <v>38</v>
      </c>
      <c r="C359" s="6" t="s">
        <v>441</v>
      </c>
      <c r="D359">
        <v>1.9920752048492401</v>
      </c>
      <c r="E359">
        <v>5.1751456260681099</v>
      </c>
      <c r="F359">
        <v>3.2810583114624001</v>
      </c>
    </row>
    <row r="360" spans="1:6" x14ac:dyDescent="0.2">
      <c r="A360" s="6" t="s">
        <v>31</v>
      </c>
      <c r="B360" s="6" t="s">
        <v>36</v>
      </c>
      <c r="C360" s="6" t="s">
        <v>442</v>
      </c>
      <c r="D360">
        <v>2.7511968612670898</v>
      </c>
      <c r="E360">
        <v>4.2924985885620099</v>
      </c>
      <c r="F360">
        <v>2.4779629707336399</v>
      </c>
    </row>
    <row r="361" spans="1:6" x14ac:dyDescent="0.2">
      <c r="A361" s="6" t="s">
        <v>30</v>
      </c>
      <c r="B361" s="6" t="s">
        <v>19</v>
      </c>
      <c r="C361" s="6" t="s">
        <v>443</v>
      </c>
      <c r="D361">
        <v>1.73314785957336</v>
      </c>
      <c r="E361">
        <v>3.8444786071777299</v>
      </c>
      <c r="F361">
        <v>6.1386642456054599</v>
      </c>
    </row>
    <row r="362" spans="1:6" x14ac:dyDescent="0.2">
      <c r="A362" s="6" t="s">
        <v>21</v>
      </c>
      <c r="B362" s="6" t="s">
        <v>18</v>
      </c>
      <c r="C362" s="6" t="s">
        <v>444</v>
      </c>
      <c r="D362">
        <v>2.9834568500518799</v>
      </c>
      <c r="E362">
        <v>2.5943334102630602</v>
      </c>
      <c r="F362">
        <v>3.5795738697052002</v>
      </c>
    </row>
    <row r="363" spans="1:6" x14ac:dyDescent="0.2">
      <c r="A363" s="6" t="s">
        <v>22</v>
      </c>
      <c r="B363" s="6" t="s">
        <v>26</v>
      </c>
      <c r="C363" s="6" t="s">
        <v>445</v>
      </c>
      <c r="D363">
        <v>1.5648608207702599</v>
      </c>
      <c r="E363">
        <v>3.0425496101379301</v>
      </c>
      <c r="F363">
        <v>30.965675354003899</v>
      </c>
    </row>
    <row r="364" spans="1:6" x14ac:dyDescent="0.2">
      <c r="A364" s="6" t="s">
        <v>28</v>
      </c>
      <c r="B364" s="6" t="s">
        <v>33</v>
      </c>
      <c r="C364" s="6" t="s">
        <v>446</v>
      </c>
      <c r="D364">
        <v>2.20866823196411</v>
      </c>
      <c r="E364">
        <v>4.7007632255554199</v>
      </c>
      <c r="F364">
        <v>2.9894731044769198</v>
      </c>
    </row>
    <row r="365" spans="1:6" x14ac:dyDescent="0.2">
      <c r="A365" s="6" t="s">
        <v>25</v>
      </c>
      <c r="B365" s="6" t="s">
        <v>37</v>
      </c>
      <c r="C365" s="6" t="s">
        <v>447</v>
      </c>
      <c r="D365">
        <v>2.7381839752197199</v>
      </c>
      <c r="E365">
        <v>3.34053134918212</v>
      </c>
      <c r="F365">
        <v>2.9811518192291202</v>
      </c>
    </row>
    <row r="366" spans="1:6" x14ac:dyDescent="0.2">
      <c r="A366" s="6" t="s">
        <v>39</v>
      </c>
      <c r="B366" s="6" t="s">
        <v>27</v>
      </c>
      <c r="C366" s="6" t="s">
        <v>448</v>
      </c>
      <c r="D366">
        <v>2.1611034870147701</v>
      </c>
      <c r="E366">
        <v>3.90334892272949</v>
      </c>
      <c r="F366">
        <v>3.5576655864715501</v>
      </c>
    </row>
    <row r="367" spans="1:6" x14ac:dyDescent="0.2">
      <c r="A367" s="6" t="s">
        <v>38</v>
      </c>
      <c r="B367" s="6" t="s">
        <v>32</v>
      </c>
      <c r="C367" s="6" t="s">
        <v>449</v>
      </c>
      <c r="D367">
        <v>2.0407037734985298</v>
      </c>
      <c r="E367">
        <v>3.09111380577087</v>
      </c>
      <c r="F367">
        <v>5.3629384040832502</v>
      </c>
    </row>
    <row r="368" spans="1:6" x14ac:dyDescent="0.2">
      <c r="A368" s="6" t="s">
        <v>40</v>
      </c>
      <c r="B368" s="6" t="s">
        <v>34</v>
      </c>
      <c r="C368" s="6" t="s">
        <v>450</v>
      </c>
      <c r="D368">
        <v>1.21717894077301</v>
      </c>
      <c r="E368">
        <v>11.464135169982899</v>
      </c>
      <c r="F368">
        <v>10.964962959289499</v>
      </c>
    </row>
    <row r="369" spans="1:6" x14ac:dyDescent="0.2">
      <c r="A369" s="6" t="s">
        <v>29</v>
      </c>
      <c r="B369" s="6" t="s">
        <v>35</v>
      </c>
      <c r="C369" s="6" t="s">
        <v>451</v>
      </c>
      <c r="D369">
        <v>2.5199103355407702</v>
      </c>
      <c r="E369">
        <v>6.71428966522216</v>
      </c>
      <c r="F369">
        <v>2.20155501365661</v>
      </c>
    </row>
    <row r="370" spans="1:6" x14ac:dyDescent="0.2">
      <c r="A370" s="6" t="s">
        <v>38</v>
      </c>
      <c r="B370" s="6" t="s">
        <v>40</v>
      </c>
      <c r="C370" s="6" t="s">
        <v>452</v>
      </c>
      <c r="D370">
        <v>12.0790700912475</v>
      </c>
      <c r="E370">
        <v>12.4809465408325</v>
      </c>
      <c r="F370">
        <v>1.19461464881896</v>
      </c>
    </row>
    <row r="371" spans="1:6" x14ac:dyDescent="0.2">
      <c r="A371" s="6" t="s">
        <v>37</v>
      </c>
      <c r="B371" s="6" t="s">
        <v>34</v>
      </c>
      <c r="C371" s="6" t="s">
        <v>453</v>
      </c>
      <c r="D371">
        <v>2.2130603790283199</v>
      </c>
      <c r="E371">
        <v>3.5577311515808101</v>
      </c>
      <c r="F371">
        <v>3.7444896697997998</v>
      </c>
    </row>
    <row r="372" spans="1:6" x14ac:dyDescent="0.2">
      <c r="A372" s="6" t="s">
        <v>19</v>
      </c>
      <c r="B372" s="6" t="s">
        <v>28</v>
      </c>
      <c r="C372" s="6" t="s">
        <v>454</v>
      </c>
      <c r="D372">
        <v>2.5938923358917201</v>
      </c>
      <c r="E372">
        <v>3.6702795028686501</v>
      </c>
      <c r="F372">
        <v>2.9238042831420898</v>
      </c>
    </row>
    <row r="373" spans="1:6" x14ac:dyDescent="0.2">
      <c r="A373" s="6" t="s">
        <v>27</v>
      </c>
      <c r="B373" s="6" t="s">
        <v>31</v>
      </c>
      <c r="C373" s="6" t="s">
        <v>455</v>
      </c>
      <c r="D373">
        <v>2.9199774265289302</v>
      </c>
      <c r="E373">
        <v>5.5414118766784597</v>
      </c>
      <c r="F373">
        <v>2.09611916542053</v>
      </c>
    </row>
    <row r="374" spans="1:6" x14ac:dyDescent="0.2">
      <c r="A374" s="6" t="s">
        <v>34</v>
      </c>
      <c r="B374" s="6" t="s">
        <v>29</v>
      </c>
      <c r="C374" s="6" t="s">
        <v>456</v>
      </c>
      <c r="D374">
        <v>3.0320620536804199</v>
      </c>
      <c r="E374">
        <v>4.1074919700622496</v>
      </c>
      <c r="F374">
        <v>2.3433806896209699</v>
      </c>
    </row>
    <row r="375" spans="1:6" x14ac:dyDescent="0.2">
      <c r="A375" s="6" t="s">
        <v>36</v>
      </c>
      <c r="B375" s="6" t="s">
        <v>40</v>
      </c>
      <c r="C375" s="6" t="s">
        <v>457</v>
      </c>
      <c r="D375">
        <v>22.3344612121582</v>
      </c>
      <c r="E375">
        <v>21.068977355956999</v>
      </c>
      <c r="F375">
        <v>1.1016091108322099</v>
      </c>
    </row>
    <row r="376" spans="1:6" x14ac:dyDescent="0.2">
      <c r="A376" s="6" t="s">
        <v>33</v>
      </c>
      <c r="B376" s="6" t="s">
        <v>25</v>
      </c>
      <c r="C376" s="6" t="s">
        <v>458</v>
      </c>
      <c r="D376">
        <v>2.7847046852111799</v>
      </c>
      <c r="E376">
        <v>3.3622498512268</v>
      </c>
      <c r="F376">
        <v>2.91141486167907</v>
      </c>
    </row>
    <row r="377" spans="1:6" x14ac:dyDescent="0.2">
      <c r="A377" s="6" t="s">
        <v>26</v>
      </c>
      <c r="B377" s="6" t="s">
        <v>38</v>
      </c>
      <c r="C377" s="6" t="s">
        <v>459</v>
      </c>
      <c r="D377">
        <v>2.5351271629333398</v>
      </c>
      <c r="E377">
        <v>5.04853916168212</v>
      </c>
      <c r="F377">
        <v>2.4541964530944802</v>
      </c>
    </row>
    <row r="378" spans="1:6" x14ac:dyDescent="0.2">
      <c r="A378" s="6" t="s">
        <v>35</v>
      </c>
      <c r="B378" s="6" t="s">
        <v>39</v>
      </c>
      <c r="C378" s="6" t="s">
        <v>460</v>
      </c>
      <c r="D378">
        <v>2.15380382537841</v>
      </c>
      <c r="E378">
        <v>3.7689578533172599</v>
      </c>
      <c r="F378">
        <v>3.6985001564025799</v>
      </c>
    </row>
    <row r="379" spans="1:6" x14ac:dyDescent="0.2">
      <c r="A379" s="6" t="s">
        <v>32</v>
      </c>
      <c r="B379" s="6" t="s">
        <v>22</v>
      </c>
      <c r="C379" s="6" t="s">
        <v>461</v>
      </c>
      <c r="D379">
        <v>9.0416469573974592</v>
      </c>
      <c r="E379">
        <v>2.9631774425506499</v>
      </c>
      <c r="F379">
        <v>1.81183993816375</v>
      </c>
    </row>
    <row r="380" spans="1:6" x14ac:dyDescent="0.2">
      <c r="A380" s="6" t="s">
        <v>18</v>
      </c>
      <c r="B380" s="6" t="s">
        <v>30</v>
      </c>
      <c r="C380" s="6" t="s">
        <v>462</v>
      </c>
      <c r="D380">
        <v>3.0046505928039502</v>
      </c>
      <c r="E380">
        <v>3.0775864124297998</v>
      </c>
      <c r="F380">
        <v>2.9218182563781698</v>
      </c>
    </row>
    <row r="381" spans="1:6" x14ac:dyDescent="0.2">
      <c r="A381" s="6" t="s">
        <v>37</v>
      </c>
      <c r="B381" s="6" t="s">
        <v>21</v>
      </c>
      <c r="C381" s="6" t="s">
        <v>463</v>
      </c>
      <c r="D381">
        <v>2.45921325683593</v>
      </c>
      <c r="E381">
        <v>3.3638434410095202</v>
      </c>
      <c r="F381">
        <v>3.3773875236511199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1E9F-3B0E-4A4F-A956-1E603A17C901}">
  <dimension ref="A1:F381"/>
  <sheetViews>
    <sheetView workbookViewId="0">
      <selection activeCell="A2" sqref="A2:C381"/>
    </sheetView>
  </sheetViews>
  <sheetFormatPr baseColWidth="10" defaultRowHeight="16" x14ac:dyDescent="0.2"/>
  <cols>
    <col min="1" max="2" width="40.83203125" bestFit="1" customWidth="1"/>
    <col min="3" max="3" width="40.83203125" customWidth="1"/>
    <col min="4" max="6" width="18.83203125" bestFit="1" customWidth="1"/>
  </cols>
  <sheetData>
    <row r="1" spans="1:6" x14ac:dyDescent="0.2">
      <c r="A1" t="s">
        <v>52</v>
      </c>
      <c r="B1" t="s">
        <v>53</v>
      </c>
      <c r="D1" t="s">
        <v>54</v>
      </c>
      <c r="E1" t="s">
        <v>55</v>
      </c>
      <c r="F1" t="s">
        <v>56</v>
      </c>
    </row>
    <row r="2" spans="1:6" x14ac:dyDescent="0.2">
      <c r="A2" t="s">
        <v>18</v>
      </c>
      <c r="B2" t="s">
        <v>19</v>
      </c>
      <c r="C2" t="str">
        <f>A2 &amp; " " &amp;B2</f>
        <v>Crystal Palace Arsenal</v>
      </c>
      <c r="D2">
        <v>1.4959419965744001</v>
      </c>
      <c r="E2">
        <v>8.0371637344360298</v>
      </c>
      <c r="F2">
        <v>4.8285179138183496</v>
      </c>
    </row>
    <row r="3" spans="1:6" x14ac:dyDescent="0.2">
      <c r="A3" t="s">
        <v>21</v>
      </c>
      <c r="B3" t="s">
        <v>22</v>
      </c>
      <c r="C3" t="str">
        <f t="shared" ref="C3:C66" si="0">A3 &amp; " " &amp;B3</f>
        <v>Fulham Liverpool</v>
      </c>
      <c r="D3">
        <v>2.5205948352813698</v>
      </c>
      <c r="E3">
        <v>5.7107582092285103</v>
      </c>
      <c r="F3">
        <v>2.3355743885040199</v>
      </c>
    </row>
    <row r="4" spans="1:6" x14ac:dyDescent="0.2">
      <c r="A4" t="s">
        <v>33</v>
      </c>
      <c r="B4" t="s">
        <v>34</v>
      </c>
      <c r="C4" t="str">
        <f t="shared" si="0"/>
        <v>Everton Chelsea</v>
      </c>
      <c r="D4">
        <v>2.08036756515502</v>
      </c>
      <c r="E4">
        <v>7.3162641525268501</v>
      </c>
      <c r="F4">
        <v>2.61346435546875</v>
      </c>
    </row>
    <row r="5" spans="1:6" x14ac:dyDescent="0.2">
      <c r="A5" t="s">
        <v>25</v>
      </c>
      <c r="B5" t="s">
        <v>26</v>
      </c>
      <c r="C5" t="str">
        <f t="shared" si="0"/>
        <v>Bournemouth Aston Villa</v>
      </c>
      <c r="D5">
        <v>2.16652512550354</v>
      </c>
      <c r="E5">
        <v>4.0333471298217702</v>
      </c>
      <c r="F5">
        <v>3.4423599243164</v>
      </c>
    </row>
    <row r="6" spans="1:6" x14ac:dyDescent="0.2">
      <c r="A6" t="s">
        <v>31</v>
      </c>
      <c r="B6" t="s">
        <v>32</v>
      </c>
      <c r="C6" t="str">
        <f t="shared" si="0"/>
        <v>Tottenham Southampton</v>
      </c>
      <c r="D6">
        <v>3.2994205951690598</v>
      </c>
      <c r="E6">
        <v>9.7277889251708896</v>
      </c>
      <c r="F6">
        <v>1.68316686153411</v>
      </c>
    </row>
    <row r="7" spans="1:6" x14ac:dyDescent="0.2">
      <c r="A7" t="s">
        <v>27</v>
      </c>
      <c r="B7" t="s">
        <v>28</v>
      </c>
      <c r="C7" t="str">
        <f t="shared" si="0"/>
        <v>Leeds Wolves</v>
      </c>
      <c r="D7">
        <v>2.7136671543121298</v>
      </c>
      <c r="E7">
        <v>3.7661218643188401</v>
      </c>
      <c r="F7">
        <v>2.7324657440185498</v>
      </c>
    </row>
    <row r="8" spans="1:6" x14ac:dyDescent="0.2">
      <c r="A8" t="s">
        <v>29</v>
      </c>
      <c r="B8" t="s">
        <v>30</v>
      </c>
      <c r="C8" t="str">
        <f t="shared" si="0"/>
        <v>Newcastle Nott'm Forest</v>
      </c>
      <c r="D8">
        <v>1.7375462055206199</v>
      </c>
      <c r="E8">
        <v>5.12617683410644</v>
      </c>
      <c r="F8">
        <v>4.3592238426208496</v>
      </c>
    </row>
    <row r="9" spans="1:6" x14ac:dyDescent="0.2">
      <c r="A9" t="s">
        <v>37</v>
      </c>
      <c r="B9" t="s">
        <v>38</v>
      </c>
      <c r="C9" t="str">
        <f t="shared" si="0"/>
        <v>Man United Brighton</v>
      </c>
      <c r="D9">
        <v>1.33343636989593</v>
      </c>
      <c r="E9">
        <v>7.4348993301391602</v>
      </c>
      <c r="F9">
        <v>8.6537265777587802</v>
      </c>
    </row>
    <row r="10" spans="1:6" x14ac:dyDescent="0.2">
      <c r="A10" t="s">
        <v>39</v>
      </c>
      <c r="B10" t="s">
        <v>40</v>
      </c>
      <c r="C10" t="str">
        <f t="shared" si="0"/>
        <v>West Ham Man City</v>
      </c>
      <c r="D10">
        <v>3.59788918495178</v>
      </c>
      <c r="E10">
        <v>3.6870527267456001</v>
      </c>
      <c r="F10">
        <v>2.2180821895599299</v>
      </c>
    </row>
    <row r="11" spans="1:6" x14ac:dyDescent="0.2">
      <c r="A11" t="s">
        <v>35</v>
      </c>
      <c r="B11" t="s">
        <v>36</v>
      </c>
      <c r="C11" t="str">
        <f t="shared" si="0"/>
        <v>Leicester Brentford</v>
      </c>
      <c r="D11">
        <v>1.42611396312713</v>
      </c>
      <c r="E11">
        <v>7.1844840049743599</v>
      </c>
      <c r="F11">
        <v>6.2654719352722097</v>
      </c>
    </row>
    <row r="12" spans="1:6" x14ac:dyDescent="0.2">
      <c r="A12" t="s">
        <v>26</v>
      </c>
      <c r="B12" t="s">
        <v>33</v>
      </c>
      <c r="C12" t="str">
        <f t="shared" si="0"/>
        <v>Aston Villa Everton</v>
      </c>
      <c r="D12">
        <v>5.6090173721313397</v>
      </c>
      <c r="E12">
        <v>1.35715544223785</v>
      </c>
      <c r="F12">
        <v>11.7812910079956</v>
      </c>
    </row>
    <row r="13" spans="1:6" x14ac:dyDescent="0.2">
      <c r="A13" t="s">
        <v>28</v>
      </c>
      <c r="B13" t="s">
        <v>21</v>
      </c>
      <c r="C13" t="str">
        <f t="shared" si="0"/>
        <v>Wolves Fulham</v>
      </c>
      <c r="D13">
        <v>5.9136171340942303</v>
      </c>
      <c r="E13">
        <v>13.545325279235801</v>
      </c>
      <c r="F13">
        <v>1.32087743282318</v>
      </c>
    </row>
    <row r="14" spans="1:6" x14ac:dyDescent="0.2">
      <c r="A14" t="s">
        <v>19</v>
      </c>
      <c r="B14" t="s">
        <v>35</v>
      </c>
      <c r="C14" t="str">
        <f t="shared" si="0"/>
        <v>Arsenal Leicester</v>
      </c>
      <c r="D14">
        <v>1.34951055049896</v>
      </c>
      <c r="E14">
        <v>7.7139978408813397</v>
      </c>
      <c r="F14">
        <v>7.7305979728698704</v>
      </c>
    </row>
    <row r="15" spans="1:6" x14ac:dyDescent="0.2">
      <c r="A15" t="s">
        <v>36</v>
      </c>
      <c r="B15" t="s">
        <v>37</v>
      </c>
      <c r="C15" t="str">
        <f t="shared" si="0"/>
        <v>Brentford Man United</v>
      </c>
      <c r="D15">
        <v>2.5617160797119101</v>
      </c>
      <c r="E15">
        <v>4.8406739234924299</v>
      </c>
      <c r="F15">
        <v>2.4810581207275302</v>
      </c>
    </row>
    <row r="16" spans="1:6" x14ac:dyDescent="0.2">
      <c r="A16" t="s">
        <v>40</v>
      </c>
      <c r="B16" t="s">
        <v>25</v>
      </c>
      <c r="C16" t="str">
        <f t="shared" si="0"/>
        <v>Man City Bournemouth</v>
      </c>
      <c r="D16">
        <v>1.3344758749008101</v>
      </c>
      <c r="E16">
        <v>5.8404684066772399</v>
      </c>
      <c r="F16">
        <v>12.590816497802701</v>
      </c>
    </row>
    <row r="17" spans="1:6" x14ac:dyDescent="0.2">
      <c r="A17" t="s">
        <v>38</v>
      </c>
      <c r="B17" t="s">
        <v>29</v>
      </c>
      <c r="C17" t="str">
        <f t="shared" si="0"/>
        <v>Brighton Newcastle</v>
      </c>
      <c r="D17">
        <v>2.65965700149536</v>
      </c>
      <c r="E17">
        <v>2.03440141677856</v>
      </c>
      <c r="F17">
        <v>7.54907178878784</v>
      </c>
    </row>
    <row r="18" spans="1:6" x14ac:dyDescent="0.2">
      <c r="A18" t="s">
        <v>32</v>
      </c>
      <c r="B18" t="s">
        <v>27</v>
      </c>
      <c r="C18" t="str">
        <f t="shared" si="0"/>
        <v>Southampton Leeds</v>
      </c>
      <c r="D18">
        <v>2.8204977512359601</v>
      </c>
      <c r="E18">
        <v>3.5280859470367401</v>
      </c>
      <c r="F18">
        <v>2.7623331546783398</v>
      </c>
    </row>
    <row r="19" spans="1:6" x14ac:dyDescent="0.2">
      <c r="A19" t="s">
        <v>30</v>
      </c>
      <c r="B19" t="s">
        <v>39</v>
      </c>
      <c r="C19" t="str">
        <f t="shared" si="0"/>
        <v>Nott'm Forest West Ham</v>
      </c>
      <c r="D19">
        <v>3.4198460578918399</v>
      </c>
      <c r="E19">
        <v>3.42873978614807</v>
      </c>
      <c r="F19">
        <v>2.4042115211486799</v>
      </c>
    </row>
    <row r="20" spans="1:6" x14ac:dyDescent="0.2">
      <c r="A20" t="s">
        <v>34</v>
      </c>
      <c r="B20" t="s">
        <v>31</v>
      </c>
      <c r="C20" t="str">
        <f t="shared" si="0"/>
        <v>Chelsea Tottenham</v>
      </c>
      <c r="D20">
        <v>1.87266504764556</v>
      </c>
      <c r="E20">
        <v>3.7644591331481898</v>
      </c>
      <c r="F20">
        <v>4.9910340309143004</v>
      </c>
    </row>
    <row r="21" spans="1:6" x14ac:dyDescent="0.2">
      <c r="A21" t="s">
        <v>22</v>
      </c>
      <c r="B21" t="s">
        <v>18</v>
      </c>
      <c r="C21" t="str">
        <f t="shared" si="0"/>
        <v>Liverpool Crystal Palace</v>
      </c>
      <c r="D21">
        <v>1.794881939888</v>
      </c>
      <c r="E21">
        <v>5.2478957176208496</v>
      </c>
      <c r="F21">
        <v>3.96341347694396</v>
      </c>
    </row>
    <row r="22" spans="1:6" x14ac:dyDescent="0.2">
      <c r="A22" t="s">
        <v>33</v>
      </c>
      <c r="B22" t="s">
        <v>30</v>
      </c>
      <c r="C22" t="str">
        <f t="shared" si="0"/>
        <v>Everton Nott'm Forest</v>
      </c>
      <c r="D22">
        <v>5.0004110336303702</v>
      </c>
      <c r="E22">
        <v>7.9544095993041903</v>
      </c>
      <c r="F22">
        <v>1.4830194711685101</v>
      </c>
    </row>
    <row r="23" spans="1:6" x14ac:dyDescent="0.2">
      <c r="A23" t="s">
        <v>18</v>
      </c>
      <c r="B23" t="s">
        <v>26</v>
      </c>
      <c r="C23" t="str">
        <f t="shared" si="0"/>
        <v>Crystal Palace Aston Villa</v>
      </c>
      <c r="D23">
        <v>2.4801437854766801</v>
      </c>
      <c r="E23">
        <v>8.50380039215087</v>
      </c>
      <c r="F23">
        <v>2.08679819107055</v>
      </c>
    </row>
    <row r="24" spans="1:6" x14ac:dyDescent="0.2">
      <c r="A24" t="s">
        <v>31</v>
      </c>
      <c r="B24" t="s">
        <v>28</v>
      </c>
      <c r="C24" t="str">
        <f t="shared" si="0"/>
        <v>Tottenham Wolves</v>
      </c>
      <c r="D24">
        <v>1.8472548723220801</v>
      </c>
      <c r="E24">
        <v>3.6796057224273602</v>
      </c>
      <c r="F24">
        <v>5.3507995605468697</v>
      </c>
    </row>
    <row r="25" spans="1:6" x14ac:dyDescent="0.2">
      <c r="A25" t="s">
        <v>35</v>
      </c>
      <c r="B25" t="s">
        <v>32</v>
      </c>
      <c r="C25" t="str">
        <f t="shared" si="0"/>
        <v>Leicester Southampton</v>
      </c>
      <c r="D25">
        <v>1.91448962688446</v>
      </c>
      <c r="E25">
        <v>3.0593054294586102</v>
      </c>
      <c r="F25">
        <v>6.6314764022827104</v>
      </c>
    </row>
    <row r="26" spans="1:6" x14ac:dyDescent="0.2">
      <c r="A26" t="s">
        <v>25</v>
      </c>
      <c r="B26" t="s">
        <v>19</v>
      </c>
      <c r="C26" t="str">
        <f t="shared" si="0"/>
        <v>Bournemouth Arsenal</v>
      </c>
      <c r="D26">
        <v>1.78363513946533</v>
      </c>
      <c r="E26">
        <v>4.3970742225646902</v>
      </c>
      <c r="F26">
        <v>4.7186894416809002</v>
      </c>
    </row>
    <row r="27" spans="1:6" x14ac:dyDescent="0.2">
      <c r="A27" t="s">
        <v>21</v>
      </c>
      <c r="B27" t="s">
        <v>36</v>
      </c>
      <c r="C27" t="str">
        <f t="shared" si="0"/>
        <v>Fulham Brentford</v>
      </c>
      <c r="D27">
        <v>1.4072130918502801</v>
      </c>
      <c r="E27">
        <v>6.8855919837951598</v>
      </c>
      <c r="F27">
        <v>6.9374704360961896</v>
      </c>
    </row>
    <row r="28" spans="1:6" x14ac:dyDescent="0.2">
      <c r="A28" t="s">
        <v>39</v>
      </c>
      <c r="B28" t="s">
        <v>38</v>
      </c>
      <c r="C28" t="str">
        <f t="shared" si="0"/>
        <v>West Ham Brighton</v>
      </c>
      <c r="D28">
        <v>2.11981201171875</v>
      </c>
      <c r="E28">
        <v>5.3774762153625399</v>
      </c>
      <c r="F28">
        <v>2.9214210510253902</v>
      </c>
    </row>
    <row r="29" spans="1:6" x14ac:dyDescent="0.2">
      <c r="A29" t="s">
        <v>29</v>
      </c>
      <c r="B29" t="s">
        <v>40</v>
      </c>
      <c r="C29" t="str">
        <f t="shared" si="0"/>
        <v>Newcastle Man City</v>
      </c>
      <c r="D29">
        <v>6.8650360107421804</v>
      </c>
      <c r="E29">
        <v>4.7779417037963796</v>
      </c>
      <c r="F29">
        <v>1.55029332637786</v>
      </c>
    </row>
    <row r="30" spans="1:6" x14ac:dyDescent="0.2">
      <c r="A30" t="s">
        <v>27</v>
      </c>
      <c r="B30" t="s">
        <v>34</v>
      </c>
      <c r="C30" t="str">
        <f t="shared" si="0"/>
        <v>Leeds Chelsea</v>
      </c>
      <c r="D30">
        <v>1.67337846755981</v>
      </c>
      <c r="E30">
        <v>4.8365573883056596</v>
      </c>
      <c r="F30">
        <v>5.1112208366393999</v>
      </c>
    </row>
    <row r="31" spans="1:6" x14ac:dyDescent="0.2">
      <c r="A31" t="s">
        <v>37</v>
      </c>
      <c r="B31" t="s">
        <v>22</v>
      </c>
      <c r="C31" t="str">
        <f t="shared" si="0"/>
        <v>Man United Liverpool</v>
      </c>
      <c r="D31">
        <v>4.4823269844055096</v>
      </c>
      <c r="E31">
        <v>6.3788595199584899</v>
      </c>
      <c r="F31">
        <v>1.61255538463592</v>
      </c>
    </row>
    <row r="32" spans="1:6" x14ac:dyDescent="0.2">
      <c r="A32" t="s">
        <v>34</v>
      </c>
      <c r="B32" t="s">
        <v>35</v>
      </c>
      <c r="C32" t="str">
        <f t="shared" si="0"/>
        <v>Chelsea Leicester</v>
      </c>
      <c r="D32">
        <v>2.2982749938964799</v>
      </c>
      <c r="E32">
        <v>4.6282258033752397</v>
      </c>
      <c r="F32">
        <v>2.8667626380920401</v>
      </c>
    </row>
    <row r="33" spans="1:6" x14ac:dyDescent="0.2">
      <c r="A33" t="s">
        <v>36</v>
      </c>
      <c r="B33" t="s">
        <v>33</v>
      </c>
      <c r="C33" t="str">
        <f t="shared" si="0"/>
        <v>Brentford Everton</v>
      </c>
      <c r="D33">
        <v>2.4438233375549299</v>
      </c>
      <c r="E33">
        <v>3.74942946434021</v>
      </c>
      <c r="F33">
        <v>3.08548712730407</v>
      </c>
    </row>
    <row r="34" spans="1:6" x14ac:dyDescent="0.2">
      <c r="A34" t="s">
        <v>40</v>
      </c>
      <c r="B34" t="s">
        <v>18</v>
      </c>
      <c r="C34" t="str">
        <f t="shared" si="0"/>
        <v>Man City Crystal Palace</v>
      </c>
      <c r="D34">
        <v>1.10758924484252</v>
      </c>
      <c r="E34">
        <v>16.0569553375244</v>
      </c>
      <c r="F34">
        <v>28.686265945434499</v>
      </c>
    </row>
    <row r="35" spans="1:6" x14ac:dyDescent="0.2">
      <c r="A35" t="s">
        <v>38</v>
      </c>
      <c r="B35" t="s">
        <v>27</v>
      </c>
      <c r="C35" t="str">
        <f t="shared" si="0"/>
        <v>Brighton Leeds</v>
      </c>
      <c r="D35">
        <v>2.1155016422271702</v>
      </c>
      <c r="E35">
        <v>6.9797396659851003</v>
      </c>
      <c r="F35">
        <v>2.6039834022521902</v>
      </c>
    </row>
    <row r="36" spans="1:6" x14ac:dyDescent="0.2">
      <c r="A36" t="s">
        <v>19</v>
      </c>
      <c r="B36" t="s">
        <v>21</v>
      </c>
      <c r="C36" t="str">
        <f t="shared" si="0"/>
        <v>Arsenal Fulham</v>
      </c>
      <c r="D36">
        <v>1.1734806299209499</v>
      </c>
      <c r="E36">
        <v>11.4640092849731</v>
      </c>
      <c r="F36">
        <v>16.500373840331999</v>
      </c>
    </row>
    <row r="37" spans="1:6" x14ac:dyDescent="0.2">
      <c r="A37" t="s">
        <v>22</v>
      </c>
      <c r="B37" t="s">
        <v>25</v>
      </c>
      <c r="C37" t="str">
        <f t="shared" si="0"/>
        <v>Liverpool Bournemouth</v>
      </c>
      <c r="D37">
        <v>2.4722187519073402</v>
      </c>
      <c r="E37">
        <v>3.4577867984771702</v>
      </c>
      <c r="F37">
        <v>3.26474404335021</v>
      </c>
    </row>
    <row r="38" spans="1:6" x14ac:dyDescent="0.2">
      <c r="A38" t="s">
        <v>32</v>
      </c>
      <c r="B38" t="s">
        <v>37</v>
      </c>
      <c r="C38" t="str">
        <f t="shared" si="0"/>
        <v>Southampton Man United</v>
      </c>
      <c r="D38">
        <v>2.8469009399414</v>
      </c>
      <c r="E38">
        <v>3.1441164016723602</v>
      </c>
      <c r="F38">
        <v>3.0240128040313698</v>
      </c>
    </row>
    <row r="39" spans="1:6" x14ac:dyDescent="0.2">
      <c r="A39" t="s">
        <v>30</v>
      </c>
      <c r="B39" t="s">
        <v>31</v>
      </c>
      <c r="C39" t="str">
        <f t="shared" si="0"/>
        <v>Nott'm Forest Tottenham</v>
      </c>
      <c r="D39">
        <v>2.5507900714874201</v>
      </c>
      <c r="E39">
        <v>3.7178671360015798</v>
      </c>
      <c r="F39">
        <v>2.9499118328094398</v>
      </c>
    </row>
    <row r="40" spans="1:6" x14ac:dyDescent="0.2">
      <c r="A40" t="s">
        <v>28</v>
      </c>
      <c r="B40" t="s">
        <v>29</v>
      </c>
      <c r="C40" t="str">
        <f t="shared" si="0"/>
        <v>Wolves Newcastle</v>
      </c>
      <c r="D40">
        <v>11.571104049682599</v>
      </c>
      <c r="E40">
        <v>1.40545082092285</v>
      </c>
      <c r="F40">
        <v>4.9489665031433097</v>
      </c>
    </row>
    <row r="41" spans="1:6" x14ac:dyDescent="0.2">
      <c r="A41" t="s">
        <v>26</v>
      </c>
      <c r="B41" t="s">
        <v>39</v>
      </c>
      <c r="C41" t="str">
        <f t="shared" si="0"/>
        <v>Aston Villa West Ham</v>
      </c>
      <c r="D41">
        <v>2.3628129959106401</v>
      </c>
      <c r="E41">
        <v>3.2668988704681299</v>
      </c>
      <c r="F41">
        <v>3.6944675445556601</v>
      </c>
    </row>
    <row r="42" spans="1:6" x14ac:dyDescent="0.2">
      <c r="A42" t="s">
        <v>27</v>
      </c>
      <c r="B42" t="s">
        <v>33</v>
      </c>
      <c r="C42" t="str">
        <f t="shared" si="0"/>
        <v>Leeds Everton</v>
      </c>
      <c r="D42">
        <v>2.5558311939239502</v>
      </c>
      <c r="E42">
        <v>2.0920786857604901</v>
      </c>
      <c r="F42">
        <v>7.6485137939453098</v>
      </c>
    </row>
    <row r="43" spans="1:6" x14ac:dyDescent="0.2">
      <c r="A43" t="s">
        <v>21</v>
      </c>
      <c r="B43" t="s">
        <v>38</v>
      </c>
      <c r="C43" t="str">
        <f t="shared" si="0"/>
        <v>Fulham Brighton</v>
      </c>
      <c r="D43">
        <v>1.54552578926086</v>
      </c>
      <c r="E43">
        <v>9.8533468246459908</v>
      </c>
      <c r="F43">
        <v>3.9764168262481601</v>
      </c>
    </row>
    <row r="44" spans="1:6" x14ac:dyDescent="0.2">
      <c r="A44" t="s">
        <v>32</v>
      </c>
      <c r="B44" t="s">
        <v>34</v>
      </c>
      <c r="C44" t="str">
        <f t="shared" si="0"/>
        <v>Southampton Chelsea</v>
      </c>
      <c r="D44">
        <v>2.2389788627624498</v>
      </c>
      <c r="E44">
        <v>6.1915297508239702</v>
      </c>
      <c r="F44">
        <v>2.5519523620605402</v>
      </c>
    </row>
    <row r="45" spans="1:6" x14ac:dyDescent="0.2">
      <c r="A45" t="s">
        <v>18</v>
      </c>
      <c r="B45" t="s">
        <v>36</v>
      </c>
      <c r="C45" t="str">
        <f t="shared" si="0"/>
        <v>Crystal Palace Brentford</v>
      </c>
      <c r="D45">
        <v>1.93798887729644</v>
      </c>
      <c r="E45">
        <v>6.8336243629455504</v>
      </c>
      <c r="F45">
        <v>2.9615068435668901</v>
      </c>
    </row>
    <row r="46" spans="1:6" x14ac:dyDescent="0.2">
      <c r="A46" t="s">
        <v>40</v>
      </c>
      <c r="B46" t="s">
        <v>30</v>
      </c>
      <c r="C46" t="str">
        <f t="shared" si="0"/>
        <v>Man City Nott'm Forest</v>
      </c>
      <c r="D46">
        <v>1.2222491502761801</v>
      </c>
      <c r="E46">
        <v>23.556835174560501</v>
      </c>
      <c r="F46">
        <v>7.1743364334106401</v>
      </c>
    </row>
    <row r="47" spans="1:6" x14ac:dyDescent="0.2">
      <c r="A47" t="s">
        <v>19</v>
      </c>
      <c r="B47" t="s">
        <v>26</v>
      </c>
      <c r="C47" t="str">
        <f t="shared" si="0"/>
        <v>Arsenal Aston Villa</v>
      </c>
      <c r="D47">
        <v>1.32528531551361</v>
      </c>
      <c r="E47">
        <v>7.59543657302856</v>
      </c>
      <c r="F47">
        <v>8.7883138656616193</v>
      </c>
    </row>
    <row r="48" spans="1:6" x14ac:dyDescent="0.2">
      <c r="A48" t="s">
        <v>25</v>
      </c>
      <c r="B48" t="s">
        <v>28</v>
      </c>
      <c r="C48" t="str">
        <f t="shared" si="0"/>
        <v>Bournemouth Wolves</v>
      </c>
      <c r="D48">
        <v>3.6875736713409402</v>
      </c>
      <c r="E48">
        <v>2.4977967739105198</v>
      </c>
      <c r="F48">
        <v>3.0444538593292201</v>
      </c>
    </row>
    <row r="49" spans="1:6" x14ac:dyDescent="0.2">
      <c r="A49" t="s">
        <v>39</v>
      </c>
      <c r="B49" t="s">
        <v>31</v>
      </c>
      <c r="C49" t="str">
        <f t="shared" si="0"/>
        <v>West Ham Tottenham</v>
      </c>
      <c r="D49">
        <v>1.5288219451904199</v>
      </c>
      <c r="E49">
        <v>6.69974613189697</v>
      </c>
      <c r="F49">
        <v>5.0853786468505797</v>
      </c>
    </row>
    <row r="50" spans="1:6" x14ac:dyDescent="0.2">
      <c r="A50" t="s">
        <v>22</v>
      </c>
      <c r="B50" t="s">
        <v>29</v>
      </c>
      <c r="C50" t="str">
        <f t="shared" si="0"/>
        <v>Liverpool Newcastle</v>
      </c>
      <c r="D50">
        <v>2.6097326278686501</v>
      </c>
      <c r="E50">
        <v>2.9804425239562899</v>
      </c>
      <c r="F50">
        <v>3.5549437999725302</v>
      </c>
    </row>
    <row r="51" spans="1:6" x14ac:dyDescent="0.2">
      <c r="A51" t="s">
        <v>35</v>
      </c>
      <c r="B51" t="s">
        <v>37</v>
      </c>
      <c r="C51" t="str">
        <f t="shared" si="0"/>
        <v>Leicester Man United</v>
      </c>
      <c r="D51">
        <v>6.1642646789550701</v>
      </c>
      <c r="E51">
        <v>2.76598644256591</v>
      </c>
      <c r="F51">
        <v>2.09978151321411</v>
      </c>
    </row>
    <row r="52" spans="1:6" x14ac:dyDescent="0.2">
      <c r="A52" t="s">
        <v>33</v>
      </c>
      <c r="B52" t="s">
        <v>22</v>
      </c>
      <c r="C52" t="str">
        <f t="shared" si="0"/>
        <v>Everton Liverpool</v>
      </c>
      <c r="D52">
        <v>12.853445053100501</v>
      </c>
      <c r="E52">
        <v>13.2593460083007</v>
      </c>
      <c r="F52">
        <v>1.1809424161911</v>
      </c>
    </row>
    <row r="53" spans="1:6" x14ac:dyDescent="0.2">
      <c r="A53" t="s">
        <v>28</v>
      </c>
      <c r="B53" t="s">
        <v>32</v>
      </c>
      <c r="C53" t="str">
        <f t="shared" si="0"/>
        <v>Wolves Southampton</v>
      </c>
      <c r="D53">
        <v>5.4267277717590297</v>
      </c>
      <c r="E53">
        <v>1.9523671865463199</v>
      </c>
      <c r="F53">
        <v>3.2945871353149401</v>
      </c>
    </row>
    <row r="54" spans="1:6" x14ac:dyDescent="0.2">
      <c r="A54" t="s">
        <v>29</v>
      </c>
      <c r="B54" t="s">
        <v>18</v>
      </c>
      <c r="C54" t="str">
        <f t="shared" si="0"/>
        <v>Newcastle Crystal Palace</v>
      </c>
      <c r="D54">
        <v>1.89863216876983</v>
      </c>
      <c r="E54">
        <v>3.8942725658416699</v>
      </c>
      <c r="F54">
        <v>4.6185603141784597</v>
      </c>
    </row>
    <row r="55" spans="1:6" x14ac:dyDescent="0.2">
      <c r="A55" t="s">
        <v>31</v>
      </c>
      <c r="B55" t="s">
        <v>21</v>
      </c>
      <c r="C55" t="str">
        <f t="shared" si="0"/>
        <v>Tottenham Fulham</v>
      </c>
      <c r="D55">
        <v>1.1429910659789999</v>
      </c>
      <c r="E55">
        <v>25.109560012817301</v>
      </c>
      <c r="F55">
        <v>11.726478576660099</v>
      </c>
    </row>
    <row r="56" spans="1:6" x14ac:dyDescent="0.2">
      <c r="A56" t="s">
        <v>34</v>
      </c>
      <c r="B56" t="s">
        <v>39</v>
      </c>
      <c r="C56" t="str">
        <f t="shared" si="0"/>
        <v>Chelsea West Ham</v>
      </c>
      <c r="D56">
        <v>2.0010116100311199</v>
      </c>
      <c r="E56">
        <v>6.6714963912963796</v>
      </c>
      <c r="F56">
        <v>2.8541960716247501</v>
      </c>
    </row>
    <row r="57" spans="1:6" x14ac:dyDescent="0.2">
      <c r="A57" t="s">
        <v>26</v>
      </c>
      <c r="B57" t="s">
        <v>40</v>
      </c>
      <c r="C57" t="str">
        <f t="shared" si="0"/>
        <v>Aston Villa Man City</v>
      </c>
      <c r="D57">
        <v>16.195594787597599</v>
      </c>
      <c r="E57">
        <v>13.0882158279418</v>
      </c>
      <c r="F57">
        <v>1.16029441356658</v>
      </c>
    </row>
    <row r="58" spans="1:6" x14ac:dyDescent="0.2">
      <c r="A58" t="s">
        <v>30</v>
      </c>
      <c r="B58" t="s">
        <v>25</v>
      </c>
      <c r="C58" t="str">
        <f t="shared" si="0"/>
        <v>Nott'm Forest Bournemouth</v>
      </c>
      <c r="D58">
        <v>1.7308884859085001</v>
      </c>
      <c r="E58">
        <v>4.6408967971801696</v>
      </c>
      <c r="F58">
        <v>4.8359084129333496</v>
      </c>
    </row>
    <row r="59" spans="1:6" x14ac:dyDescent="0.2">
      <c r="A59" t="s">
        <v>36</v>
      </c>
      <c r="B59" t="s">
        <v>27</v>
      </c>
      <c r="C59" t="str">
        <f t="shared" si="0"/>
        <v>Brentford Leeds</v>
      </c>
      <c r="D59">
        <v>2.3328666687011701</v>
      </c>
      <c r="E59">
        <v>5.4281358718871999</v>
      </c>
      <c r="F59">
        <v>2.5831947326660099</v>
      </c>
    </row>
    <row r="60" spans="1:6" x14ac:dyDescent="0.2">
      <c r="A60" t="s">
        <v>37</v>
      </c>
      <c r="B60" t="s">
        <v>19</v>
      </c>
      <c r="C60" t="str">
        <f t="shared" si="0"/>
        <v>Man United Arsenal</v>
      </c>
      <c r="D60">
        <v>3.2532966136932302</v>
      </c>
      <c r="E60">
        <v>13.536231040954499</v>
      </c>
      <c r="F60">
        <v>1.61617815494537</v>
      </c>
    </row>
    <row r="61" spans="1:6" x14ac:dyDescent="0.2">
      <c r="A61" t="s">
        <v>38</v>
      </c>
      <c r="B61" t="s">
        <v>35</v>
      </c>
      <c r="C61" t="str">
        <f t="shared" si="0"/>
        <v>Brighton Leicester</v>
      </c>
      <c r="D61">
        <v>1.1936852931976301</v>
      </c>
      <c r="E61">
        <v>39.730739593505803</v>
      </c>
      <c r="F61">
        <v>7.2945432662963796</v>
      </c>
    </row>
    <row r="62" spans="1:6" x14ac:dyDescent="0.2">
      <c r="A62" t="s">
        <v>26</v>
      </c>
      <c r="B62" t="s">
        <v>32</v>
      </c>
      <c r="C62" t="str">
        <f t="shared" si="0"/>
        <v>Aston Villa Southampton</v>
      </c>
      <c r="D62">
        <v>1.8096232414245601</v>
      </c>
      <c r="E62">
        <v>3.8957734107971098</v>
      </c>
      <c r="F62">
        <v>5.2435550689697203</v>
      </c>
    </row>
    <row r="63" spans="1:6" x14ac:dyDescent="0.2">
      <c r="A63" t="s">
        <v>30</v>
      </c>
      <c r="B63" t="s">
        <v>21</v>
      </c>
      <c r="C63" t="str">
        <f t="shared" si="0"/>
        <v>Nott'm Forest Fulham</v>
      </c>
      <c r="D63">
        <v>2.3292849063873202</v>
      </c>
      <c r="E63">
        <v>5.7125449180603001</v>
      </c>
      <c r="F63">
        <v>2.5276119709014799</v>
      </c>
    </row>
    <row r="64" spans="1:6" x14ac:dyDescent="0.2">
      <c r="A64" t="s">
        <v>31</v>
      </c>
      <c r="B64" t="s">
        <v>35</v>
      </c>
      <c r="C64" t="str">
        <f t="shared" si="0"/>
        <v>Tottenham Leicester</v>
      </c>
      <c r="D64">
        <v>1.0489368438720701</v>
      </c>
      <c r="E64">
        <v>30.997076034545898</v>
      </c>
      <c r="F64">
        <v>69.479820251464801</v>
      </c>
    </row>
    <row r="65" spans="1:6" x14ac:dyDescent="0.2">
      <c r="A65" t="s">
        <v>28</v>
      </c>
      <c r="B65" t="s">
        <v>40</v>
      </c>
      <c r="C65" t="str">
        <f t="shared" si="0"/>
        <v>Wolves Man City</v>
      </c>
      <c r="D65">
        <v>8.4410362243652308</v>
      </c>
      <c r="E65">
        <v>13.523022651672299</v>
      </c>
      <c r="F65">
        <v>1.2382625341415401</v>
      </c>
    </row>
    <row r="66" spans="1:6" x14ac:dyDescent="0.2">
      <c r="A66" t="s">
        <v>29</v>
      </c>
      <c r="B66" t="s">
        <v>25</v>
      </c>
      <c r="C66" t="str">
        <f t="shared" si="0"/>
        <v>Newcastle Bournemouth</v>
      </c>
      <c r="D66">
        <v>1.4433058500289899</v>
      </c>
      <c r="E66">
        <v>8.58575344085693</v>
      </c>
      <c r="F66">
        <v>5.2445507049560502</v>
      </c>
    </row>
    <row r="67" spans="1:6" x14ac:dyDescent="0.2">
      <c r="A67" t="s">
        <v>36</v>
      </c>
      <c r="B67" t="s">
        <v>19</v>
      </c>
      <c r="C67" t="str">
        <f t="shared" ref="C67:C130" si="1">A67 &amp; " " &amp;B67</f>
        <v>Brentford Arsenal</v>
      </c>
      <c r="D67">
        <v>1.9310171604156401</v>
      </c>
      <c r="E67">
        <v>5.9656877517700098</v>
      </c>
      <c r="F67">
        <v>3.1795191764831499</v>
      </c>
    </row>
    <row r="68" spans="1:6" x14ac:dyDescent="0.2">
      <c r="A68" t="s">
        <v>33</v>
      </c>
      <c r="B68" t="s">
        <v>39</v>
      </c>
      <c r="C68" t="str">
        <f t="shared" si="1"/>
        <v>Everton West Ham</v>
      </c>
      <c r="D68">
        <v>3.5499999523162802</v>
      </c>
      <c r="E68">
        <v>3.5430989265441801</v>
      </c>
      <c r="F68">
        <v>2.2932040691375701</v>
      </c>
    </row>
    <row r="69" spans="1:6" x14ac:dyDescent="0.2">
      <c r="A69" t="s">
        <v>22</v>
      </c>
      <c r="B69" t="s">
        <v>38</v>
      </c>
      <c r="C69" t="str">
        <f t="shared" si="1"/>
        <v>Liverpool Brighton</v>
      </c>
      <c r="D69">
        <v>1.21374452114105</v>
      </c>
      <c r="E69">
        <v>10.9657936096191</v>
      </c>
      <c r="F69">
        <v>11.777070999145501</v>
      </c>
    </row>
    <row r="70" spans="1:6" x14ac:dyDescent="0.2">
      <c r="A70" t="s">
        <v>18</v>
      </c>
      <c r="B70" t="s">
        <v>34</v>
      </c>
      <c r="C70" t="str">
        <f t="shared" si="1"/>
        <v>Crystal Palace Chelsea</v>
      </c>
      <c r="D70">
        <v>1.8892956972122099</v>
      </c>
      <c r="E70">
        <v>7.6639499664306596</v>
      </c>
      <c r="F70">
        <v>2.9392640590667698</v>
      </c>
    </row>
    <row r="71" spans="1:6" x14ac:dyDescent="0.2">
      <c r="A71" t="s">
        <v>21</v>
      </c>
      <c r="B71" t="s">
        <v>29</v>
      </c>
      <c r="C71" t="str">
        <f t="shared" si="1"/>
        <v>Fulham Newcastle</v>
      </c>
      <c r="D71">
        <v>1.86049532890319</v>
      </c>
      <c r="E71">
        <v>3.58241391181945</v>
      </c>
      <c r="F71">
        <v>5.4535341262817303</v>
      </c>
    </row>
    <row r="72" spans="1:6" x14ac:dyDescent="0.2">
      <c r="A72" t="s">
        <v>32</v>
      </c>
      <c r="B72" t="s">
        <v>33</v>
      </c>
      <c r="C72" t="str">
        <f t="shared" si="1"/>
        <v>Southampton Everton</v>
      </c>
      <c r="D72">
        <v>3.77539730072021</v>
      </c>
      <c r="E72">
        <v>1.84671258926391</v>
      </c>
      <c r="F72">
        <v>5.1646366119384703</v>
      </c>
    </row>
    <row r="73" spans="1:6" x14ac:dyDescent="0.2">
      <c r="A73" t="s">
        <v>39</v>
      </c>
      <c r="B73" t="s">
        <v>28</v>
      </c>
      <c r="C73" t="str">
        <f t="shared" si="1"/>
        <v>West Ham Wolves</v>
      </c>
      <c r="D73">
        <v>3.8778007030486998</v>
      </c>
      <c r="E73">
        <v>1.7991194725036599</v>
      </c>
      <c r="F73">
        <v>5.3678469657897896</v>
      </c>
    </row>
    <row r="74" spans="1:6" x14ac:dyDescent="0.2">
      <c r="A74" t="s">
        <v>19</v>
      </c>
      <c r="B74" t="s">
        <v>31</v>
      </c>
      <c r="C74" t="str">
        <f t="shared" si="1"/>
        <v>Arsenal Tottenham</v>
      </c>
      <c r="D74">
        <v>1.4266400337219201</v>
      </c>
      <c r="E74">
        <v>7.7749180793762198</v>
      </c>
      <c r="F74">
        <v>5.8673882484436</v>
      </c>
    </row>
    <row r="75" spans="1:6" x14ac:dyDescent="0.2">
      <c r="A75" t="s">
        <v>25</v>
      </c>
      <c r="B75" t="s">
        <v>36</v>
      </c>
      <c r="C75" t="str">
        <f t="shared" si="1"/>
        <v>Bournemouth Brentford</v>
      </c>
      <c r="D75">
        <v>1.50520408153533</v>
      </c>
      <c r="E75">
        <v>4.8448028564453098</v>
      </c>
      <c r="F75">
        <v>7.7380514144897399</v>
      </c>
    </row>
    <row r="76" spans="1:6" x14ac:dyDescent="0.2">
      <c r="A76" t="s">
        <v>27</v>
      </c>
      <c r="B76" t="s">
        <v>26</v>
      </c>
      <c r="C76" t="str">
        <f t="shared" si="1"/>
        <v>Leeds Aston Villa</v>
      </c>
      <c r="D76">
        <v>3.5426914691925</v>
      </c>
      <c r="E76">
        <v>4.4251160621643004</v>
      </c>
      <c r="F76">
        <v>2.0335702896118102</v>
      </c>
    </row>
    <row r="77" spans="1:6" x14ac:dyDescent="0.2">
      <c r="A77" t="s">
        <v>40</v>
      </c>
      <c r="B77" t="s">
        <v>37</v>
      </c>
      <c r="C77" t="str">
        <f t="shared" si="1"/>
        <v>Man City Man United</v>
      </c>
      <c r="D77">
        <v>1.77278351783752</v>
      </c>
      <c r="E77">
        <v>3.4881908893585201</v>
      </c>
      <c r="F77">
        <v>6.7008938789367596</v>
      </c>
    </row>
    <row r="78" spans="1:6" x14ac:dyDescent="0.2">
      <c r="A78" t="s">
        <v>35</v>
      </c>
      <c r="B78" t="s">
        <v>30</v>
      </c>
      <c r="C78" t="str">
        <f t="shared" si="1"/>
        <v>Leicester Nott'm Forest</v>
      </c>
      <c r="D78">
        <v>21.0185546875</v>
      </c>
      <c r="E78">
        <v>1.3355250358581501</v>
      </c>
      <c r="F78">
        <v>4.9102940559387198</v>
      </c>
    </row>
    <row r="79" spans="1:6" x14ac:dyDescent="0.2">
      <c r="A79" t="s">
        <v>34</v>
      </c>
      <c r="B79" t="s">
        <v>28</v>
      </c>
      <c r="C79" t="str">
        <f t="shared" si="1"/>
        <v>Chelsea Wolves</v>
      </c>
      <c r="D79">
        <v>2.0713005065917902</v>
      </c>
      <c r="E79">
        <v>2.2368903160095202</v>
      </c>
      <c r="F79">
        <v>14.2526512145996</v>
      </c>
    </row>
    <row r="80" spans="1:6" x14ac:dyDescent="0.2">
      <c r="A80" t="s">
        <v>29</v>
      </c>
      <c r="B80" t="s">
        <v>36</v>
      </c>
      <c r="C80" t="str">
        <f t="shared" si="1"/>
        <v>Newcastle Brentford</v>
      </c>
      <c r="D80">
        <v>1.59661853313446</v>
      </c>
      <c r="E80">
        <v>5.9781231880187899</v>
      </c>
      <c r="F80">
        <v>4.8449668884277299</v>
      </c>
    </row>
    <row r="81" spans="1:6" x14ac:dyDescent="0.2">
      <c r="A81" t="s">
        <v>38</v>
      </c>
      <c r="B81" t="s">
        <v>31</v>
      </c>
      <c r="C81" t="str">
        <f t="shared" si="1"/>
        <v>Brighton Tottenham</v>
      </c>
      <c r="D81">
        <v>2.1436264514922998</v>
      </c>
      <c r="E81">
        <v>3.6901209354400599</v>
      </c>
      <c r="F81">
        <v>3.8094227313995299</v>
      </c>
    </row>
    <row r="82" spans="1:6" x14ac:dyDescent="0.2">
      <c r="A82" t="s">
        <v>25</v>
      </c>
      <c r="B82" t="s">
        <v>35</v>
      </c>
      <c r="C82" t="str">
        <f t="shared" si="1"/>
        <v>Bournemouth Leicester</v>
      </c>
      <c r="D82">
        <v>3.1089904308318999</v>
      </c>
      <c r="E82">
        <v>2.82315921783447</v>
      </c>
      <c r="F82">
        <v>3.0850958824157702</v>
      </c>
    </row>
    <row r="83" spans="1:6" x14ac:dyDescent="0.2">
      <c r="A83" t="s">
        <v>40</v>
      </c>
      <c r="B83" t="s">
        <v>32</v>
      </c>
      <c r="C83" t="str">
        <f t="shared" si="1"/>
        <v>Man City Southampton</v>
      </c>
      <c r="D83">
        <v>1.06702816486358</v>
      </c>
      <c r="E83">
        <v>77.033180236816406</v>
      </c>
      <c r="F83">
        <v>20.065732955932599</v>
      </c>
    </row>
    <row r="84" spans="1:6" x14ac:dyDescent="0.2">
      <c r="A84" t="s">
        <v>18</v>
      </c>
      <c r="B84" t="s">
        <v>27</v>
      </c>
      <c r="C84" t="str">
        <f t="shared" si="1"/>
        <v>Crystal Palace Leeds</v>
      </c>
      <c r="D84">
        <v>2.1839308738708398</v>
      </c>
      <c r="E84">
        <v>4.3904876708984304</v>
      </c>
      <c r="F84">
        <v>3.18121933937072</v>
      </c>
    </row>
    <row r="85" spans="1:6" x14ac:dyDescent="0.2">
      <c r="A85" t="s">
        <v>39</v>
      </c>
      <c r="B85" t="s">
        <v>21</v>
      </c>
      <c r="C85" t="str">
        <f t="shared" si="1"/>
        <v>West Ham Fulham</v>
      </c>
      <c r="D85">
        <v>1.8492394685745199</v>
      </c>
      <c r="E85">
        <v>4.0944366455078098</v>
      </c>
      <c r="F85">
        <v>4.6510896682739196</v>
      </c>
    </row>
    <row r="86" spans="1:6" x14ac:dyDescent="0.2">
      <c r="A86" t="s">
        <v>19</v>
      </c>
      <c r="B86" t="s">
        <v>22</v>
      </c>
      <c r="C86" t="str">
        <f t="shared" si="1"/>
        <v>Arsenal Liverpool</v>
      </c>
      <c r="D86">
        <v>1.5893352031707699</v>
      </c>
      <c r="E86">
        <v>5.3917365074157697</v>
      </c>
      <c r="F86">
        <v>5.3955726623535103</v>
      </c>
    </row>
    <row r="87" spans="1:6" x14ac:dyDescent="0.2">
      <c r="A87" t="s">
        <v>33</v>
      </c>
      <c r="B87" t="s">
        <v>37</v>
      </c>
      <c r="C87" t="str">
        <f t="shared" si="1"/>
        <v>Everton Man United</v>
      </c>
      <c r="D87">
        <v>10.6046752929687</v>
      </c>
      <c r="E87">
        <v>6.06113481521606</v>
      </c>
      <c r="F87">
        <v>1.3500444889068599</v>
      </c>
    </row>
    <row r="88" spans="1:6" x14ac:dyDescent="0.2">
      <c r="A88" t="s">
        <v>30</v>
      </c>
      <c r="B88" t="s">
        <v>26</v>
      </c>
      <c r="C88" t="str">
        <f t="shared" si="1"/>
        <v>Nott'm Forest Aston Villa</v>
      </c>
      <c r="D88">
        <v>4.3775386810302699</v>
      </c>
      <c r="E88">
        <v>3.6114926338195801</v>
      </c>
      <c r="F88">
        <v>2.0215606689453098</v>
      </c>
    </row>
    <row r="89" spans="1:6" x14ac:dyDescent="0.2">
      <c r="A89" t="s">
        <v>36</v>
      </c>
      <c r="B89" t="s">
        <v>38</v>
      </c>
      <c r="C89" t="str">
        <f t="shared" si="1"/>
        <v>Brentford Brighton</v>
      </c>
      <c r="D89">
        <v>1.7216078042984</v>
      </c>
      <c r="E89">
        <v>6.47389459609985</v>
      </c>
      <c r="F89">
        <v>3.7781314849853498</v>
      </c>
    </row>
    <row r="90" spans="1:6" x14ac:dyDescent="0.2">
      <c r="A90" t="s">
        <v>31</v>
      </c>
      <c r="B90" t="s">
        <v>33</v>
      </c>
      <c r="C90" t="str">
        <f t="shared" si="1"/>
        <v>Tottenham Everton</v>
      </c>
      <c r="D90">
        <v>3.43656301498413</v>
      </c>
      <c r="E90">
        <v>1.9081642627716</v>
      </c>
      <c r="F90">
        <v>5.4069333076476997</v>
      </c>
    </row>
    <row r="91" spans="1:6" x14ac:dyDescent="0.2">
      <c r="A91" t="s">
        <v>35</v>
      </c>
      <c r="B91" t="s">
        <v>18</v>
      </c>
      <c r="C91" t="str">
        <f t="shared" si="1"/>
        <v>Leicester Crystal Palace</v>
      </c>
      <c r="D91">
        <v>6.2944188117980904</v>
      </c>
      <c r="E91">
        <v>1.8808948993682799</v>
      </c>
      <c r="F91">
        <v>3.2313597202300999</v>
      </c>
    </row>
    <row r="92" spans="1:6" x14ac:dyDescent="0.2">
      <c r="A92" t="s">
        <v>21</v>
      </c>
      <c r="B92" t="s">
        <v>25</v>
      </c>
      <c r="C92" t="str">
        <f t="shared" si="1"/>
        <v>Fulham Bournemouth</v>
      </c>
      <c r="D92">
        <v>5.2562713623046804</v>
      </c>
      <c r="E92">
        <v>1.7160776853561399</v>
      </c>
      <c r="F92">
        <v>4.4047660827636701</v>
      </c>
    </row>
    <row r="93" spans="1:6" x14ac:dyDescent="0.2">
      <c r="A93" t="s">
        <v>28</v>
      </c>
      <c r="B93" t="s">
        <v>30</v>
      </c>
      <c r="C93" t="str">
        <f t="shared" si="1"/>
        <v>Wolves Nott'm Forest</v>
      </c>
      <c r="D93">
        <v>2.7728703022003098</v>
      </c>
      <c r="E93">
        <v>1.72970819473266</v>
      </c>
      <c r="F93">
        <v>16.331682205200099</v>
      </c>
    </row>
    <row r="94" spans="1:6" x14ac:dyDescent="0.2">
      <c r="A94" t="s">
        <v>37</v>
      </c>
      <c r="B94" t="s">
        <v>29</v>
      </c>
      <c r="C94" t="str">
        <f t="shared" si="1"/>
        <v>Man United Newcastle</v>
      </c>
      <c r="D94">
        <v>4.72729444503784</v>
      </c>
      <c r="E94">
        <v>2.1115815639495801</v>
      </c>
      <c r="F94">
        <v>3.1757738590240399</v>
      </c>
    </row>
    <row r="95" spans="1:6" x14ac:dyDescent="0.2">
      <c r="A95" t="s">
        <v>27</v>
      </c>
      <c r="B95" t="s">
        <v>19</v>
      </c>
      <c r="C95" t="str">
        <f t="shared" si="1"/>
        <v>Leeds Arsenal</v>
      </c>
      <c r="D95">
        <v>2.1465275287628098</v>
      </c>
      <c r="E95">
        <v>12.6487159729003</v>
      </c>
      <c r="F95">
        <v>2.19745516777038</v>
      </c>
    </row>
    <row r="96" spans="1:6" x14ac:dyDescent="0.2">
      <c r="A96" t="s">
        <v>26</v>
      </c>
      <c r="B96" t="s">
        <v>34</v>
      </c>
      <c r="C96" t="str">
        <f t="shared" si="1"/>
        <v>Aston Villa Chelsea</v>
      </c>
      <c r="D96">
        <v>5.6436772346496502</v>
      </c>
      <c r="E96">
        <v>11.8416337966918</v>
      </c>
      <c r="F96">
        <v>1.35434782505035</v>
      </c>
    </row>
    <row r="97" spans="1:6" x14ac:dyDescent="0.2">
      <c r="A97" t="s">
        <v>32</v>
      </c>
      <c r="B97" t="s">
        <v>39</v>
      </c>
      <c r="C97" t="str">
        <f t="shared" si="1"/>
        <v>Southampton West Ham</v>
      </c>
      <c r="D97">
        <v>2.6815552711486799</v>
      </c>
      <c r="E97">
        <v>4.3945846557617099</v>
      </c>
      <c r="F97">
        <v>2.5029454231262198</v>
      </c>
    </row>
    <row r="98" spans="1:6" x14ac:dyDescent="0.2">
      <c r="A98" t="s">
        <v>22</v>
      </c>
      <c r="B98" t="s">
        <v>40</v>
      </c>
      <c r="C98" t="str">
        <f t="shared" si="1"/>
        <v>Liverpool Man City</v>
      </c>
      <c r="D98">
        <v>2.51617360115051</v>
      </c>
      <c r="E98">
        <v>6.2831993103027299</v>
      </c>
      <c r="F98">
        <v>2.255215883255</v>
      </c>
    </row>
    <row r="99" spans="1:6" x14ac:dyDescent="0.2">
      <c r="A99" t="s">
        <v>38</v>
      </c>
      <c r="B99" t="s">
        <v>30</v>
      </c>
      <c r="C99" t="str">
        <f t="shared" si="1"/>
        <v>Brighton Nott'm Forest</v>
      </c>
      <c r="D99">
        <v>2.0731849670410099</v>
      </c>
      <c r="E99">
        <v>2.1251423358917201</v>
      </c>
      <c r="F99">
        <v>21.234268188476499</v>
      </c>
    </row>
    <row r="100" spans="1:6" x14ac:dyDescent="0.2">
      <c r="A100" t="s">
        <v>18</v>
      </c>
      <c r="B100" t="s">
        <v>28</v>
      </c>
      <c r="C100" t="str">
        <f t="shared" si="1"/>
        <v>Crystal Palace Wolves</v>
      </c>
      <c r="D100">
        <v>2.2322525978088299</v>
      </c>
      <c r="E100">
        <v>2.3141496181488002</v>
      </c>
      <c r="F100">
        <v>8.3404359817504794</v>
      </c>
    </row>
    <row r="101" spans="1:6" x14ac:dyDescent="0.2">
      <c r="A101" t="s">
        <v>37</v>
      </c>
      <c r="B101" t="s">
        <v>31</v>
      </c>
      <c r="C101" t="str">
        <f t="shared" si="1"/>
        <v>Man United Tottenham</v>
      </c>
      <c r="D101">
        <v>1.5187678337097099</v>
      </c>
      <c r="E101">
        <v>3.2940986156463601</v>
      </c>
      <c r="F101">
        <v>26.316940307617099</v>
      </c>
    </row>
    <row r="102" spans="1:6" x14ac:dyDescent="0.2">
      <c r="A102" t="s">
        <v>36</v>
      </c>
      <c r="B102" t="s">
        <v>34</v>
      </c>
      <c r="C102" t="str">
        <f t="shared" si="1"/>
        <v>Brentford Chelsea</v>
      </c>
      <c r="D102">
        <v>8.5258283615112305</v>
      </c>
      <c r="E102">
        <v>20.281042098998999</v>
      </c>
      <c r="F102">
        <v>1.1999008655548</v>
      </c>
    </row>
    <row r="103" spans="1:6" x14ac:dyDescent="0.2">
      <c r="A103" t="s">
        <v>22</v>
      </c>
      <c r="B103" t="s">
        <v>39</v>
      </c>
      <c r="C103" t="str">
        <f t="shared" si="1"/>
        <v>Liverpool West Ham</v>
      </c>
      <c r="D103">
        <v>1.3976687192916799</v>
      </c>
      <c r="E103">
        <v>8.1353521347045898</v>
      </c>
      <c r="F103">
        <v>6.1880216598510698</v>
      </c>
    </row>
    <row r="104" spans="1:6" x14ac:dyDescent="0.2">
      <c r="A104" t="s">
        <v>29</v>
      </c>
      <c r="B104" t="s">
        <v>33</v>
      </c>
      <c r="C104" t="str">
        <f t="shared" si="1"/>
        <v>Newcastle Everton</v>
      </c>
      <c r="D104">
        <v>2.0836095809936501</v>
      </c>
      <c r="E104">
        <v>9.4081296920776296</v>
      </c>
      <c r="F104">
        <v>2.41678643226623</v>
      </c>
    </row>
    <row r="105" spans="1:6" x14ac:dyDescent="0.2">
      <c r="A105" t="s">
        <v>25</v>
      </c>
      <c r="B105" t="s">
        <v>32</v>
      </c>
      <c r="C105" t="str">
        <f t="shared" si="1"/>
        <v>Bournemouth Southampton</v>
      </c>
      <c r="D105">
        <v>2.2632484436035099</v>
      </c>
      <c r="E105">
        <v>2.0384640693664502</v>
      </c>
      <c r="F105">
        <v>14.7946920394897</v>
      </c>
    </row>
    <row r="106" spans="1:6" x14ac:dyDescent="0.2">
      <c r="A106" t="s">
        <v>21</v>
      </c>
      <c r="B106" t="s">
        <v>26</v>
      </c>
      <c r="C106" t="str">
        <f t="shared" si="1"/>
        <v>Fulham Aston Villa</v>
      </c>
      <c r="D106">
        <v>3.2849895954132</v>
      </c>
      <c r="E106">
        <v>2.9302375316619802</v>
      </c>
      <c r="F106">
        <v>2.8223412036895699</v>
      </c>
    </row>
    <row r="107" spans="1:6" x14ac:dyDescent="0.2">
      <c r="A107" t="s">
        <v>35</v>
      </c>
      <c r="B107" t="s">
        <v>27</v>
      </c>
      <c r="C107" t="str">
        <f t="shared" si="1"/>
        <v>Leicester Leeds</v>
      </c>
      <c r="D107">
        <v>2.3715636730193999</v>
      </c>
      <c r="E107">
        <v>4.5572252273559499</v>
      </c>
      <c r="F107">
        <v>2.7862486839294398</v>
      </c>
    </row>
    <row r="108" spans="1:6" x14ac:dyDescent="0.2">
      <c r="A108" t="s">
        <v>34</v>
      </c>
      <c r="B108" t="s">
        <v>37</v>
      </c>
      <c r="C108" t="str">
        <f t="shared" si="1"/>
        <v>Chelsea Man United</v>
      </c>
      <c r="D108">
        <v>2.4649794101714999</v>
      </c>
      <c r="E108">
        <v>2.5691759586334202</v>
      </c>
      <c r="F108">
        <v>4.8759737014770499</v>
      </c>
    </row>
    <row r="109" spans="1:6" x14ac:dyDescent="0.2">
      <c r="A109" t="s">
        <v>40</v>
      </c>
      <c r="B109" t="s">
        <v>38</v>
      </c>
      <c r="C109" t="str">
        <f t="shared" si="1"/>
        <v>Man City Brighton</v>
      </c>
      <c r="D109">
        <v>1.12297976016998</v>
      </c>
      <c r="E109">
        <v>13.750083923339799</v>
      </c>
      <c r="F109">
        <v>27.1849060058593</v>
      </c>
    </row>
    <row r="110" spans="1:6" x14ac:dyDescent="0.2">
      <c r="A110" t="s">
        <v>30</v>
      </c>
      <c r="B110" t="s">
        <v>22</v>
      </c>
      <c r="C110" t="str">
        <f t="shared" si="1"/>
        <v>Nott'm Forest Liverpool</v>
      </c>
      <c r="D110">
        <v>4.5922589302062899</v>
      </c>
      <c r="E110">
        <v>7.2775530815124503</v>
      </c>
      <c r="F110">
        <v>1.5507880449295</v>
      </c>
    </row>
    <row r="111" spans="1:6" x14ac:dyDescent="0.2">
      <c r="A111" t="s">
        <v>33</v>
      </c>
      <c r="B111" t="s">
        <v>18</v>
      </c>
      <c r="C111" t="str">
        <f t="shared" si="1"/>
        <v>Everton Crystal Palace</v>
      </c>
      <c r="D111">
        <v>2.7837677001953098</v>
      </c>
      <c r="E111">
        <v>4.7108116149902299</v>
      </c>
      <c r="F111">
        <v>2.3337388038635201</v>
      </c>
    </row>
    <row r="112" spans="1:6" x14ac:dyDescent="0.2">
      <c r="A112" t="s">
        <v>31</v>
      </c>
      <c r="B112" t="s">
        <v>29</v>
      </c>
      <c r="C112" t="str">
        <f t="shared" si="1"/>
        <v>Tottenham Newcastle</v>
      </c>
      <c r="D112">
        <v>4.5845127105712802</v>
      </c>
      <c r="E112">
        <v>10.2490577697753</v>
      </c>
      <c r="F112">
        <v>1.46133804321289</v>
      </c>
    </row>
    <row r="113" spans="1:6" x14ac:dyDescent="0.2">
      <c r="A113" t="s">
        <v>26</v>
      </c>
      <c r="B113" t="s">
        <v>36</v>
      </c>
      <c r="C113" t="str">
        <f t="shared" si="1"/>
        <v>Aston Villa Brentford</v>
      </c>
      <c r="D113">
        <v>2.2707285881042401</v>
      </c>
      <c r="E113">
        <v>3.14964723587036</v>
      </c>
      <c r="F113">
        <v>4.1302375793456996</v>
      </c>
    </row>
    <row r="114" spans="1:6" x14ac:dyDescent="0.2">
      <c r="A114" t="s">
        <v>32</v>
      </c>
      <c r="B114" t="s">
        <v>19</v>
      </c>
      <c r="C114" t="str">
        <f t="shared" si="1"/>
        <v>Southampton Arsenal</v>
      </c>
      <c r="D114">
        <v>4.2715973854064897</v>
      </c>
      <c r="E114">
        <v>13.906512260436999</v>
      </c>
      <c r="F114">
        <v>1.4409496784210201</v>
      </c>
    </row>
    <row r="115" spans="1:6" x14ac:dyDescent="0.2">
      <c r="A115" t="s">
        <v>28</v>
      </c>
      <c r="B115" t="s">
        <v>35</v>
      </c>
      <c r="C115" t="str">
        <f t="shared" si="1"/>
        <v>Wolves Leicester</v>
      </c>
      <c r="D115">
        <v>1.81550681591033</v>
      </c>
      <c r="E115">
        <v>3.7068455219268799</v>
      </c>
      <c r="F115">
        <v>5.5735621452331499</v>
      </c>
    </row>
    <row r="116" spans="1:6" x14ac:dyDescent="0.2">
      <c r="A116" t="s">
        <v>27</v>
      </c>
      <c r="B116" t="s">
        <v>21</v>
      </c>
      <c r="C116" t="str">
        <f t="shared" si="1"/>
        <v>Leeds Fulham</v>
      </c>
      <c r="D116">
        <v>2.1486907005310001</v>
      </c>
      <c r="E116">
        <v>6.5037927627563397</v>
      </c>
      <c r="F116">
        <v>2.6257476806640598</v>
      </c>
    </row>
    <row r="117" spans="1:6" x14ac:dyDescent="0.2">
      <c r="A117" t="s">
        <v>39</v>
      </c>
      <c r="B117" t="s">
        <v>25</v>
      </c>
      <c r="C117" t="str">
        <f t="shared" si="1"/>
        <v>West Ham Bournemouth</v>
      </c>
      <c r="D117">
        <v>1.58931148052215</v>
      </c>
      <c r="E117">
        <v>3.98474669456481</v>
      </c>
      <c r="F117">
        <v>8.3444766998290998</v>
      </c>
    </row>
    <row r="118" spans="1:6" x14ac:dyDescent="0.2">
      <c r="A118" t="s">
        <v>18</v>
      </c>
      <c r="B118" t="s">
        <v>32</v>
      </c>
      <c r="C118" t="str">
        <f t="shared" si="1"/>
        <v>Crystal Palace Southampton</v>
      </c>
      <c r="D118">
        <v>1.57461905479431</v>
      </c>
      <c r="E118">
        <v>6.6152496337890598</v>
      </c>
      <c r="F118">
        <v>4.6781468391418404</v>
      </c>
    </row>
    <row r="119" spans="1:6" x14ac:dyDescent="0.2">
      <c r="A119" t="s">
        <v>25</v>
      </c>
      <c r="B119" t="s">
        <v>31</v>
      </c>
      <c r="C119" t="str">
        <f t="shared" si="1"/>
        <v>Bournemouth Tottenham</v>
      </c>
      <c r="D119">
        <v>2.0100452899932799</v>
      </c>
      <c r="E119">
        <v>4.2911252975463796</v>
      </c>
      <c r="F119">
        <v>3.71113109588623</v>
      </c>
    </row>
    <row r="120" spans="1:6" x14ac:dyDescent="0.2">
      <c r="A120" t="s">
        <v>21</v>
      </c>
      <c r="B120" t="s">
        <v>33</v>
      </c>
      <c r="C120" t="str">
        <f t="shared" si="1"/>
        <v>Fulham Everton</v>
      </c>
      <c r="D120">
        <v>2.5481441020965501</v>
      </c>
      <c r="E120">
        <v>1.93506491184234</v>
      </c>
      <c r="F120">
        <v>11.0157661437988</v>
      </c>
    </row>
    <row r="121" spans="1:6" x14ac:dyDescent="0.2">
      <c r="A121" t="s">
        <v>36</v>
      </c>
      <c r="B121" t="s">
        <v>28</v>
      </c>
      <c r="C121" t="str">
        <f t="shared" si="1"/>
        <v>Brentford Wolves</v>
      </c>
      <c r="D121">
        <v>2.2980310916900599</v>
      </c>
      <c r="E121">
        <v>4.3434171676635698</v>
      </c>
      <c r="F121">
        <v>2.9885413646697998</v>
      </c>
    </row>
    <row r="122" spans="1:6" x14ac:dyDescent="0.2">
      <c r="A122" t="s">
        <v>35</v>
      </c>
      <c r="B122" t="s">
        <v>40</v>
      </c>
      <c r="C122" t="str">
        <f t="shared" si="1"/>
        <v>Leicester Man City</v>
      </c>
      <c r="D122">
        <v>4.1932883262634197</v>
      </c>
      <c r="E122">
        <v>2.2145698070526101</v>
      </c>
      <c r="F122">
        <v>3.2261321544647199</v>
      </c>
    </row>
    <row r="123" spans="1:6" x14ac:dyDescent="0.2">
      <c r="A123" t="s">
        <v>29</v>
      </c>
      <c r="B123" t="s">
        <v>26</v>
      </c>
      <c r="C123" t="str">
        <f t="shared" si="1"/>
        <v>Newcastle Aston Villa</v>
      </c>
      <c r="D123">
        <v>1.1726491451263401</v>
      </c>
      <c r="E123">
        <v>13.3043498992919</v>
      </c>
      <c r="F123">
        <v>13.8760557174682</v>
      </c>
    </row>
    <row r="124" spans="1:6" x14ac:dyDescent="0.2">
      <c r="A124" t="s">
        <v>22</v>
      </c>
      <c r="B124" t="s">
        <v>27</v>
      </c>
      <c r="C124" t="str">
        <f t="shared" si="1"/>
        <v>Liverpool Leeds</v>
      </c>
      <c r="D124">
        <v>1.62370085716247</v>
      </c>
      <c r="E124">
        <v>19.251443862915</v>
      </c>
      <c r="F124">
        <v>3.01042628288269</v>
      </c>
    </row>
    <row r="125" spans="1:6" x14ac:dyDescent="0.2">
      <c r="A125" t="s">
        <v>38</v>
      </c>
      <c r="B125" t="s">
        <v>34</v>
      </c>
      <c r="C125" t="str">
        <f t="shared" si="1"/>
        <v>Brighton Chelsea</v>
      </c>
      <c r="D125">
        <v>19.187351226806602</v>
      </c>
      <c r="E125">
        <v>8.6422300338745099</v>
      </c>
      <c r="F125">
        <v>1.2016754150390601</v>
      </c>
    </row>
    <row r="126" spans="1:6" x14ac:dyDescent="0.2">
      <c r="A126" t="s">
        <v>19</v>
      </c>
      <c r="B126" t="s">
        <v>30</v>
      </c>
      <c r="C126" t="str">
        <f t="shared" si="1"/>
        <v>Arsenal Nott'm Forest</v>
      </c>
      <c r="D126">
        <v>1.2998975515365601</v>
      </c>
      <c r="E126">
        <v>6.8216037750244096</v>
      </c>
      <c r="F126">
        <v>11.8884162902832</v>
      </c>
    </row>
    <row r="127" spans="1:6" x14ac:dyDescent="0.2">
      <c r="A127" t="s">
        <v>37</v>
      </c>
      <c r="B127" t="s">
        <v>39</v>
      </c>
      <c r="C127" t="str">
        <f t="shared" si="1"/>
        <v>Man United West Ham</v>
      </c>
      <c r="D127">
        <v>1.9413365125656099</v>
      </c>
      <c r="E127">
        <v>4.9754471778869602</v>
      </c>
      <c r="F127">
        <v>3.52231764793396</v>
      </c>
    </row>
    <row r="128" spans="1:6" x14ac:dyDescent="0.2">
      <c r="A128" t="s">
        <v>28</v>
      </c>
      <c r="B128" t="s">
        <v>38</v>
      </c>
      <c r="C128" t="str">
        <f t="shared" si="1"/>
        <v>Wolves Brighton</v>
      </c>
      <c r="D128">
        <v>7.5399098396301198</v>
      </c>
      <c r="E128">
        <v>1.58176982402801</v>
      </c>
      <c r="F128">
        <v>4.25225782394409</v>
      </c>
    </row>
    <row r="129" spans="1:6" x14ac:dyDescent="0.2">
      <c r="A129" t="s">
        <v>27</v>
      </c>
      <c r="B129" t="s">
        <v>25</v>
      </c>
      <c r="C129" t="str">
        <f t="shared" si="1"/>
        <v>Leeds Bournemouth</v>
      </c>
      <c r="D129">
        <v>1.88762211799621</v>
      </c>
      <c r="E129">
        <v>4.8485131263732901</v>
      </c>
      <c r="F129">
        <v>3.7881054878234801</v>
      </c>
    </row>
    <row r="130" spans="1:6" x14ac:dyDescent="0.2">
      <c r="A130" t="s">
        <v>33</v>
      </c>
      <c r="B130" t="s">
        <v>35</v>
      </c>
      <c r="C130" t="str">
        <f t="shared" si="1"/>
        <v>Everton Leicester</v>
      </c>
      <c r="D130">
        <v>5.2718210220336896</v>
      </c>
      <c r="E130">
        <v>10.187334060668899</v>
      </c>
      <c r="F130">
        <v>1.4041963815689</v>
      </c>
    </row>
    <row r="131" spans="1:6" x14ac:dyDescent="0.2">
      <c r="A131" t="s">
        <v>30</v>
      </c>
      <c r="B131" t="s">
        <v>36</v>
      </c>
      <c r="C131" t="str">
        <f t="shared" ref="C131:C194" si="2">A131 &amp; " " &amp;B131</f>
        <v>Nott'm Forest Brentford</v>
      </c>
      <c r="D131">
        <v>2.6267452239990199</v>
      </c>
      <c r="E131">
        <v>2.91372299194335</v>
      </c>
      <c r="F131">
        <v>3.6219131946563698</v>
      </c>
    </row>
    <row r="132" spans="1:6" x14ac:dyDescent="0.2">
      <c r="A132" t="s">
        <v>40</v>
      </c>
      <c r="B132" t="s">
        <v>21</v>
      </c>
      <c r="C132" t="str">
        <f t="shared" si="2"/>
        <v>Man City Fulham</v>
      </c>
      <c r="D132">
        <v>1.0791265964507999</v>
      </c>
      <c r="E132">
        <v>33.139011383056598</v>
      </c>
      <c r="F132">
        <v>23.175655364990199</v>
      </c>
    </row>
    <row r="133" spans="1:6" x14ac:dyDescent="0.2">
      <c r="A133" t="s">
        <v>31</v>
      </c>
      <c r="B133" t="s">
        <v>22</v>
      </c>
      <c r="C133" t="str">
        <f t="shared" si="2"/>
        <v>Tottenham Liverpool</v>
      </c>
      <c r="D133">
        <v>2.0581498146057098</v>
      </c>
      <c r="E133">
        <v>6.7594490051269496</v>
      </c>
      <c r="F133">
        <v>2.7308554649353001</v>
      </c>
    </row>
    <row r="134" spans="1:6" x14ac:dyDescent="0.2">
      <c r="A134" t="s">
        <v>26</v>
      </c>
      <c r="B134" t="s">
        <v>37</v>
      </c>
      <c r="C134" t="str">
        <f t="shared" si="2"/>
        <v>Aston Villa Man United</v>
      </c>
      <c r="D134">
        <v>4.1410717964172301</v>
      </c>
      <c r="E134">
        <v>4.6738514900207502</v>
      </c>
      <c r="F134">
        <v>1.8363441228866499</v>
      </c>
    </row>
    <row r="135" spans="1:6" x14ac:dyDescent="0.2">
      <c r="A135" t="s">
        <v>34</v>
      </c>
      <c r="B135" t="s">
        <v>19</v>
      </c>
      <c r="C135" t="str">
        <f t="shared" si="2"/>
        <v>Chelsea Arsenal</v>
      </c>
      <c r="D135">
        <v>4.8988804817199698</v>
      </c>
      <c r="E135">
        <v>9.1967248916625906</v>
      </c>
      <c r="F135">
        <v>1.4553132057189899</v>
      </c>
    </row>
    <row r="136" spans="1:6" x14ac:dyDescent="0.2">
      <c r="A136" t="s">
        <v>39</v>
      </c>
      <c r="B136" t="s">
        <v>18</v>
      </c>
      <c r="C136" t="str">
        <f t="shared" si="2"/>
        <v>West Ham Crystal Palace</v>
      </c>
      <c r="D136">
        <v>1.49795746803283</v>
      </c>
      <c r="E136">
        <v>4.0143723487854004</v>
      </c>
      <c r="F136">
        <v>12.002005577087401</v>
      </c>
    </row>
    <row r="137" spans="1:6" x14ac:dyDescent="0.2">
      <c r="A137" t="s">
        <v>32</v>
      </c>
      <c r="B137" t="s">
        <v>29</v>
      </c>
      <c r="C137" t="str">
        <f t="shared" si="2"/>
        <v>Southampton Newcastle</v>
      </c>
      <c r="D137">
        <v>3.1144816875457701</v>
      </c>
      <c r="E137">
        <v>5.4746632575988698</v>
      </c>
      <c r="F137">
        <v>2.0150742530822701</v>
      </c>
    </row>
    <row r="138" spans="1:6" x14ac:dyDescent="0.2">
      <c r="A138" t="s">
        <v>25</v>
      </c>
      <c r="B138" t="s">
        <v>33</v>
      </c>
      <c r="C138" t="str">
        <f t="shared" si="2"/>
        <v>Bournemouth Everton</v>
      </c>
      <c r="D138">
        <v>2.8959970474243102</v>
      </c>
      <c r="E138">
        <v>3.8295397758483798</v>
      </c>
      <c r="F138">
        <v>2.5408582687377899</v>
      </c>
    </row>
    <row r="139" spans="1:6" x14ac:dyDescent="0.2">
      <c r="A139" t="s">
        <v>28</v>
      </c>
      <c r="B139" t="s">
        <v>19</v>
      </c>
      <c r="C139" t="str">
        <f t="shared" si="2"/>
        <v>Wolves Arsenal</v>
      </c>
      <c r="D139">
        <v>30.874910354614201</v>
      </c>
      <c r="E139">
        <v>4.2170438766479403</v>
      </c>
      <c r="F139">
        <v>1.3689661026000901</v>
      </c>
    </row>
    <row r="140" spans="1:6" x14ac:dyDescent="0.2">
      <c r="A140" t="s">
        <v>39</v>
      </c>
      <c r="B140" t="s">
        <v>35</v>
      </c>
      <c r="C140" t="str">
        <f t="shared" si="2"/>
        <v>West Ham Leicester</v>
      </c>
      <c r="D140">
        <v>2.6183593273162802</v>
      </c>
      <c r="E140">
        <v>3.6971538066864</v>
      </c>
      <c r="F140">
        <v>2.8768441677093501</v>
      </c>
    </row>
    <row r="141" spans="1:6" x14ac:dyDescent="0.2">
      <c r="A141" t="s">
        <v>40</v>
      </c>
      <c r="B141" t="s">
        <v>36</v>
      </c>
      <c r="C141" t="str">
        <f t="shared" si="2"/>
        <v>Man City Brentford</v>
      </c>
      <c r="D141">
        <v>1.1192384958267201</v>
      </c>
      <c r="E141">
        <v>31.948173522949201</v>
      </c>
      <c r="F141">
        <v>13.2917490005493</v>
      </c>
    </row>
    <row r="142" spans="1:6" x14ac:dyDescent="0.2">
      <c r="A142" t="s">
        <v>31</v>
      </c>
      <c r="B142" t="s">
        <v>27</v>
      </c>
      <c r="C142" t="str">
        <f t="shared" si="2"/>
        <v>Tottenham Leeds</v>
      </c>
      <c r="D142">
        <v>3.3540275096893302</v>
      </c>
      <c r="E142">
        <v>3.49223756790161</v>
      </c>
      <c r="F142">
        <v>2.4067292213439901</v>
      </c>
    </row>
    <row r="143" spans="1:6" x14ac:dyDescent="0.2">
      <c r="A143" t="s">
        <v>29</v>
      </c>
      <c r="B143" t="s">
        <v>34</v>
      </c>
      <c r="C143" t="str">
        <f t="shared" si="2"/>
        <v>Newcastle Chelsea</v>
      </c>
      <c r="D143">
        <v>1.58110380172729</v>
      </c>
      <c r="E143">
        <v>3.9643020629882799</v>
      </c>
      <c r="F143">
        <v>8.6745920181274396</v>
      </c>
    </row>
    <row r="144" spans="1:6" x14ac:dyDescent="0.2">
      <c r="A144" t="s">
        <v>30</v>
      </c>
      <c r="B144" t="s">
        <v>18</v>
      </c>
      <c r="C144" t="str">
        <f t="shared" si="2"/>
        <v>Nott'm Forest Crystal Palace</v>
      </c>
      <c r="D144">
        <v>3.1785597801208398</v>
      </c>
      <c r="E144">
        <v>2.3581640720367401</v>
      </c>
      <c r="F144">
        <v>3.8265295028686501</v>
      </c>
    </row>
    <row r="145" spans="1:6" x14ac:dyDescent="0.2">
      <c r="A145" t="s">
        <v>22</v>
      </c>
      <c r="B145" t="s">
        <v>32</v>
      </c>
      <c r="C145" t="str">
        <f t="shared" si="2"/>
        <v>Liverpool Southampton</v>
      </c>
      <c r="D145">
        <v>1.26074659824371</v>
      </c>
      <c r="E145">
        <v>10.188611984252899</v>
      </c>
      <c r="F145">
        <v>9.2021360397338796</v>
      </c>
    </row>
    <row r="146" spans="1:6" x14ac:dyDescent="0.2">
      <c r="A146" t="s">
        <v>38</v>
      </c>
      <c r="B146" t="s">
        <v>26</v>
      </c>
      <c r="C146" t="str">
        <f t="shared" si="2"/>
        <v>Brighton Aston Villa</v>
      </c>
      <c r="D146">
        <v>1.88866639137268</v>
      </c>
      <c r="E146">
        <v>4.3080172538757298</v>
      </c>
      <c r="F146">
        <v>4.1946215629577601</v>
      </c>
    </row>
    <row r="147" spans="1:6" x14ac:dyDescent="0.2">
      <c r="A147" t="s">
        <v>21</v>
      </c>
      <c r="B147" t="s">
        <v>37</v>
      </c>
      <c r="C147" t="str">
        <f t="shared" si="2"/>
        <v>Fulham Man United</v>
      </c>
      <c r="D147">
        <v>2.13617992401123</v>
      </c>
      <c r="E147">
        <v>3.5711255073547301</v>
      </c>
      <c r="F147">
        <v>3.9706037044525102</v>
      </c>
    </row>
    <row r="148" spans="1:6" x14ac:dyDescent="0.2">
      <c r="A148" t="s">
        <v>26</v>
      </c>
      <c r="B148" t="s">
        <v>22</v>
      </c>
      <c r="C148" t="str">
        <f t="shared" si="2"/>
        <v>Aston Villa Liverpool</v>
      </c>
      <c r="D148">
        <v>2.3151121139526301</v>
      </c>
      <c r="E148">
        <v>4.3878231048583896</v>
      </c>
      <c r="F148">
        <v>2.9398617744445801</v>
      </c>
    </row>
    <row r="149" spans="1:6" x14ac:dyDescent="0.2">
      <c r="A149" t="s">
        <v>18</v>
      </c>
      <c r="B149" t="s">
        <v>21</v>
      </c>
      <c r="C149" t="str">
        <f t="shared" si="2"/>
        <v>Crystal Palace Fulham</v>
      </c>
      <c r="D149">
        <v>2.1081044673919598</v>
      </c>
      <c r="E149">
        <v>8.5783128738403303</v>
      </c>
      <c r="F149">
        <v>2.44458651542663</v>
      </c>
    </row>
    <row r="150" spans="1:6" x14ac:dyDescent="0.2">
      <c r="A150" t="s">
        <v>33</v>
      </c>
      <c r="B150" t="s">
        <v>28</v>
      </c>
      <c r="C150" t="str">
        <f t="shared" si="2"/>
        <v>Everton Wolves</v>
      </c>
      <c r="D150">
        <v>3.7530441284179599</v>
      </c>
      <c r="E150">
        <v>4.4257211685180602</v>
      </c>
      <c r="F150">
        <v>1.9700639247894201</v>
      </c>
    </row>
    <row r="151" spans="1:6" x14ac:dyDescent="0.2">
      <c r="A151" t="s">
        <v>19</v>
      </c>
      <c r="B151" t="s">
        <v>39</v>
      </c>
      <c r="C151" t="str">
        <f t="shared" si="2"/>
        <v>Arsenal West Ham</v>
      </c>
      <c r="D151">
        <v>1.16137731075286</v>
      </c>
      <c r="E151">
        <v>8.8692665100097603</v>
      </c>
      <c r="F151">
        <v>38.161468505859297</v>
      </c>
    </row>
    <row r="152" spans="1:6" x14ac:dyDescent="0.2">
      <c r="A152" t="s">
        <v>36</v>
      </c>
      <c r="B152" t="s">
        <v>31</v>
      </c>
      <c r="C152" t="str">
        <f t="shared" si="2"/>
        <v>Brentford Tottenham</v>
      </c>
      <c r="D152">
        <v>3.39480400085449</v>
      </c>
      <c r="E152">
        <v>6.4391779899597097</v>
      </c>
      <c r="F152">
        <v>1.81774270534515</v>
      </c>
    </row>
    <row r="153" spans="1:6" x14ac:dyDescent="0.2">
      <c r="A153" t="s">
        <v>35</v>
      </c>
      <c r="B153" t="s">
        <v>29</v>
      </c>
      <c r="C153" t="str">
        <f t="shared" si="2"/>
        <v>Leicester Newcastle</v>
      </c>
      <c r="D153">
        <v>4.4623203277587802</v>
      </c>
      <c r="E153">
        <v>2.0197460651397701</v>
      </c>
      <c r="F153">
        <v>3.56138563156127</v>
      </c>
    </row>
    <row r="154" spans="1:6" x14ac:dyDescent="0.2">
      <c r="A154" t="s">
        <v>32</v>
      </c>
      <c r="B154" t="s">
        <v>38</v>
      </c>
      <c r="C154" t="str">
        <f t="shared" si="2"/>
        <v>Southampton Brighton</v>
      </c>
      <c r="D154">
        <v>2.57718801498413</v>
      </c>
      <c r="E154">
        <v>10.926280021667401</v>
      </c>
      <c r="F154">
        <v>1.9213855266571001</v>
      </c>
    </row>
    <row r="155" spans="1:6" x14ac:dyDescent="0.2">
      <c r="A155" t="s">
        <v>34</v>
      </c>
      <c r="B155" t="s">
        <v>25</v>
      </c>
      <c r="C155" t="str">
        <f t="shared" si="2"/>
        <v>Chelsea Bournemouth</v>
      </c>
      <c r="D155">
        <v>1.7556889057159399</v>
      </c>
      <c r="E155">
        <v>4.6564927101135201</v>
      </c>
      <c r="F155">
        <v>4.6367335319518999</v>
      </c>
    </row>
    <row r="156" spans="1:6" x14ac:dyDescent="0.2">
      <c r="A156" t="s">
        <v>37</v>
      </c>
      <c r="B156" t="s">
        <v>30</v>
      </c>
      <c r="C156" t="str">
        <f t="shared" si="2"/>
        <v>Man United Nott'm Forest</v>
      </c>
      <c r="D156">
        <v>1.7906122207641599</v>
      </c>
      <c r="E156">
        <v>3.8627598285675</v>
      </c>
      <c r="F156">
        <v>5.4749679565429599</v>
      </c>
    </row>
    <row r="157" spans="1:6" x14ac:dyDescent="0.2">
      <c r="A157" t="s">
        <v>27</v>
      </c>
      <c r="B157" t="s">
        <v>40</v>
      </c>
      <c r="C157" t="str">
        <f t="shared" si="2"/>
        <v>Leeds Man City</v>
      </c>
      <c r="D157">
        <v>5.8525829315185502</v>
      </c>
      <c r="E157">
        <v>5.7170329093933097</v>
      </c>
      <c r="F157">
        <v>1.5285394191741899</v>
      </c>
    </row>
    <row r="158" spans="1:6" x14ac:dyDescent="0.2">
      <c r="A158" t="s">
        <v>22</v>
      </c>
      <c r="B158" t="s">
        <v>35</v>
      </c>
      <c r="C158" t="str">
        <f t="shared" si="2"/>
        <v>Liverpool Leicester</v>
      </c>
      <c r="D158">
        <v>1.3027486801147401</v>
      </c>
      <c r="E158">
        <v>7.2180805206298801</v>
      </c>
      <c r="F158">
        <v>10.655158996581999</v>
      </c>
    </row>
    <row r="159" spans="1:6" x14ac:dyDescent="0.2">
      <c r="A159" t="s">
        <v>39</v>
      </c>
      <c r="B159" t="s">
        <v>36</v>
      </c>
      <c r="C159" t="str">
        <f t="shared" si="2"/>
        <v>West Ham Brentford</v>
      </c>
      <c r="D159">
        <v>2.4103620052337602</v>
      </c>
      <c r="E159">
        <v>3.3206303119659402</v>
      </c>
      <c r="F159">
        <v>3.5214133262634202</v>
      </c>
    </row>
    <row r="160" spans="1:6" x14ac:dyDescent="0.2">
      <c r="A160" t="s">
        <v>29</v>
      </c>
      <c r="B160" t="s">
        <v>27</v>
      </c>
      <c r="C160" t="str">
        <f t="shared" si="2"/>
        <v>Newcastle Leeds</v>
      </c>
      <c r="D160">
        <v>1.30529153347015</v>
      </c>
      <c r="E160">
        <v>4.9403104782104403</v>
      </c>
      <c r="F160">
        <v>31.7750339508056</v>
      </c>
    </row>
    <row r="161" spans="1:6" x14ac:dyDescent="0.2">
      <c r="A161" t="s">
        <v>25</v>
      </c>
      <c r="B161" t="s">
        <v>18</v>
      </c>
      <c r="C161" t="str">
        <f t="shared" si="2"/>
        <v>Bournemouth Crystal Palace</v>
      </c>
      <c r="D161">
        <v>2.2272033691406201</v>
      </c>
      <c r="E161">
        <v>2.4788560867309499</v>
      </c>
      <c r="F161">
        <v>6.7753162384033203</v>
      </c>
    </row>
    <row r="162" spans="1:6" x14ac:dyDescent="0.2">
      <c r="A162" t="s">
        <v>38</v>
      </c>
      <c r="B162" t="s">
        <v>19</v>
      </c>
      <c r="C162" t="str">
        <f t="shared" si="2"/>
        <v>Brighton Arsenal</v>
      </c>
      <c r="D162">
        <v>3.8585641384124698</v>
      </c>
      <c r="E162">
        <v>11.277976036071699</v>
      </c>
      <c r="F162">
        <v>1.53334760665893</v>
      </c>
    </row>
    <row r="163" spans="1:6" x14ac:dyDescent="0.2">
      <c r="A163" t="s">
        <v>21</v>
      </c>
      <c r="B163" t="s">
        <v>32</v>
      </c>
      <c r="C163" t="str">
        <f t="shared" si="2"/>
        <v>Fulham Southampton</v>
      </c>
      <c r="D163">
        <v>1.4920171499252299</v>
      </c>
      <c r="E163">
        <v>3.9426810741424498</v>
      </c>
      <c r="F163">
        <v>13.135107994079499</v>
      </c>
    </row>
    <row r="164" spans="1:6" x14ac:dyDescent="0.2">
      <c r="A164" t="s">
        <v>28</v>
      </c>
      <c r="B164" t="s">
        <v>37</v>
      </c>
      <c r="C164" t="str">
        <f t="shared" si="2"/>
        <v>Wolves Man United</v>
      </c>
      <c r="D164">
        <v>13.7618951797485</v>
      </c>
      <c r="E164">
        <v>1.49253630638122</v>
      </c>
      <c r="F164">
        <v>3.8859827518463099</v>
      </c>
    </row>
    <row r="165" spans="1:6" x14ac:dyDescent="0.2">
      <c r="A165" t="s">
        <v>40</v>
      </c>
      <c r="B165" t="s">
        <v>33</v>
      </c>
      <c r="C165" t="str">
        <f t="shared" si="2"/>
        <v>Man City Everton</v>
      </c>
      <c r="D165">
        <v>1.11299288272857</v>
      </c>
      <c r="E165">
        <v>15.350230216979901</v>
      </c>
      <c r="F165">
        <v>27.490623474121001</v>
      </c>
    </row>
    <row r="166" spans="1:6" x14ac:dyDescent="0.2">
      <c r="A166" t="s">
        <v>31</v>
      </c>
      <c r="B166" t="s">
        <v>26</v>
      </c>
      <c r="C166" t="str">
        <f t="shared" si="2"/>
        <v>Tottenham Aston Villa</v>
      </c>
      <c r="D166">
        <v>3.0150933265686</v>
      </c>
      <c r="E166">
        <v>8.9008760452270508</v>
      </c>
      <c r="F166">
        <v>1.7986037731170601</v>
      </c>
    </row>
    <row r="167" spans="1:6" x14ac:dyDescent="0.2">
      <c r="A167" t="s">
        <v>30</v>
      </c>
      <c r="B167" t="s">
        <v>34</v>
      </c>
      <c r="C167" t="str">
        <f t="shared" si="2"/>
        <v>Nott'm Forest Chelsea</v>
      </c>
      <c r="D167">
        <v>2.2111399173736501</v>
      </c>
      <c r="E167">
        <v>5.8070201873779297</v>
      </c>
      <c r="F167">
        <v>2.6628379821777299</v>
      </c>
    </row>
    <row r="168" spans="1:6" x14ac:dyDescent="0.2">
      <c r="A168" t="s">
        <v>36</v>
      </c>
      <c r="B168" t="s">
        <v>22</v>
      </c>
      <c r="C168" t="str">
        <f t="shared" si="2"/>
        <v>Brentford Liverpool</v>
      </c>
      <c r="D168">
        <v>7.6383085250854403</v>
      </c>
      <c r="E168">
        <v>3.20139288902282</v>
      </c>
      <c r="F168">
        <v>1.7962449789047199</v>
      </c>
    </row>
    <row r="169" spans="1:6" x14ac:dyDescent="0.2">
      <c r="A169" t="s">
        <v>35</v>
      </c>
      <c r="B169" t="s">
        <v>21</v>
      </c>
      <c r="C169" t="str">
        <f t="shared" si="2"/>
        <v>Leicester Fulham</v>
      </c>
      <c r="D169">
        <v>2.2348945140838601</v>
      </c>
      <c r="E169">
        <v>4.1150255203246999</v>
      </c>
      <c r="F169">
        <v>3.2306027412414502</v>
      </c>
    </row>
    <row r="170" spans="1:6" x14ac:dyDescent="0.2">
      <c r="A170" t="s">
        <v>19</v>
      </c>
      <c r="B170" t="s">
        <v>29</v>
      </c>
      <c r="C170" t="str">
        <f t="shared" si="2"/>
        <v>Arsenal Newcastle</v>
      </c>
      <c r="D170">
        <v>17.085365295410099</v>
      </c>
      <c r="E170">
        <v>7.7060513496398899</v>
      </c>
      <c r="F170">
        <v>1.23197889328002</v>
      </c>
    </row>
    <row r="171" spans="1:6" x14ac:dyDescent="0.2">
      <c r="A171" t="s">
        <v>33</v>
      </c>
      <c r="B171" t="s">
        <v>38</v>
      </c>
      <c r="C171" t="str">
        <f t="shared" si="2"/>
        <v>Everton Brighton</v>
      </c>
      <c r="D171">
        <v>1.66422963142395</v>
      </c>
      <c r="E171">
        <v>5.6398644447326598</v>
      </c>
      <c r="F171">
        <v>4.5083198547363201</v>
      </c>
    </row>
    <row r="172" spans="1:6" x14ac:dyDescent="0.2">
      <c r="A172" t="s">
        <v>37</v>
      </c>
      <c r="B172" t="s">
        <v>25</v>
      </c>
      <c r="C172" t="str">
        <f t="shared" si="2"/>
        <v>Man United Bournemouth</v>
      </c>
      <c r="D172">
        <v>1.5903084278106601</v>
      </c>
      <c r="E172">
        <v>3.0586690902709899</v>
      </c>
      <c r="F172">
        <v>22.598066329956001</v>
      </c>
    </row>
    <row r="173" spans="1:6" x14ac:dyDescent="0.2">
      <c r="A173" t="s">
        <v>27</v>
      </c>
      <c r="B173" t="s">
        <v>39</v>
      </c>
      <c r="C173" t="str">
        <f t="shared" si="2"/>
        <v>Leeds West Ham</v>
      </c>
      <c r="D173">
        <v>1.0905851125717101</v>
      </c>
      <c r="E173">
        <v>22.184480667114201</v>
      </c>
      <c r="F173">
        <v>26.3265266418457</v>
      </c>
    </row>
    <row r="174" spans="1:6" x14ac:dyDescent="0.2">
      <c r="A174" t="s">
        <v>26</v>
      </c>
      <c r="B174" t="s">
        <v>28</v>
      </c>
      <c r="C174" t="str">
        <f t="shared" si="2"/>
        <v>Aston Villa Wolves</v>
      </c>
      <c r="D174">
        <v>2.554044008255</v>
      </c>
      <c r="E174">
        <v>2.32601690292358</v>
      </c>
      <c r="F174">
        <v>5.6008410453796298</v>
      </c>
    </row>
    <row r="175" spans="1:6" x14ac:dyDescent="0.2">
      <c r="A175" t="s">
        <v>18</v>
      </c>
      <c r="B175" t="s">
        <v>31</v>
      </c>
      <c r="C175" t="str">
        <f t="shared" si="2"/>
        <v>Crystal Palace Tottenham</v>
      </c>
      <c r="D175">
        <v>1.40348184108734</v>
      </c>
      <c r="E175">
        <v>9.9145975112915004</v>
      </c>
      <c r="F175">
        <v>5.3583412170410103</v>
      </c>
    </row>
    <row r="176" spans="1:6" x14ac:dyDescent="0.2">
      <c r="A176" t="s">
        <v>32</v>
      </c>
      <c r="B176" t="s">
        <v>30</v>
      </c>
      <c r="C176" t="str">
        <f t="shared" si="2"/>
        <v>Southampton Nott'm Forest</v>
      </c>
      <c r="D176">
        <v>6.1735644340515101</v>
      </c>
      <c r="E176">
        <v>3.6969151496887198</v>
      </c>
      <c r="F176">
        <v>1.7620424032211299</v>
      </c>
    </row>
    <row r="177" spans="1:6" x14ac:dyDescent="0.2">
      <c r="A177" t="s">
        <v>34</v>
      </c>
      <c r="B177" t="s">
        <v>40</v>
      </c>
      <c r="C177" t="str">
        <f t="shared" si="2"/>
        <v>Chelsea Man City</v>
      </c>
      <c r="D177">
        <v>6.4214081764221103</v>
      </c>
      <c r="E177">
        <v>4.0485534667968697</v>
      </c>
      <c r="F177">
        <v>1.6742870807647701</v>
      </c>
    </row>
    <row r="178" spans="1:6" x14ac:dyDescent="0.2">
      <c r="A178" t="s">
        <v>21</v>
      </c>
      <c r="B178" t="s">
        <v>34</v>
      </c>
      <c r="C178" t="str">
        <f t="shared" si="2"/>
        <v>Fulham Chelsea</v>
      </c>
      <c r="D178">
        <v>2.3806970119476301</v>
      </c>
      <c r="E178">
        <v>4.03914451599121</v>
      </c>
      <c r="F178">
        <v>3.0086247920989901</v>
      </c>
    </row>
    <row r="179" spans="1:6" x14ac:dyDescent="0.2">
      <c r="A179" t="s">
        <v>26</v>
      </c>
      <c r="B179" t="s">
        <v>27</v>
      </c>
      <c r="C179" t="str">
        <f t="shared" si="2"/>
        <v>Aston Villa Leeds</v>
      </c>
      <c r="D179">
        <v>1.60531866550445</v>
      </c>
      <c r="E179">
        <v>4.6372499465942303</v>
      </c>
      <c r="F179">
        <v>6.1948008537292401</v>
      </c>
    </row>
    <row r="180" spans="1:6" x14ac:dyDescent="0.2">
      <c r="A180" t="s">
        <v>28</v>
      </c>
      <c r="B180" t="s">
        <v>39</v>
      </c>
      <c r="C180" t="str">
        <f t="shared" si="2"/>
        <v>Wolves West Ham</v>
      </c>
      <c r="D180">
        <v>6.2613554000854403</v>
      </c>
      <c r="E180">
        <v>1.8768715858459399</v>
      </c>
      <c r="F180">
        <v>3.2521522045135498</v>
      </c>
    </row>
    <row r="181" spans="1:6" x14ac:dyDescent="0.2">
      <c r="A181" t="s">
        <v>30</v>
      </c>
      <c r="B181" t="s">
        <v>35</v>
      </c>
      <c r="C181" t="str">
        <f t="shared" si="2"/>
        <v>Nott'm Forest Leicester</v>
      </c>
      <c r="D181">
        <v>2.45054578781127</v>
      </c>
      <c r="E181">
        <v>3.38993096351623</v>
      </c>
      <c r="F181">
        <v>3.36772489547729</v>
      </c>
    </row>
    <row r="182" spans="1:6" x14ac:dyDescent="0.2">
      <c r="A182" t="s">
        <v>33</v>
      </c>
      <c r="B182" t="s">
        <v>32</v>
      </c>
      <c r="C182" t="str">
        <f t="shared" si="2"/>
        <v>Everton Southampton</v>
      </c>
      <c r="D182">
        <v>3.6920430660247798</v>
      </c>
      <c r="E182">
        <v>2.1556577682495099</v>
      </c>
      <c r="F182">
        <v>3.7700045108795099</v>
      </c>
    </row>
    <row r="183" spans="1:6" x14ac:dyDescent="0.2">
      <c r="A183" t="s">
        <v>38</v>
      </c>
      <c r="B183" t="s">
        <v>22</v>
      </c>
      <c r="C183" t="str">
        <f t="shared" si="2"/>
        <v>Brighton Liverpool</v>
      </c>
      <c r="D183">
        <v>4.29229736328125</v>
      </c>
      <c r="E183">
        <v>3.4934222698211599</v>
      </c>
      <c r="F183">
        <v>2.0799868106842001</v>
      </c>
    </row>
    <row r="184" spans="1:6" x14ac:dyDescent="0.2">
      <c r="A184" t="s">
        <v>37</v>
      </c>
      <c r="B184" t="s">
        <v>40</v>
      </c>
      <c r="C184" t="str">
        <f t="shared" si="2"/>
        <v>Man United Man City</v>
      </c>
      <c r="D184">
        <v>10.9504804611206</v>
      </c>
      <c r="E184">
        <v>1.77959537506103</v>
      </c>
      <c r="F184">
        <v>2.8838860988616899</v>
      </c>
    </row>
    <row r="185" spans="1:6" x14ac:dyDescent="0.2">
      <c r="A185" t="s">
        <v>36</v>
      </c>
      <c r="B185" t="s">
        <v>25</v>
      </c>
      <c r="C185" t="str">
        <f t="shared" si="2"/>
        <v>Brentford Bournemouth</v>
      </c>
      <c r="D185">
        <v>1.3298490047454801</v>
      </c>
      <c r="E185">
        <v>6.4582228660583496</v>
      </c>
      <c r="F185">
        <v>10.730352401733301</v>
      </c>
    </row>
    <row r="186" spans="1:6" x14ac:dyDescent="0.2">
      <c r="A186" t="s">
        <v>29</v>
      </c>
      <c r="B186" t="s">
        <v>21</v>
      </c>
      <c r="C186" t="str">
        <f t="shared" si="2"/>
        <v>Newcastle Fulham</v>
      </c>
      <c r="D186">
        <v>1.20973968505859</v>
      </c>
      <c r="E186">
        <v>11.065604209899901</v>
      </c>
      <c r="F186">
        <v>12.047349929809499</v>
      </c>
    </row>
    <row r="187" spans="1:6" x14ac:dyDescent="0.2">
      <c r="A187" t="s">
        <v>34</v>
      </c>
      <c r="B187" t="s">
        <v>18</v>
      </c>
      <c r="C187" t="str">
        <f t="shared" si="2"/>
        <v>Chelsea Crystal Palace</v>
      </c>
      <c r="D187">
        <v>2.3646221160888601</v>
      </c>
      <c r="E187">
        <v>2.5705478191375701</v>
      </c>
      <c r="F187">
        <v>5.3169631958007804</v>
      </c>
    </row>
    <row r="188" spans="1:6" x14ac:dyDescent="0.2">
      <c r="A188" t="s">
        <v>31</v>
      </c>
      <c r="B188" t="s">
        <v>19</v>
      </c>
      <c r="C188" t="str">
        <f t="shared" si="2"/>
        <v>Tottenham Arsenal</v>
      </c>
      <c r="D188">
        <v>9.4849653244018501</v>
      </c>
      <c r="E188">
        <v>9.8196544647216797</v>
      </c>
      <c r="F188">
        <v>1.26145815849304</v>
      </c>
    </row>
    <row r="189" spans="1:6" x14ac:dyDescent="0.2">
      <c r="A189" t="s">
        <v>18</v>
      </c>
      <c r="B189" t="s">
        <v>37</v>
      </c>
      <c r="C189" t="str">
        <f t="shared" si="2"/>
        <v>Crystal Palace Man United</v>
      </c>
      <c r="D189">
        <v>14.8955574035644</v>
      </c>
      <c r="E189">
        <v>11.5312490463256</v>
      </c>
      <c r="F189">
        <v>1.18183052539825</v>
      </c>
    </row>
    <row r="190" spans="1:6" x14ac:dyDescent="0.2">
      <c r="A190" t="s">
        <v>40</v>
      </c>
      <c r="B190" t="s">
        <v>31</v>
      </c>
      <c r="C190" t="str">
        <f t="shared" si="2"/>
        <v>Man City Tottenham</v>
      </c>
      <c r="D190">
        <v>1.06581377983093</v>
      </c>
      <c r="E190">
        <v>28.584362030029201</v>
      </c>
      <c r="F190">
        <v>37.3613471984863</v>
      </c>
    </row>
    <row r="191" spans="1:6" x14ac:dyDescent="0.2">
      <c r="A191" t="s">
        <v>32</v>
      </c>
      <c r="B191" t="s">
        <v>26</v>
      </c>
      <c r="C191" t="str">
        <f t="shared" si="2"/>
        <v>Southampton Aston Villa</v>
      </c>
      <c r="D191">
        <v>2.5580425262451101</v>
      </c>
      <c r="E191">
        <v>2.4791693687438898</v>
      </c>
      <c r="F191">
        <v>4.8610901832580504</v>
      </c>
    </row>
    <row r="192" spans="1:6" x14ac:dyDescent="0.2">
      <c r="A192" t="s">
        <v>39</v>
      </c>
      <c r="B192" t="s">
        <v>33</v>
      </c>
      <c r="C192" t="str">
        <f t="shared" si="2"/>
        <v>West Ham Everton</v>
      </c>
      <c r="D192">
        <v>1.74678695201873</v>
      </c>
      <c r="E192">
        <v>5.9341406822204501</v>
      </c>
      <c r="F192">
        <v>3.8609447479247998</v>
      </c>
    </row>
    <row r="193" spans="1:6" x14ac:dyDescent="0.2">
      <c r="A193" t="s">
        <v>22</v>
      </c>
      <c r="B193" t="s">
        <v>34</v>
      </c>
      <c r="C193" t="str">
        <f t="shared" si="2"/>
        <v>Liverpool Chelsea</v>
      </c>
      <c r="D193">
        <v>1.2770192623138401</v>
      </c>
      <c r="E193">
        <v>9.9647569656371999</v>
      </c>
      <c r="F193">
        <v>8.5783281326293892</v>
      </c>
    </row>
    <row r="194" spans="1:6" x14ac:dyDescent="0.2">
      <c r="A194" t="s">
        <v>18</v>
      </c>
      <c r="B194" t="s">
        <v>29</v>
      </c>
      <c r="C194" t="str">
        <f t="shared" si="2"/>
        <v>Crystal Palace Newcastle</v>
      </c>
      <c r="D194">
        <v>3.5091891288757302</v>
      </c>
      <c r="E194">
        <v>5.1635866165161097</v>
      </c>
      <c r="F194">
        <v>1.91802370548248</v>
      </c>
    </row>
    <row r="195" spans="1:6" x14ac:dyDescent="0.2">
      <c r="A195" t="s">
        <v>25</v>
      </c>
      <c r="B195" t="s">
        <v>30</v>
      </c>
      <c r="C195" t="str">
        <f t="shared" ref="C195:C258" si="3">A195 &amp; " " &amp;B195</f>
        <v>Bournemouth Nott'm Forest</v>
      </c>
      <c r="D195">
        <v>2.4500834941864</v>
      </c>
      <c r="E195">
        <v>2.9745903015136701</v>
      </c>
      <c r="F195">
        <v>3.91129398345947</v>
      </c>
    </row>
    <row r="196" spans="1:6" x14ac:dyDescent="0.2">
      <c r="A196" t="s">
        <v>35</v>
      </c>
      <c r="B196" t="s">
        <v>38</v>
      </c>
      <c r="C196" t="str">
        <f t="shared" si="3"/>
        <v>Leicester Brighton</v>
      </c>
      <c r="D196">
        <v>4.2472867965698198</v>
      </c>
      <c r="E196">
        <v>2.6767108440399099</v>
      </c>
      <c r="F196">
        <v>2.55778861045837</v>
      </c>
    </row>
    <row r="197" spans="1:6" x14ac:dyDescent="0.2">
      <c r="A197" t="s">
        <v>40</v>
      </c>
      <c r="B197" t="s">
        <v>28</v>
      </c>
      <c r="C197" t="str">
        <f t="shared" si="3"/>
        <v>Man City Wolves</v>
      </c>
      <c r="D197">
        <v>1.21769678592681</v>
      </c>
      <c r="E197">
        <v>8.01100349426269</v>
      </c>
      <c r="F197">
        <v>18.535963058471602</v>
      </c>
    </row>
    <row r="198" spans="1:6" x14ac:dyDescent="0.2">
      <c r="A198" t="s">
        <v>27</v>
      </c>
      <c r="B198" t="s">
        <v>36</v>
      </c>
      <c r="C198" t="str">
        <f t="shared" si="3"/>
        <v>Leeds Brentford</v>
      </c>
      <c r="D198">
        <v>9.7099256515502894</v>
      </c>
      <c r="E198">
        <v>4.3261151313781703</v>
      </c>
      <c r="F198">
        <v>1.50182092189788</v>
      </c>
    </row>
    <row r="199" spans="1:6" x14ac:dyDescent="0.2">
      <c r="A199" t="s">
        <v>19</v>
      </c>
      <c r="B199" t="s">
        <v>37</v>
      </c>
      <c r="C199" t="str">
        <f t="shared" si="3"/>
        <v>Arsenal Man United</v>
      </c>
      <c r="D199">
        <v>7.6595568656921298</v>
      </c>
      <c r="E199">
        <v>2.0945305824279701</v>
      </c>
      <c r="F199">
        <v>2.5509541034698402</v>
      </c>
    </row>
    <row r="200" spans="1:6" x14ac:dyDescent="0.2">
      <c r="A200" t="s">
        <v>21</v>
      </c>
      <c r="B200" t="s">
        <v>31</v>
      </c>
      <c r="C200" t="str">
        <f t="shared" si="3"/>
        <v>Fulham Tottenham</v>
      </c>
      <c r="D200">
        <v>1.89161825180053</v>
      </c>
      <c r="E200">
        <v>4.9696760177612296</v>
      </c>
      <c r="F200">
        <v>3.7018966674804599</v>
      </c>
    </row>
    <row r="201" spans="1:6" x14ac:dyDescent="0.2">
      <c r="A201" t="s">
        <v>34</v>
      </c>
      <c r="B201" t="s">
        <v>21</v>
      </c>
      <c r="C201" t="str">
        <f t="shared" si="3"/>
        <v>Chelsea Fulham</v>
      </c>
      <c r="D201">
        <v>1.5108664035797099</v>
      </c>
      <c r="E201">
        <v>7.0996332168579102</v>
      </c>
      <c r="F201">
        <v>5.0690464973449698</v>
      </c>
    </row>
    <row r="202" spans="1:6" x14ac:dyDescent="0.2">
      <c r="A202" t="s">
        <v>38</v>
      </c>
      <c r="B202" t="s">
        <v>25</v>
      </c>
      <c r="C202" t="str">
        <f t="shared" si="3"/>
        <v>Brighton Bournemouth</v>
      </c>
      <c r="D202">
        <v>1.34202444553375</v>
      </c>
      <c r="E202">
        <v>25.580739974975501</v>
      </c>
      <c r="F202">
        <v>4.6346673965454102</v>
      </c>
    </row>
    <row r="203" spans="1:6" x14ac:dyDescent="0.2">
      <c r="A203" t="s">
        <v>37</v>
      </c>
      <c r="B203" t="s">
        <v>18</v>
      </c>
      <c r="C203" t="str">
        <f t="shared" si="3"/>
        <v>Man United Crystal Palace</v>
      </c>
      <c r="D203">
        <v>1.6353635787963801</v>
      </c>
      <c r="E203">
        <v>3.5641055107116699</v>
      </c>
      <c r="F203">
        <v>9.2644138336181605</v>
      </c>
    </row>
    <row r="204" spans="1:6" x14ac:dyDescent="0.2">
      <c r="A204" t="s">
        <v>26</v>
      </c>
      <c r="B204" t="s">
        <v>35</v>
      </c>
      <c r="C204" t="str">
        <f t="shared" si="3"/>
        <v>Aston Villa Leicester</v>
      </c>
      <c r="D204">
        <v>1.23047375679016</v>
      </c>
      <c r="E204">
        <v>18.356105804443299</v>
      </c>
      <c r="F204">
        <v>7.5285840034484801</v>
      </c>
    </row>
    <row r="205" spans="1:6" x14ac:dyDescent="0.2">
      <c r="A205" t="s">
        <v>28</v>
      </c>
      <c r="B205" t="s">
        <v>22</v>
      </c>
      <c r="C205" t="str">
        <f t="shared" si="3"/>
        <v>Wolves Liverpool</v>
      </c>
      <c r="D205">
        <v>3.0962178707122798</v>
      </c>
      <c r="E205">
        <v>12.717255592346101</v>
      </c>
      <c r="F205">
        <v>1.6711453199386499</v>
      </c>
    </row>
    <row r="206" spans="1:6" x14ac:dyDescent="0.2">
      <c r="A206" t="s">
        <v>36</v>
      </c>
      <c r="B206" t="s">
        <v>32</v>
      </c>
      <c r="C206" t="str">
        <f t="shared" si="3"/>
        <v>Brentford Southampton</v>
      </c>
      <c r="D206">
        <v>1.7661724090576101</v>
      </c>
      <c r="E206">
        <v>5.4255504608154297</v>
      </c>
      <c r="F206">
        <v>4.0081644058227504</v>
      </c>
    </row>
    <row r="207" spans="1:6" x14ac:dyDescent="0.2">
      <c r="A207" t="s">
        <v>33</v>
      </c>
      <c r="B207" t="s">
        <v>19</v>
      </c>
      <c r="C207" t="str">
        <f t="shared" si="3"/>
        <v>Everton Arsenal</v>
      </c>
      <c r="D207">
        <v>14.571184158325099</v>
      </c>
      <c r="E207">
        <v>46.56929397583</v>
      </c>
      <c r="F207">
        <v>1.0990242958068801</v>
      </c>
    </row>
    <row r="208" spans="1:6" x14ac:dyDescent="0.2">
      <c r="A208" t="s">
        <v>29</v>
      </c>
      <c r="B208" t="s">
        <v>39</v>
      </c>
      <c r="C208" t="str">
        <f t="shared" si="3"/>
        <v>Newcastle West Ham</v>
      </c>
      <c r="D208">
        <v>2.1165695190429599</v>
      </c>
      <c r="E208">
        <v>8.9302301406860298</v>
      </c>
      <c r="F208">
        <v>2.4064021110534601</v>
      </c>
    </row>
    <row r="209" spans="1:6" x14ac:dyDescent="0.2">
      <c r="A209" t="s">
        <v>30</v>
      </c>
      <c r="B209" t="s">
        <v>27</v>
      </c>
      <c r="C209" t="str">
        <f t="shared" si="3"/>
        <v>Nott'm Forest Leeds</v>
      </c>
      <c r="D209">
        <v>3.4794790744781401</v>
      </c>
      <c r="E209">
        <v>1.88372802734375</v>
      </c>
      <c r="F209">
        <v>5.5024113655090297</v>
      </c>
    </row>
    <row r="210" spans="1:6" x14ac:dyDescent="0.2">
      <c r="A210" t="s">
        <v>31</v>
      </c>
      <c r="B210" t="s">
        <v>40</v>
      </c>
      <c r="C210" t="str">
        <f t="shared" si="3"/>
        <v>Tottenham Man City</v>
      </c>
      <c r="D210">
        <v>10.3168182373046</v>
      </c>
      <c r="E210">
        <v>3.34947633743286</v>
      </c>
      <c r="F210">
        <v>1.65421390533447</v>
      </c>
    </row>
    <row r="211" spans="1:6" x14ac:dyDescent="0.2">
      <c r="A211" t="s">
        <v>37</v>
      </c>
      <c r="B211" t="s">
        <v>27</v>
      </c>
      <c r="C211" t="str">
        <f t="shared" si="3"/>
        <v>Man United Leeds</v>
      </c>
      <c r="D211">
        <v>2.6802353858947701</v>
      </c>
      <c r="E211">
        <v>1.77708935737609</v>
      </c>
      <c r="F211">
        <v>15.581065177917401</v>
      </c>
    </row>
    <row r="212" spans="1:6" x14ac:dyDescent="0.2">
      <c r="A212" t="s">
        <v>19</v>
      </c>
      <c r="B212" t="s">
        <v>36</v>
      </c>
      <c r="C212" t="str">
        <f t="shared" si="3"/>
        <v>Arsenal Brentford</v>
      </c>
      <c r="D212">
        <v>1.3846526145935001</v>
      </c>
      <c r="E212">
        <v>7.2506542205810502</v>
      </c>
      <c r="F212">
        <v>7.1490550041198704</v>
      </c>
    </row>
    <row r="213" spans="1:6" x14ac:dyDescent="0.2">
      <c r="A213" t="s">
        <v>18</v>
      </c>
      <c r="B213" t="s">
        <v>38</v>
      </c>
      <c r="C213" t="str">
        <f t="shared" si="3"/>
        <v>Crystal Palace Brighton</v>
      </c>
      <c r="D213">
        <v>2.5699901580810498</v>
      </c>
      <c r="E213">
        <v>3.65406274795532</v>
      </c>
      <c r="F213">
        <v>2.9653754234313898</v>
      </c>
    </row>
    <row r="214" spans="1:6" x14ac:dyDescent="0.2">
      <c r="A214" t="s">
        <v>39</v>
      </c>
      <c r="B214" t="s">
        <v>34</v>
      </c>
      <c r="C214" t="str">
        <f t="shared" si="3"/>
        <v>West Ham Chelsea</v>
      </c>
      <c r="D214">
        <v>4.4018793106079102</v>
      </c>
      <c r="E214">
        <v>2.5749967098236</v>
      </c>
      <c r="F214">
        <v>2.6009542942047101</v>
      </c>
    </row>
    <row r="215" spans="1:6" x14ac:dyDescent="0.2">
      <c r="A215" t="s">
        <v>35</v>
      </c>
      <c r="B215" t="s">
        <v>31</v>
      </c>
      <c r="C215" t="str">
        <f t="shared" si="3"/>
        <v>Leicester Tottenham</v>
      </c>
      <c r="D215">
        <v>3.24089407920837</v>
      </c>
      <c r="E215">
        <v>5.90738773345947</v>
      </c>
      <c r="F215">
        <v>1.9151084423065099</v>
      </c>
    </row>
    <row r="216" spans="1:6" x14ac:dyDescent="0.2">
      <c r="A216" t="s">
        <v>21</v>
      </c>
      <c r="B216" t="s">
        <v>30</v>
      </c>
      <c r="C216" t="str">
        <f t="shared" si="3"/>
        <v>Fulham Nott'm Forest</v>
      </c>
      <c r="D216">
        <v>2.0412163734436</v>
      </c>
      <c r="E216">
        <v>6.56943607330322</v>
      </c>
      <c r="F216">
        <v>2.7942645549774099</v>
      </c>
    </row>
    <row r="217" spans="1:6" x14ac:dyDescent="0.2">
      <c r="A217" t="s">
        <v>25</v>
      </c>
      <c r="B217" t="s">
        <v>29</v>
      </c>
      <c r="C217" t="str">
        <f t="shared" si="3"/>
        <v>Bournemouth Newcastle</v>
      </c>
      <c r="D217">
        <v>6.2136583328246999</v>
      </c>
      <c r="E217">
        <v>2.21754646301269</v>
      </c>
      <c r="F217">
        <v>2.5765538215637198</v>
      </c>
    </row>
    <row r="218" spans="1:6" x14ac:dyDescent="0.2">
      <c r="A218" t="s">
        <v>32</v>
      </c>
      <c r="B218" t="s">
        <v>28</v>
      </c>
      <c r="C218" t="str">
        <f t="shared" si="3"/>
        <v>Southampton Wolves</v>
      </c>
      <c r="D218">
        <v>3.6821427345275799</v>
      </c>
      <c r="E218">
        <v>3.5406653881072998</v>
      </c>
      <c r="F218">
        <v>2.2422218322753902</v>
      </c>
    </row>
    <row r="219" spans="1:6" x14ac:dyDescent="0.2">
      <c r="A219" t="s">
        <v>40</v>
      </c>
      <c r="B219" t="s">
        <v>26</v>
      </c>
      <c r="C219" t="str">
        <f t="shared" si="3"/>
        <v>Man City Aston Villa</v>
      </c>
      <c r="D219">
        <v>1.2991859912872299</v>
      </c>
      <c r="E219">
        <v>4.8753957748412997</v>
      </c>
      <c r="F219">
        <v>39.720897674560497</v>
      </c>
    </row>
    <row r="220" spans="1:6" x14ac:dyDescent="0.2">
      <c r="A220" t="s">
        <v>27</v>
      </c>
      <c r="B220" t="s">
        <v>37</v>
      </c>
      <c r="C220" t="str">
        <f t="shared" si="3"/>
        <v>Leeds Man United</v>
      </c>
      <c r="D220">
        <v>2.9187633991241402</v>
      </c>
      <c r="E220">
        <v>2.9011857509613002</v>
      </c>
      <c r="F220">
        <v>3.1979277133941602</v>
      </c>
    </row>
    <row r="221" spans="1:6" x14ac:dyDescent="0.2">
      <c r="A221" t="s">
        <v>22</v>
      </c>
      <c r="B221" t="s">
        <v>33</v>
      </c>
      <c r="C221" t="str">
        <f t="shared" si="3"/>
        <v>Liverpool Everton</v>
      </c>
      <c r="D221">
        <v>2.2989354133605899</v>
      </c>
      <c r="E221">
        <v>3.66050124168396</v>
      </c>
      <c r="F221">
        <v>3.4266588687896702</v>
      </c>
    </row>
    <row r="222" spans="1:6" x14ac:dyDescent="0.2">
      <c r="A222" t="s">
        <v>19</v>
      </c>
      <c r="B222" t="s">
        <v>40</v>
      </c>
      <c r="C222" t="str">
        <f t="shared" si="3"/>
        <v>Arsenal Man City</v>
      </c>
      <c r="D222">
        <v>2.1501791477203298</v>
      </c>
      <c r="E222">
        <v>4.7110943794250399</v>
      </c>
      <c r="F222">
        <v>3.09926080703735</v>
      </c>
    </row>
    <row r="223" spans="1:6" x14ac:dyDescent="0.2">
      <c r="A223" t="s">
        <v>28</v>
      </c>
      <c r="B223" t="s">
        <v>25</v>
      </c>
      <c r="C223" t="str">
        <f t="shared" si="3"/>
        <v>Wolves Bournemouth</v>
      </c>
      <c r="D223">
        <v>3.49544954299926</v>
      </c>
      <c r="E223">
        <v>7.1890316009521396</v>
      </c>
      <c r="F223">
        <v>1.73969638347625</v>
      </c>
    </row>
    <row r="224" spans="1:6" x14ac:dyDescent="0.2">
      <c r="A224" t="s">
        <v>34</v>
      </c>
      <c r="B224" t="s">
        <v>32</v>
      </c>
      <c r="C224" t="str">
        <f t="shared" si="3"/>
        <v>Chelsea Southampton</v>
      </c>
      <c r="D224">
        <v>2.2601070404052699</v>
      </c>
      <c r="E224">
        <v>7.5884613990783603</v>
      </c>
      <c r="F224">
        <v>2.3487186431884699</v>
      </c>
    </row>
    <row r="225" spans="1:6" x14ac:dyDescent="0.2">
      <c r="A225" t="s">
        <v>36</v>
      </c>
      <c r="B225" t="s">
        <v>18</v>
      </c>
      <c r="C225" t="str">
        <f t="shared" si="3"/>
        <v>Brentford Crystal Palace</v>
      </c>
      <c r="D225">
        <v>1.6719937324523899</v>
      </c>
      <c r="E225">
        <v>4.7538666725158603</v>
      </c>
      <c r="F225">
        <v>5.2203912734985298</v>
      </c>
    </row>
    <row r="226" spans="1:6" x14ac:dyDescent="0.2">
      <c r="A226" t="s">
        <v>26</v>
      </c>
      <c r="B226" t="s">
        <v>19</v>
      </c>
      <c r="C226" t="str">
        <f t="shared" si="3"/>
        <v>Aston Villa Arsenal</v>
      </c>
      <c r="D226">
        <v>1.71659743785858</v>
      </c>
      <c r="E226">
        <v>5.2416119575500399</v>
      </c>
      <c r="F226">
        <v>4.4116764068603498</v>
      </c>
    </row>
    <row r="227" spans="1:6" x14ac:dyDescent="0.2">
      <c r="A227" t="s">
        <v>33</v>
      </c>
      <c r="B227" t="s">
        <v>27</v>
      </c>
      <c r="C227" t="str">
        <f t="shared" si="3"/>
        <v>Everton Leeds</v>
      </c>
      <c r="D227">
        <v>1.9016746282577499</v>
      </c>
      <c r="E227">
        <v>5.4331631660461399</v>
      </c>
      <c r="F227">
        <v>3.44717240333557</v>
      </c>
    </row>
    <row r="228" spans="1:6" x14ac:dyDescent="0.2">
      <c r="A228" t="s">
        <v>29</v>
      </c>
      <c r="B228" t="s">
        <v>22</v>
      </c>
      <c r="C228" t="str">
        <f t="shared" si="3"/>
        <v>Newcastle Liverpool</v>
      </c>
      <c r="D228">
        <v>2.19949054718017</v>
      </c>
      <c r="E228">
        <v>5.5506958961486799</v>
      </c>
      <c r="F228">
        <v>2.7382884025573699</v>
      </c>
    </row>
    <row r="229" spans="1:6" x14ac:dyDescent="0.2">
      <c r="A229" t="s">
        <v>38</v>
      </c>
      <c r="B229" t="s">
        <v>21</v>
      </c>
      <c r="C229" t="str">
        <f t="shared" si="3"/>
        <v>Brighton Fulham</v>
      </c>
      <c r="D229">
        <v>1.6056985855102499</v>
      </c>
      <c r="E229">
        <v>9.0040187835693306</v>
      </c>
      <c r="F229">
        <v>3.75718688964843</v>
      </c>
    </row>
    <row r="230" spans="1:6" x14ac:dyDescent="0.2">
      <c r="A230" t="s">
        <v>30</v>
      </c>
      <c r="B230" t="s">
        <v>40</v>
      </c>
      <c r="C230" t="str">
        <f t="shared" si="3"/>
        <v>Nott'm Forest Man City</v>
      </c>
      <c r="D230">
        <v>8.8947610855102504</v>
      </c>
      <c r="E230">
        <v>3.61677813529968</v>
      </c>
      <c r="F230">
        <v>1.6364333629608101</v>
      </c>
    </row>
    <row r="231" spans="1:6" x14ac:dyDescent="0.2">
      <c r="A231" t="s">
        <v>37</v>
      </c>
      <c r="B231" t="s">
        <v>35</v>
      </c>
      <c r="C231" t="str">
        <f t="shared" si="3"/>
        <v>Man United Leicester</v>
      </c>
      <c r="D231">
        <v>1.6358335018157899</v>
      </c>
      <c r="E231">
        <v>11.947649955749499</v>
      </c>
      <c r="F231">
        <v>3.2787702083587602</v>
      </c>
    </row>
    <row r="232" spans="1:6" x14ac:dyDescent="0.2">
      <c r="A232" t="s">
        <v>31</v>
      </c>
      <c r="B232" t="s">
        <v>39</v>
      </c>
      <c r="C232" t="str">
        <f t="shared" si="3"/>
        <v>Tottenham West Ham</v>
      </c>
      <c r="D232">
        <v>4.4076542854309002</v>
      </c>
      <c r="E232">
        <v>6.0819988250732404</v>
      </c>
      <c r="F232">
        <v>1.64283919334411</v>
      </c>
    </row>
    <row r="233" spans="1:6" x14ac:dyDescent="0.2">
      <c r="A233" t="s">
        <v>21</v>
      </c>
      <c r="B233" t="s">
        <v>28</v>
      </c>
      <c r="C233" t="str">
        <f t="shared" si="3"/>
        <v>Fulham Wolves</v>
      </c>
      <c r="D233">
        <v>1.3463782072067201</v>
      </c>
      <c r="E233">
        <v>6.5926814079284597</v>
      </c>
      <c r="F233">
        <v>9.4711971282958896</v>
      </c>
    </row>
    <row r="234" spans="1:6" x14ac:dyDescent="0.2">
      <c r="A234" t="s">
        <v>27</v>
      </c>
      <c r="B234" t="s">
        <v>32</v>
      </c>
      <c r="C234" t="str">
        <f t="shared" si="3"/>
        <v>Leeds Southampton</v>
      </c>
      <c r="D234">
        <v>2.0258374214172301</v>
      </c>
      <c r="E234">
        <v>4.1307268142700098</v>
      </c>
      <c r="F234">
        <v>3.7837393283843901</v>
      </c>
    </row>
    <row r="235" spans="1:6" x14ac:dyDescent="0.2">
      <c r="A235" t="s">
        <v>33</v>
      </c>
      <c r="B235" t="s">
        <v>26</v>
      </c>
      <c r="C235" t="str">
        <f t="shared" si="3"/>
        <v>Everton Aston Villa</v>
      </c>
      <c r="D235">
        <v>2.58871173858642</v>
      </c>
      <c r="E235">
        <v>3.5892167091369598</v>
      </c>
      <c r="F235">
        <v>2.9842269420623699</v>
      </c>
    </row>
    <row r="236" spans="1:6" x14ac:dyDescent="0.2">
      <c r="A236" t="s">
        <v>35</v>
      </c>
      <c r="B236" t="s">
        <v>19</v>
      </c>
      <c r="C236" t="str">
        <f t="shared" si="3"/>
        <v>Leicester Arsenal</v>
      </c>
      <c r="D236">
        <v>1.4379334449768</v>
      </c>
      <c r="E236">
        <v>7.9326133728027299</v>
      </c>
      <c r="F236">
        <v>5.6023764610290501</v>
      </c>
    </row>
    <row r="237" spans="1:6" x14ac:dyDescent="0.2">
      <c r="A237" t="s">
        <v>39</v>
      </c>
      <c r="B237" t="s">
        <v>30</v>
      </c>
      <c r="C237" t="str">
        <f t="shared" si="3"/>
        <v>West Ham Nott'm Forest</v>
      </c>
      <c r="D237">
        <v>3.02613925933837</v>
      </c>
      <c r="E237">
        <v>3.9761867523193302</v>
      </c>
      <c r="F237">
        <v>2.3920657634735099</v>
      </c>
    </row>
    <row r="238" spans="1:6" x14ac:dyDescent="0.2">
      <c r="A238" t="s">
        <v>25</v>
      </c>
      <c r="B238" t="s">
        <v>40</v>
      </c>
      <c r="C238" t="str">
        <f t="shared" si="3"/>
        <v>Bournemouth Man City</v>
      </c>
      <c r="D238">
        <v>4.5044455528259197</v>
      </c>
      <c r="E238">
        <v>3.2177979946136399</v>
      </c>
      <c r="F238">
        <v>2.1402935981750399</v>
      </c>
    </row>
    <row r="239" spans="1:6" x14ac:dyDescent="0.2">
      <c r="A239" t="s">
        <v>18</v>
      </c>
      <c r="B239" t="s">
        <v>22</v>
      </c>
      <c r="C239" t="str">
        <f t="shared" si="3"/>
        <v>Crystal Palace Liverpool</v>
      </c>
      <c r="D239">
        <v>4.1957626342773402</v>
      </c>
      <c r="E239">
        <v>7.40097904205322</v>
      </c>
      <c r="F239">
        <v>1.5960493087768499</v>
      </c>
    </row>
    <row r="240" spans="1:6" x14ac:dyDescent="0.2">
      <c r="A240" t="s">
        <v>31</v>
      </c>
      <c r="B240" t="s">
        <v>34</v>
      </c>
      <c r="C240" t="str">
        <f t="shared" si="3"/>
        <v>Tottenham Chelsea</v>
      </c>
      <c r="D240">
        <v>1.95741343498229</v>
      </c>
      <c r="E240">
        <v>15.256746292114199</v>
      </c>
      <c r="F240">
        <v>2.36084604263305</v>
      </c>
    </row>
    <row r="241" spans="1:6" x14ac:dyDescent="0.2">
      <c r="A241" t="s">
        <v>19</v>
      </c>
      <c r="B241" t="s">
        <v>33</v>
      </c>
      <c r="C241" t="str">
        <f t="shared" si="3"/>
        <v>Arsenal Everton</v>
      </c>
      <c r="D241">
        <v>1.84938704967498</v>
      </c>
      <c r="E241">
        <v>2.63676905632019</v>
      </c>
      <c r="F241">
        <v>12.4955787658691</v>
      </c>
    </row>
    <row r="242" spans="1:6" x14ac:dyDescent="0.2">
      <c r="A242" t="s">
        <v>22</v>
      </c>
      <c r="B242" t="s">
        <v>28</v>
      </c>
      <c r="C242" t="str">
        <f t="shared" si="3"/>
        <v>Liverpool Wolves</v>
      </c>
      <c r="D242">
        <v>1.5371500253677299</v>
      </c>
      <c r="E242">
        <v>5.0497817993164</v>
      </c>
      <c r="F242">
        <v>6.6042761802673304</v>
      </c>
    </row>
    <row r="243" spans="1:6" x14ac:dyDescent="0.2">
      <c r="A243" t="s">
        <v>40</v>
      </c>
      <c r="B243" t="s">
        <v>29</v>
      </c>
      <c r="C243" t="str">
        <f t="shared" si="3"/>
        <v>Man City Newcastle</v>
      </c>
      <c r="D243">
        <v>1.23603296279907</v>
      </c>
      <c r="E243">
        <v>8.2278814315795898</v>
      </c>
      <c r="F243">
        <v>14.4046230316162</v>
      </c>
    </row>
    <row r="244" spans="1:6" x14ac:dyDescent="0.2">
      <c r="A244" t="s">
        <v>34</v>
      </c>
      <c r="B244" t="s">
        <v>27</v>
      </c>
      <c r="C244" t="str">
        <f t="shared" si="3"/>
        <v>Chelsea Leeds</v>
      </c>
      <c r="D244">
        <v>3.8285133838653498</v>
      </c>
      <c r="E244">
        <v>1.72394359111785</v>
      </c>
      <c r="F244">
        <v>6.2997407913207999</v>
      </c>
    </row>
    <row r="245" spans="1:6" x14ac:dyDescent="0.2">
      <c r="A245" t="s">
        <v>19</v>
      </c>
      <c r="B245" t="s">
        <v>25</v>
      </c>
      <c r="C245" t="str">
        <f t="shared" si="3"/>
        <v>Arsenal Bournemouth</v>
      </c>
      <c r="D245">
        <v>1.2119995355605999</v>
      </c>
      <c r="E245">
        <v>11.4451036453247</v>
      </c>
      <c r="F245">
        <v>11.422889709472599</v>
      </c>
    </row>
    <row r="246" spans="1:6" x14ac:dyDescent="0.2">
      <c r="A246" t="s">
        <v>38</v>
      </c>
      <c r="B246" t="s">
        <v>39</v>
      </c>
      <c r="C246" t="str">
        <f t="shared" si="3"/>
        <v>Brighton West Ham</v>
      </c>
      <c r="D246">
        <v>1.88252913951873</v>
      </c>
      <c r="E246">
        <v>3.62006282806396</v>
      </c>
      <c r="F246">
        <v>5.1931486129760698</v>
      </c>
    </row>
    <row r="247" spans="1:6" x14ac:dyDescent="0.2">
      <c r="A247" t="s">
        <v>26</v>
      </c>
      <c r="B247" t="s">
        <v>18</v>
      </c>
      <c r="C247" t="str">
        <f t="shared" si="3"/>
        <v>Aston Villa Crystal Palace</v>
      </c>
      <c r="D247">
        <v>2.9547634124755802</v>
      </c>
      <c r="E247">
        <v>2.3357574939727699</v>
      </c>
      <c r="F247">
        <v>4.2838153839111301</v>
      </c>
    </row>
    <row r="248" spans="1:6" x14ac:dyDescent="0.2">
      <c r="A248" t="s">
        <v>28</v>
      </c>
      <c r="B248" t="s">
        <v>31</v>
      </c>
      <c r="C248" t="str">
        <f t="shared" si="3"/>
        <v>Wolves Tottenham</v>
      </c>
      <c r="D248">
        <v>1.31877660751342</v>
      </c>
      <c r="E248">
        <v>12.3610849380493</v>
      </c>
      <c r="F248">
        <v>6.2180399894714302</v>
      </c>
    </row>
    <row r="249" spans="1:6" x14ac:dyDescent="0.2">
      <c r="A249" t="s">
        <v>32</v>
      </c>
      <c r="B249" t="s">
        <v>35</v>
      </c>
      <c r="C249" t="str">
        <f t="shared" si="3"/>
        <v>Southampton Leicester</v>
      </c>
      <c r="D249">
        <v>2.09260034561157</v>
      </c>
      <c r="E249">
        <v>5.5331664085388104</v>
      </c>
      <c r="F249">
        <v>2.92913818359375</v>
      </c>
    </row>
    <row r="250" spans="1:6" x14ac:dyDescent="0.2">
      <c r="A250" t="s">
        <v>22</v>
      </c>
      <c r="B250" t="s">
        <v>37</v>
      </c>
      <c r="C250" t="str">
        <f t="shared" si="3"/>
        <v>Liverpool Man United</v>
      </c>
      <c r="D250">
        <v>2.0615637302398602</v>
      </c>
      <c r="E250">
        <v>2.3838648796081499</v>
      </c>
      <c r="F250">
        <v>10.477305412292401</v>
      </c>
    </row>
    <row r="251" spans="1:6" x14ac:dyDescent="0.2">
      <c r="A251" t="s">
        <v>30</v>
      </c>
      <c r="B251" t="s">
        <v>33</v>
      </c>
      <c r="C251" t="str">
        <f t="shared" si="3"/>
        <v>Nott'm Forest Everton</v>
      </c>
      <c r="D251">
        <v>6.7960443496704102</v>
      </c>
      <c r="E251">
        <v>1.3150216341018599</v>
      </c>
      <c r="F251">
        <v>10.821123123168899</v>
      </c>
    </row>
    <row r="252" spans="1:6" x14ac:dyDescent="0.2">
      <c r="A252" t="s">
        <v>36</v>
      </c>
      <c r="B252" t="s">
        <v>21</v>
      </c>
      <c r="C252" t="str">
        <f t="shared" si="3"/>
        <v>Brentford Fulham</v>
      </c>
      <c r="D252">
        <v>1.71086537837982</v>
      </c>
      <c r="E252">
        <v>6.7842679023742596</v>
      </c>
      <c r="F252">
        <v>3.7299427986145002</v>
      </c>
    </row>
    <row r="253" spans="1:6" x14ac:dyDescent="0.2">
      <c r="A253" t="s">
        <v>27</v>
      </c>
      <c r="B253" t="s">
        <v>38</v>
      </c>
      <c r="C253" t="str">
        <f t="shared" si="3"/>
        <v>Leeds Brighton</v>
      </c>
      <c r="D253">
        <v>1.78502821922302</v>
      </c>
      <c r="E253">
        <v>4.1642975807189897</v>
      </c>
      <c r="F253">
        <v>5.00881004333496</v>
      </c>
    </row>
    <row r="254" spans="1:6" x14ac:dyDescent="0.2">
      <c r="A254" t="s">
        <v>25</v>
      </c>
      <c r="B254" t="s">
        <v>22</v>
      </c>
      <c r="C254" t="str">
        <f t="shared" si="3"/>
        <v>Bournemouth Liverpool</v>
      </c>
      <c r="D254">
        <v>4.0678958892822203</v>
      </c>
      <c r="E254">
        <v>12.2834110260009</v>
      </c>
      <c r="F254">
        <v>1.4864096641540501</v>
      </c>
    </row>
    <row r="255" spans="1:6" x14ac:dyDescent="0.2">
      <c r="A255" t="s">
        <v>35</v>
      </c>
      <c r="B255" t="s">
        <v>34</v>
      </c>
      <c r="C255" t="str">
        <f t="shared" si="3"/>
        <v>Leicester Chelsea</v>
      </c>
      <c r="D255">
        <v>3.44744825363159</v>
      </c>
      <c r="E255">
        <v>1.9026675224304199</v>
      </c>
      <c r="F255">
        <v>5.4243917465209899</v>
      </c>
    </row>
    <row r="256" spans="1:6" x14ac:dyDescent="0.2">
      <c r="A256" t="s">
        <v>18</v>
      </c>
      <c r="B256" t="s">
        <v>40</v>
      </c>
      <c r="C256" t="str">
        <f t="shared" si="3"/>
        <v>Crystal Palace Man City</v>
      </c>
      <c r="D256">
        <v>10.3811225891113</v>
      </c>
      <c r="E256">
        <v>3.96262431144714</v>
      </c>
      <c r="F256">
        <v>1.5353595018386801</v>
      </c>
    </row>
    <row r="257" spans="1:6" x14ac:dyDescent="0.2">
      <c r="A257" t="s">
        <v>31</v>
      </c>
      <c r="B257" t="s">
        <v>30</v>
      </c>
      <c r="C257" t="str">
        <f t="shared" si="3"/>
        <v>Tottenham Nott'm Forest</v>
      </c>
      <c r="D257">
        <v>1.87411701679229</v>
      </c>
      <c r="E257">
        <v>11.929115295410099</v>
      </c>
      <c r="F257">
        <v>2.6137855052947998</v>
      </c>
    </row>
    <row r="258" spans="1:6" x14ac:dyDescent="0.2">
      <c r="A258" t="s">
        <v>33</v>
      </c>
      <c r="B258" t="s">
        <v>36</v>
      </c>
      <c r="C258" t="str">
        <f t="shared" si="3"/>
        <v>Everton Brentford</v>
      </c>
      <c r="D258">
        <v>4.7571506500244096</v>
      </c>
      <c r="E258">
        <v>8.8649349212646396</v>
      </c>
      <c r="F258">
        <v>1.477135181427</v>
      </c>
    </row>
    <row r="259" spans="1:6" x14ac:dyDescent="0.2">
      <c r="A259" t="s">
        <v>21</v>
      </c>
      <c r="B259" t="s">
        <v>19</v>
      </c>
      <c r="C259" t="str">
        <f t="shared" ref="C259:C322" si="4">A259 &amp; " " &amp;B259</f>
        <v>Fulham Arsenal</v>
      </c>
      <c r="D259">
        <v>1.9014313220977701</v>
      </c>
      <c r="E259">
        <v>5.1237697601318297</v>
      </c>
      <c r="F259">
        <v>3.58536601066589</v>
      </c>
    </row>
    <row r="260" spans="1:6" x14ac:dyDescent="0.2">
      <c r="A260" t="s">
        <v>39</v>
      </c>
      <c r="B260" t="s">
        <v>26</v>
      </c>
      <c r="C260" t="str">
        <f t="shared" si="4"/>
        <v>West Ham Aston Villa</v>
      </c>
      <c r="D260">
        <v>2.3281733989715501</v>
      </c>
      <c r="E260">
        <v>4.2837715148925701</v>
      </c>
      <c r="F260">
        <v>2.9670107364654501</v>
      </c>
    </row>
    <row r="261" spans="1:6" x14ac:dyDescent="0.2">
      <c r="A261" t="s">
        <v>37</v>
      </c>
      <c r="B261" t="s">
        <v>32</v>
      </c>
      <c r="C261" t="str">
        <f t="shared" si="4"/>
        <v>Man United Southampton</v>
      </c>
      <c r="D261">
        <v>1.5023598670959399</v>
      </c>
      <c r="E261">
        <v>3.96679258346557</v>
      </c>
      <c r="F261">
        <v>12.1524848937988</v>
      </c>
    </row>
    <row r="262" spans="1:6" x14ac:dyDescent="0.2">
      <c r="A262" t="s">
        <v>29</v>
      </c>
      <c r="B262" t="s">
        <v>28</v>
      </c>
      <c r="C262" t="str">
        <f t="shared" si="4"/>
        <v>Newcastle Wolves</v>
      </c>
      <c r="D262">
        <v>4.1094789505004803</v>
      </c>
      <c r="E262">
        <v>2.59471464157104</v>
      </c>
      <c r="F262">
        <v>2.69352030754089</v>
      </c>
    </row>
    <row r="263" spans="1:6" x14ac:dyDescent="0.2">
      <c r="A263" t="s">
        <v>32</v>
      </c>
      <c r="B263" t="s">
        <v>36</v>
      </c>
      <c r="C263" t="str">
        <f t="shared" si="4"/>
        <v>Southampton Brentford</v>
      </c>
      <c r="D263">
        <v>1.93726229667663</v>
      </c>
      <c r="E263">
        <v>4.0969047546386701</v>
      </c>
      <c r="F263">
        <v>4.1715173721313397</v>
      </c>
    </row>
    <row r="264" spans="1:6" x14ac:dyDescent="0.2">
      <c r="A264" t="s">
        <v>38</v>
      </c>
      <c r="B264" t="s">
        <v>18</v>
      </c>
      <c r="C264" t="str">
        <f t="shared" si="4"/>
        <v>Brighton Crystal Palace</v>
      </c>
      <c r="D264">
        <v>2.00598096847534</v>
      </c>
      <c r="E264">
        <v>3.2453258037567099</v>
      </c>
      <c r="F264">
        <v>5.1718258857726997</v>
      </c>
    </row>
    <row r="265" spans="1:6" x14ac:dyDescent="0.2">
      <c r="A265" t="s">
        <v>30</v>
      </c>
      <c r="B265" t="s">
        <v>29</v>
      </c>
      <c r="C265" t="str">
        <f t="shared" si="4"/>
        <v>Nott'm Forest Newcastle</v>
      </c>
      <c r="D265">
        <v>2.8276550769805899</v>
      </c>
      <c r="E265">
        <v>3.53075695037841</v>
      </c>
      <c r="F265">
        <v>2.7538747787475502</v>
      </c>
    </row>
    <row r="266" spans="1:6" x14ac:dyDescent="0.2">
      <c r="A266" t="s">
        <v>32</v>
      </c>
      <c r="B266" t="s">
        <v>31</v>
      </c>
      <c r="C266" t="str">
        <f t="shared" si="4"/>
        <v>Southampton Tottenham</v>
      </c>
      <c r="D266">
        <v>3.4094703197479199</v>
      </c>
      <c r="E266">
        <v>3.2158350944518999</v>
      </c>
      <c r="F266">
        <v>2.5269236564636199</v>
      </c>
    </row>
    <row r="267" spans="1:6" x14ac:dyDescent="0.2">
      <c r="A267" t="s">
        <v>28</v>
      </c>
      <c r="B267" t="s">
        <v>27</v>
      </c>
      <c r="C267" t="str">
        <f t="shared" si="4"/>
        <v>Wolves Leeds</v>
      </c>
      <c r="D267">
        <v>11.4199981689453</v>
      </c>
      <c r="E267">
        <v>1.35162949562072</v>
      </c>
      <c r="F267">
        <v>5.7941923141479403</v>
      </c>
    </row>
    <row r="268" spans="1:6" x14ac:dyDescent="0.2">
      <c r="A268" t="s">
        <v>34</v>
      </c>
      <c r="B268" t="s">
        <v>33</v>
      </c>
      <c r="C268" t="str">
        <f t="shared" si="4"/>
        <v>Chelsea Everton</v>
      </c>
      <c r="D268">
        <v>1.7390266656875599</v>
      </c>
      <c r="E268">
        <v>6.98498487472534</v>
      </c>
      <c r="F268">
        <v>3.5485975742339999</v>
      </c>
    </row>
    <row r="269" spans="1:6" x14ac:dyDescent="0.2">
      <c r="A269" t="s">
        <v>36</v>
      </c>
      <c r="B269" t="s">
        <v>35</v>
      </c>
      <c r="C269" t="str">
        <f t="shared" si="4"/>
        <v>Brentford Leicester</v>
      </c>
      <c r="D269">
        <v>2.7107172012329102</v>
      </c>
      <c r="E269">
        <v>3.0516507625579798</v>
      </c>
      <c r="F269">
        <v>3.2959518432617099</v>
      </c>
    </row>
    <row r="270" spans="1:6" x14ac:dyDescent="0.2">
      <c r="A270" t="s">
        <v>26</v>
      </c>
      <c r="B270" t="s">
        <v>25</v>
      </c>
      <c r="C270" t="str">
        <f t="shared" si="4"/>
        <v>Aston Villa Bournemouth</v>
      </c>
      <c r="D270">
        <v>2.0436618328094398</v>
      </c>
      <c r="E270">
        <v>4.0151910781860298</v>
      </c>
      <c r="F270">
        <v>3.8222196102142298</v>
      </c>
    </row>
    <row r="271" spans="1:6" x14ac:dyDescent="0.2">
      <c r="A271" t="s">
        <v>19</v>
      </c>
      <c r="B271" t="s">
        <v>18</v>
      </c>
      <c r="C271" t="str">
        <f t="shared" si="4"/>
        <v>Arsenal Crystal Palace</v>
      </c>
      <c r="D271">
        <v>1.2483505010604801</v>
      </c>
      <c r="E271">
        <v>7.7832837104797301</v>
      </c>
      <c r="F271">
        <v>14.191951751708901</v>
      </c>
    </row>
    <row r="272" spans="1:6" x14ac:dyDescent="0.2">
      <c r="A272" t="s">
        <v>18</v>
      </c>
      <c r="B272" t="s">
        <v>35</v>
      </c>
      <c r="C272" t="str">
        <f t="shared" si="4"/>
        <v>Crystal Palace Leicester</v>
      </c>
      <c r="D272">
        <v>2.7426977157592698</v>
      </c>
      <c r="E272">
        <v>3.37354063987731</v>
      </c>
      <c r="F272">
        <v>2.9501049518585201</v>
      </c>
    </row>
    <row r="273" spans="1:6" x14ac:dyDescent="0.2">
      <c r="A273" t="s">
        <v>19</v>
      </c>
      <c r="B273" t="s">
        <v>27</v>
      </c>
      <c r="C273" t="str">
        <f t="shared" si="4"/>
        <v>Arsenal Leeds</v>
      </c>
      <c r="D273">
        <v>4.5798830986022896</v>
      </c>
      <c r="E273">
        <v>6.1417050361633301</v>
      </c>
      <c r="F273">
        <v>1.61594593524932</v>
      </c>
    </row>
    <row r="274" spans="1:6" x14ac:dyDescent="0.2">
      <c r="A274" t="s">
        <v>30</v>
      </c>
      <c r="B274" t="s">
        <v>28</v>
      </c>
      <c r="C274" t="str">
        <f t="shared" si="4"/>
        <v>Nott'm Forest Wolves</v>
      </c>
      <c r="D274">
        <v>6.0142402648925701</v>
      </c>
      <c r="E274">
        <v>2.35595202445983</v>
      </c>
      <c r="F274">
        <v>2.4433681964874201</v>
      </c>
    </row>
    <row r="275" spans="1:6" x14ac:dyDescent="0.2">
      <c r="A275" t="s">
        <v>40</v>
      </c>
      <c r="B275" t="s">
        <v>22</v>
      </c>
      <c r="C275" t="str">
        <f t="shared" si="4"/>
        <v>Man City Liverpool</v>
      </c>
      <c r="D275">
        <v>1.1727666854858301</v>
      </c>
      <c r="E275">
        <v>10.1415357589721</v>
      </c>
      <c r="F275">
        <v>20.529190063476499</v>
      </c>
    </row>
    <row r="276" spans="1:6" x14ac:dyDescent="0.2">
      <c r="A276" t="s">
        <v>25</v>
      </c>
      <c r="B276" t="s">
        <v>21</v>
      </c>
      <c r="C276" t="str">
        <f t="shared" si="4"/>
        <v>Bournemouth Fulham</v>
      </c>
      <c r="D276">
        <v>1.87696945667266</v>
      </c>
      <c r="E276">
        <v>6.2013921737670898</v>
      </c>
      <c r="F276">
        <v>3.2682712078094398</v>
      </c>
    </row>
    <row r="277" spans="1:6" x14ac:dyDescent="0.2">
      <c r="A277" t="s">
        <v>38</v>
      </c>
      <c r="B277" t="s">
        <v>36</v>
      </c>
      <c r="C277" t="str">
        <f t="shared" si="4"/>
        <v>Brighton Brentford</v>
      </c>
      <c r="D277">
        <v>1.4487600326537999</v>
      </c>
      <c r="E277">
        <v>4.5671763420104901</v>
      </c>
      <c r="F277">
        <v>11.013109207153301</v>
      </c>
    </row>
    <row r="278" spans="1:6" x14ac:dyDescent="0.2">
      <c r="A278" t="s">
        <v>34</v>
      </c>
      <c r="B278" t="s">
        <v>26</v>
      </c>
      <c r="C278" t="str">
        <f t="shared" si="4"/>
        <v>Chelsea Aston Villa</v>
      </c>
      <c r="D278">
        <v>1.5103678703308101</v>
      </c>
      <c r="E278">
        <v>5.7853846549987704</v>
      </c>
      <c r="F278">
        <v>6.0583930015563903</v>
      </c>
    </row>
    <row r="279" spans="1:6" x14ac:dyDescent="0.2">
      <c r="A279" t="s">
        <v>29</v>
      </c>
      <c r="B279" t="s">
        <v>37</v>
      </c>
      <c r="C279" t="str">
        <f t="shared" si="4"/>
        <v>Newcastle Man United</v>
      </c>
      <c r="D279">
        <v>2.1895906925201398</v>
      </c>
      <c r="E279">
        <v>4.6420526504516602</v>
      </c>
      <c r="F279">
        <v>3.0499737262725799</v>
      </c>
    </row>
    <row r="280" spans="1:6" x14ac:dyDescent="0.2">
      <c r="A280" t="s">
        <v>39</v>
      </c>
      <c r="B280" t="s">
        <v>32</v>
      </c>
      <c r="C280" t="str">
        <f t="shared" si="4"/>
        <v>West Ham Southampton</v>
      </c>
      <c r="D280">
        <v>2.3591926097869802</v>
      </c>
      <c r="E280">
        <v>3.99582719802856</v>
      </c>
      <c r="F280">
        <v>3.06875395774841</v>
      </c>
    </row>
    <row r="281" spans="1:6" x14ac:dyDescent="0.2">
      <c r="A281" t="s">
        <v>33</v>
      </c>
      <c r="B281" t="s">
        <v>31</v>
      </c>
      <c r="C281" t="str">
        <f t="shared" si="4"/>
        <v>Everton Tottenham</v>
      </c>
      <c r="D281">
        <v>5.7228741645812899</v>
      </c>
      <c r="E281">
        <v>2.3764431476593</v>
      </c>
      <c r="F281">
        <v>2.4723978042602499</v>
      </c>
    </row>
    <row r="282" spans="1:6" x14ac:dyDescent="0.2">
      <c r="A282" t="s">
        <v>35</v>
      </c>
      <c r="B282" t="s">
        <v>26</v>
      </c>
      <c r="C282" t="str">
        <f t="shared" si="4"/>
        <v>Leicester Aston Villa</v>
      </c>
      <c r="D282">
        <v>3.1519000530242902</v>
      </c>
      <c r="E282">
        <v>16.1701259613037</v>
      </c>
      <c r="F282">
        <v>1.61059474945068</v>
      </c>
    </row>
    <row r="283" spans="1:6" x14ac:dyDescent="0.2">
      <c r="A283" t="s">
        <v>25</v>
      </c>
      <c r="B283" t="s">
        <v>38</v>
      </c>
      <c r="C283" t="str">
        <f t="shared" si="4"/>
        <v>Bournemouth Brighton</v>
      </c>
      <c r="D283">
        <v>1.51035499572753</v>
      </c>
      <c r="E283">
        <v>5.1509943008422798</v>
      </c>
      <c r="F283">
        <v>6.9557113647460902</v>
      </c>
    </row>
    <row r="284" spans="1:6" x14ac:dyDescent="0.2">
      <c r="A284" t="s">
        <v>27</v>
      </c>
      <c r="B284" t="s">
        <v>30</v>
      </c>
      <c r="C284" t="str">
        <f t="shared" si="4"/>
        <v>Leeds Nott'm Forest</v>
      </c>
      <c r="D284">
        <v>1.6352626085281301</v>
      </c>
      <c r="E284">
        <v>7.5018978118896396</v>
      </c>
      <c r="F284">
        <v>3.9188349246978702</v>
      </c>
    </row>
    <row r="285" spans="1:6" x14ac:dyDescent="0.2">
      <c r="A285" t="s">
        <v>34</v>
      </c>
      <c r="B285" t="s">
        <v>22</v>
      </c>
      <c r="C285" t="str">
        <f t="shared" si="4"/>
        <v>Chelsea Liverpool</v>
      </c>
      <c r="D285">
        <v>2.61875915527343</v>
      </c>
      <c r="E285">
        <v>7.3426203727722097</v>
      </c>
      <c r="F285">
        <v>2.0749099254608101</v>
      </c>
    </row>
    <row r="286" spans="1:6" x14ac:dyDescent="0.2">
      <c r="A286" t="s">
        <v>39</v>
      </c>
      <c r="B286" t="s">
        <v>29</v>
      </c>
      <c r="C286" t="str">
        <f t="shared" si="4"/>
        <v>West Ham Newcastle</v>
      </c>
      <c r="D286">
        <v>2.3206157684326101</v>
      </c>
      <c r="E286">
        <v>2.16464638710021</v>
      </c>
      <c r="F286">
        <v>9.33613681793212</v>
      </c>
    </row>
    <row r="287" spans="1:6" x14ac:dyDescent="0.2">
      <c r="A287" t="s">
        <v>37</v>
      </c>
      <c r="B287" t="s">
        <v>36</v>
      </c>
      <c r="C287" t="str">
        <f t="shared" si="4"/>
        <v>Man United Brentford</v>
      </c>
      <c r="D287">
        <v>1.28337025642395</v>
      </c>
      <c r="E287">
        <v>6.6979594230651802</v>
      </c>
      <c r="F287">
        <v>13.9855298995971</v>
      </c>
    </row>
    <row r="288" spans="1:6" x14ac:dyDescent="0.2">
      <c r="A288" t="s">
        <v>28</v>
      </c>
      <c r="B288" t="s">
        <v>34</v>
      </c>
      <c r="C288" t="str">
        <f t="shared" si="4"/>
        <v>Wolves Chelsea</v>
      </c>
      <c r="D288">
        <v>3.27291655540466</v>
      </c>
      <c r="E288">
        <v>2.9742858409881499</v>
      </c>
      <c r="F288">
        <v>2.79137086868286</v>
      </c>
    </row>
    <row r="289" spans="1:6" x14ac:dyDescent="0.2">
      <c r="A289" t="s">
        <v>21</v>
      </c>
      <c r="B289" t="s">
        <v>39</v>
      </c>
      <c r="C289" t="str">
        <f t="shared" si="4"/>
        <v>Fulham West Ham</v>
      </c>
      <c r="D289">
        <v>3.1290941238403298</v>
      </c>
      <c r="E289">
        <v>2.5139522552490199</v>
      </c>
      <c r="F289">
        <v>3.5380861759185702</v>
      </c>
    </row>
    <row r="290" spans="1:6" x14ac:dyDescent="0.2">
      <c r="A290" t="s">
        <v>26</v>
      </c>
      <c r="B290" t="s">
        <v>30</v>
      </c>
      <c r="C290" t="str">
        <f t="shared" si="4"/>
        <v>Aston Villa Nott'm Forest</v>
      </c>
      <c r="D290">
        <v>1.6326043605804399</v>
      </c>
      <c r="E290">
        <v>9.8285093307495099</v>
      </c>
      <c r="F290">
        <v>3.49972343444824</v>
      </c>
    </row>
    <row r="291" spans="1:6" x14ac:dyDescent="0.2">
      <c r="A291" t="s">
        <v>31</v>
      </c>
      <c r="B291" t="s">
        <v>38</v>
      </c>
      <c r="C291" t="str">
        <f t="shared" si="4"/>
        <v>Tottenham Brighton</v>
      </c>
      <c r="D291">
        <v>1.6222184896469101</v>
      </c>
      <c r="E291">
        <v>12.544216156005801</v>
      </c>
      <c r="F291">
        <v>3.2911815643310498</v>
      </c>
    </row>
    <row r="292" spans="1:6" x14ac:dyDescent="0.2">
      <c r="A292" t="s">
        <v>36</v>
      </c>
      <c r="B292" t="s">
        <v>29</v>
      </c>
      <c r="C292" t="str">
        <f t="shared" si="4"/>
        <v>Brentford Newcastle</v>
      </c>
      <c r="D292">
        <v>3.6292369365692099</v>
      </c>
      <c r="E292">
        <v>4.3467164039611799</v>
      </c>
      <c r="F292">
        <v>2.0226485729217498</v>
      </c>
    </row>
    <row r="293" spans="1:6" x14ac:dyDescent="0.2">
      <c r="A293" t="s">
        <v>35</v>
      </c>
      <c r="B293" t="s">
        <v>25</v>
      </c>
      <c r="C293" t="str">
        <f t="shared" si="4"/>
        <v>Leicester Bournemouth</v>
      </c>
      <c r="D293">
        <v>1.96157670021057</v>
      </c>
      <c r="E293">
        <v>3.5425212383270201</v>
      </c>
      <c r="F293">
        <v>4.8095154762268004</v>
      </c>
    </row>
    <row r="294" spans="1:6" x14ac:dyDescent="0.2">
      <c r="A294" t="s">
        <v>37</v>
      </c>
      <c r="B294" t="s">
        <v>33</v>
      </c>
      <c r="C294" t="str">
        <f t="shared" si="4"/>
        <v>Man United Everton</v>
      </c>
      <c r="D294">
        <v>1.4253628253936701</v>
      </c>
      <c r="E294">
        <v>6.04506111145019</v>
      </c>
      <c r="F294">
        <v>7.518798828125</v>
      </c>
    </row>
    <row r="295" spans="1:6" x14ac:dyDescent="0.2">
      <c r="A295" t="s">
        <v>32</v>
      </c>
      <c r="B295" t="s">
        <v>40</v>
      </c>
      <c r="C295" t="str">
        <f t="shared" si="4"/>
        <v>Southampton Man City</v>
      </c>
      <c r="D295">
        <v>12.541811943054199</v>
      </c>
      <c r="E295">
        <v>5.6355733871459899</v>
      </c>
      <c r="F295">
        <v>1.3462166786193801</v>
      </c>
    </row>
    <row r="296" spans="1:6" x14ac:dyDescent="0.2">
      <c r="A296" t="s">
        <v>27</v>
      </c>
      <c r="B296" t="s">
        <v>18</v>
      </c>
      <c r="C296" t="str">
        <f t="shared" si="4"/>
        <v>Leeds Crystal Palace</v>
      </c>
      <c r="D296">
        <v>1.7309535741805999</v>
      </c>
      <c r="E296">
        <v>13.526470184326101</v>
      </c>
      <c r="F296">
        <v>2.8706378936767498</v>
      </c>
    </row>
    <row r="297" spans="1:6" x14ac:dyDescent="0.2">
      <c r="A297" t="s">
        <v>22</v>
      </c>
      <c r="B297" t="s">
        <v>19</v>
      </c>
      <c r="C297" t="str">
        <f t="shared" si="4"/>
        <v>Liverpool Arsenal</v>
      </c>
      <c r="D297">
        <v>2.6931965351104701</v>
      </c>
      <c r="E297">
        <v>10.3471937179565</v>
      </c>
      <c r="F297">
        <v>1.8795244693756099</v>
      </c>
    </row>
    <row r="298" spans="1:6" x14ac:dyDescent="0.2">
      <c r="A298" t="s">
        <v>31</v>
      </c>
      <c r="B298" t="s">
        <v>25</v>
      </c>
      <c r="C298" t="str">
        <f t="shared" si="4"/>
        <v>Tottenham Bournemouth</v>
      </c>
      <c r="D298">
        <v>2.0443639755249001</v>
      </c>
      <c r="E298">
        <v>15.3605756759643</v>
      </c>
      <c r="F298">
        <v>2.2434172630310001</v>
      </c>
    </row>
    <row r="299" spans="1:6" x14ac:dyDescent="0.2">
      <c r="A299" t="s">
        <v>32</v>
      </c>
      <c r="B299" t="s">
        <v>18</v>
      </c>
      <c r="C299" t="str">
        <f t="shared" si="4"/>
        <v>Southampton Crystal Palace</v>
      </c>
      <c r="D299">
        <v>2.3225460052490199</v>
      </c>
      <c r="E299">
        <v>3.5146515369415199</v>
      </c>
      <c r="F299">
        <v>3.50982165336608</v>
      </c>
    </row>
    <row r="300" spans="1:6" x14ac:dyDescent="0.2">
      <c r="A300" t="s">
        <v>26</v>
      </c>
      <c r="B300" t="s">
        <v>29</v>
      </c>
      <c r="C300" t="str">
        <f t="shared" si="4"/>
        <v>Aston Villa Newcastle</v>
      </c>
      <c r="D300">
        <v>8.3289384841918892</v>
      </c>
      <c r="E300">
        <v>1.73159408569335</v>
      </c>
      <c r="F300">
        <v>3.3065049648284899</v>
      </c>
    </row>
    <row r="301" spans="1:6" x14ac:dyDescent="0.2">
      <c r="A301" t="s">
        <v>40</v>
      </c>
      <c r="B301" t="s">
        <v>35</v>
      </c>
      <c r="C301" t="str">
        <f t="shared" si="4"/>
        <v>Man City Leicester</v>
      </c>
      <c r="D301">
        <v>1.02487969398498</v>
      </c>
      <c r="E301">
        <v>42.286430358886697</v>
      </c>
      <c r="F301">
        <v>1593.71520996093</v>
      </c>
    </row>
    <row r="302" spans="1:6" x14ac:dyDescent="0.2">
      <c r="A302" t="s">
        <v>33</v>
      </c>
      <c r="B302" t="s">
        <v>21</v>
      </c>
      <c r="C302" t="str">
        <f t="shared" si="4"/>
        <v>Everton Fulham</v>
      </c>
      <c r="D302">
        <v>1.2152192592620801</v>
      </c>
      <c r="E302">
        <v>35.941921234130803</v>
      </c>
      <c r="F302">
        <v>6.6987962722778303</v>
      </c>
    </row>
    <row r="303" spans="1:6" x14ac:dyDescent="0.2">
      <c r="A303" t="s">
        <v>34</v>
      </c>
      <c r="B303" t="s">
        <v>38</v>
      </c>
      <c r="C303" t="str">
        <f t="shared" si="4"/>
        <v>Chelsea Brighton</v>
      </c>
      <c r="D303">
        <v>1.61579966545104</v>
      </c>
      <c r="E303">
        <v>5.8671412467956499</v>
      </c>
      <c r="F303">
        <v>4.7467455863952601</v>
      </c>
    </row>
    <row r="304" spans="1:6" x14ac:dyDescent="0.2">
      <c r="A304" t="s">
        <v>28</v>
      </c>
      <c r="B304" t="s">
        <v>36</v>
      </c>
      <c r="C304" t="str">
        <f t="shared" si="4"/>
        <v>Wolves Brentford</v>
      </c>
      <c r="D304">
        <v>1.5355693101882899</v>
      </c>
      <c r="E304">
        <v>12.1189813613891</v>
      </c>
      <c r="F304">
        <v>3.7557194232940598</v>
      </c>
    </row>
    <row r="305" spans="1:6" x14ac:dyDescent="0.2">
      <c r="A305" t="s">
        <v>30</v>
      </c>
      <c r="B305" t="s">
        <v>37</v>
      </c>
      <c r="C305" t="str">
        <f t="shared" si="4"/>
        <v>Nott'm Forest Man United</v>
      </c>
      <c r="D305">
        <v>3.8166742324829102</v>
      </c>
      <c r="E305">
        <v>2.6243076324462802</v>
      </c>
      <c r="F305">
        <v>2.8015999794006299</v>
      </c>
    </row>
    <row r="306" spans="1:6" x14ac:dyDescent="0.2">
      <c r="A306" t="s">
        <v>39</v>
      </c>
      <c r="B306" t="s">
        <v>19</v>
      </c>
      <c r="C306" t="str">
        <f t="shared" si="4"/>
        <v>West Ham Arsenal</v>
      </c>
      <c r="D306">
        <v>2.2197916507720898</v>
      </c>
      <c r="E306">
        <v>5.09372758865356</v>
      </c>
      <c r="F306">
        <v>2.8313584327697701</v>
      </c>
    </row>
    <row r="307" spans="1:6" x14ac:dyDescent="0.2">
      <c r="A307" t="s">
        <v>27</v>
      </c>
      <c r="B307" t="s">
        <v>22</v>
      </c>
      <c r="C307" t="str">
        <f t="shared" si="4"/>
        <v>Leeds Liverpool</v>
      </c>
      <c r="D307">
        <v>2.2347285747528001</v>
      </c>
      <c r="E307">
        <v>3.1040627956390301</v>
      </c>
      <c r="F307">
        <v>4.3410329818725497</v>
      </c>
    </row>
    <row r="308" spans="1:6" x14ac:dyDescent="0.2">
      <c r="A308" t="s">
        <v>19</v>
      </c>
      <c r="B308" t="s">
        <v>32</v>
      </c>
      <c r="C308" t="str">
        <f t="shared" si="4"/>
        <v>Arsenal Southampton</v>
      </c>
      <c r="D308">
        <v>1.1743904352188099</v>
      </c>
      <c r="E308">
        <v>7.5862708091735804</v>
      </c>
      <c r="F308">
        <v>59.961524963378899</v>
      </c>
    </row>
    <row r="309" spans="1:6" x14ac:dyDescent="0.2">
      <c r="A309" t="s">
        <v>35</v>
      </c>
      <c r="B309" t="s">
        <v>28</v>
      </c>
      <c r="C309" t="str">
        <f t="shared" si="4"/>
        <v>Leicester Wolves</v>
      </c>
      <c r="D309">
        <v>2.5119855403900102</v>
      </c>
      <c r="E309">
        <v>3.4450263977050701</v>
      </c>
      <c r="F309">
        <v>3.2088823318481401</v>
      </c>
    </row>
    <row r="310" spans="1:6" x14ac:dyDescent="0.2">
      <c r="A310" t="s">
        <v>22</v>
      </c>
      <c r="B310" t="s">
        <v>30</v>
      </c>
      <c r="C310" t="str">
        <f t="shared" si="4"/>
        <v>Liverpool Nott'm Forest</v>
      </c>
      <c r="D310">
        <v>1.3699147701263401</v>
      </c>
      <c r="E310">
        <v>4.4876317977905202</v>
      </c>
      <c r="F310">
        <v>21.189634323120099</v>
      </c>
    </row>
    <row r="311" spans="1:6" x14ac:dyDescent="0.2">
      <c r="A311" t="s">
        <v>36</v>
      </c>
      <c r="B311" t="s">
        <v>26</v>
      </c>
      <c r="C311" t="str">
        <f t="shared" si="4"/>
        <v>Brentford Aston Villa</v>
      </c>
      <c r="D311">
        <v>9.5279188156127894</v>
      </c>
      <c r="E311">
        <v>169.20004272460901</v>
      </c>
      <c r="F311">
        <v>1.1246885061264</v>
      </c>
    </row>
    <row r="312" spans="1:6" x14ac:dyDescent="0.2">
      <c r="A312" t="s">
        <v>18</v>
      </c>
      <c r="B312" t="s">
        <v>33</v>
      </c>
      <c r="C312" t="str">
        <f t="shared" si="4"/>
        <v>Crystal Palace Everton</v>
      </c>
      <c r="D312">
        <v>2.6990289688110298</v>
      </c>
      <c r="E312">
        <v>1.86643183231353</v>
      </c>
      <c r="F312">
        <v>10.670686721801699</v>
      </c>
    </row>
    <row r="313" spans="1:6" x14ac:dyDescent="0.2">
      <c r="A313" t="s">
        <v>21</v>
      </c>
      <c r="B313" t="s">
        <v>27</v>
      </c>
      <c r="C313" t="str">
        <f t="shared" si="4"/>
        <v>Fulham Leeds</v>
      </c>
      <c r="D313">
        <v>3.2228832244872998</v>
      </c>
      <c r="E313">
        <v>3.2166664600372301</v>
      </c>
      <c r="F313">
        <v>2.6396510601043701</v>
      </c>
    </row>
    <row r="314" spans="1:6" x14ac:dyDescent="0.2">
      <c r="A314" t="s">
        <v>25</v>
      </c>
      <c r="B314" t="s">
        <v>39</v>
      </c>
      <c r="C314" t="str">
        <f t="shared" si="4"/>
        <v>Bournemouth West Ham</v>
      </c>
      <c r="D314">
        <v>2.7900173664093</v>
      </c>
      <c r="E314">
        <v>2.18811655044555</v>
      </c>
      <c r="F314">
        <v>5.4181375503540004</v>
      </c>
    </row>
    <row r="315" spans="1:6" x14ac:dyDescent="0.2">
      <c r="A315" t="s">
        <v>29</v>
      </c>
      <c r="B315" t="s">
        <v>31</v>
      </c>
      <c r="C315" t="str">
        <f t="shared" si="4"/>
        <v>Newcastle Tottenham</v>
      </c>
      <c r="D315">
        <v>1.6910216808319001</v>
      </c>
      <c r="E315">
        <v>5.3589620590209899</v>
      </c>
      <c r="F315">
        <v>4.5037298202514604</v>
      </c>
    </row>
    <row r="316" spans="1:6" x14ac:dyDescent="0.2">
      <c r="A316" t="s">
        <v>27</v>
      </c>
      <c r="B316" t="s">
        <v>35</v>
      </c>
      <c r="C316" t="str">
        <f t="shared" si="4"/>
        <v>Leeds Leicester</v>
      </c>
      <c r="D316">
        <v>3.26709985733032</v>
      </c>
      <c r="E316">
        <v>3.2796244621276802</v>
      </c>
      <c r="F316">
        <v>2.5706601142883301</v>
      </c>
    </row>
    <row r="317" spans="1:6" x14ac:dyDescent="0.2">
      <c r="A317" t="s">
        <v>28</v>
      </c>
      <c r="B317" t="s">
        <v>18</v>
      </c>
      <c r="C317" t="str">
        <f t="shared" si="4"/>
        <v>Wolves Crystal Palace</v>
      </c>
      <c r="D317">
        <v>1.66641569137573</v>
      </c>
      <c r="E317">
        <v>8.41121006011962</v>
      </c>
      <c r="F317">
        <v>3.5584571361541699</v>
      </c>
    </row>
    <row r="318" spans="1:6" x14ac:dyDescent="0.2">
      <c r="A318" t="s">
        <v>26</v>
      </c>
      <c r="B318" t="s">
        <v>21</v>
      </c>
      <c r="C318" t="str">
        <f t="shared" si="4"/>
        <v>Aston Villa Fulham</v>
      </c>
      <c r="D318">
        <v>3.3234694004058798</v>
      </c>
      <c r="E318">
        <v>10.2579441070556</v>
      </c>
      <c r="F318">
        <v>1.6621671915054299</v>
      </c>
    </row>
    <row r="319" spans="1:6" x14ac:dyDescent="0.2">
      <c r="A319" t="s">
        <v>40</v>
      </c>
      <c r="B319" t="s">
        <v>19</v>
      </c>
      <c r="C319" t="str">
        <f t="shared" si="4"/>
        <v>Man City Arsenal</v>
      </c>
      <c r="D319">
        <v>1.104137301445</v>
      </c>
      <c r="E319">
        <v>10.867977142333901</v>
      </c>
      <c r="F319">
        <v>434.39660644531199</v>
      </c>
    </row>
    <row r="320" spans="1:6" x14ac:dyDescent="0.2">
      <c r="A320" t="s">
        <v>30</v>
      </c>
      <c r="B320" t="s">
        <v>38</v>
      </c>
      <c r="C320" t="str">
        <f t="shared" si="4"/>
        <v>Nott'm Forest Brighton</v>
      </c>
      <c r="D320">
        <v>3.85705065727233</v>
      </c>
      <c r="E320">
        <v>2.3904047012329102</v>
      </c>
      <c r="F320">
        <v>3.1017816066741899</v>
      </c>
    </row>
    <row r="321" spans="1:6" x14ac:dyDescent="0.2">
      <c r="A321" t="s">
        <v>34</v>
      </c>
      <c r="B321" t="s">
        <v>36</v>
      </c>
      <c r="C321" t="str">
        <f t="shared" si="4"/>
        <v>Chelsea Brentford</v>
      </c>
      <c r="D321">
        <v>2.8263373374938898</v>
      </c>
      <c r="E321">
        <v>4.0989217758178702</v>
      </c>
      <c r="F321">
        <v>2.4862105846404998</v>
      </c>
    </row>
    <row r="322" spans="1:6" x14ac:dyDescent="0.2">
      <c r="A322" t="s">
        <v>39</v>
      </c>
      <c r="B322" t="s">
        <v>22</v>
      </c>
      <c r="C322" t="str">
        <f t="shared" si="4"/>
        <v>West Ham Liverpool</v>
      </c>
      <c r="D322">
        <v>2.9492599964141801</v>
      </c>
      <c r="E322">
        <v>6.3626551628112704</v>
      </c>
      <c r="F322">
        <v>1.9850533008575399</v>
      </c>
    </row>
    <row r="323" spans="1:6" x14ac:dyDescent="0.2">
      <c r="A323" t="s">
        <v>32</v>
      </c>
      <c r="B323" t="s">
        <v>25</v>
      </c>
      <c r="C323" t="str">
        <f t="shared" ref="C323:C381" si="5">A323 &amp; " " &amp;B323</f>
        <v>Southampton Bournemouth</v>
      </c>
      <c r="D323">
        <v>2.8531751632690399</v>
      </c>
      <c r="E323">
        <v>7.69604015350341</v>
      </c>
      <c r="F323">
        <v>1.9246450662612899</v>
      </c>
    </row>
    <row r="324" spans="1:6" x14ac:dyDescent="0.2">
      <c r="A324" t="s">
        <v>31</v>
      </c>
      <c r="B324" t="s">
        <v>37</v>
      </c>
      <c r="C324" t="str">
        <f t="shared" si="5"/>
        <v>Tottenham Man United</v>
      </c>
      <c r="D324">
        <v>4.6905083656311</v>
      </c>
      <c r="E324">
        <v>2.9451372623443599</v>
      </c>
      <c r="F324">
        <v>2.2358322143554599</v>
      </c>
    </row>
    <row r="325" spans="1:6" x14ac:dyDescent="0.2">
      <c r="A325" t="s">
        <v>33</v>
      </c>
      <c r="B325" t="s">
        <v>29</v>
      </c>
      <c r="C325" t="str">
        <f t="shared" si="5"/>
        <v>Everton Newcastle</v>
      </c>
      <c r="D325">
        <v>13.9755554199218</v>
      </c>
      <c r="E325">
        <v>11.6762390136718</v>
      </c>
      <c r="F325">
        <v>1.18651759624481</v>
      </c>
    </row>
    <row r="326" spans="1:6" x14ac:dyDescent="0.2">
      <c r="A326" t="s">
        <v>36</v>
      </c>
      <c r="B326" t="s">
        <v>30</v>
      </c>
      <c r="C326" t="str">
        <f t="shared" si="5"/>
        <v>Brentford Nott'm Forest</v>
      </c>
      <c r="D326">
        <v>2.24637770652771</v>
      </c>
      <c r="E326">
        <v>5.3489003181457502</v>
      </c>
      <c r="F326">
        <v>2.7182440757751398</v>
      </c>
    </row>
    <row r="327" spans="1:6" x14ac:dyDescent="0.2">
      <c r="A327" t="s">
        <v>18</v>
      </c>
      <c r="B327" t="s">
        <v>39</v>
      </c>
      <c r="C327" t="str">
        <f t="shared" si="5"/>
        <v>Crystal Palace West Ham</v>
      </c>
      <c r="D327">
        <v>2.20006895065307</v>
      </c>
      <c r="E327">
        <v>5.40061235427856</v>
      </c>
      <c r="F327">
        <v>2.77542972564697</v>
      </c>
    </row>
    <row r="328" spans="1:6" x14ac:dyDescent="0.2">
      <c r="A328" t="s">
        <v>38</v>
      </c>
      <c r="B328" t="s">
        <v>28</v>
      </c>
      <c r="C328" t="str">
        <f t="shared" si="5"/>
        <v>Brighton Wolves</v>
      </c>
      <c r="D328">
        <v>1.44253349304199</v>
      </c>
      <c r="E328">
        <v>5.2345294952392498</v>
      </c>
      <c r="F328">
        <v>8.6403503417968697</v>
      </c>
    </row>
    <row r="329" spans="1:6" x14ac:dyDescent="0.2">
      <c r="A329" t="s">
        <v>22</v>
      </c>
      <c r="B329" t="s">
        <v>31</v>
      </c>
      <c r="C329" t="str">
        <f t="shared" si="5"/>
        <v>Liverpool Tottenham</v>
      </c>
      <c r="D329">
        <v>1.66132616996765</v>
      </c>
      <c r="E329">
        <v>7.0383801460266104</v>
      </c>
      <c r="F329">
        <v>3.9063558578491202</v>
      </c>
    </row>
    <row r="330" spans="1:6" x14ac:dyDescent="0.2">
      <c r="A330" t="s">
        <v>21</v>
      </c>
      <c r="B330" t="s">
        <v>40</v>
      </c>
      <c r="C330" t="str">
        <f t="shared" si="5"/>
        <v>Fulham Man City</v>
      </c>
      <c r="D330">
        <v>27.201280593871999</v>
      </c>
      <c r="E330">
        <v>1.87130534648895</v>
      </c>
      <c r="F330">
        <v>2.33181381225585</v>
      </c>
    </row>
    <row r="331" spans="1:6" x14ac:dyDescent="0.2">
      <c r="A331" t="s">
        <v>25</v>
      </c>
      <c r="B331" t="s">
        <v>27</v>
      </c>
      <c r="C331" t="str">
        <f t="shared" si="5"/>
        <v>Bournemouth Leeds</v>
      </c>
      <c r="D331">
        <v>4.6117072105407697</v>
      </c>
      <c r="E331">
        <v>1.44575524330139</v>
      </c>
      <c r="F331">
        <v>10.9312839508056</v>
      </c>
    </row>
    <row r="332" spans="1:6" x14ac:dyDescent="0.2">
      <c r="A332" t="s">
        <v>37</v>
      </c>
      <c r="B332" t="s">
        <v>26</v>
      </c>
      <c r="C332" t="str">
        <f t="shared" si="5"/>
        <v>Man United Aston Villa</v>
      </c>
      <c r="D332">
        <v>4.8767147064208896</v>
      </c>
      <c r="E332">
        <v>2.2883322238922101</v>
      </c>
      <c r="F332">
        <v>2.79372978210449</v>
      </c>
    </row>
    <row r="333" spans="1:6" x14ac:dyDescent="0.2">
      <c r="A333" t="s">
        <v>29</v>
      </c>
      <c r="B333" t="s">
        <v>32</v>
      </c>
      <c r="C333" t="str">
        <f t="shared" si="5"/>
        <v>Newcastle Southampton</v>
      </c>
      <c r="D333">
        <v>1.3062814474105799</v>
      </c>
      <c r="E333">
        <v>5.3579411506652797</v>
      </c>
      <c r="F333">
        <v>20.907669067382798</v>
      </c>
    </row>
    <row r="334" spans="1:6" x14ac:dyDescent="0.2">
      <c r="A334" t="s">
        <v>35</v>
      </c>
      <c r="B334" t="s">
        <v>33</v>
      </c>
      <c r="C334" t="str">
        <f t="shared" si="5"/>
        <v>Leicester Everton</v>
      </c>
      <c r="D334">
        <v>2.92926573753356</v>
      </c>
      <c r="E334">
        <v>2.9268610477447501</v>
      </c>
      <c r="F334">
        <v>3.1550264358520499</v>
      </c>
    </row>
    <row r="335" spans="1:6" x14ac:dyDescent="0.2">
      <c r="A335" t="s">
        <v>19</v>
      </c>
      <c r="B335" t="s">
        <v>34</v>
      </c>
      <c r="C335" t="str">
        <f t="shared" si="5"/>
        <v>Arsenal Chelsea</v>
      </c>
      <c r="D335">
        <v>1.5601862668991</v>
      </c>
      <c r="E335">
        <v>14.1682586669921</v>
      </c>
      <c r="F335">
        <v>3.46655821800231</v>
      </c>
    </row>
    <row r="336" spans="1:6" x14ac:dyDescent="0.2">
      <c r="A336" t="s">
        <v>40</v>
      </c>
      <c r="B336" t="s">
        <v>39</v>
      </c>
      <c r="C336" t="str">
        <f t="shared" si="5"/>
        <v>Man City West Ham</v>
      </c>
      <c r="D336">
        <v>1.0503118038177399</v>
      </c>
      <c r="E336">
        <v>24.30832862854</v>
      </c>
      <c r="F336">
        <v>147.84901428222599</v>
      </c>
    </row>
    <row r="337" spans="1:6" x14ac:dyDescent="0.2">
      <c r="A337" t="s">
        <v>22</v>
      </c>
      <c r="B337" t="s">
        <v>21</v>
      </c>
      <c r="C337" t="str">
        <f t="shared" si="5"/>
        <v>Liverpool Fulham</v>
      </c>
      <c r="D337">
        <v>1.0852698087692201</v>
      </c>
      <c r="E337">
        <v>20.547277450561499</v>
      </c>
      <c r="F337">
        <v>33.442733764648402</v>
      </c>
    </row>
    <row r="338" spans="1:6" x14ac:dyDescent="0.2">
      <c r="A338" t="s">
        <v>38</v>
      </c>
      <c r="B338" t="s">
        <v>37</v>
      </c>
      <c r="C338" t="str">
        <f t="shared" si="5"/>
        <v>Brighton Man United</v>
      </c>
      <c r="D338">
        <v>10.3410196304321</v>
      </c>
      <c r="E338">
        <v>5.7415170669555602</v>
      </c>
      <c r="F338">
        <v>1.3715018033981301</v>
      </c>
    </row>
    <row r="339" spans="1:6" x14ac:dyDescent="0.2">
      <c r="A339" t="s">
        <v>28</v>
      </c>
      <c r="B339" t="s">
        <v>26</v>
      </c>
      <c r="C339" t="str">
        <f t="shared" si="5"/>
        <v>Wolves Aston Villa</v>
      </c>
      <c r="D339">
        <v>1.4658886194229099</v>
      </c>
      <c r="E339">
        <v>5.2775483131408603</v>
      </c>
      <c r="F339">
        <v>7.7919239997863698</v>
      </c>
    </row>
    <row r="340" spans="1:6" x14ac:dyDescent="0.2">
      <c r="A340" t="s">
        <v>25</v>
      </c>
      <c r="B340" t="s">
        <v>34</v>
      </c>
      <c r="C340" t="str">
        <f t="shared" si="5"/>
        <v>Bournemouth Chelsea</v>
      </c>
      <c r="D340">
        <v>2.29482078552246</v>
      </c>
      <c r="E340">
        <v>7.5526247024536097</v>
      </c>
      <c r="F340">
        <v>2.3157160282135001</v>
      </c>
    </row>
    <row r="341" spans="1:6" x14ac:dyDescent="0.2">
      <c r="A341" t="s">
        <v>40</v>
      </c>
      <c r="B341" t="s">
        <v>27</v>
      </c>
      <c r="C341" t="str">
        <f t="shared" si="5"/>
        <v>Man City Leeds</v>
      </c>
      <c r="D341">
        <v>1.12255275249481</v>
      </c>
      <c r="E341">
        <v>9.2689628601074201</v>
      </c>
      <c r="F341">
        <v>777.394287109375</v>
      </c>
    </row>
    <row r="342" spans="1:6" x14ac:dyDescent="0.2">
      <c r="A342" t="s">
        <v>22</v>
      </c>
      <c r="B342" t="s">
        <v>36</v>
      </c>
      <c r="C342" t="str">
        <f t="shared" si="5"/>
        <v>Liverpool Brentford</v>
      </c>
      <c r="D342">
        <v>1.1764838695526101</v>
      </c>
      <c r="E342">
        <v>8.4817209243774396</v>
      </c>
      <c r="F342">
        <v>31.143966674804599</v>
      </c>
    </row>
    <row r="343" spans="1:6" x14ac:dyDescent="0.2">
      <c r="A343" t="s">
        <v>31</v>
      </c>
      <c r="B343" t="s">
        <v>18</v>
      </c>
      <c r="C343" t="str">
        <f t="shared" si="5"/>
        <v>Tottenham Crystal Palace</v>
      </c>
      <c r="D343">
        <v>1.6370478868484399</v>
      </c>
      <c r="E343">
        <v>6.0840077400207502</v>
      </c>
      <c r="F343">
        <v>4.4488148689270002</v>
      </c>
    </row>
    <row r="344" spans="1:6" x14ac:dyDescent="0.2">
      <c r="A344" t="s">
        <v>39</v>
      </c>
      <c r="B344" t="s">
        <v>37</v>
      </c>
      <c r="C344" t="str">
        <f t="shared" si="5"/>
        <v>West Ham Man United</v>
      </c>
      <c r="D344">
        <v>4.9709410667419398</v>
      </c>
      <c r="E344">
        <v>2.55476975440979</v>
      </c>
      <c r="F344">
        <v>2.4545531272888099</v>
      </c>
    </row>
    <row r="345" spans="1:6" x14ac:dyDescent="0.2">
      <c r="A345" t="s">
        <v>29</v>
      </c>
      <c r="B345" t="s">
        <v>19</v>
      </c>
      <c r="C345" t="str">
        <f t="shared" si="5"/>
        <v>Newcastle Arsenal</v>
      </c>
      <c r="D345">
        <v>1.3071936368942201</v>
      </c>
      <c r="E345">
        <v>9.4145393371581996</v>
      </c>
      <c r="F345">
        <v>7.7649574279785103</v>
      </c>
    </row>
    <row r="346" spans="1:6" x14ac:dyDescent="0.2">
      <c r="A346" t="s">
        <v>30</v>
      </c>
      <c r="B346" t="s">
        <v>32</v>
      </c>
      <c r="C346" t="str">
        <f t="shared" si="5"/>
        <v>Nott'm Forest Southampton</v>
      </c>
      <c r="D346">
        <v>4.6941785812377903</v>
      </c>
      <c r="E346">
        <v>1.4936381578445399</v>
      </c>
      <c r="F346">
        <v>8.5132455825805593</v>
      </c>
    </row>
    <row r="347" spans="1:6" x14ac:dyDescent="0.2">
      <c r="A347" t="s">
        <v>38</v>
      </c>
      <c r="B347" t="s">
        <v>33</v>
      </c>
      <c r="C347" t="str">
        <f t="shared" si="5"/>
        <v>Brighton Everton</v>
      </c>
      <c r="D347">
        <v>1.9147983789443901</v>
      </c>
      <c r="E347">
        <v>3.0145416259765598</v>
      </c>
      <c r="F347">
        <v>6.8480758666992099</v>
      </c>
    </row>
    <row r="348" spans="1:6" x14ac:dyDescent="0.2">
      <c r="A348" t="s">
        <v>21</v>
      </c>
      <c r="B348" t="s">
        <v>35</v>
      </c>
      <c r="C348" t="str">
        <f t="shared" si="5"/>
        <v>Fulham Leicester</v>
      </c>
      <c r="D348">
        <v>3.3174576759338299</v>
      </c>
      <c r="E348">
        <v>2.0710132122039702</v>
      </c>
      <c r="F348">
        <v>4.6358776092529297</v>
      </c>
    </row>
    <row r="349" spans="1:6" x14ac:dyDescent="0.2">
      <c r="A349" t="s">
        <v>34</v>
      </c>
      <c r="B349" t="s">
        <v>30</v>
      </c>
      <c r="C349" t="str">
        <f t="shared" si="5"/>
        <v>Chelsea Nott'm Forest</v>
      </c>
      <c r="D349">
        <v>2.7207350730895898</v>
      </c>
      <c r="E349">
        <v>4.1008734703063903</v>
      </c>
      <c r="F349">
        <v>2.5733284950256299</v>
      </c>
    </row>
    <row r="350" spans="1:6" x14ac:dyDescent="0.2">
      <c r="A350" t="s">
        <v>26</v>
      </c>
      <c r="B350" t="s">
        <v>31</v>
      </c>
      <c r="C350" t="str">
        <f t="shared" si="5"/>
        <v>Aston Villa Tottenham</v>
      </c>
      <c r="D350">
        <v>2.3847784996032702</v>
      </c>
      <c r="E350">
        <v>4.0038981437683097</v>
      </c>
      <c r="F350">
        <v>3.0219039916992099</v>
      </c>
    </row>
    <row r="351" spans="1:6" x14ac:dyDescent="0.2">
      <c r="A351" t="s">
        <v>37</v>
      </c>
      <c r="B351" t="s">
        <v>28</v>
      </c>
      <c r="C351" t="str">
        <f t="shared" si="5"/>
        <v>Man United Wolves</v>
      </c>
      <c r="D351">
        <v>1.2557775974273599</v>
      </c>
      <c r="E351">
        <v>6.5586848258972097</v>
      </c>
      <c r="F351">
        <v>19.527023315429599</v>
      </c>
    </row>
    <row r="352" spans="1:6" x14ac:dyDescent="0.2">
      <c r="A352" t="s">
        <v>18</v>
      </c>
      <c r="B352" t="s">
        <v>25</v>
      </c>
      <c r="C352" t="str">
        <f t="shared" si="5"/>
        <v>Crystal Palace Bournemouth</v>
      </c>
      <c r="D352">
        <v>1.91521120071411</v>
      </c>
      <c r="E352">
        <v>9.1751070022583008</v>
      </c>
      <c r="F352">
        <v>2.71095418930053</v>
      </c>
    </row>
    <row r="353" spans="1:6" x14ac:dyDescent="0.2">
      <c r="A353" t="s">
        <v>32</v>
      </c>
      <c r="B353" t="s">
        <v>21</v>
      </c>
      <c r="C353" t="str">
        <f t="shared" si="5"/>
        <v>Southampton Fulham</v>
      </c>
      <c r="D353">
        <v>3.6468732357025102</v>
      </c>
      <c r="E353">
        <v>3.6636588573455802</v>
      </c>
      <c r="F353">
        <v>2.20827913284301</v>
      </c>
    </row>
    <row r="354" spans="1:6" x14ac:dyDescent="0.2">
      <c r="A354" t="s">
        <v>27</v>
      </c>
      <c r="B354" t="s">
        <v>29</v>
      </c>
      <c r="C354" t="str">
        <f t="shared" si="5"/>
        <v>Leeds Newcastle</v>
      </c>
      <c r="D354">
        <v>3.82949566841125</v>
      </c>
      <c r="E354">
        <v>2.1412866115570002</v>
      </c>
      <c r="F354">
        <v>3.6783630847930899</v>
      </c>
    </row>
    <row r="355" spans="1:6" x14ac:dyDescent="0.2">
      <c r="A355" t="s">
        <v>19</v>
      </c>
      <c r="B355" t="s">
        <v>38</v>
      </c>
      <c r="C355" t="str">
        <f t="shared" si="5"/>
        <v>Arsenal Brighton</v>
      </c>
      <c r="D355">
        <v>1.2359924316406199</v>
      </c>
      <c r="E355">
        <v>9.69929599761962</v>
      </c>
      <c r="F355">
        <v>11.3852090835571</v>
      </c>
    </row>
    <row r="356" spans="1:6" x14ac:dyDescent="0.2">
      <c r="A356" t="s">
        <v>33</v>
      </c>
      <c r="B356" t="s">
        <v>40</v>
      </c>
      <c r="C356" t="str">
        <f t="shared" si="5"/>
        <v>Everton Man City</v>
      </c>
      <c r="D356">
        <v>37.662899017333899</v>
      </c>
      <c r="E356">
        <v>6.5878434181213299</v>
      </c>
      <c r="F356">
        <v>1.21705734729766</v>
      </c>
    </row>
    <row r="357" spans="1:6" x14ac:dyDescent="0.2">
      <c r="A357" t="s">
        <v>36</v>
      </c>
      <c r="B357" t="s">
        <v>39</v>
      </c>
      <c r="C357" t="str">
        <f t="shared" si="5"/>
        <v>Brentford West Ham</v>
      </c>
      <c r="D357">
        <v>2.6591997146606401</v>
      </c>
      <c r="E357">
        <v>7.7376413345336896</v>
      </c>
      <c r="F357">
        <v>2.0213916301727202</v>
      </c>
    </row>
    <row r="358" spans="1:6" x14ac:dyDescent="0.2">
      <c r="A358" t="s">
        <v>35</v>
      </c>
      <c r="B358" t="s">
        <v>22</v>
      </c>
      <c r="C358" t="str">
        <f t="shared" si="5"/>
        <v>Leicester Liverpool</v>
      </c>
      <c r="D358">
        <v>7.1539416313171298</v>
      </c>
      <c r="E358">
        <v>2.43928050994873</v>
      </c>
      <c r="F358">
        <v>2.2209391593933101</v>
      </c>
    </row>
    <row r="359" spans="1:6" x14ac:dyDescent="0.2">
      <c r="A359" t="s">
        <v>29</v>
      </c>
      <c r="B359" t="s">
        <v>38</v>
      </c>
      <c r="C359" t="str">
        <f t="shared" si="5"/>
        <v>Newcastle Brighton</v>
      </c>
      <c r="D359">
        <v>1.7693021297454801</v>
      </c>
      <c r="E359">
        <v>11.3540649414062</v>
      </c>
      <c r="F359">
        <v>2.88407850265502</v>
      </c>
    </row>
    <row r="360" spans="1:6" x14ac:dyDescent="0.2">
      <c r="A360" t="s">
        <v>31</v>
      </c>
      <c r="B360" t="s">
        <v>36</v>
      </c>
      <c r="C360" t="str">
        <f t="shared" si="5"/>
        <v>Tottenham Brentford</v>
      </c>
      <c r="D360">
        <v>1.6820884943008401</v>
      </c>
      <c r="E360">
        <v>8.9757366180419904</v>
      </c>
      <c r="F360">
        <v>3.4003257751464799</v>
      </c>
    </row>
    <row r="361" spans="1:6" x14ac:dyDescent="0.2">
      <c r="A361" t="s">
        <v>30</v>
      </c>
      <c r="B361" t="s">
        <v>19</v>
      </c>
      <c r="C361" t="str">
        <f t="shared" si="5"/>
        <v>Nott'm Forest Arsenal</v>
      </c>
      <c r="D361">
        <v>1.53615522384643</v>
      </c>
      <c r="E361">
        <v>7.3715457916259703</v>
      </c>
      <c r="F361">
        <v>4.6867518424987704</v>
      </c>
    </row>
    <row r="362" spans="1:6" x14ac:dyDescent="0.2">
      <c r="A362" t="s">
        <v>21</v>
      </c>
      <c r="B362" t="s">
        <v>18</v>
      </c>
      <c r="C362" t="str">
        <f t="shared" si="5"/>
        <v>Fulham Crystal Palace</v>
      </c>
      <c r="D362">
        <v>2.6478996276855402</v>
      </c>
      <c r="E362">
        <v>2.30775642395019</v>
      </c>
      <c r="F362">
        <v>5.2904195785522399</v>
      </c>
    </row>
    <row r="363" spans="1:6" x14ac:dyDescent="0.2">
      <c r="A363" t="s">
        <v>22</v>
      </c>
      <c r="B363" t="s">
        <v>26</v>
      </c>
      <c r="C363" t="str">
        <f t="shared" si="5"/>
        <v>Liverpool Aston Villa</v>
      </c>
      <c r="D363">
        <v>1.1698400974273599</v>
      </c>
      <c r="E363">
        <v>9.8612775802612305</v>
      </c>
      <c r="F363">
        <v>22.8437805175781</v>
      </c>
    </row>
    <row r="364" spans="1:6" x14ac:dyDescent="0.2">
      <c r="A364" t="s">
        <v>28</v>
      </c>
      <c r="B364" t="s">
        <v>33</v>
      </c>
      <c r="C364" t="str">
        <f t="shared" si="5"/>
        <v>Wolves Everton</v>
      </c>
      <c r="D364">
        <v>4.8821930885314897</v>
      </c>
      <c r="E364">
        <v>1.9004045724868699</v>
      </c>
      <c r="F364">
        <v>3.71788358688354</v>
      </c>
    </row>
    <row r="365" spans="1:6" x14ac:dyDescent="0.2">
      <c r="A365" t="s">
        <v>25</v>
      </c>
      <c r="B365" t="s">
        <v>37</v>
      </c>
      <c r="C365" t="str">
        <f t="shared" si="5"/>
        <v>Bournemouth Man United</v>
      </c>
      <c r="D365">
        <v>1.6112647056579501</v>
      </c>
      <c r="E365">
        <v>5.7912840843200604</v>
      </c>
      <c r="F365">
        <v>4.8380174636840803</v>
      </c>
    </row>
    <row r="366" spans="1:6" x14ac:dyDescent="0.2">
      <c r="A366" t="s">
        <v>39</v>
      </c>
      <c r="B366" t="s">
        <v>27</v>
      </c>
      <c r="C366" t="str">
        <f t="shared" si="5"/>
        <v>West Ham Leeds</v>
      </c>
      <c r="D366">
        <v>2.5923180580139098</v>
      </c>
      <c r="E366">
        <v>3.4784862995147701</v>
      </c>
      <c r="F366">
        <v>3.0603172779083199</v>
      </c>
    </row>
    <row r="367" spans="1:6" x14ac:dyDescent="0.2">
      <c r="A367" t="s">
        <v>38</v>
      </c>
      <c r="B367" t="s">
        <v>32</v>
      </c>
      <c r="C367" t="str">
        <f t="shared" si="5"/>
        <v>Brighton Southampton</v>
      </c>
      <c r="D367">
        <v>1.68145775794982</v>
      </c>
      <c r="E367">
        <v>3.2225704193115199</v>
      </c>
      <c r="F367">
        <v>10.530012130737299</v>
      </c>
    </row>
    <row r="368" spans="1:6" x14ac:dyDescent="0.2">
      <c r="A368" t="s">
        <v>40</v>
      </c>
      <c r="B368" t="s">
        <v>34</v>
      </c>
      <c r="C368" t="str">
        <f t="shared" si="5"/>
        <v>Man City Chelsea</v>
      </c>
      <c r="D368">
        <v>1.0236026048660201</v>
      </c>
      <c r="E368">
        <v>45.967529296875</v>
      </c>
      <c r="F368">
        <v>766.93804931640602</v>
      </c>
    </row>
    <row r="369" spans="1:6" x14ac:dyDescent="0.2">
      <c r="A369" t="s">
        <v>29</v>
      </c>
      <c r="B369" t="s">
        <v>35</v>
      </c>
      <c r="C369" t="str">
        <f t="shared" si="5"/>
        <v>Newcastle Leicester</v>
      </c>
      <c r="D369">
        <v>2.3730266094207701</v>
      </c>
      <c r="E369">
        <v>8.2152557373046804</v>
      </c>
      <c r="F369">
        <v>2.1887946128845202</v>
      </c>
    </row>
    <row r="370" spans="1:6" x14ac:dyDescent="0.2">
      <c r="A370" t="s">
        <v>38</v>
      </c>
      <c r="B370" t="s">
        <v>40</v>
      </c>
      <c r="C370" t="str">
        <f t="shared" si="5"/>
        <v>Brighton Man City</v>
      </c>
      <c r="D370">
        <v>7.6389856338500897</v>
      </c>
      <c r="E370">
        <v>4.8781251907348597</v>
      </c>
      <c r="F370">
        <v>1.5058068037032999</v>
      </c>
    </row>
    <row r="371" spans="1:6" x14ac:dyDescent="0.2">
      <c r="A371" t="s">
        <v>37</v>
      </c>
      <c r="B371" t="s">
        <v>34</v>
      </c>
      <c r="C371" t="str">
        <f t="shared" si="5"/>
        <v>Man United Chelsea</v>
      </c>
      <c r="D371">
        <v>1.87433505058288</v>
      </c>
      <c r="E371">
        <v>8.0310182571411097</v>
      </c>
      <c r="F371">
        <v>2.92431640625</v>
      </c>
    </row>
    <row r="372" spans="1:6" x14ac:dyDescent="0.2">
      <c r="A372" t="s">
        <v>19</v>
      </c>
      <c r="B372" t="s">
        <v>28</v>
      </c>
      <c r="C372" t="str">
        <f t="shared" si="5"/>
        <v>Arsenal Wolves</v>
      </c>
      <c r="D372">
        <v>4.2677731513976997</v>
      </c>
      <c r="E372">
        <v>2.7719957828521702</v>
      </c>
      <c r="F372">
        <v>2.4695329666137602</v>
      </c>
    </row>
    <row r="373" spans="1:6" x14ac:dyDescent="0.2">
      <c r="A373" t="s">
        <v>27</v>
      </c>
      <c r="B373" t="s">
        <v>31</v>
      </c>
      <c r="C373" t="str">
        <f t="shared" si="5"/>
        <v>Leeds Tottenham</v>
      </c>
      <c r="D373">
        <v>3.2172205448150599</v>
      </c>
      <c r="E373">
        <v>3.9211719036102202</v>
      </c>
      <c r="F373">
        <v>2.3033680915832502</v>
      </c>
    </row>
    <row r="374" spans="1:6" x14ac:dyDescent="0.2">
      <c r="A374" t="s">
        <v>34</v>
      </c>
      <c r="B374" t="s">
        <v>29</v>
      </c>
      <c r="C374" t="str">
        <f t="shared" si="5"/>
        <v>Chelsea Newcastle</v>
      </c>
      <c r="D374">
        <v>3.6432659626007</v>
      </c>
      <c r="E374">
        <v>1.89523124694824</v>
      </c>
      <c r="F374">
        <v>5.0535454750061</v>
      </c>
    </row>
    <row r="375" spans="1:6" x14ac:dyDescent="0.2">
      <c r="A375" t="s">
        <v>36</v>
      </c>
      <c r="B375" t="s">
        <v>40</v>
      </c>
      <c r="C375" t="str">
        <f t="shared" si="5"/>
        <v>Brentford Man City</v>
      </c>
      <c r="D375">
        <v>5.6630177497863698</v>
      </c>
      <c r="E375">
        <v>5.4253172874450604</v>
      </c>
      <c r="F375">
        <v>1.56471335887908</v>
      </c>
    </row>
    <row r="376" spans="1:6" x14ac:dyDescent="0.2">
      <c r="A376" t="s">
        <v>33</v>
      </c>
      <c r="B376" t="s">
        <v>25</v>
      </c>
      <c r="C376" t="str">
        <f t="shared" si="5"/>
        <v>Everton Bournemouth</v>
      </c>
      <c r="D376">
        <v>4.0671072006225497</v>
      </c>
      <c r="E376">
        <v>2.46716237068176</v>
      </c>
      <c r="F376">
        <v>2.8669638633728001</v>
      </c>
    </row>
    <row r="377" spans="1:6" x14ac:dyDescent="0.2">
      <c r="A377" t="s">
        <v>26</v>
      </c>
      <c r="B377" t="s">
        <v>38</v>
      </c>
      <c r="C377" t="str">
        <f t="shared" si="5"/>
        <v>Aston Villa Brighton</v>
      </c>
      <c r="D377">
        <v>1.7135052680969201</v>
      </c>
      <c r="E377">
        <v>6.2080588340759197</v>
      </c>
      <c r="F377">
        <v>3.91665339469909</v>
      </c>
    </row>
    <row r="378" spans="1:6" x14ac:dyDescent="0.2">
      <c r="A378" t="s">
        <v>35</v>
      </c>
      <c r="B378" t="s">
        <v>39</v>
      </c>
      <c r="C378" t="str">
        <f t="shared" si="5"/>
        <v>Leicester West Ham</v>
      </c>
      <c r="D378">
        <v>2.8324573040008501</v>
      </c>
      <c r="E378">
        <v>5.7672123908996502</v>
      </c>
      <c r="F378">
        <v>2.1116843223571702</v>
      </c>
    </row>
    <row r="379" spans="1:6" x14ac:dyDescent="0.2">
      <c r="A379" t="s">
        <v>32</v>
      </c>
      <c r="B379" t="s">
        <v>22</v>
      </c>
      <c r="C379" t="str">
        <f t="shared" si="5"/>
        <v>Southampton Liverpool</v>
      </c>
      <c r="D379">
        <v>4.4186820983886701</v>
      </c>
      <c r="E379">
        <v>3.7718191146850502</v>
      </c>
      <c r="F379">
        <v>1.96632015705108</v>
      </c>
    </row>
    <row r="380" spans="1:6" x14ac:dyDescent="0.2">
      <c r="A380" t="s">
        <v>18</v>
      </c>
      <c r="B380" t="s">
        <v>30</v>
      </c>
      <c r="C380" t="str">
        <f t="shared" si="5"/>
        <v>Crystal Palace Nott'm Forest</v>
      </c>
      <c r="D380">
        <v>2.0031487941741899</v>
      </c>
      <c r="E380">
        <v>6.5637068748474103</v>
      </c>
      <c r="F380">
        <v>2.8699922561645499</v>
      </c>
    </row>
    <row r="381" spans="1:6" x14ac:dyDescent="0.2">
      <c r="A381" t="s">
        <v>37</v>
      </c>
      <c r="B381" t="s">
        <v>21</v>
      </c>
      <c r="C381" t="str">
        <f t="shared" si="5"/>
        <v>Man United Fulham</v>
      </c>
      <c r="D381">
        <v>1.98334395885467</v>
      </c>
      <c r="E381">
        <v>12.1882886886596</v>
      </c>
      <c r="F381">
        <v>2.4168889522552401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957E-BDD3-DA47-BFE6-E9697FFE1257}">
  <dimension ref="A1:F381"/>
  <sheetViews>
    <sheetView workbookViewId="0">
      <selection activeCell="J14" sqref="J14"/>
    </sheetView>
  </sheetViews>
  <sheetFormatPr baseColWidth="10" defaultRowHeight="16" x14ac:dyDescent="0.2"/>
  <cols>
    <col min="1" max="2" width="40.83203125" bestFit="1" customWidth="1"/>
    <col min="3" max="3" width="40.83203125" customWidth="1"/>
    <col min="4" max="6" width="18.83203125" bestFit="1" customWidth="1"/>
  </cols>
  <sheetData>
    <row r="1" spans="1:6" x14ac:dyDescent="0.2">
      <c r="A1" t="s">
        <v>52</v>
      </c>
      <c r="B1" t="s">
        <v>53</v>
      </c>
      <c r="D1" t="s">
        <v>54</v>
      </c>
      <c r="E1" t="s">
        <v>55</v>
      </c>
      <c r="F1" t="s">
        <v>56</v>
      </c>
    </row>
    <row r="2" spans="1:6" x14ac:dyDescent="0.2">
      <c r="A2" t="s">
        <v>18</v>
      </c>
      <c r="B2" t="s">
        <v>19</v>
      </c>
      <c r="C2" t="str">
        <f>A2 &amp; " " &amp;B2</f>
        <v>Crystal Palace Arsenal</v>
      </c>
      <c r="D2">
        <v>2.6292014122009202</v>
      </c>
      <c r="E2">
        <v>5.7367858886718697</v>
      </c>
      <c r="F2">
        <v>2.24546146392822</v>
      </c>
    </row>
    <row r="3" spans="1:6" x14ac:dyDescent="0.2">
      <c r="A3" t="s">
        <v>21</v>
      </c>
      <c r="B3" t="s">
        <v>22</v>
      </c>
      <c r="C3" t="str">
        <f t="shared" ref="C3:C66" si="0">A3 &amp; " " &amp;B3</f>
        <v>Fulham Liverpool</v>
      </c>
      <c r="D3">
        <v>4.9835634231567303</v>
      </c>
      <c r="E3">
        <v>5.6875061988830504</v>
      </c>
      <c r="F3">
        <v>1.6038072109222401</v>
      </c>
    </row>
    <row r="4" spans="1:6" x14ac:dyDescent="0.2">
      <c r="A4" t="s">
        <v>33</v>
      </c>
      <c r="B4" t="s">
        <v>34</v>
      </c>
      <c r="C4" t="str">
        <f t="shared" si="0"/>
        <v>Everton Chelsea</v>
      </c>
      <c r="D4">
        <v>2.77838802337646</v>
      </c>
      <c r="E4">
        <v>4.5750064849853498</v>
      </c>
      <c r="F4">
        <v>2.3724784851074201</v>
      </c>
    </row>
    <row r="5" spans="1:6" x14ac:dyDescent="0.2">
      <c r="A5" t="s">
        <v>25</v>
      </c>
      <c r="B5" t="s">
        <v>26</v>
      </c>
      <c r="C5" t="str">
        <f t="shared" si="0"/>
        <v>Bournemouth Aston Villa</v>
      </c>
      <c r="D5">
        <v>3.4565675258636399</v>
      </c>
      <c r="E5">
        <v>9.1231136322021396</v>
      </c>
      <c r="F5">
        <v>1.6636611223220801</v>
      </c>
    </row>
    <row r="6" spans="1:6" x14ac:dyDescent="0.2">
      <c r="A6" t="s">
        <v>31</v>
      </c>
      <c r="B6" t="s">
        <v>32</v>
      </c>
      <c r="C6" t="str">
        <f t="shared" si="0"/>
        <v>Tottenham Southampton</v>
      </c>
      <c r="D6">
        <v>1.4701851606369001</v>
      </c>
      <c r="E6">
        <v>7.9838137626647896</v>
      </c>
      <c r="F6">
        <v>5.1397991180419904</v>
      </c>
    </row>
    <row r="7" spans="1:6" x14ac:dyDescent="0.2">
      <c r="A7" t="s">
        <v>27</v>
      </c>
      <c r="B7" t="s">
        <v>28</v>
      </c>
      <c r="C7" t="str">
        <f t="shared" si="0"/>
        <v>Leeds Wolves</v>
      </c>
      <c r="D7">
        <v>1.61389112472534</v>
      </c>
      <c r="E7">
        <v>4.1897616386413503</v>
      </c>
      <c r="F7">
        <v>7.0570445060729901</v>
      </c>
    </row>
    <row r="8" spans="1:6" x14ac:dyDescent="0.2">
      <c r="A8" t="s">
        <v>29</v>
      </c>
      <c r="B8" t="s">
        <v>30</v>
      </c>
      <c r="C8" t="str">
        <f t="shared" si="0"/>
        <v>Newcastle Nott'm Forest</v>
      </c>
      <c r="D8">
        <v>3.2597582340240399</v>
      </c>
      <c r="E8">
        <v>3.62764573097229</v>
      </c>
      <c r="F8">
        <v>2.3948202133178702</v>
      </c>
    </row>
    <row r="9" spans="1:6" x14ac:dyDescent="0.2">
      <c r="A9" t="s">
        <v>37</v>
      </c>
      <c r="B9" t="s">
        <v>38</v>
      </c>
      <c r="C9" t="str">
        <f t="shared" si="0"/>
        <v>Man United Brighton</v>
      </c>
      <c r="D9">
        <v>2.1396229267120299</v>
      </c>
      <c r="E9">
        <v>2.7208187580108598</v>
      </c>
      <c r="F9">
        <v>6.0572476387023899</v>
      </c>
    </row>
    <row r="10" spans="1:6" x14ac:dyDescent="0.2">
      <c r="A10" t="s">
        <v>39</v>
      </c>
      <c r="B10" t="s">
        <v>40</v>
      </c>
      <c r="C10" t="str">
        <f t="shared" si="0"/>
        <v>West Ham Man City</v>
      </c>
      <c r="D10">
        <v>1.51766645908355</v>
      </c>
      <c r="E10">
        <v>6.8333940505981401</v>
      </c>
      <c r="F10">
        <v>5.1346931457519496</v>
      </c>
    </row>
    <row r="11" spans="1:6" x14ac:dyDescent="0.2">
      <c r="A11" t="s">
        <v>35</v>
      </c>
      <c r="B11" t="s">
        <v>36</v>
      </c>
      <c r="C11" t="str">
        <f t="shared" si="0"/>
        <v>Leicester Brentford</v>
      </c>
      <c r="D11">
        <v>1.76600694656372</v>
      </c>
      <c r="E11">
        <v>6.3490672111511204</v>
      </c>
      <c r="F11">
        <v>3.6199438571929901</v>
      </c>
    </row>
    <row r="12" spans="1:6" x14ac:dyDescent="0.2">
      <c r="A12" t="s">
        <v>26</v>
      </c>
      <c r="B12" t="s">
        <v>33</v>
      </c>
      <c r="C12" t="str">
        <f t="shared" si="0"/>
        <v>Aston Villa Everton</v>
      </c>
      <c r="D12">
        <v>2.6524922847747798</v>
      </c>
      <c r="E12">
        <v>4.4658470153808496</v>
      </c>
      <c r="F12">
        <v>2.5057988166809002</v>
      </c>
    </row>
    <row r="13" spans="1:6" x14ac:dyDescent="0.2">
      <c r="A13" t="s">
        <v>28</v>
      </c>
      <c r="B13" t="s">
        <v>21</v>
      </c>
      <c r="C13" t="str">
        <f t="shared" si="0"/>
        <v>Wolves Fulham</v>
      </c>
      <c r="D13">
        <v>1.64266180992126</v>
      </c>
      <c r="E13">
        <v>5.7594881057739196</v>
      </c>
      <c r="F13">
        <v>4.5954737663268999</v>
      </c>
    </row>
    <row r="14" spans="1:6" x14ac:dyDescent="0.2">
      <c r="A14" t="s">
        <v>19</v>
      </c>
      <c r="B14" t="s">
        <v>35</v>
      </c>
      <c r="C14" t="str">
        <f t="shared" si="0"/>
        <v>Arsenal Leicester</v>
      </c>
      <c r="D14">
        <v>1.51468753814697</v>
      </c>
      <c r="E14">
        <v>6.3682050704956001</v>
      </c>
      <c r="F14">
        <v>5.4714241027831996</v>
      </c>
    </row>
    <row r="15" spans="1:6" x14ac:dyDescent="0.2">
      <c r="A15" t="s">
        <v>36</v>
      </c>
      <c r="B15" t="s">
        <v>37</v>
      </c>
      <c r="C15" t="str">
        <f t="shared" si="0"/>
        <v>Brentford Man United</v>
      </c>
      <c r="D15">
        <v>5.5467991828918404</v>
      </c>
      <c r="E15">
        <v>5.1430602073669398</v>
      </c>
      <c r="F15">
        <v>1.5992859601974401</v>
      </c>
    </row>
    <row r="16" spans="1:6" x14ac:dyDescent="0.2">
      <c r="A16" t="s">
        <v>40</v>
      </c>
      <c r="B16" t="s">
        <v>25</v>
      </c>
      <c r="C16" t="str">
        <f t="shared" si="0"/>
        <v>Man City Bournemouth</v>
      </c>
      <c r="D16">
        <v>2.4333367347717201</v>
      </c>
      <c r="E16">
        <v>2.5755324363708398</v>
      </c>
      <c r="F16">
        <v>4.9807629585266104</v>
      </c>
    </row>
    <row r="17" spans="1:6" x14ac:dyDescent="0.2">
      <c r="A17" t="s">
        <v>38</v>
      </c>
      <c r="B17" t="s">
        <v>29</v>
      </c>
      <c r="C17" t="str">
        <f t="shared" si="0"/>
        <v>Brighton Newcastle</v>
      </c>
      <c r="D17">
        <v>2.6764597892761199</v>
      </c>
      <c r="E17">
        <v>8.8546800613403303</v>
      </c>
      <c r="F17">
        <v>1.9476566314697199</v>
      </c>
    </row>
    <row r="18" spans="1:6" x14ac:dyDescent="0.2">
      <c r="A18" t="s">
        <v>32</v>
      </c>
      <c r="B18" t="s">
        <v>27</v>
      </c>
      <c r="C18" t="str">
        <f t="shared" si="0"/>
        <v>Southampton Leeds</v>
      </c>
      <c r="D18">
        <v>2.7298586368560702</v>
      </c>
      <c r="E18">
        <v>2.3277010917663499</v>
      </c>
      <c r="F18">
        <v>4.9002261161804199</v>
      </c>
    </row>
    <row r="19" spans="1:6" x14ac:dyDescent="0.2">
      <c r="A19" t="s">
        <v>30</v>
      </c>
      <c r="B19" t="s">
        <v>39</v>
      </c>
      <c r="C19" t="str">
        <f t="shared" si="0"/>
        <v>Nott'm Forest West Ham</v>
      </c>
      <c r="D19">
        <v>2.1983382701873699</v>
      </c>
      <c r="E19">
        <v>2.5450813770294101</v>
      </c>
      <c r="F19">
        <v>6.5704669952392498</v>
      </c>
    </row>
    <row r="20" spans="1:6" x14ac:dyDescent="0.2">
      <c r="A20" t="s">
        <v>34</v>
      </c>
      <c r="B20" t="s">
        <v>31</v>
      </c>
      <c r="C20" t="str">
        <f t="shared" si="0"/>
        <v>Chelsea Tottenham</v>
      </c>
      <c r="D20">
        <v>2.0328986644744802</v>
      </c>
      <c r="E20">
        <v>7.9992580413818297</v>
      </c>
      <c r="F20">
        <v>2.6104211807250901</v>
      </c>
    </row>
    <row r="21" spans="1:6" x14ac:dyDescent="0.2">
      <c r="A21" t="s">
        <v>22</v>
      </c>
      <c r="B21" t="s">
        <v>18</v>
      </c>
      <c r="C21" t="str">
        <f t="shared" si="0"/>
        <v>Liverpool Crystal Palace</v>
      </c>
      <c r="D21">
        <v>1.7193315029144201</v>
      </c>
      <c r="E21">
        <v>4.8746552467346103</v>
      </c>
      <c r="F21">
        <v>4.6896419525146396</v>
      </c>
    </row>
    <row r="22" spans="1:6" x14ac:dyDescent="0.2">
      <c r="A22" t="s">
        <v>33</v>
      </c>
      <c r="B22" t="s">
        <v>30</v>
      </c>
      <c r="C22" t="str">
        <f t="shared" si="0"/>
        <v>Everton Nott'm Forest</v>
      </c>
      <c r="D22">
        <v>4.2857694625854403</v>
      </c>
      <c r="E22">
        <v>2.2741627693176198</v>
      </c>
      <c r="F22">
        <v>3.0585956573486301</v>
      </c>
    </row>
    <row r="23" spans="1:6" x14ac:dyDescent="0.2">
      <c r="A23" t="s">
        <v>18</v>
      </c>
      <c r="B23" t="s">
        <v>26</v>
      </c>
      <c r="C23" t="str">
        <f t="shared" si="0"/>
        <v>Crystal Palace Aston Villa</v>
      </c>
      <c r="D23">
        <v>2.5178699493408199</v>
      </c>
      <c r="E23">
        <v>8.0680398941040004</v>
      </c>
      <c r="F23">
        <v>2.0881488323211599</v>
      </c>
    </row>
    <row r="24" spans="1:6" x14ac:dyDescent="0.2">
      <c r="A24" t="s">
        <v>31</v>
      </c>
      <c r="B24" t="s">
        <v>28</v>
      </c>
      <c r="C24" t="str">
        <f t="shared" si="0"/>
        <v>Tottenham Wolves</v>
      </c>
      <c r="D24">
        <v>6.2390441894531197</v>
      </c>
      <c r="E24">
        <v>6.7854189872741699</v>
      </c>
      <c r="F24">
        <v>1.44436824321746</v>
      </c>
    </row>
    <row r="25" spans="1:6" x14ac:dyDescent="0.2">
      <c r="A25" t="s">
        <v>35</v>
      </c>
      <c r="B25" t="s">
        <v>32</v>
      </c>
      <c r="C25" t="str">
        <f t="shared" si="0"/>
        <v>Leicester Southampton</v>
      </c>
      <c r="D25">
        <v>1.61279845237731</v>
      </c>
      <c r="E25">
        <v>5.4312748908996502</v>
      </c>
      <c r="F25">
        <v>5.1061854362487704</v>
      </c>
    </row>
    <row r="26" spans="1:6" x14ac:dyDescent="0.2">
      <c r="A26" t="s">
        <v>25</v>
      </c>
      <c r="B26" t="s">
        <v>19</v>
      </c>
      <c r="C26" t="str">
        <f t="shared" si="0"/>
        <v>Bournemouth Arsenal</v>
      </c>
      <c r="D26">
        <v>1.9587421417236299</v>
      </c>
      <c r="E26">
        <v>4.3425827026367099</v>
      </c>
      <c r="F26">
        <v>3.8581652641296298</v>
      </c>
    </row>
    <row r="27" spans="1:6" x14ac:dyDescent="0.2">
      <c r="A27" t="s">
        <v>21</v>
      </c>
      <c r="B27" t="s">
        <v>36</v>
      </c>
      <c r="C27" t="str">
        <f t="shared" si="0"/>
        <v>Fulham Brentford</v>
      </c>
      <c r="D27">
        <v>1.78234350681304</v>
      </c>
      <c r="E27">
        <v>5.2696843147277797</v>
      </c>
      <c r="F27">
        <v>4.0132236480712802</v>
      </c>
    </row>
    <row r="28" spans="1:6" x14ac:dyDescent="0.2">
      <c r="A28" t="s">
        <v>39</v>
      </c>
      <c r="B28" t="s">
        <v>38</v>
      </c>
      <c r="C28" t="str">
        <f t="shared" si="0"/>
        <v>West Ham Brighton</v>
      </c>
      <c r="D28">
        <v>2.68980860710144</v>
      </c>
      <c r="E28">
        <v>2.1418373584747301</v>
      </c>
      <c r="F28">
        <v>6.1981873512268004</v>
      </c>
    </row>
    <row r="29" spans="1:6" x14ac:dyDescent="0.2">
      <c r="A29" t="s">
        <v>29</v>
      </c>
      <c r="B29" t="s">
        <v>40</v>
      </c>
      <c r="C29" t="str">
        <f t="shared" si="0"/>
        <v>Newcastle Man City</v>
      </c>
      <c r="D29">
        <v>4.0698151588439897</v>
      </c>
      <c r="E29">
        <v>7.4653825759887598</v>
      </c>
      <c r="F29">
        <v>1.61202716827392</v>
      </c>
    </row>
    <row r="30" spans="1:6" x14ac:dyDescent="0.2">
      <c r="A30" t="s">
        <v>27</v>
      </c>
      <c r="B30" t="s">
        <v>34</v>
      </c>
      <c r="C30" t="str">
        <f t="shared" si="0"/>
        <v>Leeds Chelsea</v>
      </c>
      <c r="D30">
        <v>3.08714246749877</v>
      </c>
      <c r="E30">
        <v>3.4879848957061701</v>
      </c>
      <c r="F30">
        <v>2.5682024955749498</v>
      </c>
    </row>
    <row r="31" spans="1:6" x14ac:dyDescent="0.2">
      <c r="A31" t="s">
        <v>37</v>
      </c>
      <c r="B31" t="s">
        <v>22</v>
      </c>
      <c r="C31" t="str">
        <f t="shared" si="0"/>
        <v>Man United Liverpool</v>
      </c>
      <c r="D31">
        <v>10.007584571838301</v>
      </c>
      <c r="E31">
        <v>10.8211765289306</v>
      </c>
      <c r="F31">
        <v>1.23813807964324</v>
      </c>
    </row>
    <row r="32" spans="1:6" x14ac:dyDescent="0.2">
      <c r="A32" t="s">
        <v>34</v>
      </c>
      <c r="B32" t="s">
        <v>35</v>
      </c>
      <c r="C32" t="str">
        <f t="shared" si="0"/>
        <v>Chelsea Leicester</v>
      </c>
      <c r="D32">
        <v>2.5228714942932098</v>
      </c>
      <c r="E32">
        <v>8.4540014266967702</v>
      </c>
      <c r="F32">
        <v>2.0604150295257502</v>
      </c>
    </row>
    <row r="33" spans="1:6" x14ac:dyDescent="0.2">
      <c r="A33" t="s">
        <v>36</v>
      </c>
      <c r="B33" t="s">
        <v>33</v>
      </c>
      <c r="C33" t="str">
        <f t="shared" si="0"/>
        <v>Brentford Everton</v>
      </c>
      <c r="D33">
        <v>3.2441735267639098</v>
      </c>
      <c r="E33">
        <v>6.0818209648132298</v>
      </c>
      <c r="F33">
        <v>1.8963434696197501</v>
      </c>
    </row>
    <row r="34" spans="1:6" x14ac:dyDescent="0.2">
      <c r="A34" t="s">
        <v>40</v>
      </c>
      <c r="B34" t="s">
        <v>18</v>
      </c>
      <c r="C34" t="str">
        <f t="shared" si="0"/>
        <v>Man City Crystal Palace</v>
      </c>
      <c r="D34">
        <v>1.2461912631988501</v>
      </c>
      <c r="E34">
        <v>6.4927744865417401</v>
      </c>
      <c r="F34">
        <v>22.968650817871001</v>
      </c>
    </row>
    <row r="35" spans="1:6" x14ac:dyDescent="0.2">
      <c r="A35" t="s">
        <v>38</v>
      </c>
      <c r="B35" t="s">
        <v>27</v>
      </c>
      <c r="C35" t="str">
        <f t="shared" si="0"/>
        <v>Brighton Leeds</v>
      </c>
      <c r="D35">
        <v>2.5937352180480899</v>
      </c>
      <c r="E35">
        <v>13.0124149322509</v>
      </c>
      <c r="F35">
        <v>1.8600982427596999</v>
      </c>
    </row>
    <row r="36" spans="1:6" x14ac:dyDescent="0.2">
      <c r="A36" t="s">
        <v>19</v>
      </c>
      <c r="B36" t="s">
        <v>21</v>
      </c>
      <c r="C36" t="str">
        <f t="shared" si="0"/>
        <v>Arsenal Fulham</v>
      </c>
      <c r="D36">
        <v>1.1670563220977701</v>
      </c>
      <c r="E36">
        <v>17.142074584960898</v>
      </c>
      <c r="F36">
        <v>11.791430473327599</v>
      </c>
    </row>
    <row r="37" spans="1:6" x14ac:dyDescent="0.2">
      <c r="A37" t="s">
        <v>22</v>
      </c>
      <c r="B37" t="s">
        <v>25</v>
      </c>
      <c r="C37" t="str">
        <f t="shared" si="0"/>
        <v>Liverpool Bournemouth</v>
      </c>
      <c r="D37">
        <v>2.0879130363464302</v>
      </c>
      <c r="E37">
        <v>3.5892844200134202</v>
      </c>
      <c r="F37">
        <v>4.1246337890625</v>
      </c>
    </row>
    <row r="38" spans="1:6" x14ac:dyDescent="0.2">
      <c r="A38" t="s">
        <v>32</v>
      </c>
      <c r="B38" t="s">
        <v>37</v>
      </c>
      <c r="C38" t="str">
        <f t="shared" si="0"/>
        <v>Southampton Man United</v>
      </c>
      <c r="D38">
        <v>2.71683502197265</v>
      </c>
      <c r="E38">
        <v>4.9693636894226003</v>
      </c>
      <c r="F38">
        <v>2.3218467235565101</v>
      </c>
    </row>
    <row r="39" spans="1:6" x14ac:dyDescent="0.2">
      <c r="A39" t="s">
        <v>30</v>
      </c>
      <c r="B39" t="s">
        <v>31</v>
      </c>
      <c r="C39" t="str">
        <f t="shared" si="0"/>
        <v>Nott'm Forest Tottenham</v>
      </c>
      <c r="D39">
        <v>5.4599642753601003</v>
      </c>
      <c r="E39">
        <v>4.9641175270080504</v>
      </c>
      <c r="F39">
        <v>1.6249516010284399</v>
      </c>
    </row>
    <row r="40" spans="1:6" x14ac:dyDescent="0.2">
      <c r="A40" t="s">
        <v>28</v>
      </c>
      <c r="B40" t="s">
        <v>29</v>
      </c>
      <c r="C40" t="str">
        <f t="shared" si="0"/>
        <v>Wolves Newcastle</v>
      </c>
      <c r="D40">
        <v>2.6640222072601301</v>
      </c>
      <c r="E40">
        <v>3.94628405570983</v>
      </c>
      <c r="F40">
        <v>2.69378566741943</v>
      </c>
    </row>
    <row r="41" spans="1:6" x14ac:dyDescent="0.2">
      <c r="A41" t="s">
        <v>26</v>
      </c>
      <c r="B41" t="s">
        <v>39</v>
      </c>
      <c r="C41" t="str">
        <f t="shared" si="0"/>
        <v>Aston Villa West Ham</v>
      </c>
      <c r="D41">
        <v>3.3811647891998202</v>
      </c>
      <c r="E41">
        <v>7.6266484260559002</v>
      </c>
      <c r="F41">
        <v>1.7448208332061701</v>
      </c>
    </row>
    <row r="42" spans="1:6" x14ac:dyDescent="0.2">
      <c r="A42" t="s">
        <v>27</v>
      </c>
      <c r="B42" t="s">
        <v>33</v>
      </c>
      <c r="C42" t="str">
        <f t="shared" si="0"/>
        <v>Leeds Everton</v>
      </c>
      <c r="D42">
        <v>2.45155549049377</v>
      </c>
      <c r="E42">
        <v>4.1889448165893501</v>
      </c>
      <c r="F42">
        <v>2.8298778533935498</v>
      </c>
    </row>
    <row r="43" spans="1:6" x14ac:dyDescent="0.2">
      <c r="A43" t="s">
        <v>21</v>
      </c>
      <c r="B43" t="s">
        <v>38</v>
      </c>
      <c r="C43" t="str">
        <f t="shared" si="0"/>
        <v>Fulham Brighton</v>
      </c>
      <c r="D43">
        <v>2.9354825019836399</v>
      </c>
      <c r="E43">
        <v>3.2051188945770201</v>
      </c>
      <c r="F43">
        <v>2.8790266513824401</v>
      </c>
    </row>
    <row r="44" spans="1:6" x14ac:dyDescent="0.2">
      <c r="A44" t="s">
        <v>32</v>
      </c>
      <c r="B44" t="s">
        <v>34</v>
      </c>
      <c r="C44" t="str">
        <f t="shared" si="0"/>
        <v>Southampton Chelsea</v>
      </c>
      <c r="D44">
        <v>2.88252830505371</v>
      </c>
      <c r="E44">
        <v>3.6635639667510902</v>
      </c>
      <c r="F44">
        <v>2.6307196617126398</v>
      </c>
    </row>
    <row r="45" spans="1:6" x14ac:dyDescent="0.2">
      <c r="A45" t="s">
        <v>18</v>
      </c>
      <c r="B45" t="s">
        <v>36</v>
      </c>
      <c r="C45" t="str">
        <f t="shared" si="0"/>
        <v>Crystal Palace Brentford</v>
      </c>
      <c r="D45">
        <v>2.1433303356170601</v>
      </c>
      <c r="E45">
        <v>6.7050590515136701</v>
      </c>
      <c r="F45">
        <v>2.6021661758422798</v>
      </c>
    </row>
    <row r="46" spans="1:6" x14ac:dyDescent="0.2">
      <c r="A46" t="s">
        <v>40</v>
      </c>
      <c r="B46" t="s">
        <v>30</v>
      </c>
      <c r="C46" t="str">
        <f t="shared" si="0"/>
        <v>Man City Nott'm Forest</v>
      </c>
      <c r="D46">
        <v>1.2203383445739699</v>
      </c>
      <c r="E46">
        <v>19.239006042480401</v>
      </c>
      <c r="F46">
        <v>7.7774167060851997</v>
      </c>
    </row>
    <row r="47" spans="1:6" x14ac:dyDescent="0.2">
      <c r="A47" t="s">
        <v>19</v>
      </c>
      <c r="B47" t="s">
        <v>26</v>
      </c>
      <c r="C47" t="str">
        <f t="shared" si="0"/>
        <v>Arsenal Aston Villa</v>
      </c>
      <c r="D47">
        <v>1.7985693216323799</v>
      </c>
      <c r="E47">
        <v>14.385433197021401</v>
      </c>
      <c r="F47">
        <v>2.67031478881835</v>
      </c>
    </row>
    <row r="48" spans="1:6" x14ac:dyDescent="0.2">
      <c r="A48" t="s">
        <v>25</v>
      </c>
      <c r="B48" t="s">
        <v>28</v>
      </c>
      <c r="C48" t="str">
        <f t="shared" si="0"/>
        <v>Bournemouth Wolves</v>
      </c>
      <c r="D48">
        <v>6.9328227043151802</v>
      </c>
      <c r="E48">
        <v>1.6474429368972701</v>
      </c>
      <c r="F48">
        <v>4.0199828147888104</v>
      </c>
    </row>
    <row r="49" spans="1:6" x14ac:dyDescent="0.2">
      <c r="A49" t="s">
        <v>39</v>
      </c>
      <c r="B49" t="s">
        <v>31</v>
      </c>
      <c r="C49" t="str">
        <f t="shared" si="0"/>
        <v>West Ham Tottenham</v>
      </c>
      <c r="D49">
        <v>1.5880649089813199</v>
      </c>
      <c r="E49">
        <v>4.8342142105102504</v>
      </c>
      <c r="F49">
        <v>6.1183052062988201</v>
      </c>
    </row>
    <row r="50" spans="1:6" x14ac:dyDescent="0.2">
      <c r="A50" t="s">
        <v>22</v>
      </c>
      <c r="B50" t="s">
        <v>29</v>
      </c>
      <c r="C50" t="str">
        <f t="shared" si="0"/>
        <v>Liverpool Newcastle</v>
      </c>
      <c r="D50">
        <v>2.6278822422027499</v>
      </c>
      <c r="E50">
        <v>4.2661099433898899</v>
      </c>
      <c r="F50">
        <v>2.5969989299774099</v>
      </c>
    </row>
    <row r="51" spans="1:6" x14ac:dyDescent="0.2">
      <c r="A51" t="s">
        <v>35</v>
      </c>
      <c r="B51" t="s">
        <v>37</v>
      </c>
      <c r="C51" t="str">
        <f t="shared" si="0"/>
        <v>Leicester Man United</v>
      </c>
      <c r="D51">
        <v>6.0805997848510698</v>
      </c>
      <c r="E51">
        <v>4.8590283393859801</v>
      </c>
      <c r="F51">
        <v>1.58795666694641</v>
      </c>
    </row>
    <row r="52" spans="1:6" x14ac:dyDescent="0.2">
      <c r="A52" t="s">
        <v>33</v>
      </c>
      <c r="B52" t="s">
        <v>22</v>
      </c>
      <c r="C52" t="str">
        <f t="shared" si="0"/>
        <v>Everton Liverpool</v>
      </c>
      <c r="D52">
        <v>3.4122829437255802</v>
      </c>
      <c r="E52">
        <v>4.7045936584472603</v>
      </c>
      <c r="F52">
        <v>2.0227236747741699</v>
      </c>
    </row>
    <row r="53" spans="1:6" x14ac:dyDescent="0.2">
      <c r="A53" t="s">
        <v>28</v>
      </c>
      <c r="B53" t="s">
        <v>32</v>
      </c>
      <c r="C53" t="str">
        <f t="shared" si="0"/>
        <v>Wolves Southampton</v>
      </c>
      <c r="D53">
        <v>1.82704842090606</v>
      </c>
      <c r="E53">
        <v>3.95689845085144</v>
      </c>
      <c r="F53">
        <v>5.0013518333434996</v>
      </c>
    </row>
    <row r="54" spans="1:6" x14ac:dyDescent="0.2">
      <c r="A54" t="s">
        <v>29</v>
      </c>
      <c r="B54" t="s">
        <v>18</v>
      </c>
      <c r="C54" t="str">
        <f t="shared" si="0"/>
        <v>Newcastle Crystal Palace</v>
      </c>
      <c r="D54">
        <v>2.1896657943725502</v>
      </c>
      <c r="E54">
        <v>4.79815626144409</v>
      </c>
      <c r="F54">
        <v>2.9860029220581001</v>
      </c>
    </row>
    <row r="55" spans="1:6" x14ac:dyDescent="0.2">
      <c r="A55" t="s">
        <v>31</v>
      </c>
      <c r="B55" t="s">
        <v>21</v>
      </c>
      <c r="C55" t="str">
        <f t="shared" si="0"/>
        <v>Tottenham Fulham</v>
      </c>
      <c r="D55">
        <v>1.5089975595474201</v>
      </c>
      <c r="E55">
        <v>16.566482543945298</v>
      </c>
      <c r="F55">
        <v>3.61081790924072</v>
      </c>
    </row>
    <row r="56" spans="1:6" x14ac:dyDescent="0.2">
      <c r="A56" t="s">
        <v>34</v>
      </c>
      <c r="B56" t="s">
        <v>39</v>
      </c>
      <c r="C56" t="str">
        <f t="shared" si="0"/>
        <v>Chelsea West Ham</v>
      </c>
      <c r="D56">
        <v>2.3464899063110298</v>
      </c>
      <c r="E56">
        <v>6.4291391372680602</v>
      </c>
      <c r="F56">
        <v>2.3906877040863002</v>
      </c>
    </row>
    <row r="57" spans="1:6" x14ac:dyDescent="0.2">
      <c r="A57" t="s">
        <v>26</v>
      </c>
      <c r="B57" t="s">
        <v>40</v>
      </c>
      <c r="C57" t="str">
        <f t="shared" si="0"/>
        <v>Aston Villa Man City</v>
      </c>
      <c r="D57">
        <v>13.0065593719482</v>
      </c>
      <c r="E57">
        <v>13.1882266998291</v>
      </c>
      <c r="F57">
        <v>1.1802327632903999</v>
      </c>
    </row>
    <row r="58" spans="1:6" x14ac:dyDescent="0.2">
      <c r="A58" t="s">
        <v>30</v>
      </c>
      <c r="B58" t="s">
        <v>25</v>
      </c>
      <c r="C58" t="str">
        <f t="shared" si="0"/>
        <v>Nott'm Forest Bournemouth</v>
      </c>
      <c r="D58">
        <v>3.3061726093292201</v>
      </c>
      <c r="E58">
        <v>4.3446812629699698</v>
      </c>
      <c r="F58">
        <v>2.1396369934082</v>
      </c>
    </row>
    <row r="59" spans="1:6" x14ac:dyDescent="0.2">
      <c r="A59" t="s">
        <v>36</v>
      </c>
      <c r="B59" t="s">
        <v>27</v>
      </c>
      <c r="C59" t="str">
        <f t="shared" si="0"/>
        <v>Brentford Leeds</v>
      </c>
      <c r="D59">
        <v>3.1607272624969398</v>
      </c>
      <c r="E59">
        <v>3.0006752014160099</v>
      </c>
      <c r="F59">
        <v>2.8542168140411301</v>
      </c>
    </row>
    <row r="60" spans="1:6" x14ac:dyDescent="0.2">
      <c r="A60" t="s">
        <v>37</v>
      </c>
      <c r="B60" t="s">
        <v>19</v>
      </c>
      <c r="C60" t="str">
        <f t="shared" si="0"/>
        <v>Man United Arsenal</v>
      </c>
      <c r="D60">
        <v>6.7685461044311497</v>
      </c>
      <c r="E60">
        <v>2.3224594593047998</v>
      </c>
      <c r="F60">
        <v>2.3714678287506099</v>
      </c>
    </row>
    <row r="61" spans="1:6" x14ac:dyDescent="0.2">
      <c r="A61" t="s">
        <v>38</v>
      </c>
      <c r="B61" t="s">
        <v>35</v>
      </c>
      <c r="C61" t="str">
        <f t="shared" si="0"/>
        <v>Brighton Leicester</v>
      </c>
      <c r="D61">
        <v>1.45681953430175</v>
      </c>
      <c r="E61">
        <v>12.017626762390099</v>
      </c>
      <c r="F61">
        <v>4.3409914970397896</v>
      </c>
    </row>
    <row r="62" spans="1:6" x14ac:dyDescent="0.2">
      <c r="A62" t="s">
        <v>26</v>
      </c>
      <c r="B62" t="s">
        <v>32</v>
      </c>
      <c r="C62" t="str">
        <f t="shared" si="0"/>
        <v>Aston Villa Southampton</v>
      </c>
      <c r="D62">
        <v>2.8960003852844198</v>
      </c>
      <c r="E62">
        <v>2.4444453716278001</v>
      </c>
      <c r="F62">
        <v>4.07157135009765</v>
      </c>
    </row>
    <row r="63" spans="1:6" x14ac:dyDescent="0.2">
      <c r="A63" t="s">
        <v>30</v>
      </c>
      <c r="B63" t="s">
        <v>21</v>
      </c>
      <c r="C63" t="str">
        <f t="shared" si="0"/>
        <v>Nott'm Forest Fulham</v>
      </c>
      <c r="D63">
        <v>2.9770045280456499</v>
      </c>
      <c r="E63">
        <v>3.1072957515716499</v>
      </c>
      <c r="F63">
        <v>2.9216814041137602</v>
      </c>
    </row>
    <row r="64" spans="1:6" x14ac:dyDescent="0.2">
      <c r="A64" t="s">
        <v>31</v>
      </c>
      <c r="B64" t="s">
        <v>35</v>
      </c>
      <c r="C64" t="str">
        <f t="shared" si="0"/>
        <v>Tottenham Leicester</v>
      </c>
      <c r="D64">
        <v>1.18592417240142</v>
      </c>
      <c r="E64">
        <v>46.668376922607401</v>
      </c>
      <c r="F64">
        <v>7.3883614540100098</v>
      </c>
    </row>
    <row r="65" spans="1:6" x14ac:dyDescent="0.2">
      <c r="A65" t="s">
        <v>28</v>
      </c>
      <c r="B65" t="s">
        <v>40</v>
      </c>
      <c r="C65" t="str">
        <f t="shared" si="0"/>
        <v>Wolves Man City</v>
      </c>
      <c r="D65">
        <v>5.6454772949218697</v>
      </c>
      <c r="E65">
        <v>5.2531642913818297</v>
      </c>
      <c r="F65">
        <v>1.5810136795043901</v>
      </c>
    </row>
    <row r="66" spans="1:6" x14ac:dyDescent="0.2">
      <c r="A66" t="s">
        <v>29</v>
      </c>
      <c r="B66" t="s">
        <v>25</v>
      </c>
      <c r="C66" t="str">
        <f t="shared" si="0"/>
        <v>Newcastle Bournemouth</v>
      </c>
      <c r="D66">
        <v>2.0897252559661799</v>
      </c>
      <c r="E66">
        <v>8.0492858886718697</v>
      </c>
      <c r="F66">
        <v>2.5174109935760498</v>
      </c>
    </row>
    <row r="67" spans="1:6" x14ac:dyDescent="0.2">
      <c r="A67" t="s">
        <v>36</v>
      </c>
      <c r="B67" t="s">
        <v>19</v>
      </c>
      <c r="C67" t="str">
        <f t="shared" ref="C67:C130" si="1">A67 &amp; " " &amp;B67</f>
        <v>Brentford Arsenal</v>
      </c>
      <c r="D67">
        <v>2.7069098949432302</v>
      </c>
      <c r="E67">
        <v>5.1202712059020996</v>
      </c>
      <c r="F67">
        <v>2.2974092960357599</v>
      </c>
    </row>
    <row r="68" spans="1:6" x14ac:dyDescent="0.2">
      <c r="A68" t="s">
        <v>33</v>
      </c>
      <c r="B68" t="s">
        <v>39</v>
      </c>
      <c r="C68" t="str">
        <f t="shared" si="1"/>
        <v>Everton West Ham</v>
      </c>
      <c r="D68">
        <v>3.18489646911621</v>
      </c>
      <c r="E68">
        <v>3.8611521720886199</v>
      </c>
      <c r="F68">
        <v>2.3417668342590301</v>
      </c>
    </row>
    <row r="69" spans="1:6" x14ac:dyDescent="0.2">
      <c r="A69" t="s">
        <v>22</v>
      </c>
      <c r="B69" t="s">
        <v>38</v>
      </c>
      <c r="C69" t="str">
        <f t="shared" si="1"/>
        <v>Liverpool Brighton</v>
      </c>
      <c r="D69">
        <v>1.49854016304016</v>
      </c>
      <c r="E69">
        <v>4.3032135963439897</v>
      </c>
      <c r="F69">
        <v>9.9701509475708008</v>
      </c>
    </row>
    <row r="70" spans="1:6" x14ac:dyDescent="0.2">
      <c r="A70" t="s">
        <v>18</v>
      </c>
      <c r="B70" t="s">
        <v>34</v>
      </c>
      <c r="C70" t="str">
        <f t="shared" si="1"/>
        <v>Crystal Palace Chelsea</v>
      </c>
      <c r="D70">
        <v>5.4518246650695801</v>
      </c>
      <c r="E70">
        <v>3.5712716579437198</v>
      </c>
      <c r="F70">
        <v>1.86371457576751</v>
      </c>
    </row>
    <row r="71" spans="1:6" x14ac:dyDescent="0.2">
      <c r="A71" t="s">
        <v>21</v>
      </c>
      <c r="B71" t="s">
        <v>29</v>
      </c>
      <c r="C71" t="str">
        <f t="shared" si="1"/>
        <v>Fulham Newcastle</v>
      </c>
      <c r="D71">
        <v>2.4661691188812198</v>
      </c>
      <c r="E71">
        <v>4.5726189613342196</v>
      </c>
      <c r="F71">
        <v>2.6608498096465998</v>
      </c>
    </row>
    <row r="72" spans="1:6" x14ac:dyDescent="0.2">
      <c r="A72" t="s">
        <v>32</v>
      </c>
      <c r="B72" t="s">
        <v>33</v>
      </c>
      <c r="C72" t="str">
        <f t="shared" si="1"/>
        <v>Southampton Everton</v>
      </c>
      <c r="D72">
        <v>2.9941062927246</v>
      </c>
      <c r="E72">
        <v>2.8795912265777499</v>
      </c>
      <c r="F72">
        <v>3.1373627185821502</v>
      </c>
    </row>
    <row r="73" spans="1:6" x14ac:dyDescent="0.2">
      <c r="A73" t="s">
        <v>39</v>
      </c>
      <c r="B73" t="s">
        <v>28</v>
      </c>
      <c r="C73" t="str">
        <f t="shared" si="1"/>
        <v>West Ham Wolves</v>
      </c>
      <c r="D73">
        <v>5.9155173301696697</v>
      </c>
      <c r="E73">
        <v>1.79200410842895</v>
      </c>
      <c r="F73">
        <v>3.6640951633453298</v>
      </c>
    </row>
    <row r="74" spans="1:6" x14ac:dyDescent="0.2">
      <c r="A74" t="s">
        <v>19</v>
      </c>
      <c r="B74" t="s">
        <v>31</v>
      </c>
      <c r="C74" t="str">
        <f t="shared" si="1"/>
        <v>Arsenal Tottenham</v>
      </c>
      <c r="D74">
        <v>1.6335029602050699</v>
      </c>
      <c r="E74">
        <v>3.69683361053466</v>
      </c>
      <c r="F74">
        <v>8.5239143371581996</v>
      </c>
    </row>
    <row r="75" spans="1:6" x14ac:dyDescent="0.2">
      <c r="A75" t="s">
        <v>25</v>
      </c>
      <c r="B75" t="s">
        <v>36</v>
      </c>
      <c r="C75" t="str">
        <f t="shared" si="1"/>
        <v>Bournemouth Brentford</v>
      </c>
      <c r="D75">
        <v>1.98443675041198</v>
      </c>
      <c r="E75">
        <v>4.0141072273254297</v>
      </c>
      <c r="F75">
        <v>4.0492830276489196</v>
      </c>
    </row>
    <row r="76" spans="1:6" x14ac:dyDescent="0.2">
      <c r="A76" t="s">
        <v>27</v>
      </c>
      <c r="B76" t="s">
        <v>26</v>
      </c>
      <c r="C76" t="str">
        <f t="shared" si="1"/>
        <v>Leeds Aston Villa</v>
      </c>
      <c r="D76">
        <v>3.6611843109130802</v>
      </c>
      <c r="E76">
        <v>8.9890823364257795</v>
      </c>
      <c r="F76">
        <v>1.62438333034515</v>
      </c>
    </row>
    <row r="77" spans="1:6" x14ac:dyDescent="0.2">
      <c r="A77" t="s">
        <v>40</v>
      </c>
      <c r="B77" t="s">
        <v>37</v>
      </c>
      <c r="C77" t="str">
        <f t="shared" si="1"/>
        <v>Man City Man United</v>
      </c>
      <c r="D77">
        <v>3.4491164684295601</v>
      </c>
      <c r="E77">
        <v>3.37528300285339</v>
      </c>
      <c r="F77">
        <v>2.4166309833526598</v>
      </c>
    </row>
    <row r="78" spans="1:6" x14ac:dyDescent="0.2">
      <c r="A78" t="s">
        <v>35</v>
      </c>
      <c r="B78" t="s">
        <v>30</v>
      </c>
      <c r="C78" t="str">
        <f t="shared" si="1"/>
        <v>Leicester Nott'm Forest</v>
      </c>
      <c r="D78">
        <v>7.3445515632629297</v>
      </c>
      <c r="E78">
        <v>2.0163121223449698</v>
      </c>
      <c r="F78">
        <v>2.71820640563964</v>
      </c>
    </row>
    <row r="79" spans="1:6" x14ac:dyDescent="0.2">
      <c r="A79" t="s">
        <v>34</v>
      </c>
      <c r="B79" t="s">
        <v>28</v>
      </c>
      <c r="C79" t="str">
        <f t="shared" si="1"/>
        <v>Chelsea Wolves</v>
      </c>
      <c r="D79">
        <v>2.3410019874572701</v>
      </c>
      <c r="E79">
        <v>2.5708713531494101</v>
      </c>
      <c r="F79">
        <v>5.4389419555664</v>
      </c>
    </row>
    <row r="80" spans="1:6" x14ac:dyDescent="0.2">
      <c r="A80" t="s">
        <v>29</v>
      </c>
      <c r="B80" t="s">
        <v>36</v>
      </c>
      <c r="C80" t="str">
        <f t="shared" si="1"/>
        <v>Newcastle Brentford</v>
      </c>
      <c r="D80">
        <v>2.27985215187072</v>
      </c>
      <c r="E80">
        <v>7.8262243270873997</v>
      </c>
      <c r="F80">
        <v>2.3062753677368102</v>
      </c>
    </row>
    <row r="81" spans="1:6" x14ac:dyDescent="0.2">
      <c r="A81" t="s">
        <v>38</v>
      </c>
      <c r="B81" t="s">
        <v>31</v>
      </c>
      <c r="C81" t="str">
        <f t="shared" si="1"/>
        <v>Brighton Tottenham</v>
      </c>
      <c r="D81">
        <v>4.5244936943054199</v>
      </c>
      <c r="E81">
        <v>8.7291641235351491</v>
      </c>
      <c r="F81">
        <v>1.50506699085235</v>
      </c>
    </row>
    <row r="82" spans="1:6" x14ac:dyDescent="0.2">
      <c r="A82" t="s">
        <v>25</v>
      </c>
      <c r="B82" t="s">
        <v>35</v>
      </c>
      <c r="C82" t="str">
        <f t="shared" si="1"/>
        <v>Bournemouth Leicester</v>
      </c>
      <c r="D82">
        <v>3.3997387886047301</v>
      </c>
      <c r="E82">
        <v>9.7918710708618093</v>
      </c>
      <c r="F82">
        <v>1.6563578844070399</v>
      </c>
    </row>
    <row r="83" spans="1:6" x14ac:dyDescent="0.2">
      <c r="A83" t="s">
        <v>40</v>
      </c>
      <c r="B83" t="s">
        <v>32</v>
      </c>
      <c r="C83" t="str">
        <f t="shared" si="1"/>
        <v>Man City Southampton</v>
      </c>
      <c r="D83">
        <v>1.01283335685729</v>
      </c>
      <c r="E83">
        <v>148.08799743652301</v>
      </c>
      <c r="F83">
        <v>168.97711181640599</v>
      </c>
    </row>
    <row r="84" spans="1:6" x14ac:dyDescent="0.2">
      <c r="A84" t="s">
        <v>18</v>
      </c>
      <c r="B84" t="s">
        <v>27</v>
      </c>
      <c r="C84" t="str">
        <f t="shared" si="1"/>
        <v>Crystal Palace Leeds</v>
      </c>
      <c r="D84">
        <v>2.2784495353698699</v>
      </c>
      <c r="E84">
        <v>3.60090804100036</v>
      </c>
      <c r="F84">
        <v>3.5286152362823402</v>
      </c>
    </row>
    <row r="85" spans="1:6" x14ac:dyDescent="0.2">
      <c r="A85" t="s">
        <v>39</v>
      </c>
      <c r="B85" t="s">
        <v>21</v>
      </c>
      <c r="C85" t="str">
        <f t="shared" si="1"/>
        <v>West Ham Fulham</v>
      </c>
      <c r="D85">
        <v>1.2064129114151001</v>
      </c>
      <c r="E85">
        <v>10.877590179443301</v>
      </c>
      <c r="F85">
        <v>12.6319570541381</v>
      </c>
    </row>
    <row r="86" spans="1:6" x14ac:dyDescent="0.2">
      <c r="A86" t="s">
        <v>19</v>
      </c>
      <c r="B86" t="s">
        <v>22</v>
      </c>
      <c r="C86" t="str">
        <f t="shared" si="1"/>
        <v>Arsenal Liverpool</v>
      </c>
      <c r="D86">
        <v>1.5402575731277399</v>
      </c>
      <c r="E86">
        <v>10.7435140609741</v>
      </c>
      <c r="F86">
        <v>3.88080477714538</v>
      </c>
    </row>
    <row r="87" spans="1:6" x14ac:dyDescent="0.2">
      <c r="A87" t="s">
        <v>33</v>
      </c>
      <c r="B87" t="s">
        <v>37</v>
      </c>
      <c r="C87" t="str">
        <f t="shared" si="1"/>
        <v>Everton Man United</v>
      </c>
      <c r="D87">
        <v>8.0641021728515607</v>
      </c>
      <c r="E87">
        <v>7.6667795181274396</v>
      </c>
      <c r="F87">
        <v>1.3412722349166799</v>
      </c>
    </row>
    <row r="88" spans="1:6" x14ac:dyDescent="0.2">
      <c r="A88" t="s">
        <v>30</v>
      </c>
      <c r="B88" t="s">
        <v>26</v>
      </c>
      <c r="C88" t="str">
        <f t="shared" si="1"/>
        <v>Nott'm Forest Aston Villa</v>
      </c>
      <c r="D88">
        <v>3.8534991741180402</v>
      </c>
      <c r="E88">
        <v>3.1913073062896702</v>
      </c>
      <c r="F88">
        <v>2.3411285877227699</v>
      </c>
    </row>
    <row r="89" spans="1:6" x14ac:dyDescent="0.2">
      <c r="A89" t="s">
        <v>36</v>
      </c>
      <c r="B89" t="s">
        <v>38</v>
      </c>
      <c r="C89" t="str">
        <f t="shared" si="1"/>
        <v>Brentford Brighton</v>
      </c>
      <c r="D89">
        <v>3.0996646881103498</v>
      </c>
      <c r="E89">
        <v>3.5433108806610099</v>
      </c>
      <c r="F89">
        <v>2.5306041240692099</v>
      </c>
    </row>
    <row r="90" spans="1:6" x14ac:dyDescent="0.2">
      <c r="A90" t="s">
        <v>31</v>
      </c>
      <c r="B90" t="s">
        <v>33</v>
      </c>
      <c r="C90" t="str">
        <f t="shared" si="1"/>
        <v>Tottenham Everton</v>
      </c>
      <c r="D90">
        <v>3.79942727088928</v>
      </c>
      <c r="E90">
        <v>9.7660207748412997</v>
      </c>
      <c r="F90">
        <v>1.57627630233764</v>
      </c>
    </row>
    <row r="91" spans="1:6" x14ac:dyDescent="0.2">
      <c r="A91" t="s">
        <v>35</v>
      </c>
      <c r="B91" t="s">
        <v>18</v>
      </c>
      <c r="C91" t="str">
        <f t="shared" si="1"/>
        <v>Leicester Crystal Palace</v>
      </c>
      <c r="D91">
        <v>3.3024845123290998</v>
      </c>
      <c r="E91">
        <v>2.6886396408081001</v>
      </c>
      <c r="F91">
        <v>3.0744411945343</v>
      </c>
    </row>
    <row r="92" spans="1:6" x14ac:dyDescent="0.2">
      <c r="A92" t="s">
        <v>21</v>
      </c>
      <c r="B92" t="s">
        <v>25</v>
      </c>
      <c r="C92" t="str">
        <f t="shared" si="1"/>
        <v>Fulham Bournemouth</v>
      </c>
      <c r="D92">
        <v>9.3571805953979492</v>
      </c>
      <c r="E92">
        <v>1.7140971422195399</v>
      </c>
      <c r="F92">
        <v>3.2285902500152499</v>
      </c>
    </row>
    <row r="93" spans="1:6" x14ac:dyDescent="0.2">
      <c r="A93" t="s">
        <v>28</v>
      </c>
      <c r="B93" t="s">
        <v>30</v>
      </c>
      <c r="C93" t="str">
        <f t="shared" si="1"/>
        <v>Wolves Nott'm Forest</v>
      </c>
      <c r="D93">
        <v>1.39554119110107</v>
      </c>
      <c r="E93">
        <v>6.05849266052246</v>
      </c>
      <c r="F93">
        <v>8.4477634429931605</v>
      </c>
    </row>
    <row r="94" spans="1:6" x14ac:dyDescent="0.2">
      <c r="A94" t="s">
        <v>37</v>
      </c>
      <c r="B94" t="s">
        <v>29</v>
      </c>
      <c r="C94" t="str">
        <f t="shared" si="1"/>
        <v>Man United Newcastle</v>
      </c>
      <c r="D94">
        <v>9.5129117965698207</v>
      </c>
      <c r="E94">
        <v>1.3170925378799401</v>
      </c>
      <c r="F94">
        <v>7.3729128837585396</v>
      </c>
    </row>
    <row r="95" spans="1:6" x14ac:dyDescent="0.2">
      <c r="A95" t="s">
        <v>27</v>
      </c>
      <c r="B95" t="s">
        <v>19</v>
      </c>
      <c r="C95" t="str">
        <f t="shared" si="1"/>
        <v>Leeds Arsenal</v>
      </c>
      <c r="D95">
        <v>2.4878010749816801</v>
      </c>
      <c r="E95">
        <v>6.3834595680236799</v>
      </c>
      <c r="F95">
        <v>2.26560235023498</v>
      </c>
    </row>
    <row r="96" spans="1:6" x14ac:dyDescent="0.2">
      <c r="A96" t="s">
        <v>26</v>
      </c>
      <c r="B96" t="s">
        <v>34</v>
      </c>
      <c r="C96" t="str">
        <f t="shared" si="1"/>
        <v>Aston Villa Chelsea</v>
      </c>
      <c r="D96">
        <v>2.15207839012146</v>
      </c>
      <c r="E96">
        <v>10.1173696517944</v>
      </c>
      <c r="F96">
        <v>2.2909872531890798</v>
      </c>
    </row>
    <row r="97" spans="1:6" x14ac:dyDescent="0.2">
      <c r="A97" t="s">
        <v>32</v>
      </c>
      <c r="B97" t="s">
        <v>39</v>
      </c>
      <c r="C97" t="str">
        <f t="shared" si="1"/>
        <v>Southampton West Ham</v>
      </c>
      <c r="D97">
        <v>2.8360893726348801</v>
      </c>
      <c r="E97">
        <v>6.2755308151245099</v>
      </c>
      <c r="F97">
        <v>2.0489590167999201</v>
      </c>
    </row>
    <row r="98" spans="1:6" x14ac:dyDescent="0.2">
      <c r="A98" t="s">
        <v>22</v>
      </c>
      <c r="B98" t="s">
        <v>40</v>
      </c>
      <c r="C98" t="str">
        <f t="shared" si="1"/>
        <v>Liverpool Man City</v>
      </c>
      <c r="D98">
        <v>1.6213345527648899</v>
      </c>
      <c r="E98">
        <v>7.9508519172668404</v>
      </c>
      <c r="F98">
        <v>3.8842275142669598</v>
      </c>
    </row>
    <row r="99" spans="1:6" x14ac:dyDescent="0.2">
      <c r="A99" t="s">
        <v>38</v>
      </c>
      <c r="B99" t="s">
        <v>30</v>
      </c>
      <c r="C99" t="str">
        <f t="shared" si="1"/>
        <v>Brighton Nott'm Forest</v>
      </c>
      <c r="D99">
        <v>1.4368641376495299</v>
      </c>
      <c r="E99">
        <v>5.6479296684265101</v>
      </c>
      <c r="F99">
        <v>7.8750085830688397</v>
      </c>
    </row>
    <row r="100" spans="1:6" x14ac:dyDescent="0.2">
      <c r="A100" t="s">
        <v>18</v>
      </c>
      <c r="B100" t="s">
        <v>28</v>
      </c>
      <c r="C100" t="str">
        <f t="shared" si="1"/>
        <v>Crystal Palace Wolves</v>
      </c>
      <c r="D100">
        <v>11.702314376831</v>
      </c>
      <c r="E100">
        <v>2.1843554973602202</v>
      </c>
      <c r="F100">
        <v>2.1894011497497501</v>
      </c>
    </row>
    <row r="101" spans="1:6" x14ac:dyDescent="0.2">
      <c r="A101" t="s">
        <v>37</v>
      </c>
      <c r="B101" t="s">
        <v>31</v>
      </c>
      <c r="C101" t="str">
        <f t="shared" si="1"/>
        <v>Man United Tottenham</v>
      </c>
      <c r="D101">
        <v>2.53212189674377</v>
      </c>
      <c r="E101">
        <v>1.88967657089233</v>
      </c>
      <c r="F101">
        <v>13.1781415939331</v>
      </c>
    </row>
    <row r="102" spans="1:6" x14ac:dyDescent="0.2">
      <c r="A102" t="s">
        <v>36</v>
      </c>
      <c r="B102" t="s">
        <v>34</v>
      </c>
      <c r="C102" t="str">
        <f t="shared" si="1"/>
        <v>Brentford Chelsea</v>
      </c>
      <c r="D102">
        <v>3.42056083679199</v>
      </c>
      <c r="E102">
        <v>7.4893946647643999</v>
      </c>
      <c r="F102">
        <v>1.74177145957946</v>
      </c>
    </row>
    <row r="103" spans="1:6" x14ac:dyDescent="0.2">
      <c r="A103" t="s">
        <v>22</v>
      </c>
      <c r="B103" t="s">
        <v>39</v>
      </c>
      <c r="C103" t="str">
        <f t="shared" si="1"/>
        <v>Liverpool West Ham</v>
      </c>
      <c r="D103">
        <v>1.22524857521057</v>
      </c>
      <c r="E103">
        <v>8.8932590484619105</v>
      </c>
      <c r="F103">
        <v>14.0067071914672</v>
      </c>
    </row>
    <row r="104" spans="1:6" x14ac:dyDescent="0.2">
      <c r="A104" t="s">
        <v>29</v>
      </c>
      <c r="B104" t="s">
        <v>33</v>
      </c>
      <c r="C104" t="str">
        <f t="shared" si="1"/>
        <v>Newcastle Everton</v>
      </c>
      <c r="D104">
        <v>2.0791089534759499</v>
      </c>
      <c r="E104">
        <v>16.787725448608398</v>
      </c>
      <c r="F104">
        <v>2.1764805316925</v>
      </c>
    </row>
    <row r="105" spans="1:6" x14ac:dyDescent="0.2">
      <c r="A105" t="s">
        <v>25</v>
      </c>
      <c r="B105" t="s">
        <v>32</v>
      </c>
      <c r="C105" t="str">
        <f t="shared" si="1"/>
        <v>Bournemouth Southampton</v>
      </c>
      <c r="D105">
        <v>1.8041138648986801</v>
      </c>
      <c r="E105">
        <v>7.4065365791320801</v>
      </c>
      <c r="F105">
        <v>3.2185864448547301</v>
      </c>
    </row>
    <row r="106" spans="1:6" x14ac:dyDescent="0.2">
      <c r="A106" t="s">
        <v>21</v>
      </c>
      <c r="B106" t="s">
        <v>26</v>
      </c>
      <c r="C106" t="str">
        <f t="shared" si="1"/>
        <v>Fulham Aston Villa</v>
      </c>
      <c r="D106">
        <v>3.60862112045288</v>
      </c>
      <c r="E106">
        <v>3.9308698177337602</v>
      </c>
      <c r="F106">
        <v>2.13452053070068</v>
      </c>
    </row>
    <row r="107" spans="1:6" x14ac:dyDescent="0.2">
      <c r="A107" t="s">
        <v>35</v>
      </c>
      <c r="B107" t="s">
        <v>27</v>
      </c>
      <c r="C107" t="str">
        <f t="shared" si="1"/>
        <v>Leicester Leeds</v>
      </c>
      <c r="D107">
        <v>1.75184345245361</v>
      </c>
      <c r="E107">
        <v>5.2903499603271396</v>
      </c>
      <c r="F107">
        <v>4.1640758514404297</v>
      </c>
    </row>
    <row r="108" spans="1:6" x14ac:dyDescent="0.2">
      <c r="A108" t="s">
        <v>34</v>
      </c>
      <c r="B108" t="s">
        <v>37</v>
      </c>
      <c r="C108" t="str">
        <f t="shared" si="1"/>
        <v>Chelsea Man United</v>
      </c>
      <c r="D108">
        <v>1.95090687274932</v>
      </c>
      <c r="E108">
        <v>2.7440822124481201</v>
      </c>
      <c r="F108">
        <v>8.1302566528320295</v>
      </c>
    </row>
    <row r="109" spans="1:6" x14ac:dyDescent="0.2">
      <c r="A109" t="s">
        <v>40</v>
      </c>
      <c r="B109" t="s">
        <v>38</v>
      </c>
      <c r="C109" t="str">
        <f t="shared" si="1"/>
        <v>Man City Brighton</v>
      </c>
      <c r="D109">
        <v>1.2127194404602</v>
      </c>
      <c r="E109">
        <v>6.9873180389404297</v>
      </c>
      <c r="F109">
        <v>30.968807220458899</v>
      </c>
    </row>
    <row r="110" spans="1:6" x14ac:dyDescent="0.2">
      <c r="A110" t="s">
        <v>30</v>
      </c>
      <c r="B110" t="s">
        <v>22</v>
      </c>
      <c r="C110" t="str">
        <f t="shared" si="1"/>
        <v>Nott'm Forest Liverpool</v>
      </c>
      <c r="D110">
        <v>5.1338725090026802</v>
      </c>
      <c r="E110">
        <v>4.1754808425903303</v>
      </c>
      <c r="F110">
        <v>1.7676531076431199</v>
      </c>
    </row>
    <row r="111" spans="1:6" x14ac:dyDescent="0.2">
      <c r="A111" t="s">
        <v>33</v>
      </c>
      <c r="B111" t="s">
        <v>18</v>
      </c>
      <c r="C111" t="str">
        <f t="shared" si="1"/>
        <v>Everton Crystal Palace</v>
      </c>
      <c r="D111">
        <v>2.88048839569091</v>
      </c>
      <c r="E111">
        <v>3.2191681861877401</v>
      </c>
      <c r="F111">
        <v>2.92229032516479</v>
      </c>
    </row>
    <row r="112" spans="1:6" x14ac:dyDescent="0.2">
      <c r="A112" t="s">
        <v>31</v>
      </c>
      <c r="B112" t="s">
        <v>29</v>
      </c>
      <c r="C112" t="str">
        <f t="shared" si="1"/>
        <v>Tottenham Newcastle</v>
      </c>
      <c r="D112">
        <v>9.7579813003540004</v>
      </c>
      <c r="E112">
        <v>20.2362670898437</v>
      </c>
      <c r="F112">
        <v>1.1791013479232699</v>
      </c>
    </row>
    <row r="113" spans="1:6" x14ac:dyDescent="0.2">
      <c r="A113" t="s">
        <v>26</v>
      </c>
      <c r="B113" t="s">
        <v>36</v>
      </c>
      <c r="C113" t="str">
        <f t="shared" si="1"/>
        <v>Aston Villa Brentford</v>
      </c>
      <c r="D113">
        <v>3.0298538208007799</v>
      </c>
      <c r="E113">
        <v>3.9626269340515101</v>
      </c>
      <c r="F113">
        <v>2.39467453956604</v>
      </c>
    </row>
    <row r="114" spans="1:6" x14ac:dyDescent="0.2">
      <c r="A114" t="s">
        <v>32</v>
      </c>
      <c r="B114" t="s">
        <v>19</v>
      </c>
      <c r="C114" t="str">
        <f t="shared" si="1"/>
        <v>Southampton Arsenal</v>
      </c>
      <c r="D114">
        <v>5.3480482101440403</v>
      </c>
      <c r="E114">
        <v>5.3783249855041504</v>
      </c>
      <c r="F114">
        <v>1.59468173980712</v>
      </c>
    </row>
    <row r="115" spans="1:6" x14ac:dyDescent="0.2">
      <c r="A115" t="s">
        <v>28</v>
      </c>
      <c r="B115" t="s">
        <v>35</v>
      </c>
      <c r="C115" t="str">
        <f t="shared" si="1"/>
        <v>Wolves Leicester</v>
      </c>
      <c r="D115">
        <v>5.4644312858581499</v>
      </c>
      <c r="E115">
        <v>3.5849437713622998</v>
      </c>
      <c r="F115">
        <v>1.8585497140884399</v>
      </c>
    </row>
    <row r="116" spans="1:6" x14ac:dyDescent="0.2">
      <c r="A116" t="s">
        <v>27</v>
      </c>
      <c r="B116" t="s">
        <v>21</v>
      </c>
      <c r="C116" t="str">
        <f t="shared" si="1"/>
        <v>Leeds Fulham</v>
      </c>
      <c r="D116">
        <v>4.8657326698303196</v>
      </c>
      <c r="E116">
        <v>4.1806354522704998</v>
      </c>
      <c r="F116">
        <v>1.8008835315704299</v>
      </c>
    </row>
    <row r="117" spans="1:6" x14ac:dyDescent="0.2">
      <c r="A117" t="s">
        <v>39</v>
      </c>
      <c r="B117" t="s">
        <v>25</v>
      </c>
      <c r="C117" t="str">
        <f t="shared" si="1"/>
        <v>West Ham Bournemouth</v>
      </c>
      <c r="D117">
        <v>1.241583943367</v>
      </c>
      <c r="E117">
        <v>11.0507259368896</v>
      </c>
      <c r="F117">
        <v>9.6074962615966797</v>
      </c>
    </row>
    <row r="118" spans="1:6" x14ac:dyDescent="0.2">
      <c r="A118" t="s">
        <v>18</v>
      </c>
      <c r="B118" t="s">
        <v>32</v>
      </c>
      <c r="C118" t="str">
        <f t="shared" si="1"/>
        <v>Crystal Palace Southampton</v>
      </c>
      <c r="D118">
        <v>2.48441314697265</v>
      </c>
      <c r="E118">
        <v>5.0383281707763601</v>
      </c>
      <c r="F118">
        <v>2.5061910152435298</v>
      </c>
    </row>
    <row r="119" spans="1:6" x14ac:dyDescent="0.2">
      <c r="A119" t="s">
        <v>25</v>
      </c>
      <c r="B119" t="s">
        <v>31</v>
      </c>
      <c r="C119" t="str">
        <f t="shared" si="1"/>
        <v>Bournemouth Tottenham</v>
      </c>
      <c r="D119">
        <v>3.3191945552825901</v>
      </c>
      <c r="E119">
        <v>4.5728707313537598</v>
      </c>
      <c r="F119">
        <v>2.0831549167632999</v>
      </c>
    </row>
    <row r="120" spans="1:6" x14ac:dyDescent="0.2">
      <c r="A120" t="s">
        <v>21</v>
      </c>
      <c r="B120" t="s">
        <v>33</v>
      </c>
      <c r="C120" t="str">
        <f t="shared" si="1"/>
        <v>Fulham Everton</v>
      </c>
      <c r="D120">
        <v>2.0328831672668399</v>
      </c>
      <c r="E120">
        <v>5.1770739555358798</v>
      </c>
      <c r="F120">
        <v>3.1753234863281201</v>
      </c>
    </row>
    <row r="121" spans="1:6" x14ac:dyDescent="0.2">
      <c r="A121" t="s">
        <v>36</v>
      </c>
      <c r="B121" t="s">
        <v>28</v>
      </c>
      <c r="C121" t="str">
        <f t="shared" si="1"/>
        <v>Brentford Wolves</v>
      </c>
      <c r="D121">
        <v>3.8783140182495099</v>
      </c>
      <c r="E121">
        <v>2.0219626426696702</v>
      </c>
      <c r="F121">
        <v>4.0389847755432102</v>
      </c>
    </row>
    <row r="122" spans="1:6" x14ac:dyDescent="0.2">
      <c r="A122" t="s">
        <v>35</v>
      </c>
      <c r="B122" t="s">
        <v>40</v>
      </c>
      <c r="C122" t="str">
        <f t="shared" si="1"/>
        <v>Leicester Man City</v>
      </c>
      <c r="D122">
        <v>5.49216604232788</v>
      </c>
      <c r="E122">
        <v>2.5503444671630802</v>
      </c>
      <c r="F122">
        <v>2.3484182357788002</v>
      </c>
    </row>
    <row r="123" spans="1:6" x14ac:dyDescent="0.2">
      <c r="A123" t="s">
        <v>29</v>
      </c>
      <c r="B123" t="s">
        <v>26</v>
      </c>
      <c r="C123" t="str">
        <f t="shared" si="1"/>
        <v>Newcastle Aston Villa</v>
      </c>
      <c r="D123">
        <v>1.34590899944305</v>
      </c>
      <c r="E123">
        <v>11.2491598129272</v>
      </c>
      <c r="F123">
        <v>5.9484086036682102</v>
      </c>
    </row>
    <row r="124" spans="1:6" x14ac:dyDescent="0.2">
      <c r="A124" t="s">
        <v>22</v>
      </c>
      <c r="B124" t="s">
        <v>27</v>
      </c>
      <c r="C124" t="str">
        <f t="shared" si="1"/>
        <v>Liverpool Leeds</v>
      </c>
      <c r="D124">
        <v>1.3802905082702599</v>
      </c>
      <c r="E124">
        <v>16.648704528808501</v>
      </c>
      <c r="F124">
        <v>4.6414456367492596</v>
      </c>
    </row>
    <row r="125" spans="1:6" x14ac:dyDescent="0.2">
      <c r="A125" t="s">
        <v>38</v>
      </c>
      <c r="B125" t="s">
        <v>34</v>
      </c>
      <c r="C125" t="str">
        <f t="shared" si="1"/>
        <v>Brighton Chelsea</v>
      </c>
      <c r="D125">
        <v>2.2562172412872301</v>
      </c>
      <c r="E125">
        <v>9.85772609710693</v>
      </c>
      <c r="F125">
        <v>2.1961758136749201</v>
      </c>
    </row>
    <row r="126" spans="1:6" x14ac:dyDescent="0.2">
      <c r="A126" t="s">
        <v>19</v>
      </c>
      <c r="B126" t="s">
        <v>30</v>
      </c>
      <c r="C126" t="str">
        <f t="shared" si="1"/>
        <v>Arsenal Nott'm Forest</v>
      </c>
      <c r="D126">
        <v>2.2893574237823402</v>
      </c>
      <c r="E126">
        <v>7.5052161216735804</v>
      </c>
      <c r="F126">
        <v>2.3258216381072998</v>
      </c>
    </row>
    <row r="127" spans="1:6" x14ac:dyDescent="0.2">
      <c r="A127" t="s">
        <v>37</v>
      </c>
      <c r="B127" t="s">
        <v>39</v>
      </c>
      <c r="C127" t="str">
        <f t="shared" si="1"/>
        <v>Man United West Ham</v>
      </c>
      <c r="D127">
        <v>1.94957304000854</v>
      </c>
      <c r="E127">
        <v>2.9529387950897199</v>
      </c>
      <c r="F127">
        <v>6.7375707626342702</v>
      </c>
    </row>
    <row r="128" spans="1:6" x14ac:dyDescent="0.2">
      <c r="A128" t="s">
        <v>28</v>
      </c>
      <c r="B128" t="s">
        <v>38</v>
      </c>
      <c r="C128" t="str">
        <f t="shared" si="1"/>
        <v>Wolves Brighton</v>
      </c>
      <c r="D128">
        <v>1.8900630474090501</v>
      </c>
      <c r="E128">
        <v>5.9021682739257804</v>
      </c>
      <c r="F128">
        <v>3.31688332557678</v>
      </c>
    </row>
    <row r="129" spans="1:6" x14ac:dyDescent="0.2">
      <c r="A129" t="s">
        <v>27</v>
      </c>
      <c r="B129" t="s">
        <v>25</v>
      </c>
      <c r="C129" t="str">
        <f t="shared" si="1"/>
        <v>Leeds Bournemouth</v>
      </c>
      <c r="D129">
        <v>3.7830812931060702</v>
      </c>
      <c r="E129">
        <v>5.3398656845092702</v>
      </c>
      <c r="F129">
        <v>1.8235045671462999</v>
      </c>
    </row>
    <row r="130" spans="1:6" x14ac:dyDescent="0.2">
      <c r="A130" t="s">
        <v>33</v>
      </c>
      <c r="B130" t="s">
        <v>35</v>
      </c>
      <c r="C130" t="str">
        <f t="shared" si="1"/>
        <v>Everton Leicester</v>
      </c>
      <c r="D130">
        <v>3.2440502643585201</v>
      </c>
      <c r="E130">
        <v>3.6391525268554599</v>
      </c>
      <c r="F130">
        <v>2.3983454704284601</v>
      </c>
    </row>
    <row r="131" spans="1:6" x14ac:dyDescent="0.2">
      <c r="A131" t="s">
        <v>30</v>
      </c>
      <c r="B131" t="s">
        <v>36</v>
      </c>
      <c r="C131" t="str">
        <f t="shared" ref="C131:C194" si="2">A131 &amp; " " &amp;B131</f>
        <v>Nott'm Forest Brentford</v>
      </c>
      <c r="D131">
        <v>2.3019950389861998</v>
      </c>
      <c r="E131">
        <v>3.2741832733154199</v>
      </c>
      <c r="F131">
        <v>3.8435740470886199</v>
      </c>
    </row>
    <row r="132" spans="1:6" x14ac:dyDescent="0.2">
      <c r="A132" t="s">
        <v>40</v>
      </c>
      <c r="B132" t="s">
        <v>21</v>
      </c>
      <c r="C132" t="str">
        <f t="shared" si="2"/>
        <v>Man City Fulham</v>
      </c>
      <c r="D132">
        <v>1.09719562530517</v>
      </c>
      <c r="E132">
        <v>32.486568450927699</v>
      </c>
      <c r="F132">
        <v>17.299970626831001</v>
      </c>
    </row>
    <row r="133" spans="1:6" x14ac:dyDescent="0.2">
      <c r="A133" t="s">
        <v>31</v>
      </c>
      <c r="B133" t="s">
        <v>22</v>
      </c>
      <c r="C133" t="str">
        <f t="shared" si="2"/>
        <v>Tottenham Liverpool</v>
      </c>
      <c r="D133">
        <v>2.2381882667541499</v>
      </c>
      <c r="E133">
        <v>12.213798522949199</v>
      </c>
      <c r="F133">
        <v>2.12163090705871</v>
      </c>
    </row>
    <row r="134" spans="1:6" x14ac:dyDescent="0.2">
      <c r="A134" t="s">
        <v>26</v>
      </c>
      <c r="B134" t="s">
        <v>37</v>
      </c>
      <c r="C134" t="str">
        <f t="shared" si="2"/>
        <v>Aston Villa Man United</v>
      </c>
      <c r="D134">
        <v>19.4795627593994</v>
      </c>
      <c r="E134">
        <v>3.3911619186401301</v>
      </c>
      <c r="F134">
        <v>1.5295665264129601</v>
      </c>
    </row>
    <row r="135" spans="1:6" x14ac:dyDescent="0.2">
      <c r="A135" t="s">
        <v>34</v>
      </c>
      <c r="B135" t="s">
        <v>19</v>
      </c>
      <c r="C135" t="str">
        <f t="shared" si="2"/>
        <v>Chelsea Arsenal</v>
      </c>
      <c r="D135">
        <v>3.0285270214080802</v>
      </c>
      <c r="E135">
        <v>4.3575167655944798</v>
      </c>
      <c r="F135">
        <v>2.27108597755432</v>
      </c>
    </row>
    <row r="136" spans="1:6" x14ac:dyDescent="0.2">
      <c r="A136" t="s">
        <v>39</v>
      </c>
      <c r="B136" t="s">
        <v>18</v>
      </c>
      <c r="C136" t="str">
        <f t="shared" si="2"/>
        <v>West Ham Crystal Palace</v>
      </c>
      <c r="D136">
        <v>1.58915090560913</v>
      </c>
      <c r="E136">
        <v>5.3572983741760201</v>
      </c>
      <c r="F136">
        <v>5.4326596260070801</v>
      </c>
    </row>
    <row r="137" spans="1:6" x14ac:dyDescent="0.2">
      <c r="A137" t="s">
        <v>32</v>
      </c>
      <c r="B137" t="s">
        <v>29</v>
      </c>
      <c r="C137" t="str">
        <f t="shared" si="2"/>
        <v>Southampton Newcastle</v>
      </c>
      <c r="D137">
        <v>3.4408216476440399</v>
      </c>
      <c r="E137">
        <v>2.6529667377471902</v>
      </c>
      <c r="F137">
        <v>3.0081048011779701</v>
      </c>
    </row>
    <row r="138" spans="1:6" x14ac:dyDescent="0.2">
      <c r="A138" t="s">
        <v>25</v>
      </c>
      <c r="B138" t="s">
        <v>33</v>
      </c>
      <c r="C138" t="str">
        <f t="shared" si="2"/>
        <v>Bournemouth Everton</v>
      </c>
      <c r="D138">
        <v>4.2262535095214799</v>
      </c>
      <c r="E138">
        <v>10.412239074706999</v>
      </c>
      <c r="F138">
        <v>1.49847984313964</v>
      </c>
    </row>
    <row r="139" spans="1:6" x14ac:dyDescent="0.2">
      <c r="A139" t="s">
        <v>28</v>
      </c>
      <c r="B139" t="s">
        <v>19</v>
      </c>
      <c r="C139" t="str">
        <f t="shared" si="2"/>
        <v>Wolves Arsenal</v>
      </c>
      <c r="D139">
        <v>5.7712693214416504</v>
      </c>
      <c r="E139">
        <v>5.6858344078063903</v>
      </c>
      <c r="F139">
        <v>1.5364470481872501</v>
      </c>
    </row>
    <row r="140" spans="1:6" x14ac:dyDescent="0.2">
      <c r="A140" t="s">
        <v>39</v>
      </c>
      <c r="B140" t="s">
        <v>35</v>
      </c>
      <c r="C140" t="str">
        <f t="shared" si="2"/>
        <v>West Ham Leicester</v>
      </c>
      <c r="D140">
        <v>2.6054902076721098</v>
      </c>
      <c r="E140">
        <v>3.0631182193756099</v>
      </c>
      <c r="F140">
        <v>3.4514851570129301</v>
      </c>
    </row>
    <row r="141" spans="1:6" x14ac:dyDescent="0.2">
      <c r="A141" t="s">
        <v>40</v>
      </c>
      <c r="B141" t="s">
        <v>36</v>
      </c>
      <c r="C141" t="str">
        <f t="shared" si="2"/>
        <v>Man City Brentford</v>
      </c>
      <c r="D141">
        <v>1.0880588293075499</v>
      </c>
      <c r="E141">
        <v>47.3822212219238</v>
      </c>
      <c r="F141">
        <v>16.714847564697202</v>
      </c>
    </row>
    <row r="142" spans="1:6" x14ac:dyDescent="0.2">
      <c r="A142" t="s">
        <v>31</v>
      </c>
      <c r="B142" t="s">
        <v>27</v>
      </c>
      <c r="C142" t="str">
        <f t="shared" si="2"/>
        <v>Tottenham Leeds</v>
      </c>
      <c r="D142">
        <v>2.0244357585906898</v>
      </c>
      <c r="E142">
        <v>3.3843414783477699</v>
      </c>
      <c r="F142">
        <v>4.7493143081665004</v>
      </c>
    </row>
    <row r="143" spans="1:6" x14ac:dyDescent="0.2">
      <c r="A143" t="s">
        <v>29</v>
      </c>
      <c r="B143" t="s">
        <v>34</v>
      </c>
      <c r="C143" t="str">
        <f t="shared" si="2"/>
        <v>Newcastle Chelsea</v>
      </c>
      <c r="D143">
        <v>1.3734812736511199</v>
      </c>
      <c r="E143">
        <v>9.9097986221313406</v>
      </c>
      <c r="F143">
        <v>5.8475136756896902</v>
      </c>
    </row>
    <row r="144" spans="1:6" x14ac:dyDescent="0.2">
      <c r="A144" t="s">
        <v>30</v>
      </c>
      <c r="B144" t="s">
        <v>18</v>
      </c>
      <c r="C144" t="str">
        <f t="shared" si="2"/>
        <v>Nott'm Forest Crystal Palace</v>
      </c>
      <c r="D144">
        <v>3.04540991783142</v>
      </c>
      <c r="E144">
        <v>2.6415028572082502</v>
      </c>
      <c r="F144">
        <v>3.4122164249420099</v>
      </c>
    </row>
    <row r="145" spans="1:6" x14ac:dyDescent="0.2">
      <c r="A145" t="s">
        <v>22</v>
      </c>
      <c r="B145" t="s">
        <v>32</v>
      </c>
      <c r="C145" t="str">
        <f t="shared" si="2"/>
        <v>Liverpool Southampton</v>
      </c>
      <c r="D145">
        <v>1.1392917633056601</v>
      </c>
      <c r="E145">
        <v>12.789654731750399</v>
      </c>
      <c r="F145">
        <v>22.689352035522401</v>
      </c>
    </row>
    <row r="146" spans="1:6" x14ac:dyDescent="0.2">
      <c r="A146" t="s">
        <v>38</v>
      </c>
      <c r="B146" t="s">
        <v>26</v>
      </c>
      <c r="C146" t="str">
        <f t="shared" si="2"/>
        <v>Brighton Aston Villa</v>
      </c>
      <c r="D146">
        <v>2.11453056335449</v>
      </c>
      <c r="E146">
        <v>3.6849281787872301</v>
      </c>
      <c r="F146">
        <v>3.9107406139373699</v>
      </c>
    </row>
    <row r="147" spans="1:6" x14ac:dyDescent="0.2">
      <c r="A147" t="s">
        <v>21</v>
      </c>
      <c r="B147" t="s">
        <v>37</v>
      </c>
      <c r="C147" t="str">
        <f t="shared" si="2"/>
        <v>Fulham Man United</v>
      </c>
      <c r="D147">
        <v>2.7327680587768501</v>
      </c>
      <c r="E147">
        <v>4.0557446479797301</v>
      </c>
      <c r="F147">
        <v>2.5806000232696502</v>
      </c>
    </row>
    <row r="148" spans="1:6" x14ac:dyDescent="0.2">
      <c r="A148" t="s">
        <v>26</v>
      </c>
      <c r="B148" t="s">
        <v>22</v>
      </c>
      <c r="C148" t="str">
        <f t="shared" si="2"/>
        <v>Aston Villa Liverpool</v>
      </c>
      <c r="D148">
        <v>3.5266950130462602</v>
      </c>
      <c r="E148">
        <v>7.8378849029540998</v>
      </c>
      <c r="F148">
        <v>1.69818794727325</v>
      </c>
    </row>
    <row r="149" spans="1:6" x14ac:dyDescent="0.2">
      <c r="A149" t="s">
        <v>18</v>
      </c>
      <c r="B149" t="s">
        <v>21</v>
      </c>
      <c r="C149" t="str">
        <f t="shared" si="2"/>
        <v>Crystal Palace Fulham</v>
      </c>
      <c r="D149">
        <v>2.7251074314117401</v>
      </c>
      <c r="E149">
        <v>3.97180080413818</v>
      </c>
      <c r="F149">
        <v>2.6228339672088601</v>
      </c>
    </row>
    <row r="150" spans="1:6" x14ac:dyDescent="0.2">
      <c r="A150" t="s">
        <v>33</v>
      </c>
      <c r="B150" t="s">
        <v>28</v>
      </c>
      <c r="C150" t="str">
        <f t="shared" si="2"/>
        <v>Everton Wolves</v>
      </c>
      <c r="D150">
        <v>1.93068647384643</v>
      </c>
      <c r="E150">
        <v>3.2707200050353999</v>
      </c>
      <c r="F150">
        <v>5.6719427108764604</v>
      </c>
    </row>
    <row r="151" spans="1:6" x14ac:dyDescent="0.2">
      <c r="A151" t="s">
        <v>19</v>
      </c>
      <c r="B151" t="s">
        <v>39</v>
      </c>
      <c r="C151" t="str">
        <f t="shared" si="2"/>
        <v>Arsenal West Ham</v>
      </c>
      <c r="D151">
        <v>1.25516605377197</v>
      </c>
      <c r="E151">
        <v>12.6694526672363</v>
      </c>
      <c r="F151">
        <v>8.0409955978393501</v>
      </c>
    </row>
    <row r="152" spans="1:6" x14ac:dyDescent="0.2">
      <c r="A152" t="s">
        <v>36</v>
      </c>
      <c r="B152" t="s">
        <v>31</v>
      </c>
      <c r="C152" t="str">
        <f t="shared" si="2"/>
        <v>Brentford Tottenham</v>
      </c>
      <c r="D152">
        <v>5.3326263427734304</v>
      </c>
      <c r="E152">
        <v>6.83268117904663</v>
      </c>
      <c r="F152">
        <v>1.50123167037963</v>
      </c>
    </row>
    <row r="153" spans="1:6" x14ac:dyDescent="0.2">
      <c r="A153" t="s">
        <v>35</v>
      </c>
      <c r="B153" t="s">
        <v>29</v>
      </c>
      <c r="C153" t="str">
        <f t="shared" si="2"/>
        <v>Leicester Newcastle</v>
      </c>
      <c r="D153">
        <v>6.51495361328125</v>
      </c>
      <c r="E153">
        <v>2.58573222160339</v>
      </c>
      <c r="F153">
        <v>2.1750035285949698</v>
      </c>
    </row>
    <row r="154" spans="1:6" x14ac:dyDescent="0.2">
      <c r="A154" t="s">
        <v>32</v>
      </c>
      <c r="B154" t="s">
        <v>38</v>
      </c>
      <c r="C154" t="str">
        <f t="shared" si="2"/>
        <v>Southampton Brighton</v>
      </c>
      <c r="D154">
        <v>3.75592637062072</v>
      </c>
      <c r="E154">
        <v>3.76814484596252</v>
      </c>
      <c r="F154">
        <v>2.1350574493408199</v>
      </c>
    </row>
    <row r="155" spans="1:6" x14ac:dyDescent="0.2">
      <c r="A155" t="s">
        <v>34</v>
      </c>
      <c r="B155" t="s">
        <v>25</v>
      </c>
      <c r="C155" t="str">
        <f t="shared" si="2"/>
        <v>Chelsea Bournemouth</v>
      </c>
      <c r="D155">
        <v>2.0812060832977202</v>
      </c>
      <c r="E155">
        <v>3.8940908908843901</v>
      </c>
      <c r="F155">
        <v>3.8064773082733101</v>
      </c>
    </row>
    <row r="156" spans="1:6" x14ac:dyDescent="0.2">
      <c r="A156" t="s">
        <v>37</v>
      </c>
      <c r="B156" t="s">
        <v>30</v>
      </c>
      <c r="C156" t="str">
        <f t="shared" si="2"/>
        <v>Man United Nott'm Forest</v>
      </c>
      <c r="D156">
        <v>1.6263339519500699</v>
      </c>
      <c r="E156">
        <v>3.0449693202972399</v>
      </c>
      <c r="F156">
        <v>17.633674621581999</v>
      </c>
    </row>
    <row r="157" spans="1:6" x14ac:dyDescent="0.2">
      <c r="A157" t="s">
        <v>27</v>
      </c>
      <c r="B157" t="s">
        <v>40</v>
      </c>
      <c r="C157" t="str">
        <f t="shared" si="2"/>
        <v>Leeds Man City</v>
      </c>
      <c r="D157">
        <v>5.5876164436340297</v>
      </c>
      <c r="E157">
        <v>4.1337380409240696</v>
      </c>
      <c r="F157">
        <v>1.7267549037933301</v>
      </c>
    </row>
    <row r="158" spans="1:6" x14ac:dyDescent="0.2">
      <c r="A158" t="s">
        <v>22</v>
      </c>
      <c r="B158" t="s">
        <v>35</v>
      </c>
      <c r="C158" t="str">
        <f t="shared" si="2"/>
        <v>Liverpool Leicester</v>
      </c>
      <c r="D158">
        <v>1.29175841808319</v>
      </c>
      <c r="E158">
        <v>8.5681238174438406</v>
      </c>
      <c r="F158">
        <v>9.1617250442504794</v>
      </c>
    </row>
    <row r="159" spans="1:6" x14ac:dyDescent="0.2">
      <c r="A159" t="s">
        <v>39</v>
      </c>
      <c r="B159" t="s">
        <v>36</v>
      </c>
      <c r="C159" t="str">
        <f t="shared" si="2"/>
        <v>West Ham Brentford</v>
      </c>
      <c r="D159">
        <v>2.8302652835845898</v>
      </c>
      <c r="E159">
        <v>4.34800052642822</v>
      </c>
      <c r="F159">
        <v>2.39989161491394</v>
      </c>
    </row>
    <row r="160" spans="1:6" x14ac:dyDescent="0.2">
      <c r="A160" t="s">
        <v>29</v>
      </c>
      <c r="B160" t="s">
        <v>27</v>
      </c>
      <c r="C160" t="str">
        <f t="shared" si="2"/>
        <v>Newcastle Leeds</v>
      </c>
      <c r="D160">
        <v>3.4823696613311701</v>
      </c>
      <c r="E160">
        <v>2.1591608524322501</v>
      </c>
      <c r="F160">
        <v>4.0048646926879803</v>
      </c>
    </row>
    <row r="161" spans="1:6" x14ac:dyDescent="0.2">
      <c r="A161" t="s">
        <v>25</v>
      </c>
      <c r="B161" t="s">
        <v>18</v>
      </c>
      <c r="C161" t="str">
        <f t="shared" si="2"/>
        <v>Bournemouth Crystal Palace</v>
      </c>
      <c r="D161">
        <v>2.8449473381042401</v>
      </c>
      <c r="E161">
        <v>3.5387642383575399</v>
      </c>
      <c r="F161">
        <v>2.7328741550445499</v>
      </c>
    </row>
    <row r="162" spans="1:6" x14ac:dyDescent="0.2">
      <c r="A162" t="s">
        <v>38</v>
      </c>
      <c r="B162" t="s">
        <v>19</v>
      </c>
      <c r="C162" t="str">
        <f t="shared" si="2"/>
        <v>Brighton Arsenal</v>
      </c>
      <c r="D162">
        <v>5.46085405349731</v>
      </c>
      <c r="E162">
        <v>11.829297065734799</v>
      </c>
      <c r="F162">
        <v>1.3654811382293699</v>
      </c>
    </row>
    <row r="163" spans="1:6" x14ac:dyDescent="0.2">
      <c r="A163" t="s">
        <v>21</v>
      </c>
      <c r="B163" t="s">
        <v>32</v>
      </c>
      <c r="C163" t="str">
        <f t="shared" si="2"/>
        <v>Fulham Southampton</v>
      </c>
      <c r="D163">
        <v>2.0051908493041899</v>
      </c>
      <c r="E163">
        <v>7.1637911796569798</v>
      </c>
      <c r="F163">
        <v>2.7646958827972399</v>
      </c>
    </row>
    <row r="164" spans="1:6" x14ac:dyDescent="0.2">
      <c r="A164" t="s">
        <v>28</v>
      </c>
      <c r="B164" t="s">
        <v>37</v>
      </c>
      <c r="C164" t="str">
        <f t="shared" si="2"/>
        <v>Wolves Man United</v>
      </c>
      <c r="D164">
        <v>4.0191545486450098</v>
      </c>
      <c r="E164">
        <v>4.9668807983398402</v>
      </c>
      <c r="F164">
        <v>1.8186517953872601</v>
      </c>
    </row>
    <row r="165" spans="1:6" x14ac:dyDescent="0.2">
      <c r="A165" t="s">
        <v>40</v>
      </c>
      <c r="B165" t="s">
        <v>33</v>
      </c>
      <c r="C165" t="str">
        <f t="shared" si="2"/>
        <v>Man City Everton</v>
      </c>
      <c r="D165">
        <v>1.1994944810867301</v>
      </c>
      <c r="E165">
        <v>26.7088203430175</v>
      </c>
      <c r="F165">
        <v>7.75947666168212</v>
      </c>
    </row>
    <row r="166" spans="1:6" x14ac:dyDescent="0.2">
      <c r="A166" t="s">
        <v>31</v>
      </c>
      <c r="B166" t="s">
        <v>26</v>
      </c>
      <c r="C166" t="str">
        <f t="shared" si="2"/>
        <v>Tottenham Aston Villa</v>
      </c>
      <c r="D166">
        <v>1.86583387851715</v>
      </c>
      <c r="E166">
        <v>7.2945218086242596</v>
      </c>
      <c r="F166">
        <v>3.0585021972656201</v>
      </c>
    </row>
    <row r="167" spans="1:6" x14ac:dyDescent="0.2">
      <c r="A167" t="s">
        <v>30</v>
      </c>
      <c r="B167" t="s">
        <v>34</v>
      </c>
      <c r="C167" t="str">
        <f t="shared" si="2"/>
        <v>Nott'm Forest Chelsea</v>
      </c>
      <c r="D167">
        <v>2.5792613029479901</v>
      </c>
      <c r="E167">
        <v>6.4289488792419398</v>
      </c>
      <c r="F167">
        <v>2.18940234184265</v>
      </c>
    </row>
    <row r="168" spans="1:6" x14ac:dyDescent="0.2">
      <c r="A168" t="s">
        <v>36</v>
      </c>
      <c r="B168" t="s">
        <v>22</v>
      </c>
      <c r="C168" t="str">
        <f t="shared" si="2"/>
        <v>Brentford Liverpool</v>
      </c>
      <c r="D168">
        <v>5.7929935455322203</v>
      </c>
      <c r="E168">
        <v>8.2544374465942294</v>
      </c>
      <c r="F168">
        <v>1.4159679412841699</v>
      </c>
    </row>
    <row r="169" spans="1:6" x14ac:dyDescent="0.2">
      <c r="A169" t="s">
        <v>35</v>
      </c>
      <c r="B169" t="s">
        <v>21</v>
      </c>
      <c r="C169" t="str">
        <f t="shared" si="2"/>
        <v>Leicester Fulham</v>
      </c>
      <c r="D169">
        <v>2.0163304805755602</v>
      </c>
      <c r="E169">
        <v>3.4733574390411301</v>
      </c>
      <c r="F169">
        <v>4.6265521049499503</v>
      </c>
    </row>
    <row r="170" spans="1:6" x14ac:dyDescent="0.2">
      <c r="A170" t="s">
        <v>19</v>
      </c>
      <c r="B170" t="s">
        <v>29</v>
      </c>
      <c r="C170" t="str">
        <f t="shared" si="2"/>
        <v>Arsenal Newcastle</v>
      </c>
      <c r="D170">
        <v>3.4591088294982901</v>
      </c>
      <c r="E170">
        <v>2.4657006263732901</v>
      </c>
      <c r="F170">
        <v>3.2749948501586901</v>
      </c>
    </row>
    <row r="171" spans="1:6" x14ac:dyDescent="0.2">
      <c r="A171" t="s">
        <v>33</v>
      </c>
      <c r="B171" t="s">
        <v>38</v>
      </c>
      <c r="C171" t="str">
        <f t="shared" si="2"/>
        <v>Everton Brighton</v>
      </c>
      <c r="D171">
        <v>3.33156418800354</v>
      </c>
      <c r="E171">
        <v>2.71234703063964</v>
      </c>
      <c r="F171">
        <v>3.0197217464446999</v>
      </c>
    </row>
    <row r="172" spans="1:6" x14ac:dyDescent="0.2">
      <c r="A172" t="s">
        <v>37</v>
      </c>
      <c r="B172" t="s">
        <v>25</v>
      </c>
      <c r="C172" t="str">
        <f t="shared" si="2"/>
        <v>Man United Bournemouth</v>
      </c>
      <c r="D172">
        <v>5.9878435134887598</v>
      </c>
      <c r="E172">
        <v>1.2895253896713199</v>
      </c>
      <c r="F172">
        <v>17.386510848998999</v>
      </c>
    </row>
    <row r="173" spans="1:6" x14ac:dyDescent="0.2">
      <c r="A173" t="s">
        <v>27</v>
      </c>
      <c r="B173" t="s">
        <v>39</v>
      </c>
      <c r="C173" t="str">
        <f t="shared" si="2"/>
        <v>Leeds West Ham</v>
      </c>
      <c r="D173">
        <v>1.07035183906555</v>
      </c>
      <c r="E173">
        <v>21.547822952270501</v>
      </c>
      <c r="F173">
        <v>51.761501312255803</v>
      </c>
    </row>
    <row r="174" spans="1:6" x14ac:dyDescent="0.2">
      <c r="A174" t="s">
        <v>26</v>
      </c>
      <c r="B174" t="s">
        <v>28</v>
      </c>
      <c r="C174" t="str">
        <f t="shared" si="2"/>
        <v>Aston Villa Wolves</v>
      </c>
      <c r="D174">
        <v>4.3389587402343697</v>
      </c>
      <c r="E174">
        <v>2.84237337112426</v>
      </c>
      <c r="F174">
        <v>2.3939976692199698</v>
      </c>
    </row>
    <row r="175" spans="1:6" x14ac:dyDescent="0.2">
      <c r="A175" t="s">
        <v>18</v>
      </c>
      <c r="B175" t="s">
        <v>31</v>
      </c>
      <c r="C175" t="str">
        <f t="shared" si="2"/>
        <v>Crystal Palace Tottenham</v>
      </c>
      <c r="D175">
        <v>2.4592871665954501</v>
      </c>
      <c r="E175">
        <v>5.9890317916870099</v>
      </c>
      <c r="F175">
        <v>2.34518146514892</v>
      </c>
    </row>
    <row r="176" spans="1:6" x14ac:dyDescent="0.2">
      <c r="A176" t="s">
        <v>32</v>
      </c>
      <c r="B176" t="s">
        <v>30</v>
      </c>
      <c r="C176" t="str">
        <f t="shared" si="2"/>
        <v>Southampton Nott'm Forest</v>
      </c>
      <c r="D176">
        <v>6.3973875045776296</v>
      </c>
      <c r="E176">
        <v>3.3244707584381099</v>
      </c>
      <c r="F176">
        <v>1.8420060873031601</v>
      </c>
    </row>
    <row r="177" spans="1:6" x14ac:dyDescent="0.2">
      <c r="A177" t="s">
        <v>34</v>
      </c>
      <c r="B177" t="s">
        <v>40</v>
      </c>
      <c r="C177" t="str">
        <f t="shared" si="2"/>
        <v>Chelsea Man City</v>
      </c>
      <c r="D177">
        <v>11.546292304992599</v>
      </c>
      <c r="E177">
        <v>5.4760713577270499</v>
      </c>
      <c r="F177">
        <v>1.36840200424194</v>
      </c>
    </row>
    <row r="178" spans="1:6" x14ac:dyDescent="0.2">
      <c r="A178" t="s">
        <v>21</v>
      </c>
      <c r="B178" t="s">
        <v>34</v>
      </c>
      <c r="C178" t="str">
        <f t="shared" si="2"/>
        <v>Fulham Chelsea</v>
      </c>
      <c r="D178">
        <v>4.9586014747619602</v>
      </c>
      <c r="E178">
        <v>4.8745961189270002</v>
      </c>
      <c r="F178">
        <v>1.6858147382736199</v>
      </c>
    </row>
    <row r="179" spans="1:6" x14ac:dyDescent="0.2">
      <c r="A179" t="s">
        <v>26</v>
      </c>
      <c r="B179" t="s">
        <v>27</v>
      </c>
      <c r="C179" t="str">
        <f t="shared" si="2"/>
        <v>Aston Villa Leeds</v>
      </c>
      <c r="D179">
        <v>2.18727207183837</v>
      </c>
      <c r="E179">
        <v>2.4349501132964999</v>
      </c>
      <c r="F179">
        <v>7.5686798095703098</v>
      </c>
    </row>
    <row r="180" spans="1:6" x14ac:dyDescent="0.2">
      <c r="A180" t="s">
        <v>28</v>
      </c>
      <c r="B180" t="s">
        <v>39</v>
      </c>
      <c r="C180" t="str">
        <f t="shared" si="2"/>
        <v>Wolves West Ham</v>
      </c>
      <c r="D180">
        <v>1.5835102796554501</v>
      </c>
      <c r="E180">
        <v>6.0495691299438397</v>
      </c>
      <c r="F180">
        <v>4.9214849472045898</v>
      </c>
    </row>
    <row r="181" spans="1:6" x14ac:dyDescent="0.2">
      <c r="A181" t="s">
        <v>30</v>
      </c>
      <c r="B181" t="s">
        <v>35</v>
      </c>
      <c r="C181" t="str">
        <f t="shared" si="2"/>
        <v>Nott'm Forest Leicester</v>
      </c>
      <c r="D181">
        <v>1.3913987874984699</v>
      </c>
      <c r="E181">
        <v>7.1187667846679599</v>
      </c>
      <c r="F181">
        <v>7.1010107994079501</v>
      </c>
    </row>
    <row r="182" spans="1:6" x14ac:dyDescent="0.2">
      <c r="A182" t="s">
        <v>33</v>
      </c>
      <c r="B182" t="s">
        <v>32</v>
      </c>
      <c r="C182" t="str">
        <f t="shared" si="2"/>
        <v>Everton Southampton</v>
      </c>
      <c r="D182">
        <v>3.3081319332122798</v>
      </c>
      <c r="E182">
        <v>1.9560793638229299</v>
      </c>
      <c r="F182">
        <v>5.3622798919677699</v>
      </c>
    </row>
    <row r="183" spans="1:6" x14ac:dyDescent="0.2">
      <c r="A183" t="s">
        <v>38</v>
      </c>
      <c r="B183" t="s">
        <v>22</v>
      </c>
      <c r="C183" t="str">
        <f t="shared" si="2"/>
        <v>Brighton Liverpool</v>
      </c>
      <c r="D183">
        <v>4.6247267723083496</v>
      </c>
      <c r="E183">
        <v>10.189902305603001</v>
      </c>
      <c r="F183">
        <v>1.45850276947021</v>
      </c>
    </row>
    <row r="184" spans="1:6" x14ac:dyDescent="0.2">
      <c r="A184" t="s">
        <v>37</v>
      </c>
      <c r="B184" t="s">
        <v>40</v>
      </c>
      <c r="C184" t="str">
        <f t="shared" si="2"/>
        <v>Man United Man City</v>
      </c>
      <c r="D184">
        <v>15.1855878829956</v>
      </c>
      <c r="E184">
        <v>1.60463523864746</v>
      </c>
      <c r="F184">
        <v>3.2159147262573198</v>
      </c>
    </row>
    <row r="185" spans="1:6" x14ac:dyDescent="0.2">
      <c r="A185" t="s">
        <v>36</v>
      </c>
      <c r="B185" t="s">
        <v>25</v>
      </c>
      <c r="C185" t="str">
        <f t="shared" si="2"/>
        <v>Brentford Bournemouth</v>
      </c>
      <c r="D185">
        <v>2.71152520179748</v>
      </c>
      <c r="E185">
        <v>3.5284783840179399</v>
      </c>
      <c r="F185">
        <v>2.8752522468566801</v>
      </c>
    </row>
    <row r="186" spans="1:6" x14ac:dyDescent="0.2">
      <c r="A186" t="s">
        <v>29</v>
      </c>
      <c r="B186" t="s">
        <v>21</v>
      </c>
      <c r="C186" t="str">
        <f t="shared" si="2"/>
        <v>Newcastle Fulham</v>
      </c>
      <c r="D186">
        <v>1.11742496490478</v>
      </c>
      <c r="E186">
        <v>12.325899124145501</v>
      </c>
      <c r="F186">
        <v>41.744270324707003</v>
      </c>
    </row>
    <row r="187" spans="1:6" x14ac:dyDescent="0.2">
      <c r="A187" t="s">
        <v>34</v>
      </c>
      <c r="B187" t="s">
        <v>18</v>
      </c>
      <c r="C187" t="str">
        <f t="shared" si="2"/>
        <v>Chelsea Crystal Palace</v>
      </c>
      <c r="D187">
        <v>2.6549439430236799</v>
      </c>
      <c r="E187">
        <v>3.0082869529724099</v>
      </c>
      <c r="F187">
        <v>3.4372627735137899</v>
      </c>
    </row>
    <row r="188" spans="1:6" x14ac:dyDescent="0.2">
      <c r="A188" t="s">
        <v>31</v>
      </c>
      <c r="B188" t="s">
        <v>19</v>
      </c>
      <c r="C188" t="str">
        <f t="shared" si="2"/>
        <v>Tottenham Arsenal</v>
      </c>
      <c r="D188">
        <v>5.9160485267639098</v>
      </c>
      <c r="E188">
        <v>7.98895263671875</v>
      </c>
      <c r="F188">
        <v>1.4168411493301301</v>
      </c>
    </row>
    <row r="189" spans="1:6" x14ac:dyDescent="0.2">
      <c r="A189" t="s">
        <v>18</v>
      </c>
      <c r="B189" t="s">
        <v>37</v>
      </c>
      <c r="C189" t="str">
        <f t="shared" si="2"/>
        <v>Crystal Palace Man United</v>
      </c>
      <c r="D189">
        <v>27.8627834320068</v>
      </c>
      <c r="E189">
        <v>8.3883409500121999</v>
      </c>
      <c r="F189">
        <v>1.1835765838623</v>
      </c>
    </row>
    <row r="190" spans="1:6" x14ac:dyDescent="0.2">
      <c r="A190" t="s">
        <v>40</v>
      </c>
      <c r="B190" t="s">
        <v>31</v>
      </c>
      <c r="C190" t="str">
        <f t="shared" si="2"/>
        <v>Man City Tottenham</v>
      </c>
      <c r="D190">
        <v>1.2138806581497099</v>
      </c>
      <c r="E190">
        <v>14.7457122802734</v>
      </c>
      <c r="F190">
        <v>9.2268390655517507</v>
      </c>
    </row>
    <row r="191" spans="1:6" x14ac:dyDescent="0.2">
      <c r="A191" t="s">
        <v>32</v>
      </c>
      <c r="B191" t="s">
        <v>26</v>
      </c>
      <c r="C191" t="str">
        <f t="shared" si="2"/>
        <v>Southampton Aston Villa</v>
      </c>
      <c r="D191">
        <v>3.8490579128265301</v>
      </c>
      <c r="E191">
        <v>3.78062891960144</v>
      </c>
      <c r="F191">
        <v>2.1022098064422599</v>
      </c>
    </row>
    <row r="192" spans="1:6" x14ac:dyDescent="0.2">
      <c r="A192" t="s">
        <v>39</v>
      </c>
      <c r="B192" t="s">
        <v>33</v>
      </c>
      <c r="C192" t="str">
        <f t="shared" si="2"/>
        <v>West Ham Everton</v>
      </c>
      <c r="D192">
        <v>1.50782430171966</v>
      </c>
      <c r="E192">
        <v>9.4881534576415998</v>
      </c>
      <c r="F192">
        <v>4.3215546607971103</v>
      </c>
    </row>
    <row r="193" spans="1:6" x14ac:dyDescent="0.2">
      <c r="A193" t="s">
        <v>22</v>
      </c>
      <c r="B193" t="s">
        <v>34</v>
      </c>
      <c r="C193" t="str">
        <f t="shared" si="2"/>
        <v>Liverpool Chelsea</v>
      </c>
      <c r="D193">
        <v>1.26332199573516</v>
      </c>
      <c r="E193">
        <v>7.8043279647827104</v>
      </c>
      <c r="F193">
        <v>12.452967643737701</v>
      </c>
    </row>
    <row r="194" spans="1:6" x14ac:dyDescent="0.2">
      <c r="A194" t="s">
        <v>18</v>
      </c>
      <c r="B194" t="s">
        <v>29</v>
      </c>
      <c r="C194" t="str">
        <f t="shared" si="2"/>
        <v>Crystal Palace Newcastle</v>
      </c>
      <c r="D194">
        <v>7.2821974754333496</v>
      </c>
      <c r="E194">
        <v>3.9280531406402499</v>
      </c>
      <c r="F194">
        <v>1.6444669961929299</v>
      </c>
    </row>
    <row r="195" spans="1:6" x14ac:dyDescent="0.2">
      <c r="A195" t="s">
        <v>25</v>
      </c>
      <c r="B195" t="s">
        <v>30</v>
      </c>
      <c r="C195" t="str">
        <f t="shared" ref="C195:C258" si="3">A195 &amp; " " &amp;B195</f>
        <v>Bournemouth Nott'm Forest</v>
      </c>
      <c r="D195">
        <v>4.1805300712585396</v>
      </c>
      <c r="E195">
        <v>4.3818049430847097</v>
      </c>
      <c r="F195">
        <v>1.8776541948318399</v>
      </c>
    </row>
    <row r="196" spans="1:6" x14ac:dyDescent="0.2">
      <c r="A196" t="s">
        <v>35</v>
      </c>
      <c r="B196" t="s">
        <v>38</v>
      </c>
      <c r="C196" t="str">
        <f t="shared" si="3"/>
        <v>Leicester Brighton</v>
      </c>
      <c r="D196">
        <v>4.5676617622375399</v>
      </c>
      <c r="E196">
        <v>2.1722664833068799</v>
      </c>
      <c r="F196">
        <v>3.1179749965667698</v>
      </c>
    </row>
    <row r="197" spans="1:6" x14ac:dyDescent="0.2">
      <c r="A197" t="s">
        <v>40</v>
      </c>
      <c r="B197" t="s">
        <v>28</v>
      </c>
      <c r="C197" t="str">
        <f t="shared" si="3"/>
        <v>Man City Wolves</v>
      </c>
      <c r="D197">
        <v>1.24849081039428</v>
      </c>
      <c r="E197">
        <v>5.9911212921142498</v>
      </c>
      <c r="F197">
        <v>31.133914947509702</v>
      </c>
    </row>
    <row r="198" spans="1:6" x14ac:dyDescent="0.2">
      <c r="A198" t="s">
        <v>27</v>
      </c>
      <c r="B198" t="s">
        <v>36</v>
      </c>
      <c r="C198" t="str">
        <f t="shared" si="3"/>
        <v>Leeds Brentford</v>
      </c>
      <c r="D198">
        <v>4.4145307540893501</v>
      </c>
      <c r="E198">
        <v>3.9979839324951101</v>
      </c>
      <c r="F198">
        <v>1.9107698202133101</v>
      </c>
    </row>
    <row r="199" spans="1:6" x14ac:dyDescent="0.2">
      <c r="A199" t="s">
        <v>19</v>
      </c>
      <c r="B199" t="s">
        <v>37</v>
      </c>
      <c r="C199" t="str">
        <f t="shared" si="3"/>
        <v>Arsenal Man United</v>
      </c>
      <c r="D199">
        <v>10.4792938232421</v>
      </c>
      <c r="E199">
        <v>1.4916424751281701</v>
      </c>
      <c r="F199">
        <v>4.2703690528869602</v>
      </c>
    </row>
    <row r="200" spans="1:6" x14ac:dyDescent="0.2">
      <c r="A200" t="s">
        <v>21</v>
      </c>
      <c r="B200" t="s">
        <v>31</v>
      </c>
      <c r="C200" t="str">
        <f t="shared" si="3"/>
        <v>Fulham Tottenham</v>
      </c>
      <c r="D200">
        <v>4.4614520072937003</v>
      </c>
      <c r="E200">
        <v>3.41127109527587</v>
      </c>
      <c r="F200">
        <v>2.0716292858123699</v>
      </c>
    </row>
    <row r="201" spans="1:6" x14ac:dyDescent="0.2">
      <c r="A201" t="s">
        <v>34</v>
      </c>
      <c r="B201" t="s">
        <v>21</v>
      </c>
      <c r="C201" t="str">
        <f t="shared" si="3"/>
        <v>Chelsea Fulham</v>
      </c>
      <c r="D201">
        <v>1.30650782585144</v>
      </c>
      <c r="E201">
        <v>10.098136901855399</v>
      </c>
      <c r="F201">
        <v>7.37611532211303</v>
      </c>
    </row>
    <row r="202" spans="1:6" x14ac:dyDescent="0.2">
      <c r="A202" t="s">
        <v>38</v>
      </c>
      <c r="B202" t="s">
        <v>25</v>
      </c>
      <c r="C202" t="str">
        <f t="shared" si="3"/>
        <v>Brighton Bournemouth</v>
      </c>
      <c r="D202">
        <v>1.6210645437240601</v>
      </c>
      <c r="E202">
        <v>5.9050025939941397</v>
      </c>
      <c r="F202">
        <v>4.6778483390808097</v>
      </c>
    </row>
    <row r="203" spans="1:6" x14ac:dyDescent="0.2">
      <c r="A203" t="s">
        <v>37</v>
      </c>
      <c r="B203" t="s">
        <v>18</v>
      </c>
      <c r="C203" t="str">
        <f t="shared" si="3"/>
        <v>Man United Crystal Palace</v>
      </c>
      <c r="D203">
        <v>2.20852351188659</v>
      </c>
      <c r="E203">
        <v>2.0092532634735099</v>
      </c>
      <c r="F203">
        <v>20.197322845458899</v>
      </c>
    </row>
    <row r="204" spans="1:6" x14ac:dyDescent="0.2">
      <c r="A204" t="s">
        <v>26</v>
      </c>
      <c r="B204" t="s">
        <v>35</v>
      </c>
      <c r="C204" t="str">
        <f t="shared" si="3"/>
        <v>Aston Villa Leicester</v>
      </c>
      <c r="D204">
        <v>1.7839217185974099</v>
      </c>
      <c r="E204">
        <v>3.99153351783752</v>
      </c>
      <c r="F204">
        <v>5.2936110496520996</v>
      </c>
    </row>
    <row r="205" spans="1:6" x14ac:dyDescent="0.2">
      <c r="A205" t="s">
        <v>28</v>
      </c>
      <c r="B205" t="s">
        <v>22</v>
      </c>
      <c r="C205" t="str">
        <f t="shared" si="3"/>
        <v>Wolves Liverpool</v>
      </c>
      <c r="D205">
        <v>3.9116907119750901</v>
      </c>
      <c r="E205">
        <v>5.0246100425720197</v>
      </c>
      <c r="F205">
        <v>1.8337330818176201</v>
      </c>
    </row>
    <row r="206" spans="1:6" x14ac:dyDescent="0.2">
      <c r="A206" t="s">
        <v>36</v>
      </c>
      <c r="B206" t="s">
        <v>32</v>
      </c>
      <c r="C206" t="str">
        <f t="shared" si="3"/>
        <v>Brentford Southampton</v>
      </c>
      <c r="D206">
        <v>2.4507558345794598</v>
      </c>
      <c r="E206">
        <v>8.1385469436645508</v>
      </c>
      <c r="F206">
        <v>2.1317846775054901</v>
      </c>
    </row>
    <row r="207" spans="1:6" x14ac:dyDescent="0.2">
      <c r="A207" t="s">
        <v>33</v>
      </c>
      <c r="B207" t="s">
        <v>19</v>
      </c>
      <c r="C207" t="str">
        <f t="shared" si="3"/>
        <v>Everton Arsenal</v>
      </c>
      <c r="D207">
        <v>5.1310806274414</v>
      </c>
      <c r="E207">
        <v>8.9098453521728498</v>
      </c>
      <c r="F207">
        <v>1.44326412677764</v>
      </c>
    </row>
    <row r="208" spans="1:6" x14ac:dyDescent="0.2">
      <c r="A208" t="s">
        <v>29</v>
      </c>
      <c r="B208" t="s">
        <v>39</v>
      </c>
      <c r="C208" t="str">
        <f t="shared" si="3"/>
        <v>Newcastle West Ham</v>
      </c>
      <c r="D208">
        <v>1.9635206460952701</v>
      </c>
      <c r="E208">
        <v>9.2663927078246999</v>
      </c>
      <c r="F208">
        <v>2.6123719215393</v>
      </c>
    </row>
    <row r="209" spans="1:6" x14ac:dyDescent="0.2">
      <c r="A209" t="s">
        <v>30</v>
      </c>
      <c r="B209" t="s">
        <v>27</v>
      </c>
      <c r="C209" t="str">
        <f t="shared" si="3"/>
        <v>Nott'm Forest Leeds</v>
      </c>
      <c r="D209">
        <v>1.4382560253143299</v>
      </c>
      <c r="E209">
        <v>9.4622211456298793</v>
      </c>
      <c r="F209">
        <v>5.0243663787841797</v>
      </c>
    </row>
    <row r="210" spans="1:6" x14ac:dyDescent="0.2">
      <c r="A210" t="s">
        <v>31</v>
      </c>
      <c r="B210" t="s">
        <v>40</v>
      </c>
      <c r="C210" t="str">
        <f t="shared" si="3"/>
        <v>Tottenham Man City</v>
      </c>
      <c r="D210">
        <v>6.8827896118164</v>
      </c>
      <c r="E210">
        <v>5.4546093940734801</v>
      </c>
      <c r="F210">
        <v>1.4894719123840301</v>
      </c>
    </row>
    <row r="211" spans="1:6" x14ac:dyDescent="0.2">
      <c r="A211" t="s">
        <v>37</v>
      </c>
      <c r="B211" t="s">
        <v>27</v>
      </c>
      <c r="C211" t="str">
        <f t="shared" si="3"/>
        <v>Man United Leeds</v>
      </c>
      <c r="D211">
        <v>1.76873862743377</v>
      </c>
      <c r="E211">
        <v>3.0146834850311199</v>
      </c>
      <c r="F211">
        <v>9.7167053222656197</v>
      </c>
    </row>
    <row r="212" spans="1:6" x14ac:dyDescent="0.2">
      <c r="A212" t="s">
        <v>19</v>
      </c>
      <c r="B212" t="s">
        <v>36</v>
      </c>
      <c r="C212" t="str">
        <f t="shared" si="3"/>
        <v>Arsenal Brentford</v>
      </c>
      <c r="D212">
        <v>1.15166199207305</v>
      </c>
      <c r="E212">
        <v>10.098646163940399</v>
      </c>
      <c r="F212">
        <v>30.612358093261701</v>
      </c>
    </row>
    <row r="213" spans="1:6" x14ac:dyDescent="0.2">
      <c r="A213" t="s">
        <v>18</v>
      </c>
      <c r="B213" t="s">
        <v>38</v>
      </c>
      <c r="C213" t="str">
        <f t="shared" si="3"/>
        <v>Crystal Palace Brighton</v>
      </c>
      <c r="D213">
        <v>4.9037175178527797</v>
      </c>
      <c r="E213">
        <v>3.9808588027954102</v>
      </c>
      <c r="F213">
        <v>1.8352966308593699</v>
      </c>
    </row>
    <row r="214" spans="1:6" x14ac:dyDescent="0.2">
      <c r="A214" t="s">
        <v>39</v>
      </c>
      <c r="B214" t="s">
        <v>34</v>
      </c>
      <c r="C214" t="str">
        <f t="shared" si="3"/>
        <v>West Ham Chelsea</v>
      </c>
      <c r="D214">
        <v>3.4911139011382999</v>
      </c>
      <c r="E214">
        <v>2.7328720092773402</v>
      </c>
      <c r="F214">
        <v>2.87651419639587</v>
      </c>
    </row>
    <row r="215" spans="1:6" x14ac:dyDescent="0.2">
      <c r="A215" t="s">
        <v>35</v>
      </c>
      <c r="B215" t="s">
        <v>31</v>
      </c>
      <c r="C215" t="str">
        <f t="shared" si="3"/>
        <v>Leicester Tottenham</v>
      </c>
      <c r="D215">
        <v>9.3634281158447195</v>
      </c>
      <c r="E215">
        <v>25.504814147949201</v>
      </c>
      <c r="F215">
        <v>1.17096948623657</v>
      </c>
    </row>
    <row r="216" spans="1:6" x14ac:dyDescent="0.2">
      <c r="A216" t="s">
        <v>21</v>
      </c>
      <c r="B216" t="s">
        <v>30</v>
      </c>
      <c r="C216" t="str">
        <f t="shared" si="3"/>
        <v>Fulham Nott'm Forest</v>
      </c>
      <c r="D216">
        <v>3.0337781906127899</v>
      </c>
      <c r="E216">
        <v>4.8990712165832502</v>
      </c>
      <c r="F216">
        <v>2.1447367668151802</v>
      </c>
    </row>
    <row r="217" spans="1:6" x14ac:dyDescent="0.2">
      <c r="A217" t="s">
        <v>25</v>
      </c>
      <c r="B217" t="s">
        <v>29</v>
      </c>
      <c r="C217" t="str">
        <f t="shared" si="3"/>
        <v>Bournemouth Newcastle</v>
      </c>
      <c r="D217">
        <v>5.4367685317993102</v>
      </c>
      <c r="E217">
        <v>6.5989952087402299</v>
      </c>
      <c r="F217">
        <v>1.5048253536224301</v>
      </c>
    </row>
    <row r="218" spans="1:6" x14ac:dyDescent="0.2">
      <c r="A218" t="s">
        <v>32</v>
      </c>
      <c r="B218" t="s">
        <v>28</v>
      </c>
      <c r="C218" t="str">
        <f t="shared" si="3"/>
        <v>Southampton Wolves</v>
      </c>
      <c r="D218">
        <v>3.12007308006286</v>
      </c>
      <c r="E218">
        <v>5.0747909545898402</v>
      </c>
      <c r="F218">
        <v>2.0727870464324898</v>
      </c>
    </row>
    <row r="219" spans="1:6" x14ac:dyDescent="0.2">
      <c r="A219" t="s">
        <v>40</v>
      </c>
      <c r="B219" t="s">
        <v>26</v>
      </c>
      <c r="C219" t="str">
        <f t="shared" si="3"/>
        <v>Man City Aston Villa</v>
      </c>
      <c r="D219">
        <v>1.8781086206436099</v>
      </c>
      <c r="E219">
        <v>2.9094264507293701</v>
      </c>
      <c r="F219">
        <v>8.0749931335449201</v>
      </c>
    </row>
    <row r="220" spans="1:6" x14ac:dyDescent="0.2">
      <c r="A220" t="s">
        <v>27</v>
      </c>
      <c r="B220" t="s">
        <v>37</v>
      </c>
      <c r="C220" t="str">
        <f t="shared" si="3"/>
        <v>Leeds Man United</v>
      </c>
      <c r="D220">
        <v>2.5179700851440399</v>
      </c>
      <c r="E220">
        <v>4.2349543571472097</v>
      </c>
      <c r="F220">
        <v>2.7268416881561199</v>
      </c>
    </row>
    <row r="221" spans="1:6" x14ac:dyDescent="0.2">
      <c r="A221" t="s">
        <v>22</v>
      </c>
      <c r="B221" t="s">
        <v>33</v>
      </c>
      <c r="C221" t="str">
        <f t="shared" si="3"/>
        <v>Liverpool Everton</v>
      </c>
      <c r="D221">
        <v>4.3110074996948198</v>
      </c>
      <c r="E221">
        <v>8.63606452941894</v>
      </c>
      <c r="F221">
        <v>1.5331728458404501</v>
      </c>
    </row>
    <row r="222" spans="1:6" x14ac:dyDescent="0.2">
      <c r="A222" t="s">
        <v>19</v>
      </c>
      <c r="B222" t="s">
        <v>40</v>
      </c>
      <c r="C222" t="str">
        <f t="shared" si="3"/>
        <v>Arsenal Man City</v>
      </c>
      <c r="D222">
        <v>1.8147766590118399</v>
      </c>
      <c r="E222">
        <v>5.0065331459045401</v>
      </c>
      <c r="F222">
        <v>4.0123748779296804</v>
      </c>
    </row>
    <row r="223" spans="1:6" x14ac:dyDescent="0.2">
      <c r="A223" t="s">
        <v>28</v>
      </c>
      <c r="B223" t="s">
        <v>25</v>
      </c>
      <c r="C223" t="str">
        <f t="shared" si="3"/>
        <v>Wolves Bournemouth</v>
      </c>
      <c r="D223">
        <v>2.1589322090148899</v>
      </c>
      <c r="E223">
        <v>4.1280965805053702</v>
      </c>
      <c r="F223">
        <v>3.3948290348052899</v>
      </c>
    </row>
    <row r="224" spans="1:6" x14ac:dyDescent="0.2">
      <c r="A224" t="s">
        <v>34</v>
      </c>
      <c r="B224" t="s">
        <v>32</v>
      </c>
      <c r="C224" t="str">
        <f t="shared" si="3"/>
        <v>Chelsea Southampton</v>
      </c>
      <c r="D224">
        <v>1.53704738616943</v>
      </c>
      <c r="E224">
        <v>10.108782768249499</v>
      </c>
      <c r="F224">
        <v>3.9923651218414302</v>
      </c>
    </row>
    <row r="225" spans="1:6" x14ac:dyDescent="0.2">
      <c r="A225" t="s">
        <v>36</v>
      </c>
      <c r="B225" t="s">
        <v>18</v>
      </c>
      <c r="C225" t="str">
        <f t="shared" si="3"/>
        <v>Brentford Crystal Palace</v>
      </c>
      <c r="D225">
        <v>3.3515884876251198</v>
      </c>
      <c r="E225">
        <v>5.49271392822265</v>
      </c>
      <c r="F225">
        <v>1.9246512651443399</v>
      </c>
    </row>
    <row r="226" spans="1:6" x14ac:dyDescent="0.2">
      <c r="A226" t="s">
        <v>26</v>
      </c>
      <c r="B226" t="s">
        <v>19</v>
      </c>
      <c r="C226" t="str">
        <f t="shared" si="3"/>
        <v>Aston Villa Arsenal</v>
      </c>
      <c r="D226">
        <v>1.8656207323074301</v>
      </c>
      <c r="E226">
        <v>9.4356508255004794</v>
      </c>
      <c r="F226">
        <v>2.79326200485229</v>
      </c>
    </row>
    <row r="227" spans="1:6" x14ac:dyDescent="0.2">
      <c r="A227" t="s">
        <v>33</v>
      </c>
      <c r="B227" t="s">
        <v>27</v>
      </c>
      <c r="C227" t="str">
        <f t="shared" si="3"/>
        <v>Everton Leeds</v>
      </c>
      <c r="D227">
        <v>2.8854999542236301</v>
      </c>
      <c r="E227">
        <v>3.6285252571105899</v>
      </c>
      <c r="F227">
        <v>2.64658403396606</v>
      </c>
    </row>
    <row r="228" spans="1:6" x14ac:dyDescent="0.2">
      <c r="A228" t="s">
        <v>29</v>
      </c>
      <c r="B228" t="s">
        <v>22</v>
      </c>
      <c r="C228" t="str">
        <f t="shared" si="3"/>
        <v>Newcastle Liverpool</v>
      </c>
      <c r="D228">
        <v>1.3281615972518901</v>
      </c>
      <c r="E228">
        <v>7.00982666015625</v>
      </c>
      <c r="F228">
        <v>9.5764598846435494</v>
      </c>
    </row>
    <row r="229" spans="1:6" x14ac:dyDescent="0.2">
      <c r="A229" t="s">
        <v>38</v>
      </c>
      <c r="B229" t="s">
        <v>21</v>
      </c>
      <c r="C229" t="str">
        <f t="shared" si="3"/>
        <v>Brighton Fulham</v>
      </c>
      <c r="D229">
        <v>1.3370265960693299</v>
      </c>
      <c r="E229">
        <v>7.3067989349365199</v>
      </c>
      <c r="F229">
        <v>8.6795873641967702</v>
      </c>
    </row>
    <row r="230" spans="1:6" x14ac:dyDescent="0.2">
      <c r="A230" t="s">
        <v>30</v>
      </c>
      <c r="B230" t="s">
        <v>40</v>
      </c>
      <c r="C230" t="str">
        <f t="shared" si="3"/>
        <v>Nott'm Forest Man City</v>
      </c>
      <c r="D230">
        <v>7.4427003860473597</v>
      </c>
      <c r="E230">
        <v>7.4826574325561497</v>
      </c>
      <c r="F230">
        <v>1.3661242723464899</v>
      </c>
    </row>
    <row r="231" spans="1:6" x14ac:dyDescent="0.2">
      <c r="A231" t="s">
        <v>37</v>
      </c>
      <c r="B231" t="s">
        <v>35</v>
      </c>
      <c r="C231" t="str">
        <f t="shared" si="3"/>
        <v>Man United Leicester</v>
      </c>
      <c r="D231">
        <v>2.23714280128479</v>
      </c>
      <c r="E231">
        <v>3.0908138751983598</v>
      </c>
      <c r="F231">
        <v>4.3580217361450098</v>
      </c>
    </row>
    <row r="232" spans="1:6" x14ac:dyDescent="0.2">
      <c r="A232" t="s">
        <v>31</v>
      </c>
      <c r="B232" t="s">
        <v>39</v>
      </c>
      <c r="C232" t="str">
        <f t="shared" si="3"/>
        <v>Tottenham West Ham</v>
      </c>
      <c r="D232">
        <v>1.98714256286621</v>
      </c>
      <c r="E232">
        <v>6.1910209655761701</v>
      </c>
      <c r="F232">
        <v>2.9829328060150102</v>
      </c>
    </row>
    <row r="233" spans="1:6" x14ac:dyDescent="0.2">
      <c r="A233" t="s">
        <v>21</v>
      </c>
      <c r="B233" t="s">
        <v>28</v>
      </c>
      <c r="C233" t="str">
        <f t="shared" si="3"/>
        <v>Fulham Wolves</v>
      </c>
      <c r="D233">
        <v>2.1961960792541499</v>
      </c>
      <c r="E233">
        <v>3.5704822540283199</v>
      </c>
      <c r="F233">
        <v>3.7793889045715301</v>
      </c>
    </row>
    <row r="234" spans="1:6" x14ac:dyDescent="0.2">
      <c r="A234" t="s">
        <v>27</v>
      </c>
      <c r="B234" t="s">
        <v>32</v>
      </c>
      <c r="C234" t="str">
        <f t="shared" si="3"/>
        <v>Leeds Southampton</v>
      </c>
      <c r="D234">
        <v>2.44772744178771</v>
      </c>
      <c r="E234">
        <v>5.3647880554199201</v>
      </c>
      <c r="F234">
        <v>2.4687876701354901</v>
      </c>
    </row>
    <row r="235" spans="1:6" x14ac:dyDescent="0.2">
      <c r="A235" t="s">
        <v>33</v>
      </c>
      <c r="B235" t="s">
        <v>26</v>
      </c>
      <c r="C235" t="str">
        <f t="shared" si="3"/>
        <v>Everton Aston Villa</v>
      </c>
      <c r="D235">
        <v>2.7101032733917201</v>
      </c>
      <c r="E235">
        <v>2.8087813854217498</v>
      </c>
      <c r="F235">
        <v>3.63657402992248</v>
      </c>
    </row>
    <row r="236" spans="1:6" x14ac:dyDescent="0.2">
      <c r="A236" t="s">
        <v>35</v>
      </c>
      <c r="B236" t="s">
        <v>19</v>
      </c>
      <c r="C236" t="str">
        <f t="shared" si="3"/>
        <v>Leicester Arsenal</v>
      </c>
      <c r="D236">
        <v>1.5360084772109901</v>
      </c>
      <c r="E236">
        <v>9.1572179794311506</v>
      </c>
      <c r="F236">
        <v>4.1708641052245996</v>
      </c>
    </row>
    <row r="237" spans="1:6" x14ac:dyDescent="0.2">
      <c r="A237" t="s">
        <v>39</v>
      </c>
      <c r="B237" t="s">
        <v>30</v>
      </c>
      <c r="C237" t="str">
        <f t="shared" si="3"/>
        <v>West Ham Nott'm Forest</v>
      </c>
      <c r="D237">
        <v>3.88580965995788</v>
      </c>
      <c r="E237">
        <v>2.4892127513885498</v>
      </c>
      <c r="F237">
        <v>2.9332399368286102</v>
      </c>
    </row>
    <row r="238" spans="1:6" x14ac:dyDescent="0.2">
      <c r="A238" t="s">
        <v>25</v>
      </c>
      <c r="B238" t="s">
        <v>40</v>
      </c>
      <c r="C238" t="str">
        <f t="shared" si="3"/>
        <v>Bournemouth Man City</v>
      </c>
      <c r="D238">
        <v>9.3402175903320295</v>
      </c>
      <c r="E238">
        <v>3.76808285713195</v>
      </c>
      <c r="F238">
        <v>1.59350061416625</v>
      </c>
    </row>
    <row r="239" spans="1:6" x14ac:dyDescent="0.2">
      <c r="A239" t="s">
        <v>18</v>
      </c>
      <c r="B239" t="s">
        <v>22</v>
      </c>
      <c r="C239" t="str">
        <f t="shared" si="3"/>
        <v>Crystal Palace Liverpool</v>
      </c>
      <c r="D239">
        <v>5.8095993995666504</v>
      </c>
      <c r="E239">
        <v>6.9390716552734304</v>
      </c>
      <c r="F239">
        <v>1.46250224113464</v>
      </c>
    </row>
    <row r="240" spans="1:6" x14ac:dyDescent="0.2">
      <c r="A240" t="s">
        <v>31</v>
      </c>
      <c r="B240" t="s">
        <v>34</v>
      </c>
      <c r="C240" t="str">
        <f t="shared" si="3"/>
        <v>Tottenham Chelsea</v>
      </c>
      <c r="D240">
        <v>2.7979586124420099</v>
      </c>
      <c r="E240">
        <v>15.5974464416503</v>
      </c>
      <c r="F240">
        <v>1.7286578416824301</v>
      </c>
    </row>
    <row r="241" spans="1:6" x14ac:dyDescent="0.2">
      <c r="A241" t="s">
        <v>19</v>
      </c>
      <c r="B241" t="s">
        <v>33</v>
      </c>
      <c r="C241" t="str">
        <f t="shared" si="3"/>
        <v>Arsenal Everton</v>
      </c>
      <c r="D241">
        <v>1.4538949728012001</v>
      </c>
      <c r="E241">
        <v>7.5916447639465297</v>
      </c>
      <c r="F241">
        <v>5.5411291122436497</v>
      </c>
    </row>
    <row r="242" spans="1:6" x14ac:dyDescent="0.2">
      <c r="A242" t="s">
        <v>22</v>
      </c>
      <c r="B242" t="s">
        <v>28</v>
      </c>
      <c r="C242" t="str">
        <f t="shared" si="3"/>
        <v>Liverpool Wolves</v>
      </c>
      <c r="D242">
        <v>1.26748836040496</v>
      </c>
      <c r="E242">
        <v>6.5540213584899902</v>
      </c>
      <c r="F242">
        <v>17.1057014465332</v>
      </c>
    </row>
    <row r="243" spans="1:6" x14ac:dyDescent="0.2">
      <c r="A243" t="s">
        <v>40</v>
      </c>
      <c r="B243" t="s">
        <v>29</v>
      </c>
      <c r="C243" t="str">
        <f t="shared" si="3"/>
        <v>Man City Newcastle</v>
      </c>
      <c r="D243">
        <v>1.37748074531555</v>
      </c>
      <c r="E243">
        <v>4.3006749153137198</v>
      </c>
      <c r="F243">
        <v>24.0874214172363</v>
      </c>
    </row>
    <row r="244" spans="1:6" x14ac:dyDescent="0.2">
      <c r="A244" t="s">
        <v>34</v>
      </c>
      <c r="B244" t="s">
        <v>27</v>
      </c>
      <c r="C244" t="str">
        <f t="shared" si="3"/>
        <v>Chelsea Leeds</v>
      </c>
      <c r="D244">
        <v>2.8941619396209699</v>
      </c>
      <c r="E244">
        <v>5.0237388610839799</v>
      </c>
      <c r="F244">
        <v>2.1957664489746</v>
      </c>
    </row>
    <row r="245" spans="1:6" x14ac:dyDescent="0.2">
      <c r="A245" t="s">
        <v>19</v>
      </c>
      <c r="B245" t="s">
        <v>25</v>
      </c>
      <c r="C245" t="str">
        <f t="shared" si="3"/>
        <v>Arsenal Bournemouth</v>
      </c>
      <c r="D245">
        <v>1.27539575099945</v>
      </c>
      <c r="E245">
        <v>5.9074196815490696</v>
      </c>
      <c r="F245">
        <v>21.435764312744102</v>
      </c>
    </row>
    <row r="246" spans="1:6" x14ac:dyDescent="0.2">
      <c r="A246" t="s">
        <v>38</v>
      </c>
      <c r="B246" t="s">
        <v>39</v>
      </c>
      <c r="C246" t="str">
        <f t="shared" si="3"/>
        <v>Brighton West Ham</v>
      </c>
      <c r="D246">
        <v>1.54688584804534</v>
      </c>
      <c r="E246">
        <v>16.127454757690401</v>
      </c>
      <c r="F246">
        <v>3.4301335811614901</v>
      </c>
    </row>
    <row r="247" spans="1:6" x14ac:dyDescent="0.2">
      <c r="A247" t="s">
        <v>26</v>
      </c>
      <c r="B247" t="s">
        <v>18</v>
      </c>
      <c r="C247" t="str">
        <f t="shared" si="3"/>
        <v>Aston Villa Crystal Palace</v>
      </c>
      <c r="D247">
        <v>3.3569455146789502</v>
      </c>
      <c r="E247">
        <v>2.6538100242614702</v>
      </c>
      <c r="F247">
        <v>3.0741479396820002</v>
      </c>
    </row>
    <row r="248" spans="1:6" x14ac:dyDescent="0.2">
      <c r="A248" t="s">
        <v>28</v>
      </c>
      <c r="B248" t="s">
        <v>31</v>
      </c>
      <c r="C248" t="str">
        <f t="shared" si="3"/>
        <v>Wolves Tottenham</v>
      </c>
      <c r="D248">
        <v>2.1813104152679399</v>
      </c>
      <c r="E248">
        <v>2.8005340099334699</v>
      </c>
      <c r="F248">
        <v>5.4204888343811</v>
      </c>
    </row>
    <row r="249" spans="1:6" x14ac:dyDescent="0.2">
      <c r="A249" t="s">
        <v>32</v>
      </c>
      <c r="B249" t="s">
        <v>35</v>
      </c>
      <c r="C249" t="str">
        <f t="shared" si="3"/>
        <v>Southampton Leicester</v>
      </c>
      <c r="D249">
        <v>3.7888877391815101</v>
      </c>
      <c r="E249">
        <v>5.4702663421630797</v>
      </c>
      <c r="F249">
        <v>1.80745589733123</v>
      </c>
    </row>
    <row r="250" spans="1:6" x14ac:dyDescent="0.2">
      <c r="A250" t="s">
        <v>22</v>
      </c>
      <c r="B250" t="s">
        <v>37</v>
      </c>
      <c r="C250" t="str">
        <f t="shared" si="3"/>
        <v>Liverpool Man United</v>
      </c>
      <c r="D250">
        <v>2.4920220375061</v>
      </c>
      <c r="E250">
        <v>3.0125536918640101</v>
      </c>
      <c r="F250">
        <v>3.7484757900238002</v>
      </c>
    </row>
    <row r="251" spans="1:6" x14ac:dyDescent="0.2">
      <c r="A251" t="s">
        <v>30</v>
      </c>
      <c r="B251" t="s">
        <v>33</v>
      </c>
      <c r="C251" t="str">
        <f t="shared" si="3"/>
        <v>Nott'm Forest Everton</v>
      </c>
      <c r="D251">
        <v>2.2453727722167902</v>
      </c>
      <c r="E251">
        <v>3.2354450225829998</v>
      </c>
      <c r="F251">
        <v>4.0722727775573704</v>
      </c>
    </row>
    <row r="252" spans="1:6" x14ac:dyDescent="0.2">
      <c r="A252" t="s">
        <v>36</v>
      </c>
      <c r="B252" t="s">
        <v>21</v>
      </c>
      <c r="C252" t="str">
        <f t="shared" si="3"/>
        <v>Brentford Fulham</v>
      </c>
      <c r="D252">
        <v>1.3445351123809799</v>
      </c>
      <c r="E252">
        <v>14.072525978088301</v>
      </c>
      <c r="F252">
        <v>5.3999171257018999</v>
      </c>
    </row>
    <row r="253" spans="1:6" x14ac:dyDescent="0.2">
      <c r="A253" t="s">
        <v>27</v>
      </c>
      <c r="B253" t="s">
        <v>38</v>
      </c>
      <c r="C253" t="str">
        <f t="shared" si="3"/>
        <v>Leeds Brighton</v>
      </c>
      <c r="D253">
        <v>3.5459117889404199</v>
      </c>
      <c r="E253">
        <v>2.1485145092010498</v>
      </c>
      <c r="F253">
        <v>3.95965480804443</v>
      </c>
    </row>
    <row r="254" spans="1:6" x14ac:dyDescent="0.2">
      <c r="A254" t="s">
        <v>25</v>
      </c>
      <c r="B254" t="s">
        <v>22</v>
      </c>
      <c r="C254" t="str">
        <f t="shared" si="3"/>
        <v>Bournemouth Liverpool</v>
      </c>
      <c r="D254">
        <v>4.2327404022216797</v>
      </c>
      <c r="E254">
        <v>5.02408599853515</v>
      </c>
      <c r="F254">
        <v>1.77083528041839</v>
      </c>
    </row>
    <row r="255" spans="1:6" x14ac:dyDescent="0.2">
      <c r="A255" t="s">
        <v>35</v>
      </c>
      <c r="B255" t="s">
        <v>34</v>
      </c>
      <c r="C255" t="str">
        <f t="shared" si="3"/>
        <v>Leicester Chelsea</v>
      </c>
      <c r="D255">
        <v>2.1594028472900302</v>
      </c>
      <c r="E255">
        <v>3.4594078063964799</v>
      </c>
      <c r="F255">
        <v>4.0348248481750399</v>
      </c>
    </row>
    <row r="256" spans="1:6" x14ac:dyDescent="0.2">
      <c r="A256" t="s">
        <v>18</v>
      </c>
      <c r="B256" t="s">
        <v>40</v>
      </c>
      <c r="C256" t="str">
        <f t="shared" si="3"/>
        <v>Crystal Palace Man City</v>
      </c>
      <c r="D256">
        <v>9.4237499237060494</v>
      </c>
      <c r="E256">
        <v>3.51685166358947</v>
      </c>
      <c r="F256">
        <v>1.64058172702789</v>
      </c>
    </row>
    <row r="257" spans="1:6" x14ac:dyDescent="0.2">
      <c r="A257" t="s">
        <v>31</v>
      </c>
      <c r="B257" t="s">
        <v>30</v>
      </c>
      <c r="C257" t="str">
        <f t="shared" si="3"/>
        <v>Tottenham Nott'm Forest</v>
      </c>
      <c r="D257">
        <v>4.8605861663818297</v>
      </c>
      <c r="E257">
        <v>15.7355442047119</v>
      </c>
      <c r="F257">
        <v>1.3685262203216499</v>
      </c>
    </row>
    <row r="258" spans="1:6" x14ac:dyDescent="0.2">
      <c r="A258" t="s">
        <v>33</v>
      </c>
      <c r="B258" t="s">
        <v>36</v>
      </c>
      <c r="C258" t="str">
        <f t="shared" si="3"/>
        <v>Everton Brentford</v>
      </c>
      <c r="D258">
        <v>2.7114441394805899</v>
      </c>
      <c r="E258">
        <v>3.29229688644409</v>
      </c>
      <c r="F258">
        <v>3.0538685321807799</v>
      </c>
    </row>
    <row r="259" spans="1:6" x14ac:dyDescent="0.2">
      <c r="A259" t="s">
        <v>21</v>
      </c>
      <c r="B259" t="s">
        <v>19</v>
      </c>
      <c r="C259" t="str">
        <f t="shared" ref="C259:C322" si="4">A259 &amp; " " &amp;B259</f>
        <v>Fulham Arsenal</v>
      </c>
      <c r="D259">
        <v>2.6513774394989</v>
      </c>
      <c r="E259">
        <v>6.2482151985168404</v>
      </c>
      <c r="F259">
        <v>2.1607987880706698</v>
      </c>
    </row>
    <row r="260" spans="1:6" x14ac:dyDescent="0.2">
      <c r="A260" t="s">
        <v>39</v>
      </c>
      <c r="B260" t="s">
        <v>26</v>
      </c>
      <c r="C260" t="str">
        <f t="shared" si="4"/>
        <v>West Ham Aston Villa</v>
      </c>
      <c r="D260">
        <v>3.8400168418884202</v>
      </c>
      <c r="E260">
        <v>2.3171291351318302</v>
      </c>
      <c r="F260">
        <v>3.2465851306915199</v>
      </c>
    </row>
    <row r="261" spans="1:6" x14ac:dyDescent="0.2">
      <c r="A261" t="s">
        <v>37</v>
      </c>
      <c r="B261" t="s">
        <v>32</v>
      </c>
      <c r="C261" t="str">
        <f t="shared" si="4"/>
        <v>Man United Southampton</v>
      </c>
      <c r="D261">
        <v>1.3805905580520601</v>
      </c>
      <c r="E261">
        <v>4.2951779365539497</v>
      </c>
      <c r="F261">
        <v>23.3355598449707</v>
      </c>
    </row>
    <row r="262" spans="1:6" x14ac:dyDescent="0.2">
      <c r="A262" t="s">
        <v>29</v>
      </c>
      <c r="B262" t="s">
        <v>28</v>
      </c>
      <c r="C262" t="str">
        <f t="shared" si="4"/>
        <v>Newcastle Wolves</v>
      </c>
      <c r="D262">
        <v>3.33985018730163</v>
      </c>
      <c r="E262">
        <v>2.4172339439392001</v>
      </c>
      <c r="F262">
        <v>3.4856648445129301</v>
      </c>
    </row>
    <row r="263" spans="1:6" x14ac:dyDescent="0.2">
      <c r="A263" t="s">
        <v>32</v>
      </c>
      <c r="B263" t="s">
        <v>36</v>
      </c>
      <c r="C263" t="str">
        <f t="shared" si="4"/>
        <v>Southampton Brentford</v>
      </c>
      <c r="D263">
        <v>1.53112244606018</v>
      </c>
      <c r="E263">
        <v>6.9546418190002397</v>
      </c>
      <c r="F263">
        <v>4.9237909317016602</v>
      </c>
    </row>
    <row r="264" spans="1:6" x14ac:dyDescent="0.2">
      <c r="A264" t="s">
        <v>38</v>
      </c>
      <c r="B264" t="s">
        <v>18</v>
      </c>
      <c r="C264" t="str">
        <f t="shared" si="4"/>
        <v>Brighton Crystal Palace</v>
      </c>
      <c r="D264">
        <v>1.7078819274902299</v>
      </c>
      <c r="E264">
        <v>18.4884319305419</v>
      </c>
      <c r="F264">
        <v>2.7747600078582701</v>
      </c>
    </row>
    <row r="265" spans="1:6" x14ac:dyDescent="0.2">
      <c r="A265" t="s">
        <v>30</v>
      </c>
      <c r="B265" t="s">
        <v>29</v>
      </c>
      <c r="C265" t="str">
        <f t="shared" si="4"/>
        <v>Nott'm Forest Newcastle</v>
      </c>
      <c r="D265">
        <v>2.44289779663085</v>
      </c>
      <c r="E265">
        <v>4.0746712684631303</v>
      </c>
      <c r="F265">
        <v>2.8966066837310702</v>
      </c>
    </row>
    <row r="266" spans="1:6" x14ac:dyDescent="0.2">
      <c r="A266" t="s">
        <v>32</v>
      </c>
      <c r="B266" t="s">
        <v>31</v>
      </c>
      <c r="C266" t="str">
        <f t="shared" si="4"/>
        <v>Southampton Tottenham</v>
      </c>
      <c r="D266">
        <v>3.82623934745788</v>
      </c>
      <c r="E266">
        <v>10.830348968505801</v>
      </c>
      <c r="F266">
        <v>1.54723644256591</v>
      </c>
    </row>
    <row r="267" spans="1:6" x14ac:dyDescent="0.2">
      <c r="A267" t="s">
        <v>28</v>
      </c>
      <c r="B267" t="s">
        <v>27</v>
      </c>
      <c r="C267" t="str">
        <f t="shared" si="4"/>
        <v>Wolves Leeds</v>
      </c>
      <c r="D267">
        <v>1.96790051460266</v>
      </c>
      <c r="E267">
        <v>6.6692166328430096</v>
      </c>
      <c r="F267">
        <v>2.9248182773589999</v>
      </c>
    </row>
    <row r="268" spans="1:6" x14ac:dyDescent="0.2">
      <c r="A268" t="s">
        <v>34</v>
      </c>
      <c r="B268" t="s">
        <v>33</v>
      </c>
      <c r="C268" t="str">
        <f t="shared" si="4"/>
        <v>Chelsea Everton</v>
      </c>
      <c r="D268">
        <v>2.6845328807830802</v>
      </c>
      <c r="E268">
        <v>8.3583269119262695</v>
      </c>
      <c r="F268">
        <v>1.9690678119659399</v>
      </c>
    </row>
    <row r="269" spans="1:6" x14ac:dyDescent="0.2">
      <c r="A269" t="s">
        <v>36</v>
      </c>
      <c r="B269" t="s">
        <v>35</v>
      </c>
      <c r="C269" t="str">
        <f t="shared" si="4"/>
        <v>Brentford Leicester</v>
      </c>
      <c r="D269">
        <v>2.6524388790130602</v>
      </c>
      <c r="E269">
        <v>2.75127744674682</v>
      </c>
      <c r="F269">
        <v>3.8532531261443999</v>
      </c>
    </row>
    <row r="270" spans="1:6" x14ac:dyDescent="0.2">
      <c r="A270" t="s">
        <v>26</v>
      </c>
      <c r="B270" t="s">
        <v>25</v>
      </c>
      <c r="C270" t="str">
        <f t="shared" si="4"/>
        <v>Aston Villa Bournemouth</v>
      </c>
      <c r="D270">
        <v>1.8995487689971899</v>
      </c>
      <c r="E270">
        <v>6.8767995834350497</v>
      </c>
      <c r="F270">
        <v>3.0474543571472101</v>
      </c>
    </row>
    <row r="271" spans="1:6" x14ac:dyDescent="0.2">
      <c r="A271" t="s">
        <v>19</v>
      </c>
      <c r="B271" t="s">
        <v>18</v>
      </c>
      <c r="C271" t="str">
        <f t="shared" si="4"/>
        <v>Arsenal Crystal Palace</v>
      </c>
      <c r="D271">
        <v>3.0781548023223801</v>
      </c>
      <c r="E271">
        <v>4.3681478500366202</v>
      </c>
      <c r="F271">
        <v>2.2411470413207999</v>
      </c>
    </row>
    <row r="272" spans="1:6" x14ac:dyDescent="0.2">
      <c r="A272" t="s">
        <v>18</v>
      </c>
      <c r="B272" t="s">
        <v>35</v>
      </c>
      <c r="C272" t="str">
        <f t="shared" si="4"/>
        <v>Crystal Palace Leicester</v>
      </c>
      <c r="D272">
        <v>3.59862852096557</v>
      </c>
      <c r="E272">
        <v>6.9671349525451598</v>
      </c>
      <c r="F272">
        <v>1.72835350036621</v>
      </c>
    </row>
    <row r="273" spans="1:6" x14ac:dyDescent="0.2">
      <c r="A273" t="s">
        <v>19</v>
      </c>
      <c r="B273" t="s">
        <v>27</v>
      </c>
      <c r="C273" t="str">
        <f t="shared" si="4"/>
        <v>Arsenal Leeds</v>
      </c>
      <c r="D273">
        <v>2.1520037651061998</v>
      </c>
      <c r="E273">
        <v>19.324134826660099</v>
      </c>
      <c r="F273">
        <v>2.0679614543914702</v>
      </c>
    </row>
    <row r="274" spans="1:6" x14ac:dyDescent="0.2">
      <c r="A274" t="s">
        <v>30</v>
      </c>
      <c r="B274" t="s">
        <v>28</v>
      </c>
      <c r="C274" t="str">
        <f t="shared" si="4"/>
        <v>Nott'm Forest Wolves</v>
      </c>
      <c r="D274">
        <v>8.6066598892211896</v>
      </c>
      <c r="E274">
        <v>1.9007221460342401</v>
      </c>
      <c r="F274">
        <v>2.7956774234771702</v>
      </c>
    </row>
    <row r="275" spans="1:6" x14ac:dyDescent="0.2">
      <c r="A275" t="s">
        <v>40</v>
      </c>
      <c r="B275" t="s">
        <v>22</v>
      </c>
      <c r="C275" t="str">
        <f t="shared" si="4"/>
        <v>Man City Liverpool</v>
      </c>
      <c r="D275">
        <v>1.0801823139190601</v>
      </c>
      <c r="E275">
        <v>29.328147888183501</v>
      </c>
      <c r="F275">
        <v>24.9168701171875</v>
      </c>
    </row>
    <row r="276" spans="1:6" x14ac:dyDescent="0.2">
      <c r="A276" t="s">
        <v>25</v>
      </c>
      <c r="B276" t="s">
        <v>21</v>
      </c>
      <c r="C276" t="str">
        <f t="shared" si="4"/>
        <v>Bournemouth Fulham</v>
      </c>
      <c r="D276">
        <v>2.22894835472106</v>
      </c>
      <c r="E276">
        <v>3.0695760250091499</v>
      </c>
      <c r="F276">
        <v>4.4330158233642498</v>
      </c>
    </row>
    <row r="277" spans="1:6" x14ac:dyDescent="0.2">
      <c r="A277" t="s">
        <v>38</v>
      </c>
      <c r="B277" t="s">
        <v>36</v>
      </c>
      <c r="C277" t="str">
        <f t="shared" si="4"/>
        <v>Brighton Brentford</v>
      </c>
      <c r="D277">
        <v>1.4937266111373899</v>
      </c>
      <c r="E277">
        <v>11.0427942276</v>
      </c>
      <c r="F277">
        <v>4.1670713424682599</v>
      </c>
    </row>
    <row r="278" spans="1:6" x14ac:dyDescent="0.2">
      <c r="A278" t="s">
        <v>34</v>
      </c>
      <c r="B278" t="s">
        <v>26</v>
      </c>
      <c r="C278" t="str">
        <f t="shared" si="4"/>
        <v>Chelsea Aston Villa</v>
      </c>
      <c r="D278">
        <v>1.71230828762054</v>
      </c>
      <c r="E278">
        <v>4.8002696037292401</v>
      </c>
      <c r="F278">
        <v>4.8152990341186497</v>
      </c>
    </row>
    <row r="279" spans="1:6" x14ac:dyDescent="0.2">
      <c r="A279" t="s">
        <v>29</v>
      </c>
      <c r="B279" t="s">
        <v>37</v>
      </c>
      <c r="C279" t="str">
        <f t="shared" si="4"/>
        <v>Newcastle Man United</v>
      </c>
      <c r="D279">
        <v>2.07072877883911</v>
      </c>
      <c r="E279">
        <v>7.9862933158874503</v>
      </c>
      <c r="F279">
        <v>2.55190753936767</v>
      </c>
    </row>
    <row r="280" spans="1:6" x14ac:dyDescent="0.2">
      <c r="A280" t="s">
        <v>39</v>
      </c>
      <c r="B280" t="s">
        <v>32</v>
      </c>
      <c r="C280" t="str">
        <f t="shared" si="4"/>
        <v>West Ham Southampton</v>
      </c>
      <c r="D280">
        <v>2.3239641189575102</v>
      </c>
      <c r="E280">
        <v>3.8241825103759699</v>
      </c>
      <c r="F280">
        <v>3.2445731163024898</v>
      </c>
    </row>
    <row r="281" spans="1:6" x14ac:dyDescent="0.2">
      <c r="A281" t="s">
        <v>33</v>
      </c>
      <c r="B281" t="s">
        <v>31</v>
      </c>
      <c r="C281" t="str">
        <f t="shared" si="4"/>
        <v>Everton Tottenham</v>
      </c>
      <c r="D281">
        <v>6.7239255905151296</v>
      </c>
      <c r="E281">
        <v>3.27541923522949</v>
      </c>
      <c r="F281">
        <v>1.83159255981445</v>
      </c>
    </row>
    <row r="282" spans="1:6" x14ac:dyDescent="0.2">
      <c r="A282" t="s">
        <v>35</v>
      </c>
      <c r="B282" t="s">
        <v>26</v>
      </c>
      <c r="C282" t="str">
        <f t="shared" si="4"/>
        <v>Leicester Aston Villa</v>
      </c>
      <c r="D282">
        <v>1.2692800760269101</v>
      </c>
      <c r="E282">
        <v>20.276006698608398</v>
      </c>
      <c r="F282">
        <v>6.1412820816040004</v>
      </c>
    </row>
    <row r="283" spans="1:6" x14ac:dyDescent="0.2">
      <c r="A283" t="s">
        <v>25</v>
      </c>
      <c r="B283" t="s">
        <v>38</v>
      </c>
      <c r="C283" t="str">
        <f t="shared" si="4"/>
        <v>Bournemouth Brighton</v>
      </c>
      <c r="D283">
        <v>3.03507351875305</v>
      </c>
      <c r="E283">
        <v>1.9699839353561399</v>
      </c>
      <c r="F283">
        <v>6.1387248039245597</v>
      </c>
    </row>
    <row r="284" spans="1:6" x14ac:dyDescent="0.2">
      <c r="A284" t="s">
        <v>27</v>
      </c>
      <c r="B284" t="s">
        <v>30</v>
      </c>
      <c r="C284" t="str">
        <f t="shared" si="4"/>
        <v>Leeds Nott'm Forest</v>
      </c>
      <c r="D284">
        <v>1.3952610492706199</v>
      </c>
      <c r="E284">
        <v>7.0486106872558496</v>
      </c>
      <c r="F284">
        <v>7.0713176727294904</v>
      </c>
    </row>
    <row r="285" spans="1:6" x14ac:dyDescent="0.2">
      <c r="A285" t="s">
        <v>34</v>
      </c>
      <c r="B285" t="s">
        <v>22</v>
      </c>
      <c r="C285" t="str">
        <f t="shared" si="4"/>
        <v>Chelsea Liverpool</v>
      </c>
      <c r="D285">
        <v>3.3982059955596902</v>
      </c>
      <c r="E285">
        <v>7.7050461769104004</v>
      </c>
      <c r="F285">
        <v>1.7362860441207799</v>
      </c>
    </row>
    <row r="286" spans="1:6" x14ac:dyDescent="0.2">
      <c r="A286" t="s">
        <v>39</v>
      </c>
      <c r="B286" t="s">
        <v>29</v>
      </c>
      <c r="C286" t="str">
        <f t="shared" si="4"/>
        <v>West Ham Newcastle</v>
      </c>
      <c r="D286">
        <v>1.5683130025863601</v>
      </c>
      <c r="E286">
        <v>6.5368180274963299</v>
      </c>
      <c r="F286">
        <v>4.7757196426391602</v>
      </c>
    </row>
    <row r="287" spans="1:6" x14ac:dyDescent="0.2">
      <c r="A287" t="s">
        <v>37</v>
      </c>
      <c r="B287" t="s">
        <v>36</v>
      </c>
      <c r="C287" t="str">
        <f t="shared" si="4"/>
        <v>Man United Brentford</v>
      </c>
      <c r="D287">
        <v>1.8776451349258401</v>
      </c>
      <c r="E287">
        <v>3.0510191917419398</v>
      </c>
      <c r="F287">
        <v>7.1603136062621999</v>
      </c>
    </row>
    <row r="288" spans="1:6" x14ac:dyDescent="0.2">
      <c r="A288" t="s">
        <v>28</v>
      </c>
      <c r="B288" t="s">
        <v>34</v>
      </c>
      <c r="C288" t="str">
        <f t="shared" si="4"/>
        <v>Wolves Chelsea</v>
      </c>
      <c r="D288">
        <v>2.2152280807495099</v>
      </c>
      <c r="E288">
        <v>5.3444066047668404</v>
      </c>
      <c r="F288">
        <v>2.7664990425109801</v>
      </c>
    </row>
    <row r="289" spans="1:6" x14ac:dyDescent="0.2">
      <c r="A289" t="s">
        <v>21</v>
      </c>
      <c r="B289" t="s">
        <v>39</v>
      </c>
      <c r="C289" t="str">
        <f t="shared" si="4"/>
        <v>Fulham West Ham</v>
      </c>
      <c r="D289">
        <v>3.3931262493133501</v>
      </c>
      <c r="E289">
        <v>2.97736597061157</v>
      </c>
      <c r="F289">
        <v>2.7069518566131499</v>
      </c>
    </row>
    <row r="290" spans="1:6" x14ac:dyDescent="0.2">
      <c r="A290" t="s">
        <v>26</v>
      </c>
      <c r="B290" t="s">
        <v>30</v>
      </c>
      <c r="C290" t="str">
        <f t="shared" si="4"/>
        <v>Aston Villa Nott'm Forest</v>
      </c>
      <c r="D290">
        <v>1.5079367160797099</v>
      </c>
      <c r="E290">
        <v>3.2567336559295601</v>
      </c>
      <c r="F290">
        <v>33.572685241699197</v>
      </c>
    </row>
    <row r="291" spans="1:6" x14ac:dyDescent="0.2">
      <c r="A291" t="s">
        <v>31</v>
      </c>
      <c r="B291" t="s">
        <v>38</v>
      </c>
      <c r="C291" t="str">
        <f t="shared" si="4"/>
        <v>Tottenham Brighton</v>
      </c>
      <c r="D291">
        <v>5.3417696952819798</v>
      </c>
      <c r="E291">
        <v>11.713433265686</v>
      </c>
      <c r="F291">
        <v>1.3747138977050699</v>
      </c>
    </row>
    <row r="292" spans="1:6" x14ac:dyDescent="0.2">
      <c r="A292" t="s">
        <v>36</v>
      </c>
      <c r="B292" t="s">
        <v>29</v>
      </c>
      <c r="C292" t="str">
        <f t="shared" si="4"/>
        <v>Brentford Newcastle</v>
      </c>
      <c r="D292">
        <v>10.038372993469199</v>
      </c>
      <c r="E292">
        <v>2.9945359230041499</v>
      </c>
      <c r="F292">
        <v>1.76540970802307</v>
      </c>
    </row>
    <row r="293" spans="1:6" x14ac:dyDescent="0.2">
      <c r="A293" t="s">
        <v>35</v>
      </c>
      <c r="B293" t="s">
        <v>25</v>
      </c>
      <c r="C293" t="str">
        <f t="shared" si="4"/>
        <v>Leicester Bournemouth</v>
      </c>
      <c r="D293">
        <v>2.4764091968536301</v>
      </c>
      <c r="E293">
        <v>3.7567901611328098</v>
      </c>
      <c r="F293">
        <v>3.0302586555480899</v>
      </c>
    </row>
    <row r="294" spans="1:6" x14ac:dyDescent="0.2">
      <c r="A294" t="s">
        <v>37</v>
      </c>
      <c r="B294" t="s">
        <v>33</v>
      </c>
      <c r="C294" t="str">
        <f t="shared" si="4"/>
        <v>Man United Everton</v>
      </c>
      <c r="D294">
        <v>3.0261027812957701</v>
      </c>
      <c r="E294">
        <v>3.5585525035858101</v>
      </c>
      <c r="F294">
        <v>2.5738115310668901</v>
      </c>
    </row>
    <row r="295" spans="1:6" x14ac:dyDescent="0.2">
      <c r="A295" t="s">
        <v>32</v>
      </c>
      <c r="B295" t="s">
        <v>40</v>
      </c>
      <c r="C295" t="str">
        <f t="shared" si="4"/>
        <v>Southampton Man City</v>
      </c>
      <c r="D295">
        <v>7.3540349006652797</v>
      </c>
      <c r="E295">
        <v>4.9947128295898402</v>
      </c>
      <c r="F295">
        <v>1.50645852088928</v>
      </c>
    </row>
    <row r="296" spans="1:6" x14ac:dyDescent="0.2">
      <c r="A296" t="s">
        <v>27</v>
      </c>
      <c r="B296" t="s">
        <v>18</v>
      </c>
      <c r="C296" t="str">
        <f t="shared" si="4"/>
        <v>Leeds Crystal Palace</v>
      </c>
      <c r="D296">
        <v>1.1621580123901301</v>
      </c>
      <c r="E296">
        <v>13.666867256164499</v>
      </c>
      <c r="F296">
        <v>15.068823814391999</v>
      </c>
    </row>
    <row r="297" spans="1:6" x14ac:dyDescent="0.2">
      <c r="A297" t="s">
        <v>22</v>
      </c>
      <c r="B297" t="s">
        <v>19</v>
      </c>
      <c r="C297" t="str">
        <f t="shared" si="4"/>
        <v>Liverpool Arsenal</v>
      </c>
      <c r="D297">
        <v>4.5501184463500897</v>
      </c>
      <c r="E297">
        <v>3.91240310668945</v>
      </c>
      <c r="F297">
        <v>1.90611219406127</v>
      </c>
    </row>
    <row r="298" spans="1:6" x14ac:dyDescent="0.2">
      <c r="A298" t="s">
        <v>31</v>
      </c>
      <c r="B298" t="s">
        <v>25</v>
      </c>
      <c r="C298" t="str">
        <f t="shared" si="4"/>
        <v>Tottenham Bournemouth</v>
      </c>
      <c r="D298">
        <v>3.3263747692108101</v>
      </c>
      <c r="E298">
        <v>12.074037551879799</v>
      </c>
      <c r="F298">
        <v>1.6219282150268499</v>
      </c>
    </row>
    <row r="299" spans="1:6" x14ac:dyDescent="0.2">
      <c r="A299" t="s">
        <v>32</v>
      </c>
      <c r="B299" t="s">
        <v>18</v>
      </c>
      <c r="C299" t="str">
        <f t="shared" si="4"/>
        <v>Southampton Crystal Palace</v>
      </c>
      <c r="D299">
        <v>2.5084278583526598</v>
      </c>
      <c r="E299">
        <v>4.2790794372558496</v>
      </c>
      <c r="F299">
        <v>2.71998691558837</v>
      </c>
    </row>
    <row r="300" spans="1:6" x14ac:dyDescent="0.2">
      <c r="A300" t="s">
        <v>26</v>
      </c>
      <c r="B300" t="s">
        <v>29</v>
      </c>
      <c r="C300" t="str">
        <f t="shared" si="4"/>
        <v>Aston Villa Newcastle</v>
      </c>
      <c r="D300">
        <v>4.9409713745117099</v>
      </c>
      <c r="E300">
        <v>1.58778476715087</v>
      </c>
      <c r="F300">
        <v>5.9593920707702601</v>
      </c>
    </row>
    <row r="301" spans="1:6" x14ac:dyDescent="0.2">
      <c r="A301" t="s">
        <v>40</v>
      </c>
      <c r="B301" t="s">
        <v>35</v>
      </c>
      <c r="C301" t="str">
        <f t="shared" si="4"/>
        <v>Man City Leicester</v>
      </c>
      <c r="D301">
        <v>1.03330338001251</v>
      </c>
      <c r="E301">
        <v>38.178085327148402</v>
      </c>
      <c r="F301">
        <v>165.64497375488199</v>
      </c>
    </row>
    <row r="302" spans="1:6" x14ac:dyDescent="0.2">
      <c r="A302" t="s">
        <v>33</v>
      </c>
      <c r="B302" t="s">
        <v>21</v>
      </c>
      <c r="C302" t="str">
        <f t="shared" si="4"/>
        <v>Everton Fulham</v>
      </c>
      <c r="D302">
        <v>1.4332087039947501</v>
      </c>
      <c r="E302">
        <v>11.079561233520501</v>
      </c>
      <c r="F302">
        <v>4.7167882919311497</v>
      </c>
    </row>
    <row r="303" spans="1:6" x14ac:dyDescent="0.2">
      <c r="A303" t="s">
        <v>34</v>
      </c>
      <c r="B303" t="s">
        <v>38</v>
      </c>
      <c r="C303" t="str">
        <f t="shared" si="4"/>
        <v>Chelsea Brighton</v>
      </c>
      <c r="D303">
        <v>2.33660411834716</v>
      </c>
      <c r="E303">
        <v>2.6006448268890301</v>
      </c>
      <c r="F303">
        <v>5.3330926895141602</v>
      </c>
    </row>
    <row r="304" spans="1:6" x14ac:dyDescent="0.2">
      <c r="A304" t="s">
        <v>28</v>
      </c>
      <c r="B304" t="s">
        <v>36</v>
      </c>
      <c r="C304" t="str">
        <f t="shared" si="4"/>
        <v>Wolves Brentford</v>
      </c>
      <c r="D304">
        <v>1.59349024295806</v>
      </c>
      <c r="E304">
        <v>6.2080526351928702</v>
      </c>
      <c r="F304">
        <v>4.73114013671875</v>
      </c>
    </row>
    <row r="305" spans="1:6" x14ac:dyDescent="0.2">
      <c r="A305" t="s">
        <v>30</v>
      </c>
      <c r="B305" t="s">
        <v>37</v>
      </c>
      <c r="C305" t="str">
        <f t="shared" si="4"/>
        <v>Nott'm Forest Man United</v>
      </c>
      <c r="D305">
        <v>10.2564029693603</v>
      </c>
      <c r="E305">
        <v>7.7241396903991699</v>
      </c>
      <c r="F305">
        <v>1.29360139369964</v>
      </c>
    </row>
    <row r="306" spans="1:6" x14ac:dyDescent="0.2">
      <c r="A306" t="s">
        <v>39</v>
      </c>
      <c r="B306" t="s">
        <v>19</v>
      </c>
      <c r="C306" t="str">
        <f t="shared" si="4"/>
        <v>West Ham Arsenal</v>
      </c>
      <c r="D306">
        <v>2.59915900230407</v>
      </c>
      <c r="E306">
        <v>8.8762092590331996</v>
      </c>
      <c r="F306">
        <v>1.9896558523178101</v>
      </c>
    </row>
    <row r="307" spans="1:6" x14ac:dyDescent="0.2">
      <c r="A307" t="s">
        <v>27</v>
      </c>
      <c r="B307" t="s">
        <v>22</v>
      </c>
      <c r="C307" t="str">
        <f t="shared" si="4"/>
        <v>Leeds Liverpool</v>
      </c>
      <c r="D307">
        <v>1.56138575077056</v>
      </c>
      <c r="E307">
        <v>4.3079962730407697</v>
      </c>
      <c r="F307">
        <v>7.8482604026794398</v>
      </c>
    </row>
    <row r="308" spans="1:6" x14ac:dyDescent="0.2">
      <c r="A308" t="s">
        <v>19</v>
      </c>
      <c r="B308" t="s">
        <v>32</v>
      </c>
      <c r="C308" t="str">
        <f t="shared" si="4"/>
        <v>Arsenal Southampton</v>
      </c>
      <c r="D308">
        <v>1.0546531677246</v>
      </c>
      <c r="E308">
        <v>43.593948364257798</v>
      </c>
      <c r="F308">
        <v>34.623680114746001</v>
      </c>
    </row>
    <row r="309" spans="1:6" x14ac:dyDescent="0.2">
      <c r="A309" t="s">
        <v>35</v>
      </c>
      <c r="B309" t="s">
        <v>28</v>
      </c>
      <c r="C309" t="str">
        <f t="shared" si="4"/>
        <v>Leicester Wolves</v>
      </c>
      <c r="D309">
        <v>2.5664181709289502</v>
      </c>
      <c r="E309">
        <v>5.3564085960388104</v>
      </c>
      <c r="F309">
        <v>2.3603854179382302</v>
      </c>
    </row>
    <row r="310" spans="1:6" x14ac:dyDescent="0.2">
      <c r="A310" t="s">
        <v>22</v>
      </c>
      <c r="B310" t="s">
        <v>30</v>
      </c>
      <c r="C310" t="str">
        <f t="shared" si="4"/>
        <v>Liverpool Nott'm Forest</v>
      </c>
      <c r="D310">
        <v>1.3199089765548699</v>
      </c>
      <c r="E310">
        <v>13.1205444335937</v>
      </c>
      <c r="F310">
        <v>6.01845359802246</v>
      </c>
    </row>
    <row r="311" spans="1:6" x14ac:dyDescent="0.2">
      <c r="A311" t="s">
        <v>36</v>
      </c>
      <c r="B311" t="s">
        <v>26</v>
      </c>
      <c r="C311" t="str">
        <f t="shared" si="4"/>
        <v>Brentford Aston Villa</v>
      </c>
      <c r="D311">
        <v>4.1928038597106898</v>
      </c>
      <c r="E311">
        <v>28.355186462402301</v>
      </c>
      <c r="F311">
        <v>1.37697565555572</v>
      </c>
    </row>
    <row r="312" spans="1:6" x14ac:dyDescent="0.2">
      <c r="A312" t="s">
        <v>18</v>
      </c>
      <c r="B312" t="s">
        <v>33</v>
      </c>
      <c r="C312" t="str">
        <f t="shared" si="4"/>
        <v>Crystal Palace Everton</v>
      </c>
      <c r="D312">
        <v>2.60146141052246</v>
      </c>
      <c r="E312">
        <v>5.1453905105590803</v>
      </c>
      <c r="F312">
        <v>2.3738760948181099</v>
      </c>
    </row>
    <row r="313" spans="1:6" x14ac:dyDescent="0.2">
      <c r="A313" t="s">
        <v>21</v>
      </c>
      <c r="B313" t="s">
        <v>27</v>
      </c>
      <c r="C313" t="str">
        <f t="shared" si="4"/>
        <v>Fulham Leeds</v>
      </c>
      <c r="D313">
        <v>4.2803916931152299</v>
      </c>
      <c r="E313">
        <v>2.33690881729125</v>
      </c>
      <c r="F313">
        <v>2.9545519351959202</v>
      </c>
    </row>
    <row r="314" spans="1:6" x14ac:dyDescent="0.2">
      <c r="A314" t="s">
        <v>25</v>
      </c>
      <c r="B314" t="s">
        <v>39</v>
      </c>
      <c r="C314" t="str">
        <f t="shared" si="4"/>
        <v>Bournemouth West Ham</v>
      </c>
      <c r="D314">
        <v>2.0659840106964098</v>
      </c>
      <c r="E314">
        <v>6.2113265991210902</v>
      </c>
      <c r="F314">
        <v>2.81711602210998</v>
      </c>
    </row>
    <row r="315" spans="1:6" x14ac:dyDescent="0.2">
      <c r="A315" t="s">
        <v>29</v>
      </c>
      <c r="B315" t="s">
        <v>31</v>
      </c>
      <c r="C315" t="str">
        <f t="shared" si="4"/>
        <v>Newcastle Tottenham</v>
      </c>
      <c r="D315">
        <v>3.4723865985870299</v>
      </c>
      <c r="E315">
        <v>17.884292602538999</v>
      </c>
      <c r="F315">
        <v>1.5241611003875699</v>
      </c>
    </row>
    <row r="316" spans="1:6" x14ac:dyDescent="0.2">
      <c r="A316" t="s">
        <v>27</v>
      </c>
      <c r="B316" t="s">
        <v>35</v>
      </c>
      <c r="C316" t="str">
        <f t="shared" si="4"/>
        <v>Leeds Leicester</v>
      </c>
      <c r="D316">
        <v>3.8652455806732098</v>
      </c>
      <c r="E316">
        <v>6.2174878120422301</v>
      </c>
      <c r="F316">
        <v>1.7228084802627499</v>
      </c>
    </row>
    <row r="317" spans="1:6" x14ac:dyDescent="0.2">
      <c r="A317" t="s">
        <v>28</v>
      </c>
      <c r="B317" t="s">
        <v>18</v>
      </c>
      <c r="C317" t="str">
        <f t="shared" si="4"/>
        <v>Wolves Crystal Palace</v>
      </c>
      <c r="D317">
        <v>2.0724220275878902</v>
      </c>
      <c r="E317">
        <v>3.6325480937957701</v>
      </c>
      <c r="F317">
        <v>4.1290917396545401</v>
      </c>
    </row>
    <row r="318" spans="1:6" x14ac:dyDescent="0.2">
      <c r="A318" t="s">
        <v>26</v>
      </c>
      <c r="B318" t="s">
        <v>21</v>
      </c>
      <c r="C318" t="str">
        <f t="shared" si="4"/>
        <v>Aston Villa Fulham</v>
      </c>
      <c r="D318">
        <v>1.45499515533447</v>
      </c>
      <c r="E318">
        <v>3.5124988555908199</v>
      </c>
      <c r="F318">
        <v>35.695327758788999</v>
      </c>
    </row>
    <row r="319" spans="1:6" x14ac:dyDescent="0.2">
      <c r="A319" t="s">
        <v>40</v>
      </c>
      <c r="B319" t="s">
        <v>19</v>
      </c>
      <c r="C319" t="str">
        <f t="shared" si="4"/>
        <v>Man City Arsenal</v>
      </c>
      <c r="D319">
        <v>1.10936939716339</v>
      </c>
      <c r="E319">
        <v>10.9348077774047</v>
      </c>
      <c r="F319">
        <v>140.13710021972599</v>
      </c>
    </row>
    <row r="320" spans="1:6" x14ac:dyDescent="0.2">
      <c r="A320" t="s">
        <v>30</v>
      </c>
      <c r="B320" t="s">
        <v>38</v>
      </c>
      <c r="C320" t="str">
        <f t="shared" si="4"/>
        <v>Nott'm Forest Brighton</v>
      </c>
      <c r="D320">
        <v>8.9599275588989205</v>
      </c>
      <c r="E320">
        <v>4.1966438293456996</v>
      </c>
      <c r="F320">
        <v>1.5382101535797099</v>
      </c>
    </row>
    <row r="321" spans="1:6" x14ac:dyDescent="0.2">
      <c r="A321" t="s">
        <v>34</v>
      </c>
      <c r="B321" t="s">
        <v>36</v>
      </c>
      <c r="C321" t="str">
        <f t="shared" si="4"/>
        <v>Chelsea Brentford</v>
      </c>
      <c r="D321">
        <v>2.7323126792907702</v>
      </c>
      <c r="E321">
        <v>2.73830223083496</v>
      </c>
      <c r="F321">
        <v>3.7199623584747301</v>
      </c>
    </row>
    <row r="322" spans="1:6" x14ac:dyDescent="0.2">
      <c r="A322" t="s">
        <v>39</v>
      </c>
      <c r="B322" t="s">
        <v>22</v>
      </c>
      <c r="C322" t="str">
        <f t="shared" si="4"/>
        <v>West Ham Liverpool</v>
      </c>
      <c r="D322">
        <v>1.69825911521911</v>
      </c>
      <c r="E322">
        <v>10.8285970687866</v>
      </c>
      <c r="F322">
        <v>3.1366281509399401</v>
      </c>
    </row>
    <row r="323" spans="1:6" x14ac:dyDescent="0.2">
      <c r="A323" t="s">
        <v>32</v>
      </c>
      <c r="B323" t="s">
        <v>25</v>
      </c>
      <c r="C323" t="str">
        <f t="shared" ref="C323:C381" si="5">A323 &amp; " " &amp;B323</f>
        <v>Southampton Bournemouth</v>
      </c>
      <c r="D323">
        <v>2.8772161006927401</v>
      </c>
      <c r="E323">
        <v>6.4565334320068297</v>
      </c>
      <c r="F323">
        <v>2.0098080635070801</v>
      </c>
    </row>
    <row r="324" spans="1:6" x14ac:dyDescent="0.2">
      <c r="A324" t="s">
        <v>31</v>
      </c>
      <c r="B324" t="s">
        <v>37</v>
      </c>
      <c r="C324" t="str">
        <f t="shared" si="5"/>
        <v>Tottenham Man United</v>
      </c>
      <c r="D324">
        <v>3.8571527004241899</v>
      </c>
      <c r="E324">
        <v>5.9054355621337802</v>
      </c>
      <c r="F324">
        <v>1.7500692605972199</v>
      </c>
    </row>
    <row r="325" spans="1:6" x14ac:dyDescent="0.2">
      <c r="A325" t="s">
        <v>33</v>
      </c>
      <c r="B325" t="s">
        <v>29</v>
      </c>
      <c r="C325" t="str">
        <f t="shared" si="5"/>
        <v>Everton Newcastle</v>
      </c>
      <c r="D325">
        <v>6.8814620971679599</v>
      </c>
      <c r="E325">
        <v>3.3556048870086599</v>
      </c>
      <c r="F325">
        <v>1.79638624191284</v>
      </c>
    </row>
    <row r="326" spans="1:6" x14ac:dyDescent="0.2">
      <c r="A326" t="s">
        <v>36</v>
      </c>
      <c r="B326" t="s">
        <v>30</v>
      </c>
      <c r="C326" t="str">
        <f t="shared" si="5"/>
        <v>Brentford Nott'm Forest</v>
      </c>
      <c r="D326">
        <v>2.2757406234741202</v>
      </c>
      <c r="E326">
        <v>4.5707416534423801</v>
      </c>
      <c r="F326">
        <v>2.9256899356842001</v>
      </c>
    </row>
    <row r="327" spans="1:6" x14ac:dyDescent="0.2">
      <c r="A327" t="s">
        <v>18</v>
      </c>
      <c r="B327" t="s">
        <v>39</v>
      </c>
      <c r="C327" t="str">
        <f t="shared" si="5"/>
        <v>Crystal Palace West Ham</v>
      </c>
      <c r="D327">
        <v>2.6046574115753098</v>
      </c>
      <c r="E327">
        <v>5.9569211006164497</v>
      </c>
      <c r="F327">
        <v>2.2311446666717498</v>
      </c>
    </row>
    <row r="328" spans="1:6" x14ac:dyDescent="0.2">
      <c r="A328" t="s">
        <v>38</v>
      </c>
      <c r="B328" t="s">
        <v>28</v>
      </c>
      <c r="C328" t="str">
        <f t="shared" si="5"/>
        <v>Brighton Wolves</v>
      </c>
      <c r="D328">
        <v>1.39447665214538</v>
      </c>
      <c r="E328">
        <v>4.4729652404785103</v>
      </c>
      <c r="F328">
        <v>16.857791900634702</v>
      </c>
    </row>
    <row r="329" spans="1:6" x14ac:dyDescent="0.2">
      <c r="A329" t="s">
        <v>22</v>
      </c>
      <c r="B329" t="s">
        <v>31</v>
      </c>
      <c r="C329" t="str">
        <f t="shared" si="5"/>
        <v>Liverpool Tottenham</v>
      </c>
      <c r="D329">
        <v>2.89728832244873</v>
      </c>
      <c r="E329">
        <v>3.94916820526123</v>
      </c>
      <c r="F329">
        <v>2.4898426532745299</v>
      </c>
    </row>
    <row r="330" spans="1:6" x14ac:dyDescent="0.2">
      <c r="A330" t="s">
        <v>21</v>
      </c>
      <c r="B330" t="s">
        <v>40</v>
      </c>
      <c r="C330" t="str">
        <f t="shared" si="5"/>
        <v>Fulham Man City</v>
      </c>
      <c r="D330">
        <v>60.615825653076101</v>
      </c>
      <c r="E330">
        <v>9.15089511871337</v>
      </c>
      <c r="F330">
        <v>1.14387190341949</v>
      </c>
    </row>
    <row r="331" spans="1:6" x14ac:dyDescent="0.2">
      <c r="A331" t="s">
        <v>25</v>
      </c>
      <c r="B331" t="s">
        <v>27</v>
      </c>
      <c r="C331" t="str">
        <f t="shared" si="5"/>
        <v>Bournemouth Leeds</v>
      </c>
      <c r="D331">
        <v>2.76199054718017</v>
      </c>
      <c r="E331">
        <v>7.3202838897704998</v>
      </c>
      <c r="F331">
        <v>1.9946719408035201</v>
      </c>
    </row>
    <row r="332" spans="1:6" x14ac:dyDescent="0.2">
      <c r="A332" t="s">
        <v>37</v>
      </c>
      <c r="B332" t="s">
        <v>26</v>
      </c>
      <c r="C332" t="str">
        <f t="shared" si="5"/>
        <v>Man United Aston Villa</v>
      </c>
      <c r="D332">
        <v>1.43369340896606</v>
      </c>
      <c r="E332">
        <v>3.9607985019683798</v>
      </c>
      <c r="F332">
        <v>19.989423751831001</v>
      </c>
    </row>
    <row r="333" spans="1:6" x14ac:dyDescent="0.2">
      <c r="A333" t="s">
        <v>29</v>
      </c>
      <c r="B333" t="s">
        <v>32</v>
      </c>
      <c r="C333" t="str">
        <f t="shared" si="5"/>
        <v>Newcastle Southampton</v>
      </c>
      <c r="D333">
        <v>1.1213741302490201</v>
      </c>
      <c r="E333">
        <v>21.842716217041001</v>
      </c>
      <c r="F333">
        <v>16.011489868163999</v>
      </c>
    </row>
    <row r="334" spans="1:6" x14ac:dyDescent="0.2">
      <c r="A334" t="s">
        <v>35</v>
      </c>
      <c r="B334" t="s">
        <v>33</v>
      </c>
      <c r="C334" t="str">
        <f t="shared" si="5"/>
        <v>Leicester Everton</v>
      </c>
      <c r="D334">
        <v>1.4902139902114799</v>
      </c>
      <c r="E334">
        <v>6.1518917083740199</v>
      </c>
      <c r="F334">
        <v>6.00947713851928</v>
      </c>
    </row>
    <row r="335" spans="1:6" x14ac:dyDescent="0.2">
      <c r="A335" t="s">
        <v>19</v>
      </c>
      <c r="B335" t="s">
        <v>34</v>
      </c>
      <c r="C335" t="str">
        <f t="shared" si="5"/>
        <v>Arsenal Chelsea</v>
      </c>
      <c r="D335">
        <v>1.4027508497238099</v>
      </c>
      <c r="E335">
        <v>8.1006393432617099</v>
      </c>
      <c r="F335">
        <v>6.1099295616149902</v>
      </c>
    </row>
    <row r="336" spans="1:6" x14ac:dyDescent="0.2">
      <c r="A336" t="s">
        <v>40</v>
      </c>
      <c r="B336" t="s">
        <v>39</v>
      </c>
      <c r="C336" t="str">
        <f t="shared" si="5"/>
        <v>Man City West Ham</v>
      </c>
      <c r="D336">
        <v>1.07882523536682</v>
      </c>
      <c r="E336">
        <v>27.7861728668212</v>
      </c>
      <c r="F336">
        <v>26.9711589813232</v>
      </c>
    </row>
    <row r="337" spans="1:6" x14ac:dyDescent="0.2">
      <c r="A337" t="s">
        <v>22</v>
      </c>
      <c r="B337" t="s">
        <v>21</v>
      </c>
      <c r="C337" t="str">
        <f t="shared" si="5"/>
        <v>Liverpool Fulham</v>
      </c>
      <c r="D337">
        <v>1.38290226459503</v>
      </c>
      <c r="E337">
        <v>3.9190807342529199</v>
      </c>
      <c r="F337">
        <v>46.037948608398402</v>
      </c>
    </row>
    <row r="338" spans="1:6" x14ac:dyDescent="0.2">
      <c r="A338" t="s">
        <v>38</v>
      </c>
      <c r="B338" t="s">
        <v>37</v>
      </c>
      <c r="C338" t="str">
        <f t="shared" si="5"/>
        <v>Brighton Man United</v>
      </c>
      <c r="D338">
        <v>5.24635505676269</v>
      </c>
      <c r="E338">
        <v>20.749082565307599</v>
      </c>
      <c r="F338">
        <v>1.31372106075286</v>
      </c>
    </row>
    <row r="339" spans="1:6" x14ac:dyDescent="0.2">
      <c r="A339" t="s">
        <v>28</v>
      </c>
      <c r="B339" t="s">
        <v>26</v>
      </c>
      <c r="C339" t="str">
        <f t="shared" si="5"/>
        <v>Wolves Aston Villa</v>
      </c>
      <c r="D339">
        <v>2.4076030254364</v>
      </c>
      <c r="E339">
        <v>4.8551664352416903</v>
      </c>
      <c r="F339">
        <v>2.6407310962677002</v>
      </c>
    </row>
    <row r="340" spans="1:6" x14ac:dyDescent="0.2">
      <c r="A340" t="s">
        <v>25</v>
      </c>
      <c r="B340" t="s">
        <v>34</v>
      </c>
      <c r="C340" t="str">
        <f t="shared" si="5"/>
        <v>Bournemouth Chelsea</v>
      </c>
      <c r="D340">
        <v>1.2954854965209901</v>
      </c>
      <c r="E340">
        <v>6.0921392440795898</v>
      </c>
      <c r="F340">
        <v>15.6390161514282</v>
      </c>
    </row>
    <row r="341" spans="1:6" x14ac:dyDescent="0.2">
      <c r="A341" t="s">
        <v>40</v>
      </c>
      <c r="B341" t="s">
        <v>27</v>
      </c>
      <c r="C341" t="str">
        <f t="shared" si="5"/>
        <v>Man City Leeds</v>
      </c>
      <c r="D341">
        <v>1.0160115957260101</v>
      </c>
      <c r="E341">
        <v>69.921150207519503</v>
      </c>
      <c r="F341">
        <v>686.143798828125</v>
      </c>
    </row>
    <row r="342" spans="1:6" x14ac:dyDescent="0.2">
      <c r="A342" t="s">
        <v>22</v>
      </c>
      <c r="B342" t="s">
        <v>36</v>
      </c>
      <c r="C342" t="str">
        <f t="shared" si="5"/>
        <v>Liverpool Brentford</v>
      </c>
      <c r="D342">
        <v>1.08862793445587</v>
      </c>
      <c r="E342">
        <v>20.664085388183501</v>
      </c>
      <c r="F342">
        <v>30.285207748413001</v>
      </c>
    </row>
    <row r="343" spans="1:6" x14ac:dyDescent="0.2">
      <c r="A343" t="s">
        <v>31</v>
      </c>
      <c r="B343" t="s">
        <v>18</v>
      </c>
      <c r="C343" t="str">
        <f t="shared" si="5"/>
        <v>Tottenham Crystal Palace</v>
      </c>
      <c r="D343">
        <v>2.6260101795196502</v>
      </c>
      <c r="E343">
        <v>5.3173494338989196</v>
      </c>
      <c r="F343">
        <v>2.3194830417632999</v>
      </c>
    </row>
    <row r="344" spans="1:6" x14ac:dyDescent="0.2">
      <c r="A344" t="s">
        <v>39</v>
      </c>
      <c r="B344" t="s">
        <v>37</v>
      </c>
      <c r="C344" t="str">
        <f t="shared" si="5"/>
        <v>West Ham Man United</v>
      </c>
      <c r="D344">
        <v>4.2812681198120099</v>
      </c>
      <c r="E344">
        <v>3.60460352897644</v>
      </c>
      <c r="F344">
        <v>2.0449843406677202</v>
      </c>
    </row>
    <row r="345" spans="1:6" x14ac:dyDescent="0.2">
      <c r="A345" t="s">
        <v>29</v>
      </c>
      <c r="B345" t="s">
        <v>19</v>
      </c>
      <c r="C345" t="str">
        <f t="shared" si="5"/>
        <v>Newcastle Arsenal</v>
      </c>
      <c r="D345">
        <v>1.2541856765746999</v>
      </c>
      <c r="E345">
        <v>14.400264739990201</v>
      </c>
      <c r="F345">
        <v>7.5060033798217702</v>
      </c>
    </row>
    <row r="346" spans="1:6" x14ac:dyDescent="0.2">
      <c r="A346" t="s">
        <v>30</v>
      </c>
      <c r="B346" t="s">
        <v>32</v>
      </c>
      <c r="C346" t="str">
        <f t="shared" si="5"/>
        <v>Nott'm Forest Southampton</v>
      </c>
      <c r="D346">
        <v>2.9938285350799498</v>
      </c>
      <c r="E346">
        <v>3.87976694107055</v>
      </c>
      <c r="F346">
        <v>2.4495866298675502</v>
      </c>
    </row>
    <row r="347" spans="1:6" x14ac:dyDescent="0.2">
      <c r="A347" t="s">
        <v>38</v>
      </c>
      <c r="B347" t="s">
        <v>33</v>
      </c>
      <c r="C347" t="str">
        <f t="shared" si="5"/>
        <v>Brighton Everton</v>
      </c>
      <c r="D347">
        <v>1.3205938339233301</v>
      </c>
      <c r="E347">
        <v>12.437505722045801</v>
      </c>
      <c r="F347">
        <v>6.1590428352355904</v>
      </c>
    </row>
    <row r="348" spans="1:6" x14ac:dyDescent="0.2">
      <c r="A348" t="s">
        <v>21</v>
      </c>
      <c r="B348" t="s">
        <v>35</v>
      </c>
      <c r="C348" t="str">
        <f t="shared" si="5"/>
        <v>Fulham Leicester</v>
      </c>
      <c r="D348">
        <v>4.9985365867614702</v>
      </c>
      <c r="E348">
        <v>3.4167850017547599</v>
      </c>
      <c r="F348">
        <v>1.9713419675827</v>
      </c>
    </row>
    <row r="349" spans="1:6" x14ac:dyDescent="0.2">
      <c r="A349" t="s">
        <v>34</v>
      </c>
      <c r="B349" t="s">
        <v>30</v>
      </c>
      <c r="C349" t="str">
        <f t="shared" si="5"/>
        <v>Chelsea Nott'm Forest</v>
      </c>
      <c r="D349">
        <v>4.4431486129760698</v>
      </c>
      <c r="E349">
        <v>4.2570924758911097</v>
      </c>
      <c r="F349">
        <v>1.85174119472503</v>
      </c>
    </row>
    <row r="350" spans="1:6" x14ac:dyDescent="0.2">
      <c r="A350" t="s">
        <v>26</v>
      </c>
      <c r="B350" t="s">
        <v>31</v>
      </c>
      <c r="C350" t="str">
        <f t="shared" si="5"/>
        <v>Aston Villa Tottenham</v>
      </c>
      <c r="D350">
        <v>3.95070123672485</v>
      </c>
      <c r="E350">
        <v>9.8174343109130806</v>
      </c>
      <c r="F350">
        <v>1.55033767223358</v>
      </c>
    </row>
    <row r="351" spans="1:6" x14ac:dyDescent="0.2">
      <c r="A351" t="s">
        <v>37</v>
      </c>
      <c r="B351" t="s">
        <v>28</v>
      </c>
      <c r="C351" t="str">
        <f t="shared" si="5"/>
        <v>Man United Wolves</v>
      </c>
      <c r="D351">
        <v>2.2574870586395201</v>
      </c>
      <c r="E351">
        <v>2.4103922843933101</v>
      </c>
      <c r="F351">
        <v>7.03436231613159</v>
      </c>
    </row>
    <row r="352" spans="1:6" x14ac:dyDescent="0.2">
      <c r="A352" t="s">
        <v>18</v>
      </c>
      <c r="B352" t="s">
        <v>25</v>
      </c>
      <c r="C352" t="str">
        <f t="shared" si="5"/>
        <v>Crystal Palace Bournemouth</v>
      </c>
      <c r="D352">
        <v>3.6495335102081299</v>
      </c>
      <c r="E352">
        <v>4.0182018280029297</v>
      </c>
      <c r="F352">
        <v>2.0958876609802202</v>
      </c>
    </row>
    <row r="353" spans="1:6" x14ac:dyDescent="0.2">
      <c r="A353" t="s">
        <v>32</v>
      </c>
      <c r="B353" t="s">
        <v>21</v>
      </c>
      <c r="C353" t="str">
        <f t="shared" si="5"/>
        <v>Southampton Fulham</v>
      </c>
      <c r="D353">
        <v>2.7241394519805899</v>
      </c>
      <c r="E353">
        <v>3.54607009887695</v>
      </c>
      <c r="F353">
        <v>2.8497397899627601</v>
      </c>
    </row>
    <row r="354" spans="1:6" x14ac:dyDescent="0.2">
      <c r="A354" t="s">
        <v>27</v>
      </c>
      <c r="B354" t="s">
        <v>29</v>
      </c>
      <c r="C354" t="str">
        <f t="shared" si="5"/>
        <v>Leeds Newcastle</v>
      </c>
      <c r="D354">
        <v>6.1351251602172798</v>
      </c>
      <c r="E354">
        <v>4.3894972801208496</v>
      </c>
      <c r="F354">
        <v>1.64153039455413</v>
      </c>
    </row>
    <row r="355" spans="1:6" x14ac:dyDescent="0.2">
      <c r="A355" t="s">
        <v>19</v>
      </c>
      <c r="B355" t="s">
        <v>38</v>
      </c>
      <c r="C355" t="str">
        <f t="shared" si="5"/>
        <v>Arsenal Brighton</v>
      </c>
      <c r="D355">
        <v>1.82768595218658</v>
      </c>
      <c r="E355">
        <v>3.1089701652526802</v>
      </c>
      <c r="F355">
        <v>7.6213626861572203</v>
      </c>
    </row>
    <row r="356" spans="1:6" x14ac:dyDescent="0.2">
      <c r="A356" t="s">
        <v>33</v>
      </c>
      <c r="B356" t="s">
        <v>40</v>
      </c>
      <c r="C356" t="str">
        <f t="shared" si="5"/>
        <v>Everton Man City</v>
      </c>
      <c r="D356">
        <v>37.258777618408203</v>
      </c>
      <c r="E356">
        <v>2.09963679313659</v>
      </c>
      <c r="F356">
        <v>2.0125265121459899</v>
      </c>
    </row>
    <row r="357" spans="1:6" x14ac:dyDescent="0.2">
      <c r="A357" t="s">
        <v>36</v>
      </c>
      <c r="B357" t="s">
        <v>39</v>
      </c>
      <c r="C357" t="str">
        <f t="shared" si="5"/>
        <v>Brentford West Ham</v>
      </c>
      <c r="D357">
        <v>2.1826467514038002</v>
      </c>
      <c r="E357">
        <v>3.81376028060913</v>
      </c>
      <c r="F357">
        <v>3.5761258602142298</v>
      </c>
    </row>
    <row r="358" spans="1:6" x14ac:dyDescent="0.2">
      <c r="A358" t="s">
        <v>35</v>
      </c>
      <c r="B358" t="s">
        <v>22</v>
      </c>
      <c r="C358" t="str">
        <f t="shared" si="5"/>
        <v>Leicester Liverpool</v>
      </c>
      <c r="D358">
        <v>11.789536476135201</v>
      </c>
      <c r="E358">
        <v>22.614374160766602</v>
      </c>
      <c r="F358">
        <v>1.14815914630889</v>
      </c>
    </row>
    <row r="359" spans="1:6" x14ac:dyDescent="0.2">
      <c r="A359" t="s">
        <v>29</v>
      </c>
      <c r="B359" t="s">
        <v>38</v>
      </c>
      <c r="C359" t="str">
        <f t="shared" si="5"/>
        <v>Newcastle Brighton</v>
      </c>
      <c r="D359">
        <v>1.9944154024124101</v>
      </c>
      <c r="E359">
        <v>4.3440632820129297</v>
      </c>
      <c r="F359">
        <v>3.7257719039916899</v>
      </c>
    </row>
    <row r="360" spans="1:6" x14ac:dyDescent="0.2">
      <c r="A360" t="s">
        <v>31</v>
      </c>
      <c r="B360" t="s">
        <v>36</v>
      </c>
      <c r="C360" t="str">
        <f t="shared" si="5"/>
        <v>Tottenham Brentford</v>
      </c>
      <c r="D360">
        <v>2.5222349166870099</v>
      </c>
      <c r="E360">
        <v>4.63741111755371</v>
      </c>
      <c r="F360">
        <v>2.57805895805358</v>
      </c>
    </row>
    <row r="361" spans="1:6" x14ac:dyDescent="0.2">
      <c r="A361" t="s">
        <v>30</v>
      </c>
      <c r="B361" t="s">
        <v>19</v>
      </c>
      <c r="C361" t="str">
        <f t="shared" si="5"/>
        <v>Nott'm Forest Arsenal</v>
      </c>
      <c r="D361">
        <v>1.7181800603866499</v>
      </c>
      <c r="E361">
        <v>8.8620252609252894</v>
      </c>
      <c r="F361">
        <v>3.2771005630493102</v>
      </c>
    </row>
    <row r="362" spans="1:6" x14ac:dyDescent="0.2">
      <c r="A362" t="s">
        <v>21</v>
      </c>
      <c r="B362" t="s">
        <v>18</v>
      </c>
      <c r="C362" t="str">
        <f t="shared" si="5"/>
        <v>Fulham Crystal Palace</v>
      </c>
      <c r="D362">
        <v>4.5193152427673304</v>
      </c>
      <c r="E362">
        <v>4.07981157302856</v>
      </c>
      <c r="F362">
        <v>1.8739989995956401</v>
      </c>
    </row>
    <row r="363" spans="1:6" x14ac:dyDescent="0.2">
      <c r="A363" t="s">
        <v>22</v>
      </c>
      <c r="B363" t="s">
        <v>26</v>
      </c>
      <c r="C363" t="str">
        <f t="shared" si="5"/>
        <v>Liverpool Aston Villa</v>
      </c>
      <c r="D363">
        <v>1.0960681438446001</v>
      </c>
      <c r="E363">
        <v>22.942604064941399</v>
      </c>
      <c r="F363">
        <v>22.6958408355712</v>
      </c>
    </row>
    <row r="364" spans="1:6" x14ac:dyDescent="0.2">
      <c r="A364" t="s">
        <v>28</v>
      </c>
      <c r="B364" t="s">
        <v>33</v>
      </c>
      <c r="C364" t="str">
        <f t="shared" si="5"/>
        <v>Wolves Everton</v>
      </c>
      <c r="D364">
        <v>1.5124096870422301</v>
      </c>
      <c r="E364">
        <v>7.8908801078796298</v>
      </c>
      <c r="F364">
        <v>4.7153153419494602</v>
      </c>
    </row>
    <row r="365" spans="1:6" x14ac:dyDescent="0.2">
      <c r="A365" t="s">
        <v>25</v>
      </c>
      <c r="B365" t="s">
        <v>37</v>
      </c>
      <c r="C365" t="str">
        <f t="shared" si="5"/>
        <v>Bournemouth Man United</v>
      </c>
      <c r="D365">
        <v>3.0287809371948198</v>
      </c>
      <c r="E365">
        <v>3.88621950149536</v>
      </c>
      <c r="F365">
        <v>2.4241559505462602</v>
      </c>
    </row>
    <row r="366" spans="1:6" x14ac:dyDescent="0.2">
      <c r="A366" t="s">
        <v>39</v>
      </c>
      <c r="B366" t="s">
        <v>27</v>
      </c>
      <c r="C366" t="str">
        <f t="shared" si="5"/>
        <v>West Ham Leeds</v>
      </c>
      <c r="D366">
        <v>2.61349153518676</v>
      </c>
      <c r="E366">
        <v>3.2488708496093701</v>
      </c>
      <c r="F366">
        <v>3.2302777767181299</v>
      </c>
    </row>
    <row r="367" spans="1:6" x14ac:dyDescent="0.2">
      <c r="A367" t="s">
        <v>38</v>
      </c>
      <c r="B367" t="s">
        <v>32</v>
      </c>
      <c r="C367" t="str">
        <f t="shared" si="5"/>
        <v>Brighton Southampton</v>
      </c>
      <c r="D367">
        <v>1.61921215057373</v>
      </c>
      <c r="E367">
        <v>22.7272224426269</v>
      </c>
      <c r="F367">
        <v>2.9549460411071702</v>
      </c>
    </row>
    <row r="368" spans="1:6" x14ac:dyDescent="0.2">
      <c r="A368" t="s">
        <v>40</v>
      </c>
      <c r="B368" t="s">
        <v>34</v>
      </c>
      <c r="C368" t="str">
        <f t="shared" si="5"/>
        <v>Man City Chelsea</v>
      </c>
      <c r="D368">
        <v>1.1243546009063701</v>
      </c>
      <c r="E368">
        <v>12.631359100341699</v>
      </c>
      <c r="F368">
        <v>31.8138217926025</v>
      </c>
    </row>
    <row r="369" spans="1:6" x14ac:dyDescent="0.2">
      <c r="A369" t="s">
        <v>29</v>
      </c>
      <c r="B369" t="s">
        <v>35</v>
      </c>
      <c r="C369" t="str">
        <f t="shared" si="5"/>
        <v>Newcastle Leicester</v>
      </c>
      <c r="D369">
        <v>1.4524451494216899</v>
      </c>
      <c r="E369">
        <v>10.767346382141101</v>
      </c>
      <c r="F369">
        <v>4.5738868713378897</v>
      </c>
    </row>
    <row r="370" spans="1:6" x14ac:dyDescent="0.2">
      <c r="A370" t="s">
        <v>38</v>
      </c>
      <c r="B370" t="s">
        <v>40</v>
      </c>
      <c r="C370" t="str">
        <f t="shared" si="5"/>
        <v>Brighton Man City</v>
      </c>
      <c r="D370">
        <v>18.968675613403299</v>
      </c>
      <c r="E370">
        <v>14.487442970275801</v>
      </c>
      <c r="F370">
        <v>1.1386198997497501</v>
      </c>
    </row>
    <row r="371" spans="1:6" x14ac:dyDescent="0.2">
      <c r="A371" t="s">
        <v>37</v>
      </c>
      <c r="B371" t="s">
        <v>34</v>
      </c>
      <c r="C371" t="str">
        <f t="shared" si="5"/>
        <v>Man United Chelsea</v>
      </c>
      <c r="D371">
        <v>2.3375968933105402</v>
      </c>
      <c r="E371">
        <v>3.9629709720611501</v>
      </c>
      <c r="F371">
        <v>3.1262276172637899</v>
      </c>
    </row>
    <row r="372" spans="1:6" x14ac:dyDescent="0.2">
      <c r="A372" t="s">
        <v>19</v>
      </c>
      <c r="B372" t="s">
        <v>28</v>
      </c>
      <c r="C372" t="str">
        <f t="shared" si="5"/>
        <v>Arsenal Wolves</v>
      </c>
      <c r="D372">
        <v>1.93899202346801</v>
      </c>
      <c r="E372">
        <v>5.4038243293762198</v>
      </c>
      <c r="F372">
        <v>3.3420896530151301</v>
      </c>
    </row>
    <row r="373" spans="1:6" x14ac:dyDescent="0.2">
      <c r="A373" t="s">
        <v>27</v>
      </c>
      <c r="B373" t="s">
        <v>31</v>
      </c>
      <c r="C373" t="str">
        <f t="shared" si="5"/>
        <v>Leeds Tottenham</v>
      </c>
      <c r="D373">
        <v>6.16279792785644</v>
      </c>
      <c r="E373">
        <v>8.3296976089477504</v>
      </c>
      <c r="F373">
        <v>1.39337158203125</v>
      </c>
    </row>
    <row r="374" spans="1:6" x14ac:dyDescent="0.2">
      <c r="A374" t="s">
        <v>34</v>
      </c>
      <c r="B374" t="s">
        <v>29</v>
      </c>
      <c r="C374" t="str">
        <f t="shared" si="5"/>
        <v>Chelsea Newcastle</v>
      </c>
      <c r="D374">
        <v>4.0923953056335396</v>
      </c>
      <c r="E374">
        <v>3.5430450439453098</v>
      </c>
      <c r="F374">
        <v>2.1123731136321999</v>
      </c>
    </row>
    <row r="375" spans="1:6" x14ac:dyDescent="0.2">
      <c r="A375" t="s">
        <v>36</v>
      </c>
      <c r="B375" t="s">
        <v>40</v>
      </c>
      <c r="C375" t="str">
        <f t="shared" si="5"/>
        <v>Brentford Man City</v>
      </c>
      <c r="D375">
        <v>10.9343605041503</v>
      </c>
      <c r="E375">
        <v>16.219682693481399</v>
      </c>
      <c r="F375">
        <v>1.1807885169982899</v>
      </c>
    </row>
    <row r="376" spans="1:6" x14ac:dyDescent="0.2">
      <c r="A376" t="s">
        <v>33</v>
      </c>
      <c r="B376" t="s">
        <v>25</v>
      </c>
      <c r="C376" t="str">
        <f t="shared" si="5"/>
        <v>Everton Bournemouth</v>
      </c>
      <c r="D376">
        <v>2.4119832515716499</v>
      </c>
      <c r="E376">
        <v>2.8225107192993102</v>
      </c>
      <c r="F376">
        <v>4.3269639015197701</v>
      </c>
    </row>
    <row r="377" spans="1:6" x14ac:dyDescent="0.2">
      <c r="A377" t="s">
        <v>26</v>
      </c>
      <c r="B377" t="s">
        <v>38</v>
      </c>
      <c r="C377" t="str">
        <f t="shared" si="5"/>
        <v>Aston Villa Brighton</v>
      </c>
      <c r="D377">
        <v>1.8630359172821001</v>
      </c>
      <c r="E377">
        <v>8.1172962188720703</v>
      </c>
      <c r="F377">
        <v>2.94076180458068</v>
      </c>
    </row>
    <row r="378" spans="1:6" x14ac:dyDescent="0.2">
      <c r="A378" t="s">
        <v>35</v>
      </c>
      <c r="B378" t="s">
        <v>39</v>
      </c>
      <c r="C378" t="str">
        <f t="shared" si="5"/>
        <v>Leicester West Ham</v>
      </c>
      <c r="D378">
        <v>1.73415279388427</v>
      </c>
      <c r="E378">
        <v>4.8087391853332502</v>
      </c>
      <c r="F378">
        <v>4.6426367759704501</v>
      </c>
    </row>
    <row r="379" spans="1:6" x14ac:dyDescent="0.2">
      <c r="A379" t="s">
        <v>32</v>
      </c>
      <c r="B379" t="s">
        <v>22</v>
      </c>
      <c r="C379" t="str">
        <f t="shared" si="5"/>
        <v>Southampton Liverpool</v>
      </c>
      <c r="D379">
        <v>3.55074787139892</v>
      </c>
      <c r="E379">
        <v>4.6495423316955504</v>
      </c>
      <c r="F379">
        <v>1.9869091510772701</v>
      </c>
    </row>
    <row r="380" spans="1:6" x14ac:dyDescent="0.2">
      <c r="A380" t="s">
        <v>18</v>
      </c>
      <c r="B380" t="s">
        <v>30</v>
      </c>
      <c r="C380" t="str">
        <f t="shared" si="5"/>
        <v>Crystal Palace Nott'm Forest</v>
      </c>
      <c r="D380">
        <v>4.4687232971191397</v>
      </c>
      <c r="E380">
        <v>3.4681167602539</v>
      </c>
      <c r="F380">
        <v>2.04967808723449</v>
      </c>
    </row>
    <row r="381" spans="1:6" x14ac:dyDescent="0.2">
      <c r="A381" t="s">
        <v>37</v>
      </c>
      <c r="B381" t="s">
        <v>21</v>
      </c>
      <c r="C381" t="str">
        <f t="shared" si="5"/>
        <v>Man United Fulham</v>
      </c>
      <c r="D381">
        <v>1.8815494775771999</v>
      </c>
      <c r="E381">
        <v>2.9510982036590501</v>
      </c>
      <c r="F381">
        <v>7.7121086120605398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43A2-2320-904A-B4F4-D3BBBBC6F71A}">
  <dimension ref="A1:F381"/>
  <sheetViews>
    <sheetView workbookViewId="0">
      <selection activeCell="A2" sqref="A2:C381"/>
    </sheetView>
  </sheetViews>
  <sheetFormatPr baseColWidth="10" defaultRowHeight="16" x14ac:dyDescent="0.2"/>
  <cols>
    <col min="1" max="2" width="40.83203125" bestFit="1" customWidth="1"/>
    <col min="3" max="3" width="40.83203125" customWidth="1"/>
    <col min="4" max="4" width="18.83203125" bestFit="1" customWidth="1"/>
    <col min="5" max="6" width="23" bestFit="1" customWidth="1"/>
  </cols>
  <sheetData>
    <row r="1" spans="1:6" x14ac:dyDescent="0.2">
      <c r="A1" t="s">
        <v>52</v>
      </c>
      <c r="B1" t="s">
        <v>53</v>
      </c>
      <c r="D1" t="s">
        <v>54</v>
      </c>
      <c r="E1" t="s">
        <v>55</v>
      </c>
      <c r="F1" t="s">
        <v>56</v>
      </c>
    </row>
    <row r="2" spans="1:6" x14ac:dyDescent="0.2">
      <c r="A2" t="s">
        <v>18</v>
      </c>
      <c r="B2" t="s">
        <v>19</v>
      </c>
      <c r="C2" t="str">
        <f>A2 &amp; " " &amp;B2</f>
        <v>Crystal Palace Arsenal</v>
      </c>
      <c r="D2">
        <v>428.1318359375</v>
      </c>
      <c r="E2">
        <v>15131.939453125</v>
      </c>
      <c r="F2">
        <v>1.00240767002105</v>
      </c>
    </row>
    <row r="3" spans="1:6" x14ac:dyDescent="0.2">
      <c r="A3" t="s">
        <v>21</v>
      </c>
      <c r="B3" t="s">
        <v>22</v>
      </c>
      <c r="C3" t="str">
        <f t="shared" ref="C3:C66" si="0">A3 &amp; " " &amp;B3</f>
        <v>Fulham Liverpool</v>
      </c>
      <c r="D3">
        <v>58.769435882568303</v>
      </c>
      <c r="E3">
        <v>430.06378173828102</v>
      </c>
      <c r="F3">
        <v>1.0197223424911499</v>
      </c>
    </row>
    <row r="4" spans="1:6" x14ac:dyDescent="0.2">
      <c r="A4" t="s">
        <v>33</v>
      </c>
      <c r="B4" t="s">
        <v>34</v>
      </c>
      <c r="C4" t="str">
        <f t="shared" si="0"/>
        <v>Everton Chelsea</v>
      </c>
      <c r="D4">
        <v>1.0942898988723699</v>
      </c>
      <c r="E4">
        <v>921.17498779296795</v>
      </c>
      <c r="F4">
        <v>11.7536764144897</v>
      </c>
    </row>
    <row r="5" spans="1:6" x14ac:dyDescent="0.2">
      <c r="A5" t="s">
        <v>25</v>
      </c>
      <c r="B5" t="s">
        <v>26</v>
      </c>
      <c r="C5" t="str">
        <f t="shared" si="0"/>
        <v>Bournemouth Aston Villa</v>
      </c>
      <c r="D5">
        <v>352.17901611328102</v>
      </c>
      <c r="E5">
        <v>9981.7080078125</v>
      </c>
      <c r="F5">
        <v>1.0029482841491699</v>
      </c>
    </row>
    <row r="6" spans="1:6" x14ac:dyDescent="0.2">
      <c r="A6" t="s">
        <v>31</v>
      </c>
      <c r="B6" t="s">
        <v>32</v>
      </c>
      <c r="C6" t="str">
        <f t="shared" si="0"/>
        <v>Tottenham Southampton</v>
      </c>
      <c r="D6">
        <v>106.26641845703099</v>
      </c>
      <c r="E6">
        <v>194.85018920898401</v>
      </c>
      <c r="F6">
        <v>1.0147570371627801</v>
      </c>
    </row>
    <row r="7" spans="1:6" x14ac:dyDescent="0.2">
      <c r="A7" t="s">
        <v>27</v>
      </c>
      <c r="B7" t="s">
        <v>28</v>
      </c>
      <c r="C7" t="str">
        <f t="shared" si="0"/>
        <v>Leeds Wolves</v>
      </c>
      <c r="D7">
        <v>2.4593234062194802</v>
      </c>
      <c r="E7">
        <v>958.56872558593705</v>
      </c>
      <c r="F7">
        <v>1.68821704387664</v>
      </c>
    </row>
    <row r="8" spans="1:6" x14ac:dyDescent="0.2">
      <c r="A8" t="s">
        <v>29</v>
      </c>
      <c r="B8" t="s">
        <v>30</v>
      </c>
      <c r="C8" t="str">
        <f t="shared" si="0"/>
        <v>Newcastle Nott'm Forest</v>
      </c>
      <c r="D8">
        <v>1.1879680156707699</v>
      </c>
      <c r="E8">
        <v>6.4638819694518999</v>
      </c>
      <c r="F8">
        <v>284.03741455078102</v>
      </c>
    </row>
    <row r="9" spans="1:6" x14ac:dyDescent="0.2">
      <c r="A9" t="s">
        <v>37</v>
      </c>
      <c r="B9" t="s">
        <v>38</v>
      </c>
      <c r="C9" t="str">
        <f t="shared" si="0"/>
        <v>Man United Brighton</v>
      </c>
      <c r="D9">
        <v>8175.552734375</v>
      </c>
      <c r="E9">
        <v>75.165451049804602</v>
      </c>
      <c r="F9">
        <v>1.0136090517044001</v>
      </c>
    </row>
    <row r="10" spans="1:6" x14ac:dyDescent="0.2">
      <c r="A10" t="s">
        <v>39</v>
      </c>
      <c r="B10" t="s">
        <v>40</v>
      </c>
      <c r="C10" t="str">
        <f t="shared" si="0"/>
        <v>West Ham Man City</v>
      </c>
      <c r="D10">
        <v>10.7402334213256</v>
      </c>
      <c r="E10">
        <v>608.38909912109295</v>
      </c>
      <c r="F10">
        <v>1.1046689748764</v>
      </c>
    </row>
    <row r="11" spans="1:6" x14ac:dyDescent="0.2">
      <c r="A11" t="s">
        <v>35</v>
      </c>
      <c r="B11" t="s">
        <v>36</v>
      </c>
      <c r="C11" t="str">
        <f t="shared" si="0"/>
        <v>Leicester Brentford</v>
      </c>
      <c r="D11">
        <v>1.05436539649963</v>
      </c>
      <c r="E11">
        <v>19.3996677398681</v>
      </c>
      <c r="F11">
        <v>66843.734375</v>
      </c>
    </row>
    <row r="12" spans="1:6" x14ac:dyDescent="0.2">
      <c r="A12" t="s">
        <v>26</v>
      </c>
      <c r="B12" t="s">
        <v>33</v>
      </c>
      <c r="C12" t="str">
        <f t="shared" si="0"/>
        <v>Aston Villa Everton</v>
      </c>
      <c r="D12">
        <v>116.543663024902</v>
      </c>
      <c r="E12">
        <v>1528.37841796875</v>
      </c>
      <c r="F12">
        <v>1.00932085514068</v>
      </c>
    </row>
    <row r="13" spans="1:6" x14ac:dyDescent="0.2">
      <c r="A13" t="s">
        <v>28</v>
      </c>
      <c r="B13" t="s">
        <v>21</v>
      </c>
      <c r="C13" t="str">
        <f t="shared" si="0"/>
        <v>Wolves Fulham</v>
      </c>
      <c r="D13">
        <v>1.1033407449722199</v>
      </c>
      <c r="E13">
        <v>1229.07995605468</v>
      </c>
      <c r="F13">
        <v>10.770285606384199</v>
      </c>
    </row>
    <row r="14" spans="1:6" x14ac:dyDescent="0.2">
      <c r="A14" t="s">
        <v>19</v>
      </c>
      <c r="B14" t="s">
        <v>35</v>
      </c>
      <c r="C14" t="str">
        <f t="shared" si="0"/>
        <v>Arsenal Leicester</v>
      </c>
      <c r="D14">
        <v>1.1455671787261901</v>
      </c>
      <c r="E14">
        <v>335.15393066406199</v>
      </c>
      <c r="F14">
        <v>8.0589103698730398</v>
      </c>
    </row>
    <row r="15" spans="1:6" x14ac:dyDescent="0.2">
      <c r="A15" t="s">
        <v>36</v>
      </c>
      <c r="B15" t="s">
        <v>37</v>
      </c>
      <c r="C15" t="str">
        <f t="shared" si="0"/>
        <v>Brentford Man United</v>
      </c>
      <c r="D15">
        <v>325.651763916015</v>
      </c>
      <c r="E15">
        <v>30491.59375</v>
      </c>
      <c r="F15">
        <v>1.0031132698059</v>
      </c>
    </row>
    <row r="16" spans="1:6" x14ac:dyDescent="0.2">
      <c r="A16" t="s">
        <v>40</v>
      </c>
      <c r="B16" t="s">
        <v>25</v>
      </c>
      <c r="C16" t="str">
        <f t="shared" si="0"/>
        <v>Man City Bournemouth</v>
      </c>
      <c r="D16">
        <v>2366.17358398437</v>
      </c>
      <c r="E16">
        <v>1.02590775489807</v>
      </c>
      <c r="F16">
        <v>40.272354125976499</v>
      </c>
    </row>
    <row r="17" spans="1:6" x14ac:dyDescent="0.2">
      <c r="A17" t="s">
        <v>38</v>
      </c>
      <c r="B17" t="s">
        <v>29</v>
      </c>
      <c r="C17" t="str">
        <f t="shared" si="0"/>
        <v>Brighton Newcastle</v>
      </c>
      <c r="D17">
        <v>51.319969177246001</v>
      </c>
      <c r="E17">
        <v>46.641704559326101</v>
      </c>
      <c r="F17">
        <v>1.0426720380782999</v>
      </c>
    </row>
    <row r="18" spans="1:6" x14ac:dyDescent="0.2">
      <c r="A18" t="s">
        <v>32</v>
      </c>
      <c r="B18" t="s">
        <v>27</v>
      </c>
      <c r="C18" t="str">
        <f t="shared" si="0"/>
        <v>Southampton Leeds</v>
      </c>
      <c r="D18">
        <v>4.5333781242370597</v>
      </c>
      <c r="E18">
        <v>48.193901062011697</v>
      </c>
      <c r="F18">
        <v>1.3181058168411199</v>
      </c>
    </row>
    <row r="19" spans="1:6" x14ac:dyDescent="0.2">
      <c r="A19" t="s">
        <v>30</v>
      </c>
      <c r="B19" t="s">
        <v>39</v>
      </c>
      <c r="C19" t="str">
        <f t="shared" si="0"/>
        <v>Nott'm Forest West Ham</v>
      </c>
      <c r="D19">
        <v>1.1652736663818299</v>
      </c>
      <c r="E19">
        <v>22.2760314941406</v>
      </c>
      <c r="F19">
        <v>10.3155355453491</v>
      </c>
    </row>
    <row r="20" spans="1:6" x14ac:dyDescent="0.2">
      <c r="A20" t="s">
        <v>34</v>
      </c>
      <c r="B20" t="s">
        <v>31</v>
      </c>
      <c r="C20" t="str">
        <f t="shared" si="0"/>
        <v>Chelsea Tottenham</v>
      </c>
      <c r="D20">
        <v>1.32816410064697</v>
      </c>
      <c r="E20">
        <v>4.9968419075012198</v>
      </c>
      <c r="F20">
        <v>21.2971477508544</v>
      </c>
    </row>
    <row r="21" spans="1:6" x14ac:dyDescent="0.2">
      <c r="A21" t="s">
        <v>22</v>
      </c>
      <c r="B21" t="s">
        <v>18</v>
      </c>
      <c r="C21" t="str">
        <f t="shared" si="0"/>
        <v>Liverpool Crystal Palace</v>
      </c>
      <c r="D21">
        <v>12.192231178283601</v>
      </c>
      <c r="E21">
        <v>1.09462082386016</v>
      </c>
      <c r="F21">
        <v>226.13365173339801</v>
      </c>
    </row>
    <row r="22" spans="1:6" x14ac:dyDescent="0.2">
      <c r="A22" t="s">
        <v>33</v>
      </c>
      <c r="B22" t="s">
        <v>30</v>
      </c>
      <c r="C22" t="str">
        <f t="shared" si="0"/>
        <v>Everton Nott'm Forest</v>
      </c>
      <c r="D22">
        <v>2.9315960407257</v>
      </c>
      <c r="E22">
        <v>2.5717544555664</v>
      </c>
      <c r="F22">
        <v>3.7030279636382999</v>
      </c>
    </row>
    <row r="23" spans="1:6" x14ac:dyDescent="0.2">
      <c r="A23" t="s">
        <v>18</v>
      </c>
      <c r="B23" t="s">
        <v>26</v>
      </c>
      <c r="C23" t="str">
        <f t="shared" si="0"/>
        <v>Crystal Palace Aston Villa</v>
      </c>
      <c r="D23">
        <v>115.456916809082</v>
      </c>
      <c r="E23">
        <v>1617.08581542968</v>
      </c>
      <c r="F23">
        <v>1.00936651229858</v>
      </c>
    </row>
    <row r="24" spans="1:6" x14ac:dyDescent="0.2">
      <c r="A24" t="s">
        <v>31</v>
      </c>
      <c r="B24" t="s">
        <v>28</v>
      </c>
      <c r="C24" t="str">
        <f t="shared" si="0"/>
        <v>Tottenham Wolves</v>
      </c>
      <c r="D24">
        <v>1.06101405620574</v>
      </c>
      <c r="E24">
        <v>151.025619506835</v>
      </c>
      <c r="F24">
        <v>19.6525344848632</v>
      </c>
    </row>
    <row r="25" spans="1:6" x14ac:dyDescent="0.2">
      <c r="A25" t="s">
        <v>35</v>
      </c>
      <c r="B25" t="s">
        <v>32</v>
      </c>
      <c r="C25" t="str">
        <f t="shared" si="0"/>
        <v>Leicester Southampton</v>
      </c>
      <c r="D25">
        <v>9.1107101440429599</v>
      </c>
      <c r="E25">
        <v>1.1237983703613199</v>
      </c>
      <c r="F25">
        <v>2502.14477539062</v>
      </c>
    </row>
    <row r="26" spans="1:6" x14ac:dyDescent="0.2">
      <c r="A26" t="s">
        <v>25</v>
      </c>
      <c r="B26" t="s">
        <v>19</v>
      </c>
      <c r="C26" t="str">
        <f t="shared" si="0"/>
        <v>Bournemouth Arsenal</v>
      </c>
      <c r="D26">
        <v>81.854598999023395</v>
      </c>
      <c r="E26">
        <v>1.6291487216949401</v>
      </c>
      <c r="F26">
        <v>2.6740419864654501</v>
      </c>
    </row>
    <row r="27" spans="1:6" x14ac:dyDescent="0.2">
      <c r="A27" t="s">
        <v>21</v>
      </c>
      <c r="B27" t="s">
        <v>36</v>
      </c>
      <c r="C27" t="str">
        <f t="shared" si="0"/>
        <v>Fulham Brentford</v>
      </c>
      <c r="D27">
        <v>2.7283091545104901</v>
      </c>
      <c r="E27">
        <v>17.3146858215332</v>
      </c>
      <c r="F27">
        <v>1.73696076869964</v>
      </c>
    </row>
    <row r="28" spans="1:6" x14ac:dyDescent="0.2">
      <c r="A28" t="s">
        <v>39</v>
      </c>
      <c r="B28" t="s">
        <v>38</v>
      </c>
      <c r="C28" t="str">
        <f t="shared" si="0"/>
        <v>West Ham Brighton</v>
      </c>
      <c r="D28">
        <v>11.0347242355346</v>
      </c>
      <c r="E28">
        <v>1.7001658678054801</v>
      </c>
      <c r="F28">
        <v>3.1133351325988698</v>
      </c>
    </row>
    <row r="29" spans="1:6" x14ac:dyDescent="0.2">
      <c r="A29" t="s">
        <v>29</v>
      </c>
      <c r="B29" t="s">
        <v>40</v>
      </c>
      <c r="C29" t="str">
        <f t="shared" si="0"/>
        <v>Newcastle Man City</v>
      </c>
      <c r="D29">
        <v>1.0959290266036901</v>
      </c>
      <c r="E29">
        <v>17.775484085083001</v>
      </c>
      <c r="F29">
        <v>31.974534988403299</v>
      </c>
    </row>
    <row r="30" spans="1:6" x14ac:dyDescent="0.2">
      <c r="A30" t="s">
        <v>27</v>
      </c>
      <c r="B30" t="s">
        <v>34</v>
      </c>
      <c r="C30" t="str">
        <f t="shared" si="0"/>
        <v>Leeds Chelsea</v>
      </c>
      <c r="D30">
        <v>1.3998830318450901</v>
      </c>
      <c r="E30">
        <v>110280.1171875</v>
      </c>
      <c r="F30">
        <v>3.5008418560028001</v>
      </c>
    </row>
    <row r="31" spans="1:6" x14ac:dyDescent="0.2">
      <c r="A31" t="s">
        <v>37</v>
      </c>
      <c r="B31" t="s">
        <v>22</v>
      </c>
      <c r="C31" t="str">
        <f t="shared" si="0"/>
        <v>Man United Liverpool</v>
      </c>
      <c r="D31">
        <v>194.97763061523401</v>
      </c>
      <c r="E31">
        <v>1253.52661132812</v>
      </c>
      <c r="F31">
        <v>1.0059618949890099</v>
      </c>
    </row>
    <row r="32" spans="1:6" x14ac:dyDescent="0.2">
      <c r="A32" t="s">
        <v>34</v>
      </c>
      <c r="B32" t="s">
        <v>35</v>
      </c>
      <c r="C32" t="str">
        <f t="shared" si="0"/>
        <v>Chelsea Leicester</v>
      </c>
      <c r="D32">
        <v>40.131172180175703</v>
      </c>
      <c r="E32">
        <v>30.683832168579102</v>
      </c>
      <c r="F32">
        <v>1.06101775169372</v>
      </c>
    </row>
    <row r="33" spans="1:6" x14ac:dyDescent="0.2">
      <c r="A33" t="s">
        <v>36</v>
      </c>
      <c r="B33" t="s">
        <v>33</v>
      </c>
      <c r="C33" t="str">
        <f t="shared" si="0"/>
        <v>Brentford Everton</v>
      </c>
      <c r="D33">
        <v>34.659934997558501</v>
      </c>
      <c r="E33">
        <v>649.03521728515602</v>
      </c>
      <c r="F33">
        <v>1.03134512901306</v>
      </c>
    </row>
    <row r="34" spans="1:6" x14ac:dyDescent="0.2">
      <c r="A34" t="s">
        <v>40</v>
      </c>
      <c r="B34" t="s">
        <v>18</v>
      </c>
      <c r="C34" t="str">
        <f t="shared" si="0"/>
        <v>Man City Crystal Palace</v>
      </c>
      <c r="D34">
        <v>343.580078125</v>
      </c>
      <c r="E34">
        <v>1.0030270814895601</v>
      </c>
      <c r="F34">
        <v>9308.1044921875</v>
      </c>
    </row>
    <row r="35" spans="1:6" x14ac:dyDescent="0.2">
      <c r="A35" t="s">
        <v>38</v>
      </c>
      <c r="B35" t="s">
        <v>27</v>
      </c>
      <c r="C35" t="str">
        <f t="shared" si="0"/>
        <v>Brighton Leeds</v>
      </c>
      <c r="D35">
        <v>6.8790440559387198</v>
      </c>
      <c r="E35">
        <v>12.471594810485801</v>
      </c>
      <c r="F35">
        <v>1.2912410497665401</v>
      </c>
    </row>
    <row r="36" spans="1:6" x14ac:dyDescent="0.2">
      <c r="A36" t="s">
        <v>19</v>
      </c>
      <c r="B36" t="s">
        <v>21</v>
      </c>
      <c r="C36" t="str">
        <f t="shared" si="0"/>
        <v>Arsenal Fulham</v>
      </c>
      <c r="D36">
        <v>1.0040907859802199</v>
      </c>
      <c r="E36">
        <v>1735.42834472656</v>
      </c>
      <c r="F36">
        <v>285.88180541992102</v>
      </c>
    </row>
    <row r="37" spans="1:6" x14ac:dyDescent="0.2">
      <c r="A37" t="s">
        <v>22</v>
      </c>
      <c r="B37" t="s">
        <v>25</v>
      </c>
      <c r="C37" t="str">
        <f t="shared" si="0"/>
        <v>Liverpool Bournemouth</v>
      </c>
      <c r="D37">
        <v>27.124166488647401</v>
      </c>
      <c r="E37">
        <v>22.310157775878899</v>
      </c>
      <c r="F37">
        <v>1.08895695209503</v>
      </c>
    </row>
    <row r="38" spans="1:6" x14ac:dyDescent="0.2">
      <c r="A38" t="s">
        <v>32</v>
      </c>
      <c r="B38" t="s">
        <v>37</v>
      </c>
      <c r="C38" t="str">
        <f t="shared" si="0"/>
        <v>Southampton Man United</v>
      </c>
      <c r="D38">
        <v>1.5857963562011701</v>
      </c>
      <c r="E38">
        <v>2.8363606929778999</v>
      </c>
      <c r="F38">
        <v>59.391002655029297</v>
      </c>
    </row>
    <row r="39" spans="1:6" x14ac:dyDescent="0.2">
      <c r="A39" t="s">
        <v>30</v>
      </c>
      <c r="B39" t="s">
        <v>31</v>
      </c>
      <c r="C39" t="str">
        <f t="shared" si="0"/>
        <v>Nott'm Forest Tottenham</v>
      </c>
      <c r="D39">
        <v>10.9991340637207</v>
      </c>
      <c r="E39">
        <v>2.7952647209167401</v>
      </c>
      <c r="F39">
        <v>1.81377637386322</v>
      </c>
    </row>
    <row r="40" spans="1:6" x14ac:dyDescent="0.2">
      <c r="A40" t="s">
        <v>28</v>
      </c>
      <c r="B40" t="s">
        <v>29</v>
      </c>
      <c r="C40" t="str">
        <f t="shared" si="0"/>
        <v>Wolves Newcastle</v>
      </c>
      <c r="D40">
        <v>2.5585360527038499</v>
      </c>
      <c r="E40">
        <v>3.1543307304382302</v>
      </c>
      <c r="F40">
        <v>3.4231684207916202</v>
      </c>
    </row>
    <row r="41" spans="1:6" x14ac:dyDescent="0.2">
      <c r="A41" t="s">
        <v>26</v>
      </c>
      <c r="B41" t="s">
        <v>39</v>
      </c>
      <c r="C41" t="str">
        <f t="shared" si="0"/>
        <v>Aston Villa West Ham</v>
      </c>
      <c r="D41">
        <v>1.1686921119689899</v>
      </c>
      <c r="E41">
        <v>9157.9619140625</v>
      </c>
      <c r="F41">
        <v>6.9332022666931099</v>
      </c>
    </row>
    <row r="42" spans="1:6" x14ac:dyDescent="0.2">
      <c r="A42" t="s">
        <v>27</v>
      </c>
      <c r="B42" t="s">
        <v>33</v>
      </c>
      <c r="C42" t="str">
        <f t="shared" si="0"/>
        <v>Leeds Everton</v>
      </c>
      <c r="D42">
        <v>880.88812255859295</v>
      </c>
      <c r="E42">
        <v>10494.2646484375</v>
      </c>
      <c r="F42">
        <v>1.0012320280075</v>
      </c>
    </row>
    <row r="43" spans="1:6" x14ac:dyDescent="0.2">
      <c r="A43" t="s">
        <v>21</v>
      </c>
      <c r="B43" t="s">
        <v>38</v>
      </c>
      <c r="C43" t="str">
        <f t="shared" si="0"/>
        <v>Fulham Brighton</v>
      </c>
      <c r="D43">
        <v>1.0302492380142201</v>
      </c>
      <c r="E43">
        <v>136.09646606445301</v>
      </c>
      <c r="F43">
        <v>45.4269409179687</v>
      </c>
    </row>
    <row r="44" spans="1:6" x14ac:dyDescent="0.2">
      <c r="A44" t="s">
        <v>32</v>
      </c>
      <c r="B44" t="s">
        <v>34</v>
      </c>
      <c r="C44" t="str">
        <f t="shared" si="0"/>
        <v>Southampton Chelsea</v>
      </c>
      <c r="D44">
        <v>1.0021390914916899</v>
      </c>
      <c r="E44">
        <v>857.711181640625</v>
      </c>
      <c r="F44">
        <v>1032.44604492187</v>
      </c>
    </row>
    <row r="45" spans="1:6" x14ac:dyDescent="0.2">
      <c r="A45" t="s">
        <v>18</v>
      </c>
      <c r="B45" t="s">
        <v>36</v>
      </c>
      <c r="C45" t="str">
        <f t="shared" si="0"/>
        <v>Crystal Palace Brentford</v>
      </c>
      <c r="D45">
        <v>21.3851718902587</v>
      </c>
      <c r="E45">
        <v>588.24444580078102</v>
      </c>
      <c r="F45">
        <v>1.0509295463562001</v>
      </c>
    </row>
    <row r="46" spans="1:6" x14ac:dyDescent="0.2">
      <c r="A46" t="s">
        <v>40</v>
      </c>
      <c r="B46" t="s">
        <v>30</v>
      </c>
      <c r="C46" t="str">
        <f t="shared" si="0"/>
        <v>Man City Nott'm Forest</v>
      </c>
      <c r="D46">
        <v>1.06849241256713</v>
      </c>
      <c r="E46">
        <v>15.663779258728001</v>
      </c>
      <c r="F46">
        <v>3840.0087890625</v>
      </c>
    </row>
    <row r="47" spans="1:6" x14ac:dyDescent="0.2">
      <c r="A47" t="s">
        <v>19</v>
      </c>
      <c r="B47" t="s">
        <v>26</v>
      </c>
      <c r="C47" t="str">
        <f t="shared" si="0"/>
        <v>Arsenal Aston Villa</v>
      </c>
      <c r="D47">
        <v>1.22578573226928</v>
      </c>
      <c r="E47">
        <v>46596.3515625</v>
      </c>
      <c r="F47">
        <v>5.4296116828918404</v>
      </c>
    </row>
    <row r="48" spans="1:6" x14ac:dyDescent="0.2">
      <c r="A48" t="s">
        <v>25</v>
      </c>
      <c r="B48" t="s">
        <v>28</v>
      </c>
      <c r="C48" t="str">
        <f t="shared" si="0"/>
        <v>Bournemouth Wolves</v>
      </c>
      <c r="D48">
        <v>2.07655501365661</v>
      </c>
      <c r="E48">
        <v>2.1911728382110498</v>
      </c>
      <c r="F48">
        <v>16.1143264770507</v>
      </c>
    </row>
    <row r="49" spans="1:6" x14ac:dyDescent="0.2">
      <c r="A49" t="s">
        <v>39</v>
      </c>
      <c r="B49" t="s">
        <v>31</v>
      </c>
      <c r="C49" t="str">
        <f t="shared" si="0"/>
        <v>West Ham Tottenham</v>
      </c>
      <c r="D49">
        <v>1.3016444444656301</v>
      </c>
      <c r="E49">
        <v>105.621612548828</v>
      </c>
      <c r="F49">
        <v>4.4989662170410103</v>
      </c>
    </row>
    <row r="50" spans="1:6" x14ac:dyDescent="0.2">
      <c r="A50" t="s">
        <v>22</v>
      </c>
      <c r="B50" t="s">
        <v>29</v>
      </c>
      <c r="C50" t="str">
        <f t="shared" si="0"/>
        <v>Liverpool Newcastle</v>
      </c>
      <c r="D50">
        <v>29.038578033447202</v>
      </c>
      <c r="E50">
        <v>6370.4775390625</v>
      </c>
      <c r="F50">
        <v>1.03583359718322</v>
      </c>
    </row>
    <row r="51" spans="1:6" x14ac:dyDescent="0.2">
      <c r="A51" t="s">
        <v>35</v>
      </c>
      <c r="B51" t="s">
        <v>37</v>
      </c>
      <c r="C51" t="str">
        <f t="shared" si="0"/>
        <v>Leicester Man United</v>
      </c>
      <c r="D51">
        <v>5.78700828552246</v>
      </c>
      <c r="E51">
        <v>19.7404479980468</v>
      </c>
      <c r="F51">
        <v>1.2877608537673899</v>
      </c>
    </row>
    <row r="52" spans="1:6" x14ac:dyDescent="0.2">
      <c r="A52" t="s">
        <v>33</v>
      </c>
      <c r="B52" t="s">
        <v>22</v>
      </c>
      <c r="C52" t="str">
        <f t="shared" si="0"/>
        <v>Everton Liverpool</v>
      </c>
      <c r="D52">
        <v>187.066635131835</v>
      </c>
      <c r="E52">
        <v>8.8508501052856392</v>
      </c>
      <c r="F52">
        <v>1.13421010971069</v>
      </c>
    </row>
    <row r="53" spans="1:6" x14ac:dyDescent="0.2">
      <c r="A53" t="s">
        <v>28</v>
      </c>
      <c r="B53" t="s">
        <v>32</v>
      </c>
      <c r="C53" t="str">
        <f t="shared" si="0"/>
        <v>Wolves Southampton</v>
      </c>
      <c r="D53">
        <v>546024.8125</v>
      </c>
      <c r="E53">
        <v>1065.05969238281</v>
      </c>
      <c r="F53">
        <v>1.0009416341781601</v>
      </c>
    </row>
    <row r="54" spans="1:6" x14ac:dyDescent="0.2">
      <c r="A54" t="s">
        <v>29</v>
      </c>
      <c r="B54" t="s">
        <v>18</v>
      </c>
      <c r="C54" t="str">
        <f t="shared" si="0"/>
        <v>Newcastle Crystal Palace</v>
      </c>
      <c r="D54">
        <v>3.9180524349212602</v>
      </c>
      <c r="E54">
        <v>1.36067795753479</v>
      </c>
      <c r="F54">
        <v>101.59131622314401</v>
      </c>
    </row>
    <row r="55" spans="1:6" x14ac:dyDescent="0.2">
      <c r="A55" t="s">
        <v>31</v>
      </c>
      <c r="B55" t="s">
        <v>21</v>
      </c>
      <c r="C55" t="str">
        <f t="shared" si="0"/>
        <v>Tottenham Fulham</v>
      </c>
      <c r="D55">
        <v>1.53495073318481</v>
      </c>
      <c r="E55">
        <v>2.8727042675018302</v>
      </c>
      <c r="F55">
        <v>2443.32055664062</v>
      </c>
    </row>
    <row r="56" spans="1:6" x14ac:dyDescent="0.2">
      <c r="A56" t="s">
        <v>34</v>
      </c>
      <c r="B56" t="s">
        <v>39</v>
      </c>
      <c r="C56" t="str">
        <f t="shared" si="0"/>
        <v>Chelsea West Ham</v>
      </c>
      <c r="D56">
        <v>2.3369560241699201</v>
      </c>
      <c r="E56">
        <v>9.8605260848999006</v>
      </c>
      <c r="F56">
        <v>2.1245925426483101</v>
      </c>
    </row>
    <row r="57" spans="1:6" x14ac:dyDescent="0.2">
      <c r="A57" t="s">
        <v>26</v>
      </c>
      <c r="B57" t="s">
        <v>40</v>
      </c>
      <c r="C57" t="str">
        <f t="shared" si="0"/>
        <v>Aston Villa Man City</v>
      </c>
      <c r="D57">
        <v>419.23318481445301</v>
      </c>
      <c r="E57">
        <v>40.416599273681598</v>
      </c>
      <c r="F57">
        <v>1.0278840065002399</v>
      </c>
    </row>
    <row r="58" spans="1:6" x14ac:dyDescent="0.2">
      <c r="A58" t="s">
        <v>30</v>
      </c>
      <c r="B58" t="s">
        <v>25</v>
      </c>
      <c r="C58" t="str">
        <f t="shared" si="0"/>
        <v>Nott'm Forest Bournemouth</v>
      </c>
      <c r="D58">
        <v>1.1080911159515301</v>
      </c>
      <c r="E58">
        <v>10.886355400085399</v>
      </c>
      <c r="F58">
        <v>175.77780151367099</v>
      </c>
    </row>
    <row r="59" spans="1:6" x14ac:dyDescent="0.2">
      <c r="A59" t="s">
        <v>36</v>
      </c>
      <c r="B59" t="s">
        <v>27</v>
      </c>
      <c r="C59" t="str">
        <f t="shared" si="0"/>
        <v>Brentford Leeds</v>
      </c>
      <c r="D59">
        <v>316.62091064453102</v>
      </c>
      <c r="E59">
        <v>381.4970703125</v>
      </c>
      <c r="F59">
        <v>1.0058131217956501</v>
      </c>
    </row>
    <row r="60" spans="1:6" x14ac:dyDescent="0.2">
      <c r="A60" t="s">
        <v>37</v>
      </c>
      <c r="B60" t="s">
        <v>19</v>
      </c>
      <c r="C60" t="str">
        <f t="shared" si="0"/>
        <v>Man United Arsenal</v>
      </c>
      <c r="D60">
        <v>114.59754943847599</v>
      </c>
      <c r="E60">
        <v>11.5146465301513</v>
      </c>
      <c r="F60">
        <v>1.1056714057922301</v>
      </c>
    </row>
    <row r="61" spans="1:6" x14ac:dyDescent="0.2">
      <c r="A61" t="s">
        <v>38</v>
      </c>
      <c r="B61" t="s">
        <v>35</v>
      </c>
      <c r="C61" t="str">
        <f t="shared" si="0"/>
        <v>Brighton Leicester</v>
      </c>
      <c r="D61">
        <v>1.0001391172409</v>
      </c>
      <c r="E61">
        <v>7193.34716796875</v>
      </c>
      <c r="F61">
        <v>34740764</v>
      </c>
    </row>
    <row r="62" spans="1:6" x14ac:dyDescent="0.2">
      <c r="A62" t="s">
        <v>26</v>
      </c>
      <c r="B62" t="s">
        <v>32</v>
      </c>
      <c r="C62" t="str">
        <f t="shared" si="0"/>
        <v>Aston Villa Southampton</v>
      </c>
      <c r="D62">
        <v>52552.015625</v>
      </c>
      <c r="E62">
        <v>21.9089241027832</v>
      </c>
      <c r="F62">
        <v>1.04784727096557</v>
      </c>
    </row>
    <row r="63" spans="1:6" x14ac:dyDescent="0.2">
      <c r="A63" t="s">
        <v>30</v>
      </c>
      <c r="B63" t="s">
        <v>21</v>
      </c>
      <c r="C63" t="str">
        <f t="shared" si="0"/>
        <v>Nott'm Forest Fulham</v>
      </c>
      <c r="D63">
        <v>7.83243656158447</v>
      </c>
      <c r="E63">
        <v>7.6296529769897399</v>
      </c>
      <c r="F63">
        <v>1.3490574359893699</v>
      </c>
    </row>
    <row r="64" spans="1:6" x14ac:dyDescent="0.2">
      <c r="A64" t="s">
        <v>31</v>
      </c>
      <c r="B64" t="s">
        <v>35</v>
      </c>
      <c r="C64" t="str">
        <f t="shared" si="0"/>
        <v>Tottenham Leicester</v>
      </c>
      <c r="D64">
        <v>1</v>
      </c>
      <c r="E64" s="5">
        <v>1.37946827441908E+24</v>
      </c>
      <c r="F64" s="5">
        <v>1.14890987200839E+16</v>
      </c>
    </row>
    <row r="65" spans="1:6" x14ac:dyDescent="0.2">
      <c r="A65" t="s">
        <v>28</v>
      </c>
      <c r="B65" t="s">
        <v>40</v>
      </c>
      <c r="C65" t="str">
        <f t="shared" si="0"/>
        <v>Wolves Man City</v>
      </c>
      <c r="D65">
        <v>4.2518730163574201</v>
      </c>
      <c r="E65">
        <v>28.076065063476499</v>
      </c>
      <c r="F65">
        <v>1.3713808059692301</v>
      </c>
    </row>
    <row r="66" spans="1:6" x14ac:dyDescent="0.2">
      <c r="A66" t="s">
        <v>29</v>
      </c>
      <c r="B66" t="s">
        <v>25</v>
      </c>
      <c r="C66" t="str">
        <f t="shared" si="0"/>
        <v>Newcastle Bournemouth</v>
      </c>
      <c r="D66">
        <v>1.3660463094711299</v>
      </c>
      <c r="E66">
        <v>12.608666419982899</v>
      </c>
      <c r="F66">
        <v>5.3008251190185502</v>
      </c>
    </row>
    <row r="67" spans="1:6" x14ac:dyDescent="0.2">
      <c r="A67" t="s">
        <v>36</v>
      </c>
      <c r="B67" t="s">
        <v>19</v>
      </c>
      <c r="C67" t="str">
        <f t="shared" ref="C67:C130" si="1">A67 &amp; " " &amp;B67</f>
        <v>Brentford Arsenal</v>
      </c>
      <c r="D67">
        <v>4.0174078941345197</v>
      </c>
      <c r="E67">
        <v>11904.94140625</v>
      </c>
      <c r="F67">
        <v>1.33155918121337</v>
      </c>
    </row>
    <row r="68" spans="1:6" x14ac:dyDescent="0.2">
      <c r="A68" t="s">
        <v>33</v>
      </c>
      <c r="B68" t="s">
        <v>39</v>
      </c>
      <c r="C68" t="str">
        <f t="shared" si="1"/>
        <v>Everton West Ham</v>
      </c>
      <c r="D68">
        <v>1.1951556205749501</v>
      </c>
      <c r="E68">
        <v>2044.83056640625</v>
      </c>
      <c r="F68">
        <v>6.1425113677978498</v>
      </c>
    </row>
    <row r="69" spans="1:6" x14ac:dyDescent="0.2">
      <c r="A69" t="s">
        <v>22</v>
      </c>
      <c r="B69" t="s">
        <v>38</v>
      </c>
      <c r="C69" t="str">
        <f t="shared" si="1"/>
        <v>Liverpool Brighton</v>
      </c>
      <c r="D69">
        <v>16853134</v>
      </c>
      <c r="E69">
        <v>4.09448194503784</v>
      </c>
      <c r="F69">
        <v>1.3231559991836499</v>
      </c>
    </row>
    <row r="70" spans="1:6" x14ac:dyDescent="0.2">
      <c r="A70" t="s">
        <v>18</v>
      </c>
      <c r="B70" t="s">
        <v>34</v>
      </c>
      <c r="C70" t="str">
        <f t="shared" si="1"/>
        <v>Crystal Palace Chelsea</v>
      </c>
      <c r="D70">
        <v>23.060033798217699</v>
      </c>
      <c r="E70">
        <v>930.37640380859295</v>
      </c>
      <c r="F70">
        <v>1.0465066432952801</v>
      </c>
    </row>
    <row r="71" spans="1:6" x14ac:dyDescent="0.2">
      <c r="A71" t="s">
        <v>21</v>
      </c>
      <c r="B71" t="s">
        <v>29</v>
      </c>
      <c r="C71" t="str">
        <f t="shared" si="1"/>
        <v>Fulham Newcastle</v>
      </c>
      <c r="D71">
        <v>3427.45483398437</v>
      </c>
      <c r="E71">
        <v>41781.23828125</v>
      </c>
      <c r="F71">
        <v>1.00031578540802</v>
      </c>
    </row>
    <row r="72" spans="1:6" x14ac:dyDescent="0.2">
      <c r="A72" t="s">
        <v>32</v>
      </c>
      <c r="B72" t="s">
        <v>33</v>
      </c>
      <c r="C72" t="str">
        <f t="shared" si="1"/>
        <v>Southampton Everton</v>
      </c>
      <c r="D72">
        <v>4.7206273078918404</v>
      </c>
      <c r="E72">
        <v>2.8914806842803902</v>
      </c>
      <c r="F72">
        <v>2.2608060836791899</v>
      </c>
    </row>
    <row r="73" spans="1:6" x14ac:dyDescent="0.2">
      <c r="A73" t="s">
        <v>39</v>
      </c>
      <c r="B73" t="s">
        <v>28</v>
      </c>
      <c r="C73" t="str">
        <f t="shared" si="1"/>
        <v>West Ham Wolves</v>
      </c>
      <c r="D73">
        <v>2.3006489276885902</v>
      </c>
      <c r="E73">
        <v>1.77508091926574</v>
      </c>
      <c r="F73">
        <v>503.691314697265</v>
      </c>
    </row>
    <row r="74" spans="1:6" x14ac:dyDescent="0.2">
      <c r="A74" t="s">
        <v>19</v>
      </c>
      <c r="B74" t="s">
        <v>31</v>
      </c>
      <c r="C74" t="str">
        <f t="shared" si="1"/>
        <v>Arsenal Tottenham</v>
      </c>
      <c r="D74">
        <v>35.894264221191399</v>
      </c>
      <c r="E74">
        <v>1.0320957899093599</v>
      </c>
      <c r="F74">
        <v>308.82723999023398</v>
      </c>
    </row>
    <row r="75" spans="1:6" x14ac:dyDescent="0.2">
      <c r="A75" t="s">
        <v>25</v>
      </c>
      <c r="B75" t="s">
        <v>36</v>
      </c>
      <c r="C75" t="str">
        <f t="shared" si="1"/>
        <v>Bournemouth Brentford</v>
      </c>
      <c r="D75">
        <v>1.47575712203979</v>
      </c>
      <c r="E75">
        <v>3.14581942558288</v>
      </c>
      <c r="F75">
        <v>222.24557495117099</v>
      </c>
    </row>
    <row r="76" spans="1:6" x14ac:dyDescent="0.2">
      <c r="A76" t="s">
        <v>27</v>
      </c>
      <c r="B76" t="s">
        <v>26</v>
      </c>
      <c r="C76" t="str">
        <f t="shared" si="1"/>
        <v>Leeds Aston Villa</v>
      </c>
      <c r="D76">
        <v>1.1461482048034599</v>
      </c>
      <c r="E76">
        <v>12.7332258224487</v>
      </c>
      <c r="F76">
        <v>20.417421340942301</v>
      </c>
    </row>
    <row r="77" spans="1:6" x14ac:dyDescent="0.2">
      <c r="A77" t="s">
        <v>40</v>
      </c>
      <c r="B77" t="s">
        <v>37</v>
      </c>
      <c r="C77" t="str">
        <f t="shared" si="1"/>
        <v>Man City Man United</v>
      </c>
      <c r="D77">
        <v>9.0559587478637695</v>
      </c>
      <c r="E77">
        <v>243.32675170898401</v>
      </c>
      <c r="F77">
        <v>1.12934911251068</v>
      </c>
    </row>
    <row r="78" spans="1:6" x14ac:dyDescent="0.2">
      <c r="A78" t="s">
        <v>35</v>
      </c>
      <c r="B78" t="s">
        <v>30</v>
      </c>
      <c r="C78" t="str">
        <f t="shared" si="1"/>
        <v>Leicester Nott'm Forest</v>
      </c>
      <c r="D78">
        <v>94981.2109375</v>
      </c>
      <c r="E78">
        <v>1.01001465320587</v>
      </c>
      <c r="F78">
        <v>100.96083831787099</v>
      </c>
    </row>
    <row r="79" spans="1:6" x14ac:dyDescent="0.2">
      <c r="A79" t="s">
        <v>34</v>
      </c>
      <c r="B79" t="s">
        <v>28</v>
      </c>
      <c r="C79" t="str">
        <f t="shared" si="1"/>
        <v>Chelsea Wolves</v>
      </c>
      <c r="D79">
        <v>2.06777667999267</v>
      </c>
      <c r="E79">
        <v>6.7167372703552202</v>
      </c>
      <c r="F79">
        <v>2.72103691101074</v>
      </c>
    </row>
    <row r="80" spans="1:6" x14ac:dyDescent="0.2">
      <c r="A80" t="s">
        <v>29</v>
      </c>
      <c r="B80" t="s">
        <v>36</v>
      </c>
      <c r="C80" t="str">
        <f t="shared" si="1"/>
        <v>Newcastle Brentford</v>
      </c>
      <c r="D80">
        <v>1.12895011901855</v>
      </c>
      <c r="E80">
        <v>265.01925659179602</v>
      </c>
      <c r="F80">
        <v>9.0540409088134695</v>
      </c>
    </row>
    <row r="81" spans="1:6" x14ac:dyDescent="0.2">
      <c r="A81" t="s">
        <v>38</v>
      </c>
      <c r="B81" t="s">
        <v>31</v>
      </c>
      <c r="C81" t="str">
        <f t="shared" si="1"/>
        <v>Brighton Tottenham</v>
      </c>
      <c r="D81">
        <v>1.02845311164855</v>
      </c>
      <c r="E81">
        <v>557.49908447265602</v>
      </c>
      <c r="F81">
        <v>38.651466369628899</v>
      </c>
    </row>
    <row r="82" spans="1:6" x14ac:dyDescent="0.2">
      <c r="A82" t="s">
        <v>25</v>
      </c>
      <c r="B82" t="s">
        <v>35</v>
      </c>
      <c r="C82" t="str">
        <f t="shared" si="1"/>
        <v>Bournemouth Leicester</v>
      </c>
      <c r="D82">
        <v>1.37044024467468</v>
      </c>
      <c r="E82">
        <v>6.2497496604919398</v>
      </c>
      <c r="F82">
        <v>9.0660905838012695</v>
      </c>
    </row>
    <row r="83" spans="1:6" x14ac:dyDescent="0.2">
      <c r="A83" t="s">
        <v>40</v>
      </c>
      <c r="B83" t="s">
        <v>32</v>
      </c>
      <c r="C83" t="str">
        <f t="shared" si="1"/>
        <v>Man City Southampton</v>
      </c>
      <c r="D83">
        <v>1.0002461671829199</v>
      </c>
      <c r="E83" s="5">
        <v>6.4496156366444902E+17</v>
      </c>
      <c r="F83">
        <v>4063.16870117187</v>
      </c>
    </row>
    <row r="84" spans="1:6" x14ac:dyDescent="0.2">
      <c r="A84" t="s">
        <v>18</v>
      </c>
      <c r="B84" t="s">
        <v>27</v>
      </c>
      <c r="C84" t="str">
        <f t="shared" si="1"/>
        <v>Crystal Palace Leeds</v>
      </c>
      <c r="D84">
        <v>28.337755203246999</v>
      </c>
      <c r="E84">
        <v>2.2082045078277499</v>
      </c>
      <c r="F84">
        <v>1.95367920398712</v>
      </c>
    </row>
    <row r="85" spans="1:6" x14ac:dyDescent="0.2">
      <c r="A85" t="s">
        <v>39</v>
      </c>
      <c r="B85" t="s">
        <v>21</v>
      </c>
      <c r="C85" t="str">
        <f t="shared" si="1"/>
        <v>West Ham Fulham</v>
      </c>
      <c r="D85">
        <v>2.5656049251556299</v>
      </c>
      <c r="E85">
        <v>2.4337594509124698</v>
      </c>
      <c r="F85">
        <v>5.01651763916015</v>
      </c>
    </row>
    <row r="86" spans="1:6" x14ac:dyDescent="0.2">
      <c r="A86" t="s">
        <v>19</v>
      </c>
      <c r="B86" t="s">
        <v>22</v>
      </c>
      <c r="C86" t="str">
        <f t="shared" si="1"/>
        <v>Arsenal Liverpool</v>
      </c>
      <c r="D86">
        <v>1.4503872394561701</v>
      </c>
      <c r="E86">
        <v>3.2739768028259202</v>
      </c>
      <c r="F86">
        <v>196.46163940429599</v>
      </c>
    </row>
    <row r="87" spans="1:6" x14ac:dyDescent="0.2">
      <c r="A87" t="s">
        <v>33</v>
      </c>
      <c r="B87" t="s">
        <v>37</v>
      </c>
      <c r="C87" t="str">
        <f t="shared" si="1"/>
        <v>Everton Man United</v>
      </c>
      <c r="D87">
        <v>3629.26977539062</v>
      </c>
      <c r="E87">
        <v>1183865.875</v>
      </c>
      <c r="F87">
        <v>1.00027644634246</v>
      </c>
    </row>
    <row r="88" spans="1:6" x14ac:dyDescent="0.2">
      <c r="A88" t="s">
        <v>30</v>
      </c>
      <c r="B88" t="s">
        <v>26</v>
      </c>
      <c r="C88" t="str">
        <f t="shared" si="1"/>
        <v>Nott'm Forest Aston Villa</v>
      </c>
      <c r="D88">
        <v>1682208230211580</v>
      </c>
      <c r="E88">
        <v>276053664</v>
      </c>
      <c r="F88">
        <v>1</v>
      </c>
    </row>
    <row r="89" spans="1:6" x14ac:dyDescent="0.2">
      <c r="A89" t="s">
        <v>36</v>
      </c>
      <c r="B89" t="s">
        <v>38</v>
      </c>
      <c r="C89" t="str">
        <f t="shared" si="1"/>
        <v>Brentford Brighton</v>
      </c>
      <c r="D89">
        <v>76.509147644042898</v>
      </c>
      <c r="E89">
        <v>7234.59423828125</v>
      </c>
      <c r="F89">
        <v>1.0133852958679199</v>
      </c>
    </row>
    <row r="90" spans="1:6" x14ac:dyDescent="0.2">
      <c r="A90" t="s">
        <v>31</v>
      </c>
      <c r="B90" t="s">
        <v>33</v>
      </c>
      <c r="C90" t="str">
        <f t="shared" si="1"/>
        <v>Tottenham Everton</v>
      </c>
      <c r="D90">
        <v>113.559158325195</v>
      </c>
      <c r="E90">
        <v>9.6058111190795898</v>
      </c>
      <c r="F90">
        <v>1.12728083133697</v>
      </c>
    </row>
    <row r="91" spans="1:6" x14ac:dyDescent="0.2">
      <c r="A91" t="s">
        <v>35</v>
      </c>
      <c r="B91" t="s">
        <v>18</v>
      </c>
      <c r="C91" t="str">
        <f t="shared" si="1"/>
        <v>Leicester Crystal Palace</v>
      </c>
      <c r="D91">
        <v>1.1679755449295</v>
      </c>
      <c r="E91">
        <v>7.2027602195739702</v>
      </c>
      <c r="F91">
        <v>200.72058105468699</v>
      </c>
    </row>
    <row r="92" spans="1:6" x14ac:dyDescent="0.2">
      <c r="A92" t="s">
        <v>21</v>
      </c>
      <c r="B92" t="s">
        <v>25</v>
      </c>
      <c r="C92" t="str">
        <f t="shared" si="1"/>
        <v>Fulham Bournemouth</v>
      </c>
      <c r="D92">
        <v>5.59510946273803</v>
      </c>
      <c r="E92">
        <v>28.3987827301025</v>
      </c>
      <c r="F92">
        <v>1.27216792106628</v>
      </c>
    </row>
    <row r="93" spans="1:6" x14ac:dyDescent="0.2">
      <c r="A93" t="s">
        <v>28</v>
      </c>
      <c r="B93" t="s">
        <v>30</v>
      </c>
      <c r="C93" t="str">
        <f t="shared" si="1"/>
        <v>Wolves Nott'm Forest</v>
      </c>
      <c r="D93">
        <v>1.0030553340911801</v>
      </c>
      <c r="E93">
        <v>4339.771484375</v>
      </c>
      <c r="F93">
        <v>355.16464233398398</v>
      </c>
    </row>
    <row r="94" spans="1:6" x14ac:dyDescent="0.2">
      <c r="A94" t="s">
        <v>37</v>
      </c>
      <c r="B94" t="s">
        <v>29</v>
      </c>
      <c r="C94" t="str">
        <f t="shared" si="1"/>
        <v>Man United Newcastle</v>
      </c>
      <c r="D94">
        <v>70.183807373046804</v>
      </c>
      <c r="E94">
        <v>11.076998710632299</v>
      </c>
      <c r="F94">
        <v>1.11672627925872</v>
      </c>
    </row>
    <row r="95" spans="1:6" x14ac:dyDescent="0.2">
      <c r="A95" t="s">
        <v>27</v>
      </c>
      <c r="B95" t="s">
        <v>19</v>
      </c>
      <c r="C95" t="str">
        <f t="shared" si="1"/>
        <v>Leeds Arsenal</v>
      </c>
      <c r="D95">
        <v>2.6289741992950399</v>
      </c>
      <c r="E95">
        <v>11.6177015304565</v>
      </c>
      <c r="F95">
        <v>1.8742458820343</v>
      </c>
    </row>
    <row r="96" spans="1:6" x14ac:dyDescent="0.2">
      <c r="A96" t="s">
        <v>26</v>
      </c>
      <c r="B96" t="s">
        <v>34</v>
      </c>
      <c r="C96" t="str">
        <f t="shared" si="1"/>
        <v>Aston Villa Chelsea</v>
      </c>
      <c r="D96">
        <v>2.89702153205871</v>
      </c>
      <c r="E96">
        <v>2.0208678245544398</v>
      </c>
      <c r="F96">
        <v>6.2507429122924796</v>
      </c>
    </row>
    <row r="97" spans="1:6" x14ac:dyDescent="0.2">
      <c r="A97" t="s">
        <v>32</v>
      </c>
      <c r="B97" t="s">
        <v>39</v>
      </c>
      <c r="C97" t="str">
        <f t="shared" si="1"/>
        <v>Southampton West Ham</v>
      </c>
      <c r="D97">
        <v>90755.1015625</v>
      </c>
      <c r="E97">
        <v>1.69367539882659</v>
      </c>
      <c r="F97">
        <v>2.4416625499725302</v>
      </c>
    </row>
    <row r="98" spans="1:6" x14ac:dyDescent="0.2">
      <c r="A98" t="s">
        <v>22</v>
      </c>
      <c r="B98" t="s">
        <v>40</v>
      </c>
      <c r="C98" t="str">
        <f t="shared" si="1"/>
        <v>Liverpool Man City</v>
      </c>
      <c r="D98">
        <v>410.69274902343699</v>
      </c>
      <c r="E98">
        <v>33668.30859375</v>
      </c>
      <c r="F98">
        <v>1.0024707317352199</v>
      </c>
    </row>
    <row r="99" spans="1:6" x14ac:dyDescent="0.2">
      <c r="A99" t="s">
        <v>38</v>
      </c>
      <c r="B99" t="s">
        <v>30</v>
      </c>
      <c r="C99" t="str">
        <f t="shared" si="1"/>
        <v>Brighton Nott'm Forest</v>
      </c>
      <c r="D99">
        <v>1.2077832221984801</v>
      </c>
      <c r="E99">
        <v>5.8128719329833896</v>
      </c>
      <c r="F99">
        <v>207297.09375</v>
      </c>
    </row>
    <row r="100" spans="1:6" x14ac:dyDescent="0.2">
      <c r="A100" t="s">
        <v>18</v>
      </c>
      <c r="B100" t="s">
        <v>28</v>
      </c>
      <c r="C100" t="str">
        <f t="shared" si="1"/>
        <v>Crystal Palace Wolves</v>
      </c>
      <c r="D100">
        <v>89.163330078125</v>
      </c>
      <c r="E100">
        <v>729.78356933593705</v>
      </c>
      <c r="F100">
        <v>1.01274609565734</v>
      </c>
    </row>
    <row r="101" spans="1:6" x14ac:dyDescent="0.2">
      <c r="A101" t="s">
        <v>37</v>
      </c>
      <c r="B101" t="s">
        <v>31</v>
      </c>
      <c r="C101" t="str">
        <f t="shared" si="1"/>
        <v>Man United Tottenham</v>
      </c>
      <c r="D101">
        <v>1.0016164779662999</v>
      </c>
      <c r="E101">
        <v>377621.59375</v>
      </c>
      <c r="F101">
        <v>620.66241455078102</v>
      </c>
    </row>
    <row r="102" spans="1:6" x14ac:dyDescent="0.2">
      <c r="A102" t="s">
        <v>36</v>
      </c>
      <c r="B102" t="s">
        <v>34</v>
      </c>
      <c r="C102" t="str">
        <f t="shared" si="1"/>
        <v>Brentford Chelsea</v>
      </c>
      <c r="D102">
        <v>2.1387186050414999</v>
      </c>
      <c r="E102">
        <v>3.5394728183746298</v>
      </c>
      <c r="F102">
        <v>4.0015621185302699</v>
      </c>
    </row>
    <row r="103" spans="1:6" x14ac:dyDescent="0.2">
      <c r="A103" t="s">
        <v>22</v>
      </c>
      <c r="B103" t="s">
        <v>39</v>
      </c>
      <c r="C103" t="str">
        <f t="shared" si="1"/>
        <v>Liverpool West Ham</v>
      </c>
      <c r="D103">
        <v>2.0464274883270201</v>
      </c>
      <c r="E103">
        <v>1.9561737775802599</v>
      </c>
      <c r="F103">
        <v>7066.6748046875</v>
      </c>
    </row>
    <row r="104" spans="1:6" x14ac:dyDescent="0.2">
      <c r="A104" t="s">
        <v>29</v>
      </c>
      <c r="B104" t="s">
        <v>33</v>
      </c>
      <c r="C104" t="str">
        <f t="shared" si="1"/>
        <v>Newcastle Everton</v>
      </c>
      <c r="D104">
        <v>2.3407838344573899</v>
      </c>
      <c r="E104">
        <v>22870.80078125</v>
      </c>
      <c r="F104">
        <v>1.74596548080444</v>
      </c>
    </row>
    <row r="105" spans="1:6" x14ac:dyDescent="0.2">
      <c r="A105" t="s">
        <v>25</v>
      </c>
      <c r="B105" t="s">
        <v>32</v>
      </c>
      <c r="C105" t="str">
        <f t="shared" si="1"/>
        <v>Bournemouth Southampton</v>
      </c>
      <c r="D105">
        <v>1.1089403629302901</v>
      </c>
      <c r="E105">
        <v>10.2250099182128</v>
      </c>
      <c r="F105">
        <v>2278.69580078125</v>
      </c>
    </row>
    <row r="106" spans="1:6" x14ac:dyDescent="0.2">
      <c r="A106" t="s">
        <v>21</v>
      </c>
      <c r="B106" t="s">
        <v>26</v>
      </c>
      <c r="C106" t="str">
        <f t="shared" si="1"/>
        <v>Fulham Aston Villa</v>
      </c>
      <c r="D106">
        <v>82.570121765136705</v>
      </c>
      <c r="E106">
        <v>11.7173242568969</v>
      </c>
      <c r="F106">
        <v>1.10797762870788</v>
      </c>
    </row>
    <row r="107" spans="1:6" x14ac:dyDescent="0.2">
      <c r="A107" t="s">
        <v>35</v>
      </c>
      <c r="B107" t="s">
        <v>27</v>
      </c>
      <c r="C107" t="str">
        <f t="shared" si="1"/>
        <v>Leicester Leeds</v>
      </c>
      <c r="D107">
        <v>1.00790631771087</v>
      </c>
      <c r="E107">
        <v>127.68987274169901</v>
      </c>
      <c r="F107">
        <v>78161.890625</v>
      </c>
    </row>
    <row r="108" spans="1:6" x14ac:dyDescent="0.2">
      <c r="A108" t="s">
        <v>34</v>
      </c>
      <c r="B108" t="s">
        <v>37</v>
      </c>
      <c r="C108" t="str">
        <f t="shared" si="1"/>
        <v>Chelsea Man United</v>
      </c>
      <c r="D108">
        <v>6.3948688507079998</v>
      </c>
      <c r="E108">
        <v>3.60548996925354</v>
      </c>
      <c r="F108">
        <v>1.76594257354736</v>
      </c>
    </row>
    <row r="109" spans="1:6" x14ac:dyDescent="0.2">
      <c r="A109" t="s">
        <v>40</v>
      </c>
      <c r="B109" t="s">
        <v>38</v>
      </c>
      <c r="C109" t="str">
        <f t="shared" si="1"/>
        <v>Man City Brighton</v>
      </c>
      <c r="D109">
        <v>1.00275325775146</v>
      </c>
      <c r="E109">
        <v>365.78472900390602</v>
      </c>
      <c r="F109">
        <v>84312.0078125</v>
      </c>
    </row>
    <row r="110" spans="1:6" x14ac:dyDescent="0.2">
      <c r="A110" t="s">
        <v>30</v>
      </c>
      <c r="B110" t="s">
        <v>22</v>
      </c>
      <c r="C110" t="str">
        <f t="shared" si="1"/>
        <v>Nott'm Forest Liverpool</v>
      </c>
      <c r="D110">
        <v>5.6586403846740696</v>
      </c>
      <c r="E110">
        <v>8.60896396636962</v>
      </c>
      <c r="F110">
        <v>1.41418480873107</v>
      </c>
    </row>
    <row r="111" spans="1:6" x14ac:dyDescent="0.2">
      <c r="A111" t="s">
        <v>33</v>
      </c>
      <c r="B111" t="s">
        <v>18</v>
      </c>
      <c r="C111" t="str">
        <f t="shared" si="1"/>
        <v>Everton Crystal Palace</v>
      </c>
      <c r="D111">
        <v>5.3133921623229901</v>
      </c>
      <c r="E111">
        <v>211.15597534179599</v>
      </c>
      <c r="F111">
        <v>1.23906445503234</v>
      </c>
    </row>
    <row r="112" spans="1:6" x14ac:dyDescent="0.2">
      <c r="A112" t="s">
        <v>31</v>
      </c>
      <c r="B112" t="s">
        <v>29</v>
      </c>
      <c r="C112" t="str">
        <f t="shared" si="1"/>
        <v>Tottenham Newcastle</v>
      </c>
      <c r="D112">
        <v>14.824571609496999</v>
      </c>
      <c r="E112">
        <v>1.1596920490264799</v>
      </c>
      <c r="F112">
        <v>14.23557472229</v>
      </c>
    </row>
    <row r="113" spans="1:6" x14ac:dyDescent="0.2">
      <c r="A113" t="s">
        <v>26</v>
      </c>
      <c r="B113" t="s">
        <v>36</v>
      </c>
      <c r="C113" t="str">
        <f t="shared" si="1"/>
        <v>Aston Villa Brentford</v>
      </c>
      <c r="D113">
        <v>2.95181083679199</v>
      </c>
      <c r="E113">
        <v>1.56110668182373</v>
      </c>
      <c r="F113">
        <v>48.417564392089801</v>
      </c>
    </row>
    <row r="114" spans="1:6" x14ac:dyDescent="0.2">
      <c r="A114" t="s">
        <v>32</v>
      </c>
      <c r="B114" t="s">
        <v>19</v>
      </c>
      <c r="C114" t="str">
        <f t="shared" si="1"/>
        <v>Southampton Arsenal</v>
      </c>
      <c r="D114">
        <v>7.8629426956176696</v>
      </c>
      <c r="E114">
        <v>13.4546127319335</v>
      </c>
      <c r="F114">
        <v>1.25235259532928</v>
      </c>
    </row>
    <row r="115" spans="1:6" x14ac:dyDescent="0.2">
      <c r="A115" t="s">
        <v>28</v>
      </c>
      <c r="B115" t="s">
        <v>35</v>
      </c>
      <c r="C115" t="str">
        <f t="shared" si="1"/>
        <v>Wolves Leicester</v>
      </c>
      <c r="D115">
        <v>45.4834175109863</v>
      </c>
      <c r="E115">
        <v>7.9328246116638104</v>
      </c>
      <c r="F115">
        <v>1.1737703084945601</v>
      </c>
    </row>
    <row r="116" spans="1:6" x14ac:dyDescent="0.2">
      <c r="A116" t="s">
        <v>27</v>
      </c>
      <c r="B116" t="s">
        <v>21</v>
      </c>
      <c r="C116" t="str">
        <f t="shared" si="1"/>
        <v>Leeds Fulham</v>
      </c>
      <c r="D116">
        <v>1.18277859687805</v>
      </c>
      <c r="E116">
        <v>72077.8984375</v>
      </c>
      <c r="F116">
        <v>6.4716815948486301</v>
      </c>
    </row>
    <row r="117" spans="1:6" x14ac:dyDescent="0.2">
      <c r="A117" t="s">
        <v>39</v>
      </c>
      <c r="B117" t="s">
        <v>25</v>
      </c>
      <c r="C117" t="str">
        <f t="shared" si="1"/>
        <v>West Ham Bournemouth</v>
      </c>
      <c r="D117">
        <v>1.00847923755645</v>
      </c>
      <c r="E117">
        <v>142.071029663085</v>
      </c>
      <c r="F117">
        <v>730.36138916015602</v>
      </c>
    </row>
    <row r="118" spans="1:6" x14ac:dyDescent="0.2">
      <c r="A118" t="s">
        <v>18</v>
      </c>
      <c r="B118" t="s">
        <v>32</v>
      </c>
      <c r="C118" t="str">
        <f t="shared" si="1"/>
        <v>Crystal Palace Southampton</v>
      </c>
      <c r="D118">
        <v>1.0827488899230899</v>
      </c>
      <c r="E118">
        <v>6726.623046875</v>
      </c>
      <c r="F118">
        <v>13.1102485656738</v>
      </c>
    </row>
    <row r="119" spans="1:6" x14ac:dyDescent="0.2">
      <c r="A119" t="s">
        <v>25</v>
      </c>
      <c r="B119" t="s">
        <v>31</v>
      </c>
      <c r="C119" t="str">
        <f t="shared" si="1"/>
        <v>Bournemouth Tottenham</v>
      </c>
      <c r="D119">
        <v>1.10257220268249</v>
      </c>
      <c r="E119">
        <v>11.9413290023803</v>
      </c>
      <c r="F119">
        <v>107.67551422119099</v>
      </c>
    </row>
    <row r="120" spans="1:6" x14ac:dyDescent="0.2">
      <c r="A120" t="s">
        <v>21</v>
      </c>
      <c r="B120" t="s">
        <v>33</v>
      </c>
      <c r="C120" t="str">
        <f t="shared" si="1"/>
        <v>Fulham Everton</v>
      </c>
      <c r="D120">
        <v>2882.77612304687</v>
      </c>
      <c r="E120">
        <v>5255962.5</v>
      </c>
      <c r="F120">
        <v>1.0003472566604601</v>
      </c>
    </row>
    <row r="121" spans="1:6" x14ac:dyDescent="0.2">
      <c r="A121" t="s">
        <v>36</v>
      </c>
      <c r="B121" t="s">
        <v>28</v>
      </c>
      <c r="C121" t="str">
        <f t="shared" si="1"/>
        <v>Brentford Wolves</v>
      </c>
      <c r="D121">
        <v>1.0063881874084399</v>
      </c>
      <c r="E121">
        <v>79872.1484375</v>
      </c>
      <c r="F121">
        <v>157.84904479980401</v>
      </c>
    </row>
    <row r="122" spans="1:6" x14ac:dyDescent="0.2">
      <c r="A122" t="s">
        <v>35</v>
      </c>
      <c r="B122" t="s">
        <v>40</v>
      </c>
      <c r="C122" t="str">
        <f t="shared" si="1"/>
        <v>Leicester Man City</v>
      </c>
      <c r="D122">
        <v>1.02466356754302</v>
      </c>
      <c r="E122">
        <v>67.926170349121094</v>
      </c>
      <c r="F122">
        <v>106.974060058593</v>
      </c>
    </row>
    <row r="123" spans="1:6" x14ac:dyDescent="0.2">
      <c r="A123" t="s">
        <v>29</v>
      </c>
      <c r="B123" t="s">
        <v>26</v>
      </c>
      <c r="C123" t="str">
        <f t="shared" si="1"/>
        <v>Newcastle Aston Villa</v>
      </c>
      <c r="D123">
        <v>1.0523444414138701</v>
      </c>
      <c r="E123">
        <v>31.0341491699218</v>
      </c>
      <c r="F123">
        <v>57.083442687988203</v>
      </c>
    </row>
    <row r="124" spans="1:6" x14ac:dyDescent="0.2">
      <c r="A124" t="s">
        <v>22</v>
      </c>
      <c r="B124" t="s">
        <v>27</v>
      </c>
      <c r="C124" t="str">
        <f t="shared" si="1"/>
        <v>Liverpool Leeds</v>
      </c>
      <c r="D124">
        <v>1.41916131973266</v>
      </c>
      <c r="E124">
        <v>3.4073033332824698</v>
      </c>
      <c r="F124">
        <v>534.38928222656205</v>
      </c>
    </row>
    <row r="125" spans="1:6" x14ac:dyDescent="0.2">
      <c r="A125" t="s">
        <v>38</v>
      </c>
      <c r="B125" t="s">
        <v>34</v>
      </c>
      <c r="C125" t="str">
        <f t="shared" si="1"/>
        <v>Brighton Chelsea</v>
      </c>
      <c r="D125">
        <v>15.455699920654199</v>
      </c>
      <c r="E125">
        <v>801.66143798828102</v>
      </c>
      <c r="F125">
        <v>1.0706048011779701</v>
      </c>
    </row>
    <row r="126" spans="1:6" x14ac:dyDescent="0.2">
      <c r="A126" t="s">
        <v>19</v>
      </c>
      <c r="B126" t="s">
        <v>30</v>
      </c>
      <c r="C126" t="str">
        <f t="shared" si="1"/>
        <v>Arsenal Nott'm Forest</v>
      </c>
      <c r="D126">
        <v>2.01231789588928</v>
      </c>
      <c r="E126">
        <v>1916.79321289062</v>
      </c>
      <c r="F126">
        <v>1.98989582061767</v>
      </c>
    </row>
    <row r="127" spans="1:6" x14ac:dyDescent="0.2">
      <c r="A127" t="s">
        <v>37</v>
      </c>
      <c r="B127" t="s">
        <v>39</v>
      </c>
      <c r="C127" t="str">
        <f t="shared" si="1"/>
        <v>Man United West Ham</v>
      </c>
      <c r="D127">
        <v>1.5545632839202801</v>
      </c>
      <c r="E127">
        <v>524.17132568359295</v>
      </c>
      <c r="F127">
        <v>2.8182928562164302</v>
      </c>
    </row>
    <row r="128" spans="1:6" x14ac:dyDescent="0.2">
      <c r="A128" t="s">
        <v>28</v>
      </c>
      <c r="B128" t="s">
        <v>38</v>
      </c>
      <c r="C128" t="str">
        <f t="shared" si="1"/>
        <v>Wolves Brighton</v>
      </c>
      <c r="D128">
        <v>240.40057373046801</v>
      </c>
      <c r="E128">
        <v>51.858379364013601</v>
      </c>
      <c r="F128">
        <v>1.0240057706832799</v>
      </c>
    </row>
    <row r="129" spans="1:6" x14ac:dyDescent="0.2">
      <c r="A129" t="s">
        <v>27</v>
      </c>
      <c r="B129" t="s">
        <v>25</v>
      </c>
      <c r="C129" t="str">
        <f t="shared" si="1"/>
        <v>Leeds Bournemouth</v>
      </c>
      <c r="D129">
        <v>16.6294860839843</v>
      </c>
      <c r="E129">
        <v>140086.78125</v>
      </c>
      <c r="F129">
        <v>1.0639897584915099</v>
      </c>
    </row>
    <row r="130" spans="1:6" x14ac:dyDescent="0.2">
      <c r="A130" t="s">
        <v>33</v>
      </c>
      <c r="B130" t="s">
        <v>35</v>
      </c>
      <c r="C130" t="str">
        <f t="shared" si="1"/>
        <v>Everton Leicester</v>
      </c>
      <c r="D130">
        <v>17.6460647583007</v>
      </c>
      <c r="E130">
        <v>14.3247737884521</v>
      </c>
      <c r="F130">
        <v>1.14479219913482</v>
      </c>
    </row>
    <row r="131" spans="1:6" x14ac:dyDescent="0.2">
      <c r="A131" t="s">
        <v>30</v>
      </c>
      <c r="B131" t="s">
        <v>36</v>
      </c>
      <c r="C131" t="str">
        <f t="shared" ref="C131:C194" si="2">A131 &amp; " " &amp;B131</f>
        <v>Nott'm Forest Brentford</v>
      </c>
      <c r="D131">
        <v>19.374782562255799</v>
      </c>
      <c r="E131">
        <v>1.25174677371978</v>
      </c>
      <c r="F131">
        <v>6.6888318061828604</v>
      </c>
    </row>
    <row r="132" spans="1:6" x14ac:dyDescent="0.2">
      <c r="A132" t="s">
        <v>40</v>
      </c>
      <c r="B132" t="s">
        <v>21</v>
      </c>
      <c r="C132" t="str">
        <f t="shared" si="2"/>
        <v>Man City Fulham</v>
      </c>
      <c r="D132">
        <v>1.00019872188568</v>
      </c>
      <c r="E132">
        <v>5965.56689453125</v>
      </c>
      <c r="F132">
        <v>32188.92578125</v>
      </c>
    </row>
    <row r="133" spans="1:6" x14ac:dyDescent="0.2">
      <c r="A133" t="s">
        <v>31</v>
      </c>
      <c r="B133" t="s">
        <v>22</v>
      </c>
      <c r="C133" t="str">
        <f t="shared" si="2"/>
        <v>Tottenham Liverpool</v>
      </c>
      <c r="D133">
        <v>101.111808776855</v>
      </c>
      <c r="E133">
        <v>64.3558349609375</v>
      </c>
      <c r="F133">
        <v>1.0260920524597099</v>
      </c>
    </row>
    <row r="134" spans="1:6" x14ac:dyDescent="0.2">
      <c r="A134" t="s">
        <v>26</v>
      </c>
      <c r="B134" t="s">
        <v>37</v>
      </c>
      <c r="C134" t="str">
        <f t="shared" si="2"/>
        <v>Aston Villa Man United</v>
      </c>
      <c r="D134">
        <v>3311.61376953125</v>
      </c>
      <c r="E134">
        <v>21.4263896942138</v>
      </c>
      <c r="F134">
        <v>1.04928863048553</v>
      </c>
    </row>
    <row r="135" spans="1:6" x14ac:dyDescent="0.2">
      <c r="A135" t="s">
        <v>34</v>
      </c>
      <c r="B135" t="s">
        <v>19</v>
      </c>
      <c r="C135" t="str">
        <f t="shared" si="2"/>
        <v>Chelsea Arsenal</v>
      </c>
      <c r="D135">
        <v>5.1935849189758301</v>
      </c>
      <c r="E135">
        <v>1.23880195617675</v>
      </c>
      <c r="F135">
        <v>4480.00830078125</v>
      </c>
    </row>
    <row r="136" spans="1:6" x14ac:dyDescent="0.2">
      <c r="A136" t="s">
        <v>39</v>
      </c>
      <c r="B136" t="s">
        <v>18</v>
      </c>
      <c r="C136" t="str">
        <f t="shared" si="2"/>
        <v>West Ham Crystal Palace</v>
      </c>
      <c r="D136">
        <v>1.0698384046554501</v>
      </c>
      <c r="E136">
        <v>15.3204040527343</v>
      </c>
      <c r="F136">
        <v>144486.09375</v>
      </c>
    </row>
    <row r="137" spans="1:6" x14ac:dyDescent="0.2">
      <c r="A137" t="s">
        <v>32</v>
      </c>
      <c r="B137" t="s">
        <v>29</v>
      </c>
      <c r="C137" t="str">
        <f t="shared" si="2"/>
        <v>Southampton Newcastle</v>
      </c>
      <c r="D137">
        <v>1.1867595911026001</v>
      </c>
      <c r="E137">
        <v>357.04254150390602</v>
      </c>
      <c r="F137">
        <v>6.46962070465087</v>
      </c>
    </row>
    <row r="138" spans="1:6" x14ac:dyDescent="0.2">
      <c r="A138" t="s">
        <v>25</v>
      </c>
      <c r="B138" t="s">
        <v>33</v>
      </c>
      <c r="C138" t="str">
        <f t="shared" si="2"/>
        <v>Bournemouth Everton</v>
      </c>
      <c r="D138">
        <v>1.55079889297485</v>
      </c>
      <c r="E138">
        <v>6204.71435546875</v>
      </c>
      <c r="F138">
        <v>2.8168232440948402</v>
      </c>
    </row>
    <row r="139" spans="1:6" x14ac:dyDescent="0.2">
      <c r="A139" t="s">
        <v>28</v>
      </c>
      <c r="B139" t="s">
        <v>19</v>
      </c>
      <c r="C139" t="str">
        <f t="shared" si="2"/>
        <v>Wolves Arsenal</v>
      </c>
      <c r="D139">
        <v>8.0210494995117099</v>
      </c>
      <c r="E139">
        <v>5.7818450927734304</v>
      </c>
      <c r="F139">
        <v>1.42374539375305</v>
      </c>
    </row>
    <row r="140" spans="1:6" x14ac:dyDescent="0.2">
      <c r="A140" t="s">
        <v>39</v>
      </c>
      <c r="B140" t="s">
        <v>35</v>
      </c>
      <c r="C140" t="str">
        <f t="shared" si="2"/>
        <v>West Ham Leicester</v>
      </c>
      <c r="D140">
        <v>4949.43212890625</v>
      </c>
      <c r="E140">
        <v>1.00170421600341</v>
      </c>
      <c r="F140">
        <v>667.00256347656205</v>
      </c>
    </row>
    <row r="141" spans="1:6" x14ac:dyDescent="0.2">
      <c r="A141" t="s">
        <v>40</v>
      </c>
      <c r="B141" t="s">
        <v>36</v>
      </c>
      <c r="C141" t="str">
        <f t="shared" si="2"/>
        <v>Man City Brentford</v>
      </c>
      <c r="D141">
        <v>1.4941531419753999</v>
      </c>
      <c r="E141">
        <v>3.03012943267822</v>
      </c>
      <c r="F141">
        <v>1417.22521972656</v>
      </c>
    </row>
    <row r="142" spans="1:6" x14ac:dyDescent="0.2">
      <c r="A142" t="s">
        <v>31</v>
      </c>
      <c r="B142" t="s">
        <v>27</v>
      </c>
      <c r="C142" t="str">
        <f t="shared" si="2"/>
        <v>Tottenham Leeds</v>
      </c>
      <c r="D142">
        <v>1.3832967281341499</v>
      </c>
      <c r="E142">
        <v>6.1335673332214302</v>
      </c>
      <c r="F142">
        <v>8.7679252624511701</v>
      </c>
    </row>
    <row r="143" spans="1:6" x14ac:dyDescent="0.2">
      <c r="A143" t="s">
        <v>29</v>
      </c>
      <c r="B143" t="s">
        <v>34</v>
      </c>
      <c r="C143" t="str">
        <f t="shared" si="2"/>
        <v>Newcastle Chelsea</v>
      </c>
      <c r="D143">
        <v>1.00094366073608</v>
      </c>
      <c r="E143">
        <v>2168.19897460937</v>
      </c>
      <c r="F143">
        <v>2076.5361328125</v>
      </c>
    </row>
    <row r="144" spans="1:6" x14ac:dyDescent="0.2">
      <c r="A144" t="s">
        <v>30</v>
      </c>
      <c r="B144" t="s">
        <v>18</v>
      </c>
      <c r="C144" t="str">
        <f t="shared" si="2"/>
        <v>Nott'm Forest Crystal Palace</v>
      </c>
      <c r="D144">
        <v>1.0012338161468499</v>
      </c>
      <c r="E144">
        <v>912.83135986328102</v>
      </c>
      <c r="F144">
        <v>7308.521484375</v>
      </c>
    </row>
    <row r="145" spans="1:6" x14ac:dyDescent="0.2">
      <c r="A145" t="s">
        <v>22</v>
      </c>
      <c r="B145" t="s">
        <v>32</v>
      </c>
      <c r="C145" t="str">
        <f t="shared" si="2"/>
        <v>Liverpool Southampton</v>
      </c>
      <c r="D145">
        <v>7.9061908721923801</v>
      </c>
      <c r="E145">
        <v>442.86911010742102</v>
      </c>
      <c r="F145">
        <v>1.1477644443511901</v>
      </c>
    </row>
    <row r="146" spans="1:6" x14ac:dyDescent="0.2">
      <c r="A146" t="s">
        <v>38</v>
      </c>
      <c r="B146" t="s">
        <v>26</v>
      </c>
      <c r="C146" t="str">
        <f t="shared" si="2"/>
        <v>Brighton Aston Villa</v>
      </c>
      <c r="D146">
        <v>1.10430240631103</v>
      </c>
      <c r="E146">
        <v>15.326774597167899</v>
      </c>
      <c r="F146">
        <v>34.239978790283203</v>
      </c>
    </row>
    <row r="147" spans="1:6" x14ac:dyDescent="0.2">
      <c r="A147" t="s">
        <v>21</v>
      </c>
      <c r="B147" t="s">
        <v>37</v>
      </c>
      <c r="C147" t="str">
        <f t="shared" si="2"/>
        <v>Fulham Man United</v>
      </c>
      <c r="D147">
        <v>32.5886840820312</v>
      </c>
      <c r="E147">
        <v>16912.94140625</v>
      </c>
      <c r="F147">
        <v>1.0317199230194001</v>
      </c>
    </row>
    <row r="148" spans="1:6" x14ac:dyDescent="0.2">
      <c r="A148" t="s">
        <v>26</v>
      </c>
      <c r="B148" t="s">
        <v>22</v>
      </c>
      <c r="C148" t="str">
        <f t="shared" si="2"/>
        <v>Aston Villa Liverpool</v>
      </c>
      <c r="D148">
        <v>42.194854736328097</v>
      </c>
      <c r="E148">
        <v>2104.35961914062</v>
      </c>
      <c r="F148">
        <v>1.02477371692657</v>
      </c>
    </row>
    <row r="149" spans="1:6" x14ac:dyDescent="0.2">
      <c r="A149" t="s">
        <v>18</v>
      </c>
      <c r="B149" t="s">
        <v>21</v>
      </c>
      <c r="C149" t="str">
        <f t="shared" si="2"/>
        <v>Crystal Palace Fulham</v>
      </c>
      <c r="D149">
        <v>2.0873038768768302</v>
      </c>
      <c r="E149">
        <v>729425856</v>
      </c>
      <c r="F149">
        <v>1.91970586776733</v>
      </c>
    </row>
    <row r="150" spans="1:6" x14ac:dyDescent="0.2">
      <c r="A150" t="s">
        <v>33</v>
      </c>
      <c r="B150" t="s">
        <v>28</v>
      </c>
      <c r="C150" t="str">
        <f t="shared" si="2"/>
        <v>Everton Wolves</v>
      </c>
      <c r="D150">
        <v>1.0331107378005899</v>
      </c>
      <c r="E150">
        <v>9295.57421875</v>
      </c>
      <c r="F150">
        <v>31.306758880615199</v>
      </c>
    </row>
    <row r="151" spans="1:6" x14ac:dyDescent="0.2">
      <c r="A151" t="s">
        <v>19</v>
      </c>
      <c r="B151" t="s">
        <v>39</v>
      </c>
      <c r="C151" t="str">
        <f t="shared" si="2"/>
        <v>Arsenal West Ham</v>
      </c>
      <c r="D151">
        <v>1.20503842830657</v>
      </c>
      <c r="E151">
        <v>5.9033856391906703</v>
      </c>
      <c r="F151">
        <v>1321.689453125</v>
      </c>
    </row>
    <row r="152" spans="1:6" x14ac:dyDescent="0.2">
      <c r="A152" t="s">
        <v>36</v>
      </c>
      <c r="B152" t="s">
        <v>31</v>
      </c>
      <c r="C152" t="str">
        <f t="shared" si="2"/>
        <v>Brentford Tottenham</v>
      </c>
      <c r="D152">
        <v>19171.9375</v>
      </c>
      <c r="E152">
        <v>88729.6484375</v>
      </c>
      <c r="F152">
        <v>1.0000635385513299</v>
      </c>
    </row>
    <row r="153" spans="1:6" x14ac:dyDescent="0.2">
      <c r="A153" t="s">
        <v>35</v>
      </c>
      <c r="B153" t="s">
        <v>29</v>
      </c>
      <c r="C153" t="str">
        <f t="shared" si="2"/>
        <v>Leicester Newcastle</v>
      </c>
      <c r="D153">
        <v>1623536.375</v>
      </c>
      <c r="E153">
        <v>1.00199103355407</v>
      </c>
      <c r="F153">
        <v>503.40969848632801</v>
      </c>
    </row>
    <row r="154" spans="1:6" x14ac:dyDescent="0.2">
      <c r="A154" t="s">
        <v>32</v>
      </c>
      <c r="B154" t="s">
        <v>38</v>
      </c>
      <c r="C154" t="str">
        <f t="shared" si="2"/>
        <v>Southampton Brighton</v>
      </c>
      <c r="D154">
        <v>5.0453462600707999</v>
      </c>
      <c r="E154">
        <v>64991.69921875</v>
      </c>
      <c r="F154">
        <v>1.2472215890884399</v>
      </c>
    </row>
    <row r="155" spans="1:6" x14ac:dyDescent="0.2">
      <c r="A155" t="s">
        <v>34</v>
      </c>
      <c r="B155" t="s">
        <v>25</v>
      </c>
      <c r="C155" t="str">
        <f t="shared" si="2"/>
        <v>Chelsea Bournemouth</v>
      </c>
      <c r="D155">
        <v>3.2827804088592498</v>
      </c>
      <c r="E155">
        <v>1.5176874399185101</v>
      </c>
      <c r="F155">
        <v>27.410051345825099</v>
      </c>
    </row>
    <row r="156" spans="1:6" x14ac:dyDescent="0.2">
      <c r="A156" t="s">
        <v>37</v>
      </c>
      <c r="B156" t="s">
        <v>30</v>
      </c>
      <c r="C156" t="str">
        <f t="shared" si="2"/>
        <v>Man United Nott'm Forest</v>
      </c>
      <c r="D156">
        <v>3.7450318336486799</v>
      </c>
      <c r="E156">
        <v>1.9363367557525599</v>
      </c>
      <c r="F156">
        <v>4.6180758476257298</v>
      </c>
    </row>
    <row r="157" spans="1:6" x14ac:dyDescent="0.2">
      <c r="A157" t="s">
        <v>27</v>
      </c>
      <c r="B157" t="s">
        <v>40</v>
      </c>
      <c r="C157" t="str">
        <f t="shared" si="2"/>
        <v>Leeds Man City</v>
      </c>
      <c r="D157">
        <v>4.4725131988525302</v>
      </c>
      <c r="E157">
        <v>2.4375650882720898</v>
      </c>
      <c r="F157">
        <v>2.7309970855712802</v>
      </c>
    </row>
    <row r="158" spans="1:6" x14ac:dyDescent="0.2">
      <c r="A158" t="s">
        <v>22</v>
      </c>
      <c r="B158" t="s">
        <v>35</v>
      </c>
      <c r="C158" t="str">
        <f t="shared" si="2"/>
        <v>Liverpool Leicester</v>
      </c>
      <c r="D158">
        <v>1.64669442176818</v>
      </c>
      <c r="E158">
        <v>2.9282360076904199</v>
      </c>
      <c r="F158">
        <v>19.523504257202099</v>
      </c>
    </row>
    <row r="159" spans="1:6" x14ac:dyDescent="0.2">
      <c r="A159" t="s">
        <v>39</v>
      </c>
      <c r="B159" t="s">
        <v>36</v>
      </c>
      <c r="C159" t="str">
        <f t="shared" si="2"/>
        <v>West Ham Brentford</v>
      </c>
      <c r="D159">
        <v>3.2918229103088299</v>
      </c>
      <c r="E159">
        <v>1.4564443826675399</v>
      </c>
      <c r="F159">
        <v>104.02260589599599</v>
      </c>
    </row>
    <row r="160" spans="1:6" x14ac:dyDescent="0.2">
      <c r="A160" t="s">
        <v>29</v>
      </c>
      <c r="B160" t="s">
        <v>27</v>
      </c>
      <c r="C160" t="str">
        <f t="shared" si="2"/>
        <v>Newcastle Leeds</v>
      </c>
      <c r="D160">
        <v>1.08002293109893</v>
      </c>
      <c r="E160">
        <v>151.542236328125</v>
      </c>
      <c r="F160">
        <v>14.8159217834472</v>
      </c>
    </row>
    <row r="161" spans="1:6" x14ac:dyDescent="0.2">
      <c r="A161" t="s">
        <v>25</v>
      </c>
      <c r="B161" t="s">
        <v>18</v>
      </c>
      <c r="C161" t="str">
        <f t="shared" si="2"/>
        <v>Bournemouth Crystal Palace</v>
      </c>
      <c r="D161">
        <v>1.2233402729034399</v>
      </c>
      <c r="E161">
        <v>8.9230594635009695</v>
      </c>
      <c r="F161">
        <v>14.1850366592407</v>
      </c>
    </row>
    <row r="162" spans="1:6" x14ac:dyDescent="0.2">
      <c r="A162" t="s">
        <v>38</v>
      </c>
      <c r="B162" t="s">
        <v>19</v>
      </c>
      <c r="C162" t="str">
        <f t="shared" si="2"/>
        <v>Brighton Arsenal</v>
      </c>
      <c r="D162">
        <v>40.057601928710902</v>
      </c>
      <c r="E162">
        <v>1.17786300182342</v>
      </c>
      <c r="F162">
        <v>7.9339413642883301</v>
      </c>
    </row>
    <row r="163" spans="1:6" x14ac:dyDescent="0.2">
      <c r="A163" t="s">
        <v>21</v>
      </c>
      <c r="B163" t="s">
        <v>32</v>
      </c>
      <c r="C163" t="str">
        <f t="shared" si="2"/>
        <v>Fulham Southampton</v>
      </c>
      <c r="D163">
        <v>4768184</v>
      </c>
      <c r="E163">
        <v>39281459200</v>
      </c>
      <c r="F163">
        <v>1.00000023841857</v>
      </c>
    </row>
    <row r="164" spans="1:6" x14ac:dyDescent="0.2">
      <c r="A164" t="s">
        <v>28</v>
      </c>
      <c r="B164" t="s">
        <v>37</v>
      </c>
      <c r="C164" t="str">
        <f t="shared" si="2"/>
        <v>Wolves Man United</v>
      </c>
      <c r="D164">
        <v>1854.29357910156</v>
      </c>
      <c r="E164">
        <v>541.75567626953102</v>
      </c>
      <c r="F164">
        <v>1.00239086151123</v>
      </c>
    </row>
    <row r="165" spans="1:6" x14ac:dyDescent="0.2">
      <c r="A165" t="s">
        <v>40</v>
      </c>
      <c r="B165" t="s">
        <v>33</v>
      </c>
      <c r="C165" t="str">
        <f t="shared" si="2"/>
        <v>Man City Everton</v>
      </c>
      <c r="D165">
        <v>1.0316312313079801</v>
      </c>
      <c r="E165">
        <v>325.20471191406199</v>
      </c>
      <c r="F165">
        <v>36.249740600585902</v>
      </c>
    </row>
    <row r="166" spans="1:6" x14ac:dyDescent="0.2">
      <c r="A166" t="s">
        <v>31</v>
      </c>
      <c r="B166" t="s">
        <v>26</v>
      </c>
      <c r="C166" t="str">
        <f t="shared" si="2"/>
        <v>Tottenham Aston Villa</v>
      </c>
      <c r="D166">
        <v>2.7458925247192298</v>
      </c>
      <c r="E166">
        <v>9.8719205856323207</v>
      </c>
      <c r="F166">
        <v>1.8708293437957699</v>
      </c>
    </row>
    <row r="167" spans="1:6" x14ac:dyDescent="0.2">
      <c r="A167" t="s">
        <v>30</v>
      </c>
      <c r="B167" t="s">
        <v>34</v>
      </c>
      <c r="C167" t="str">
        <f t="shared" si="2"/>
        <v>Nott'm Forest Chelsea</v>
      </c>
      <c r="D167">
        <v>3.1521437168121298</v>
      </c>
      <c r="E167">
        <v>1.4691256284713701</v>
      </c>
      <c r="F167">
        <v>481.08114624023398</v>
      </c>
    </row>
    <row r="168" spans="1:6" x14ac:dyDescent="0.2">
      <c r="A168" t="s">
        <v>36</v>
      </c>
      <c r="B168" t="s">
        <v>22</v>
      </c>
      <c r="C168" t="str">
        <f t="shared" si="2"/>
        <v>Brentford Liverpool</v>
      </c>
      <c r="D168">
        <v>6.8993616104125897</v>
      </c>
      <c r="E168">
        <v>81337.6484375</v>
      </c>
      <c r="F168">
        <v>1.1695266962051301</v>
      </c>
    </row>
    <row r="169" spans="1:6" x14ac:dyDescent="0.2">
      <c r="A169" t="s">
        <v>35</v>
      </c>
      <c r="B169" t="s">
        <v>21</v>
      </c>
      <c r="C169" t="str">
        <f t="shared" si="2"/>
        <v>Leicester Fulham</v>
      </c>
      <c r="D169">
        <v>1.01410996913909</v>
      </c>
      <c r="E169">
        <v>93.381843566894503</v>
      </c>
      <c r="F169">
        <v>312.01422119140602</v>
      </c>
    </row>
    <row r="170" spans="1:6" x14ac:dyDescent="0.2">
      <c r="A170" t="s">
        <v>19</v>
      </c>
      <c r="B170" t="s">
        <v>29</v>
      </c>
      <c r="C170" t="str">
        <f t="shared" si="2"/>
        <v>Arsenal Newcastle</v>
      </c>
      <c r="D170">
        <v>6791.55322265625</v>
      </c>
      <c r="E170">
        <v>29.958736419677699</v>
      </c>
      <c r="F170">
        <v>1.0346895456314</v>
      </c>
    </row>
    <row r="171" spans="1:6" x14ac:dyDescent="0.2">
      <c r="A171" t="s">
        <v>33</v>
      </c>
      <c r="B171" t="s">
        <v>38</v>
      </c>
      <c r="C171" t="str">
        <f t="shared" si="2"/>
        <v>Everton Brighton</v>
      </c>
      <c r="D171">
        <v>4.9911823272704998</v>
      </c>
      <c r="E171">
        <v>5.0897974967956499</v>
      </c>
      <c r="F171">
        <v>1.65789306163787</v>
      </c>
    </row>
    <row r="172" spans="1:6" x14ac:dyDescent="0.2">
      <c r="A172" t="s">
        <v>37</v>
      </c>
      <c r="B172" t="s">
        <v>25</v>
      </c>
      <c r="C172" t="str">
        <f t="shared" si="2"/>
        <v>Man United Bournemouth</v>
      </c>
      <c r="D172">
        <v>1.1595629453659</v>
      </c>
      <c r="E172">
        <v>11.5780391693115</v>
      </c>
      <c r="F172">
        <v>19.517633438110298</v>
      </c>
    </row>
    <row r="173" spans="1:6" x14ac:dyDescent="0.2">
      <c r="A173" t="s">
        <v>27</v>
      </c>
      <c r="B173" t="s">
        <v>39</v>
      </c>
      <c r="C173" t="str">
        <f t="shared" si="2"/>
        <v>Leeds West Ham</v>
      </c>
      <c r="D173">
        <v>1</v>
      </c>
      <c r="E173">
        <v>259546433978368</v>
      </c>
      <c r="F173" s="5">
        <v>3.1912751188567603E+17</v>
      </c>
    </row>
    <row r="174" spans="1:6" x14ac:dyDescent="0.2">
      <c r="A174" t="s">
        <v>26</v>
      </c>
      <c r="B174" t="s">
        <v>28</v>
      </c>
      <c r="C174" t="str">
        <f t="shared" si="2"/>
        <v>Aston Villa Wolves</v>
      </c>
      <c r="D174">
        <v>6.72088527679443</v>
      </c>
      <c r="E174">
        <v>64.012290954589801</v>
      </c>
      <c r="F174">
        <v>1.19676196575164</v>
      </c>
    </row>
    <row r="175" spans="1:6" x14ac:dyDescent="0.2">
      <c r="A175" t="s">
        <v>18</v>
      </c>
      <c r="B175" t="s">
        <v>31</v>
      </c>
      <c r="C175" t="str">
        <f t="shared" si="2"/>
        <v>Crystal Palace Tottenham</v>
      </c>
      <c r="D175">
        <v>1.01689493656158</v>
      </c>
      <c r="E175">
        <v>207760240</v>
      </c>
      <c r="F175">
        <v>60.189399719238203</v>
      </c>
    </row>
    <row r="176" spans="1:6" x14ac:dyDescent="0.2">
      <c r="A176" t="s">
        <v>32</v>
      </c>
      <c r="B176" t="s">
        <v>30</v>
      </c>
      <c r="C176" t="str">
        <f t="shared" si="2"/>
        <v>Southampton Nott'm Forest</v>
      </c>
      <c r="D176">
        <v>22.724874496459901</v>
      </c>
      <c r="E176">
        <v>4.6802244186401296</v>
      </c>
      <c r="F176">
        <v>1.3471090793609599</v>
      </c>
    </row>
    <row r="177" spans="1:6" x14ac:dyDescent="0.2">
      <c r="A177" t="s">
        <v>34</v>
      </c>
      <c r="B177" t="s">
        <v>40</v>
      </c>
      <c r="C177" t="str">
        <f t="shared" si="2"/>
        <v>Chelsea Man City</v>
      </c>
      <c r="D177">
        <v>1.7303551435470499</v>
      </c>
      <c r="E177">
        <v>4.1025190353393501</v>
      </c>
      <c r="F177">
        <v>5.6075410842895499</v>
      </c>
    </row>
    <row r="178" spans="1:6" x14ac:dyDescent="0.2">
      <c r="A178" t="s">
        <v>21</v>
      </c>
      <c r="B178" t="s">
        <v>34</v>
      </c>
      <c r="C178" t="str">
        <f t="shared" si="2"/>
        <v>Fulham Chelsea</v>
      </c>
      <c r="D178">
        <v>395814.0625</v>
      </c>
      <c r="E178">
        <v>4322.705078125</v>
      </c>
      <c r="F178">
        <v>1.00023388862609</v>
      </c>
    </row>
    <row r="179" spans="1:6" x14ac:dyDescent="0.2">
      <c r="A179" t="s">
        <v>26</v>
      </c>
      <c r="B179" t="s">
        <v>27</v>
      </c>
      <c r="C179" t="str">
        <f t="shared" si="2"/>
        <v>Aston Villa Leeds</v>
      </c>
      <c r="D179">
        <v>215.439041137695</v>
      </c>
      <c r="E179">
        <v>17.5631408691406</v>
      </c>
      <c r="F179">
        <v>1.0656199455261199</v>
      </c>
    </row>
    <row r="180" spans="1:6" x14ac:dyDescent="0.2">
      <c r="A180" t="s">
        <v>28</v>
      </c>
      <c r="B180" t="s">
        <v>39</v>
      </c>
      <c r="C180" t="str">
        <f t="shared" si="2"/>
        <v>Wolves West Ham</v>
      </c>
      <c r="D180">
        <v>1.01627337932586</v>
      </c>
      <c r="E180">
        <v>323.689849853515</v>
      </c>
      <c r="F180">
        <v>77.379074096679602</v>
      </c>
    </row>
    <row r="181" spans="1:6" x14ac:dyDescent="0.2">
      <c r="A181" t="s">
        <v>30</v>
      </c>
      <c r="B181" t="s">
        <v>35</v>
      </c>
      <c r="C181" t="str">
        <f t="shared" si="2"/>
        <v>Nott'm Forest Leicester</v>
      </c>
      <c r="D181">
        <v>4.9630479812621999</v>
      </c>
      <c r="E181">
        <v>107.821815490722</v>
      </c>
      <c r="F181">
        <v>1.2670475244521999</v>
      </c>
    </row>
    <row r="182" spans="1:6" x14ac:dyDescent="0.2">
      <c r="A182" t="s">
        <v>33</v>
      </c>
      <c r="B182" t="s">
        <v>32</v>
      </c>
      <c r="C182" t="str">
        <f t="shared" si="2"/>
        <v>Everton Southampton</v>
      </c>
      <c r="D182">
        <v>283.30291748046801</v>
      </c>
      <c r="E182">
        <v>1.0035423040389999</v>
      </c>
      <c r="F182">
        <v>48782688256</v>
      </c>
    </row>
    <row r="183" spans="1:6" x14ac:dyDescent="0.2">
      <c r="A183" t="s">
        <v>38</v>
      </c>
      <c r="B183" t="s">
        <v>22</v>
      </c>
      <c r="C183" t="str">
        <f t="shared" si="2"/>
        <v>Brighton Liverpool</v>
      </c>
      <c r="D183">
        <v>2.6724603176116899</v>
      </c>
      <c r="E183">
        <v>23.0893650054931</v>
      </c>
      <c r="F183">
        <v>1.7167295217514</v>
      </c>
    </row>
    <row r="184" spans="1:6" x14ac:dyDescent="0.2">
      <c r="A184" t="s">
        <v>37</v>
      </c>
      <c r="B184" t="s">
        <v>40</v>
      </c>
      <c r="C184" t="str">
        <f t="shared" si="2"/>
        <v>Man United Man City</v>
      </c>
      <c r="D184">
        <v>1.48797106742858</v>
      </c>
      <c r="E184">
        <v>13.065076828002899</v>
      </c>
      <c r="F184">
        <v>3.9776616096496502</v>
      </c>
    </row>
    <row r="185" spans="1:6" x14ac:dyDescent="0.2">
      <c r="A185" t="s">
        <v>36</v>
      </c>
      <c r="B185" t="s">
        <v>25</v>
      </c>
      <c r="C185" t="str">
        <f t="shared" si="2"/>
        <v>Brentford Bournemouth</v>
      </c>
      <c r="D185">
        <v>6.6639337539672798</v>
      </c>
      <c r="E185">
        <v>39387.7421875</v>
      </c>
      <c r="F185">
        <v>1.17659091949462</v>
      </c>
    </row>
    <row r="186" spans="1:6" x14ac:dyDescent="0.2">
      <c r="A186" t="s">
        <v>29</v>
      </c>
      <c r="B186" t="s">
        <v>21</v>
      </c>
      <c r="C186" t="str">
        <f t="shared" si="2"/>
        <v>Newcastle Fulham</v>
      </c>
      <c r="D186">
        <v>1.0000025033950799</v>
      </c>
      <c r="E186">
        <v>571834.5</v>
      </c>
      <c r="F186">
        <v>1313445.125</v>
      </c>
    </row>
    <row r="187" spans="1:6" x14ac:dyDescent="0.2">
      <c r="A187" t="s">
        <v>34</v>
      </c>
      <c r="B187" t="s">
        <v>18</v>
      </c>
      <c r="C187" t="str">
        <f t="shared" si="2"/>
        <v>Chelsea Crystal Palace</v>
      </c>
      <c r="D187">
        <v>93.417564392089801</v>
      </c>
      <c r="E187">
        <v>1.4369817972183201</v>
      </c>
      <c r="F187">
        <v>3.4084064960479701</v>
      </c>
    </row>
    <row r="188" spans="1:6" x14ac:dyDescent="0.2">
      <c r="A188" t="s">
        <v>31</v>
      </c>
      <c r="B188" t="s">
        <v>19</v>
      </c>
      <c r="C188" t="str">
        <f t="shared" si="2"/>
        <v>Tottenham Arsenal</v>
      </c>
      <c r="D188">
        <v>1.8537425994873</v>
      </c>
      <c r="E188">
        <v>2.2888555526733398</v>
      </c>
      <c r="F188">
        <v>42.281166076660099</v>
      </c>
    </row>
    <row r="189" spans="1:6" x14ac:dyDescent="0.2">
      <c r="A189" t="s">
        <v>18</v>
      </c>
      <c r="B189" t="s">
        <v>37</v>
      </c>
      <c r="C189" t="str">
        <f t="shared" si="2"/>
        <v>Crystal Palace Man United</v>
      </c>
      <c r="D189">
        <v>153217.09375</v>
      </c>
      <c r="E189">
        <v>1.4871401786804199</v>
      </c>
      <c r="F189">
        <v>3.0528573989868102</v>
      </c>
    </row>
    <row r="190" spans="1:6" x14ac:dyDescent="0.2">
      <c r="A190" t="s">
        <v>40</v>
      </c>
      <c r="B190" t="s">
        <v>31</v>
      </c>
      <c r="C190" t="str">
        <f t="shared" si="2"/>
        <v>Man City Tottenham</v>
      </c>
      <c r="D190">
        <v>1.00638055801391</v>
      </c>
      <c r="E190">
        <v>113999.2265625</v>
      </c>
      <c r="F190">
        <v>157.94541931152301</v>
      </c>
    </row>
    <row r="191" spans="1:6" x14ac:dyDescent="0.2">
      <c r="A191" t="s">
        <v>32</v>
      </c>
      <c r="B191" t="s">
        <v>26</v>
      </c>
      <c r="C191" t="str">
        <f t="shared" si="2"/>
        <v>Southampton Aston Villa</v>
      </c>
      <c r="D191">
        <v>17.878696441650298</v>
      </c>
      <c r="E191">
        <v>1.2030494213104199</v>
      </c>
      <c r="F191">
        <v>8.8615999221801705</v>
      </c>
    </row>
    <row r="192" spans="1:6" x14ac:dyDescent="0.2">
      <c r="A192" t="s">
        <v>39</v>
      </c>
      <c r="B192" t="s">
        <v>33</v>
      </c>
      <c r="C192" t="str">
        <f t="shared" si="2"/>
        <v>West Ham Everton</v>
      </c>
      <c r="D192">
        <v>1.0185471773147501</v>
      </c>
      <c r="E192">
        <v>59.326271057128899</v>
      </c>
      <c r="F192">
        <v>738.79504394531205</v>
      </c>
    </row>
    <row r="193" spans="1:6" x14ac:dyDescent="0.2">
      <c r="A193" t="s">
        <v>22</v>
      </c>
      <c r="B193" t="s">
        <v>34</v>
      </c>
      <c r="C193" t="str">
        <f t="shared" si="2"/>
        <v>Liverpool Chelsea</v>
      </c>
      <c r="D193">
        <v>1.12045502662658</v>
      </c>
      <c r="E193">
        <v>12.0836734771728</v>
      </c>
      <c r="F193">
        <v>40.405319213867102</v>
      </c>
    </row>
    <row r="194" spans="1:6" x14ac:dyDescent="0.2">
      <c r="A194" t="s">
        <v>18</v>
      </c>
      <c r="B194" t="s">
        <v>29</v>
      </c>
      <c r="C194" t="str">
        <f t="shared" si="2"/>
        <v>Crystal Palace Newcastle</v>
      </c>
      <c r="D194">
        <v>12.665010452270501</v>
      </c>
      <c r="E194">
        <v>3150.763671875</v>
      </c>
      <c r="F194">
        <v>1.0861008167266799</v>
      </c>
    </row>
    <row r="195" spans="1:6" x14ac:dyDescent="0.2">
      <c r="A195" t="s">
        <v>25</v>
      </c>
      <c r="B195" t="s">
        <v>30</v>
      </c>
      <c r="C195" t="str">
        <f t="shared" ref="C195:C258" si="3">A195 &amp; " " &amp;B195</f>
        <v>Bournemouth Nott'm Forest</v>
      </c>
      <c r="D195">
        <v>294.85470581054602</v>
      </c>
      <c r="E195">
        <v>1.2829723358154199</v>
      </c>
      <c r="F195">
        <v>4.6047205924987704</v>
      </c>
    </row>
    <row r="196" spans="1:6" x14ac:dyDescent="0.2">
      <c r="A196" t="s">
        <v>35</v>
      </c>
      <c r="B196" t="s">
        <v>38</v>
      </c>
      <c r="C196" t="str">
        <f t="shared" si="3"/>
        <v>Leicester Brighton</v>
      </c>
      <c r="D196">
        <v>1.4325916767120299</v>
      </c>
      <c r="E196">
        <v>17.7803955078125</v>
      </c>
      <c r="F196">
        <v>4.0696282386779696</v>
      </c>
    </row>
    <row r="197" spans="1:6" x14ac:dyDescent="0.2">
      <c r="A197" t="s">
        <v>40</v>
      </c>
      <c r="B197" t="s">
        <v>28</v>
      </c>
      <c r="C197" t="str">
        <f t="shared" si="3"/>
        <v>Man City Wolves</v>
      </c>
      <c r="D197">
        <v>1.21782386302948</v>
      </c>
      <c r="E197">
        <v>5.7760334014892498</v>
      </c>
      <c r="F197">
        <v>174.39891052246</v>
      </c>
    </row>
    <row r="198" spans="1:6" x14ac:dyDescent="0.2">
      <c r="A198" t="s">
        <v>27</v>
      </c>
      <c r="B198" t="s">
        <v>36</v>
      </c>
      <c r="C198" t="str">
        <f t="shared" si="3"/>
        <v>Leeds Brentford</v>
      </c>
      <c r="D198">
        <v>16.450233459472599</v>
      </c>
      <c r="E198">
        <v>1.31663978099823</v>
      </c>
      <c r="F198">
        <v>5.5647869110107404</v>
      </c>
    </row>
    <row r="199" spans="1:6" x14ac:dyDescent="0.2">
      <c r="A199" t="s">
        <v>19</v>
      </c>
      <c r="B199" t="s">
        <v>37</v>
      </c>
      <c r="C199" t="str">
        <f t="shared" si="3"/>
        <v>Arsenal Man United</v>
      </c>
      <c r="D199">
        <v>38.326400756835902</v>
      </c>
      <c r="E199">
        <v>46668.89453125</v>
      </c>
      <c r="F199">
        <v>1.0268133878707799</v>
      </c>
    </row>
    <row r="200" spans="1:6" x14ac:dyDescent="0.2">
      <c r="A200" t="s">
        <v>21</v>
      </c>
      <c r="B200" t="s">
        <v>31</v>
      </c>
      <c r="C200" t="str">
        <f t="shared" si="3"/>
        <v>Fulham Tottenham</v>
      </c>
      <c r="D200">
        <v>3.0829012393951398</v>
      </c>
      <c r="E200">
        <v>1.92625951766967</v>
      </c>
      <c r="F200">
        <v>6.3902101516723597</v>
      </c>
    </row>
    <row r="201" spans="1:6" x14ac:dyDescent="0.2">
      <c r="A201" t="s">
        <v>34</v>
      </c>
      <c r="B201" t="s">
        <v>21</v>
      </c>
      <c r="C201" t="str">
        <f t="shared" si="3"/>
        <v>Chelsea Fulham</v>
      </c>
      <c r="D201">
        <v>1.00003445148468</v>
      </c>
      <c r="E201">
        <v>106448.7265625</v>
      </c>
      <c r="F201">
        <v>40004.55078125</v>
      </c>
    </row>
    <row r="202" spans="1:6" x14ac:dyDescent="0.2">
      <c r="A202" t="s">
        <v>38</v>
      </c>
      <c r="B202" t="s">
        <v>25</v>
      </c>
      <c r="C202" t="str">
        <f t="shared" si="3"/>
        <v>Brighton Bournemouth</v>
      </c>
      <c r="D202">
        <v>1.0000571012496899</v>
      </c>
      <c r="E202">
        <v>17509.35546875</v>
      </c>
      <c r="F202">
        <v>39450252</v>
      </c>
    </row>
    <row r="203" spans="1:6" x14ac:dyDescent="0.2">
      <c r="A203" t="s">
        <v>37</v>
      </c>
      <c r="B203" t="s">
        <v>18</v>
      </c>
      <c r="C203" t="str">
        <f t="shared" si="3"/>
        <v>Man United Crystal Palace</v>
      </c>
      <c r="D203">
        <v>1.8307100534439</v>
      </c>
      <c r="E203">
        <v>2.3809680938720699</v>
      </c>
      <c r="F203">
        <v>29.6150398254394</v>
      </c>
    </row>
    <row r="204" spans="1:6" x14ac:dyDescent="0.2">
      <c r="A204" t="s">
        <v>26</v>
      </c>
      <c r="B204" t="s">
        <v>35</v>
      </c>
      <c r="C204" t="str">
        <f t="shared" si="3"/>
        <v>Aston Villa Leicester</v>
      </c>
      <c r="D204">
        <v>69.962806701660099</v>
      </c>
      <c r="E204">
        <v>1.01506531238555</v>
      </c>
      <c r="F204">
        <v>1823.40954589843</v>
      </c>
    </row>
    <row r="205" spans="1:6" x14ac:dyDescent="0.2">
      <c r="A205" t="s">
        <v>28</v>
      </c>
      <c r="B205" t="s">
        <v>22</v>
      </c>
      <c r="C205" t="str">
        <f t="shared" si="3"/>
        <v>Wolves Liverpool</v>
      </c>
      <c r="D205">
        <v>1.0286496877670199</v>
      </c>
      <c r="E205">
        <v>377.24105834960898</v>
      </c>
      <c r="F205">
        <v>39.681175231933501</v>
      </c>
    </row>
    <row r="206" spans="1:6" x14ac:dyDescent="0.2">
      <c r="A206" t="s">
        <v>36</v>
      </c>
      <c r="B206" t="s">
        <v>32</v>
      </c>
      <c r="C206" t="str">
        <f t="shared" si="3"/>
        <v>Brentford Southampton</v>
      </c>
      <c r="D206">
        <v>2322.46801757812</v>
      </c>
      <c r="E206">
        <v>597813.625</v>
      </c>
      <c r="F206">
        <v>1.0004323720932</v>
      </c>
    </row>
    <row r="207" spans="1:6" x14ac:dyDescent="0.2">
      <c r="A207" t="s">
        <v>33</v>
      </c>
      <c r="B207" t="s">
        <v>19</v>
      </c>
      <c r="C207" t="str">
        <f t="shared" si="3"/>
        <v>Everton Arsenal</v>
      </c>
      <c r="D207">
        <v>17167.931640625</v>
      </c>
      <c r="E207">
        <v>1468.99304199218</v>
      </c>
      <c r="F207">
        <v>1.0007395744323699</v>
      </c>
    </row>
    <row r="208" spans="1:6" x14ac:dyDescent="0.2">
      <c r="A208" t="s">
        <v>29</v>
      </c>
      <c r="B208" t="s">
        <v>39</v>
      </c>
      <c r="C208" t="str">
        <f t="shared" si="3"/>
        <v>Newcastle West Ham</v>
      </c>
      <c r="D208">
        <v>19.872238159179599</v>
      </c>
      <c r="E208">
        <v>2011.00744628906</v>
      </c>
      <c r="F208">
        <v>1.05353951454162</v>
      </c>
    </row>
    <row r="209" spans="1:6" x14ac:dyDescent="0.2">
      <c r="A209" t="s">
        <v>30</v>
      </c>
      <c r="B209" t="s">
        <v>27</v>
      </c>
      <c r="C209" t="str">
        <f t="shared" si="3"/>
        <v>Nott'm Forest Leeds</v>
      </c>
      <c r="D209">
        <v>1.17944240570068</v>
      </c>
      <c r="E209">
        <v>22.786613464355401</v>
      </c>
      <c r="F209">
        <v>9.2373390197753906</v>
      </c>
    </row>
    <row r="210" spans="1:6" x14ac:dyDescent="0.2">
      <c r="A210" t="s">
        <v>31</v>
      </c>
      <c r="B210" t="s">
        <v>40</v>
      </c>
      <c r="C210" t="str">
        <f t="shared" si="3"/>
        <v>Tottenham Man City</v>
      </c>
      <c r="D210">
        <v>2.7449560165405198</v>
      </c>
      <c r="E210">
        <v>7.37605381011962</v>
      </c>
      <c r="F210">
        <v>1.9995139837264999</v>
      </c>
    </row>
    <row r="211" spans="1:6" x14ac:dyDescent="0.2">
      <c r="A211" t="s">
        <v>37</v>
      </c>
      <c r="B211" t="s">
        <v>27</v>
      </c>
      <c r="C211" t="str">
        <f t="shared" si="3"/>
        <v>Man United Leeds</v>
      </c>
      <c r="D211">
        <v>89.600563049316406</v>
      </c>
      <c r="E211">
        <v>2.1238663196563698</v>
      </c>
      <c r="F211">
        <v>1.93050217628479</v>
      </c>
    </row>
    <row r="212" spans="1:6" x14ac:dyDescent="0.2">
      <c r="A212" t="s">
        <v>19</v>
      </c>
      <c r="B212" t="s">
        <v>36</v>
      </c>
      <c r="C212" t="str">
        <f t="shared" si="3"/>
        <v>Arsenal Brentford</v>
      </c>
      <c r="D212">
        <v>1.0014734268188401</v>
      </c>
      <c r="E212">
        <v>684.26751708984295</v>
      </c>
      <c r="F212">
        <v>101285.4140625</v>
      </c>
    </row>
    <row r="213" spans="1:6" x14ac:dyDescent="0.2">
      <c r="A213" t="s">
        <v>18</v>
      </c>
      <c r="B213" t="s">
        <v>38</v>
      </c>
      <c r="C213" t="str">
        <f t="shared" si="3"/>
        <v>Crystal Palace Brighton</v>
      </c>
      <c r="D213">
        <v>3.7133479118347101</v>
      </c>
      <c r="E213">
        <v>668.46936035156205</v>
      </c>
      <c r="F213">
        <v>1.3713560104370099</v>
      </c>
    </row>
    <row r="214" spans="1:6" x14ac:dyDescent="0.2">
      <c r="A214" t="s">
        <v>39</v>
      </c>
      <c r="B214" t="s">
        <v>34</v>
      </c>
      <c r="C214" t="str">
        <f t="shared" si="3"/>
        <v>West Ham Chelsea</v>
      </c>
      <c r="D214">
        <v>6.5146613121032697</v>
      </c>
      <c r="E214">
        <v>1.1813817024230899</v>
      </c>
      <c r="F214">
        <v>29755.306640625</v>
      </c>
    </row>
    <row r="215" spans="1:6" x14ac:dyDescent="0.2">
      <c r="A215" t="s">
        <v>35</v>
      </c>
      <c r="B215" t="s">
        <v>31</v>
      </c>
      <c r="C215" t="str">
        <f t="shared" si="3"/>
        <v>Leicester Tottenham</v>
      </c>
      <c r="D215">
        <v>6.0223541259765598</v>
      </c>
      <c r="E215">
        <v>2.2674195766448899</v>
      </c>
      <c r="F215">
        <v>2.5450344085693302</v>
      </c>
    </row>
    <row r="216" spans="1:6" x14ac:dyDescent="0.2">
      <c r="A216" t="s">
        <v>21</v>
      </c>
      <c r="B216" t="s">
        <v>30</v>
      </c>
      <c r="C216" t="str">
        <f t="shared" si="3"/>
        <v>Fulham Nott'm Forest</v>
      </c>
      <c r="D216">
        <v>52.640369415283203</v>
      </c>
      <c r="E216">
        <v>2.5065035820007302</v>
      </c>
      <c r="F216">
        <v>1.7180919647216699</v>
      </c>
    </row>
    <row r="217" spans="1:6" x14ac:dyDescent="0.2">
      <c r="A217" t="s">
        <v>25</v>
      </c>
      <c r="B217" t="s">
        <v>29</v>
      </c>
      <c r="C217" t="str">
        <f t="shared" si="3"/>
        <v>Bournemouth Newcastle</v>
      </c>
      <c r="D217">
        <v>15.948132514953601</v>
      </c>
      <c r="E217">
        <v>13011.4892578125</v>
      </c>
      <c r="F217">
        <v>1.0669854879379199</v>
      </c>
    </row>
    <row r="218" spans="1:6" x14ac:dyDescent="0.2">
      <c r="A218" t="s">
        <v>32</v>
      </c>
      <c r="B218" t="s">
        <v>28</v>
      </c>
      <c r="C218" t="str">
        <f t="shared" si="3"/>
        <v>Southampton Wolves</v>
      </c>
      <c r="D218">
        <v>140.12307739257801</v>
      </c>
      <c r="E218">
        <v>50.900054931640597</v>
      </c>
      <c r="F218">
        <v>1.0275200605392401</v>
      </c>
    </row>
    <row r="219" spans="1:6" x14ac:dyDescent="0.2">
      <c r="A219" t="s">
        <v>40</v>
      </c>
      <c r="B219" t="s">
        <v>26</v>
      </c>
      <c r="C219" t="str">
        <f t="shared" si="3"/>
        <v>Man City Aston Villa</v>
      </c>
      <c r="D219">
        <v>267.00851440429602</v>
      </c>
      <c r="E219">
        <v>2.98972296714782</v>
      </c>
      <c r="F219">
        <v>1.51108622550964</v>
      </c>
    </row>
    <row r="220" spans="1:6" x14ac:dyDescent="0.2">
      <c r="A220" t="s">
        <v>27</v>
      </c>
      <c r="B220" t="s">
        <v>37</v>
      </c>
      <c r="C220" t="str">
        <f t="shared" si="3"/>
        <v>Leeds Man United</v>
      </c>
      <c r="D220">
        <v>359.88339233398398</v>
      </c>
      <c r="E220">
        <v>30.163194656371999</v>
      </c>
      <c r="F220">
        <v>1.03727090358734</v>
      </c>
    </row>
    <row r="221" spans="1:6" x14ac:dyDescent="0.2">
      <c r="A221" t="s">
        <v>22</v>
      </c>
      <c r="B221" t="s">
        <v>33</v>
      </c>
      <c r="C221" t="str">
        <f t="shared" si="3"/>
        <v>Liverpool Everton</v>
      </c>
      <c r="D221">
        <v>3.5766401290893501</v>
      </c>
      <c r="E221">
        <v>46.165996551513601</v>
      </c>
      <c r="F221">
        <v>1.4311331510543801</v>
      </c>
    </row>
    <row r="222" spans="1:6" x14ac:dyDescent="0.2">
      <c r="A222" t="s">
        <v>19</v>
      </c>
      <c r="B222" t="s">
        <v>40</v>
      </c>
      <c r="C222" t="str">
        <f t="shared" si="3"/>
        <v>Arsenal Man City</v>
      </c>
      <c r="D222">
        <v>1.13999772071838</v>
      </c>
      <c r="E222">
        <v>116.295364379882</v>
      </c>
      <c r="F222">
        <v>8.7560758590698207</v>
      </c>
    </row>
    <row r="223" spans="1:6" x14ac:dyDescent="0.2">
      <c r="A223" t="s">
        <v>28</v>
      </c>
      <c r="B223" t="s">
        <v>25</v>
      </c>
      <c r="C223" t="str">
        <f t="shared" si="3"/>
        <v>Wolves Bournemouth</v>
      </c>
      <c r="D223">
        <v>1.00008201599121</v>
      </c>
      <c r="E223">
        <v>12787.9658203125</v>
      </c>
      <c r="F223">
        <v>259141.359375</v>
      </c>
    </row>
    <row r="224" spans="1:6" x14ac:dyDescent="0.2">
      <c r="A224" t="s">
        <v>34</v>
      </c>
      <c r="B224" t="s">
        <v>32</v>
      </c>
      <c r="C224" t="str">
        <f t="shared" si="3"/>
        <v>Chelsea Southampton</v>
      </c>
      <c r="D224">
        <v>1.0065219402313199</v>
      </c>
      <c r="E224">
        <v>1711.18139648437</v>
      </c>
      <c r="F224">
        <v>169.62545776367099</v>
      </c>
    </row>
    <row r="225" spans="1:6" x14ac:dyDescent="0.2">
      <c r="A225" t="s">
        <v>36</v>
      </c>
      <c r="B225" t="s">
        <v>18</v>
      </c>
      <c r="C225" t="str">
        <f t="shared" si="3"/>
        <v>Brentford Crystal Palace</v>
      </c>
      <c r="D225">
        <v>25.347002029418899</v>
      </c>
      <c r="E225">
        <v>7.4991974830627397</v>
      </c>
      <c r="F225">
        <v>1.2088975906371999</v>
      </c>
    </row>
    <row r="226" spans="1:6" x14ac:dyDescent="0.2">
      <c r="A226" t="s">
        <v>26</v>
      </c>
      <c r="B226" t="s">
        <v>19</v>
      </c>
      <c r="C226" t="str">
        <f t="shared" si="3"/>
        <v>Aston Villa Arsenal</v>
      </c>
      <c r="D226">
        <v>92.999946594238196</v>
      </c>
      <c r="E226">
        <v>4.1700744628906197</v>
      </c>
      <c r="F226">
        <v>1.33432340621948</v>
      </c>
    </row>
    <row r="227" spans="1:6" x14ac:dyDescent="0.2">
      <c r="A227" t="s">
        <v>33</v>
      </c>
      <c r="B227" t="s">
        <v>27</v>
      </c>
      <c r="C227" t="str">
        <f t="shared" si="3"/>
        <v>Everton Leeds</v>
      </c>
      <c r="D227">
        <v>47.094047546386697</v>
      </c>
      <c r="E227">
        <v>39012.7890625</v>
      </c>
      <c r="F227">
        <v>1.0217216014862001</v>
      </c>
    </row>
    <row r="228" spans="1:6" x14ac:dyDescent="0.2">
      <c r="A228" t="s">
        <v>29</v>
      </c>
      <c r="B228" t="s">
        <v>22</v>
      </c>
      <c r="C228" t="str">
        <f t="shared" si="3"/>
        <v>Newcastle Liverpool</v>
      </c>
      <c r="D228">
        <v>3.9606237411499001</v>
      </c>
      <c r="E228">
        <v>50.909854888916001</v>
      </c>
      <c r="F228">
        <v>1.37386798858642</v>
      </c>
    </row>
    <row r="229" spans="1:6" x14ac:dyDescent="0.2">
      <c r="A229" t="s">
        <v>38</v>
      </c>
      <c r="B229" t="s">
        <v>21</v>
      </c>
      <c r="C229" t="str">
        <f t="shared" si="3"/>
        <v>Brighton Fulham</v>
      </c>
      <c r="D229">
        <v>1.0045201778411801</v>
      </c>
      <c r="E229">
        <v>229.84042358398401</v>
      </c>
      <c r="F229">
        <v>6713.27392578125</v>
      </c>
    </row>
    <row r="230" spans="1:6" x14ac:dyDescent="0.2">
      <c r="A230" t="s">
        <v>30</v>
      </c>
      <c r="B230" t="s">
        <v>40</v>
      </c>
      <c r="C230" t="str">
        <f t="shared" si="3"/>
        <v>Nott'm Forest Man City</v>
      </c>
      <c r="D230">
        <v>1.00373458862304</v>
      </c>
      <c r="E230">
        <v>185536.15625</v>
      </c>
      <c r="F230">
        <v>269.16030883789</v>
      </c>
    </row>
    <row r="231" spans="1:6" x14ac:dyDescent="0.2">
      <c r="A231" t="s">
        <v>37</v>
      </c>
      <c r="B231" t="s">
        <v>35</v>
      </c>
      <c r="C231" t="str">
        <f t="shared" si="3"/>
        <v>Man United Leicester</v>
      </c>
      <c r="D231">
        <v>2.68967485427856</v>
      </c>
      <c r="E231">
        <v>2.3348195552825901</v>
      </c>
      <c r="F231">
        <v>5.0022702217101997</v>
      </c>
    </row>
    <row r="232" spans="1:6" x14ac:dyDescent="0.2">
      <c r="A232" t="s">
        <v>31</v>
      </c>
      <c r="B232" t="s">
        <v>39</v>
      </c>
      <c r="C232" t="str">
        <f t="shared" si="3"/>
        <v>Tottenham West Ham</v>
      </c>
      <c r="D232">
        <v>8.5163421630859304</v>
      </c>
      <c r="E232">
        <v>1.2071727514266899</v>
      </c>
      <c r="F232">
        <v>18.451265335083001</v>
      </c>
    </row>
    <row r="233" spans="1:6" x14ac:dyDescent="0.2">
      <c r="A233" t="s">
        <v>21</v>
      </c>
      <c r="B233" t="s">
        <v>28</v>
      </c>
      <c r="C233" t="str">
        <f t="shared" si="3"/>
        <v>Fulham Wolves</v>
      </c>
      <c r="D233">
        <v>11142.0048828125</v>
      </c>
      <c r="E233">
        <v>9147.2529296875</v>
      </c>
      <c r="F233">
        <v>1.00019907951354</v>
      </c>
    </row>
    <row r="234" spans="1:6" x14ac:dyDescent="0.2">
      <c r="A234" t="s">
        <v>27</v>
      </c>
      <c r="B234" t="s">
        <v>32</v>
      </c>
      <c r="C234" t="str">
        <f t="shared" si="3"/>
        <v>Leeds Southampton</v>
      </c>
      <c r="D234">
        <v>46486.28515625</v>
      </c>
      <c r="E234">
        <v>8.3635873794555593</v>
      </c>
      <c r="F234">
        <v>1.13583111763</v>
      </c>
    </row>
    <row r="235" spans="1:6" x14ac:dyDescent="0.2">
      <c r="A235" t="s">
        <v>33</v>
      </c>
      <c r="B235" t="s">
        <v>26</v>
      </c>
      <c r="C235" t="str">
        <f t="shared" si="3"/>
        <v>Everton Aston Villa</v>
      </c>
      <c r="D235">
        <v>1.4040904045104901</v>
      </c>
      <c r="E235">
        <v>78.620094299316406</v>
      </c>
      <c r="F235">
        <v>3.6353623867034899</v>
      </c>
    </row>
    <row r="236" spans="1:6" x14ac:dyDescent="0.2">
      <c r="A236" t="s">
        <v>35</v>
      </c>
      <c r="B236" t="s">
        <v>19</v>
      </c>
      <c r="C236" t="str">
        <f t="shared" si="3"/>
        <v>Leicester Arsenal</v>
      </c>
      <c r="D236">
        <v>144.12648010253901</v>
      </c>
      <c r="E236">
        <v>1.00703454017639</v>
      </c>
      <c r="F236">
        <v>21288.30859375</v>
      </c>
    </row>
    <row r="237" spans="1:6" x14ac:dyDescent="0.2">
      <c r="A237" t="s">
        <v>39</v>
      </c>
      <c r="B237" t="s">
        <v>30</v>
      </c>
      <c r="C237" t="str">
        <f t="shared" si="3"/>
        <v>West Ham Nott'm Forest</v>
      </c>
      <c r="D237">
        <v>319.37683105468699</v>
      </c>
      <c r="E237">
        <v>1.17685866355896</v>
      </c>
      <c r="F237">
        <v>6.7958226203918404</v>
      </c>
    </row>
    <row r="238" spans="1:6" x14ac:dyDescent="0.2">
      <c r="A238" t="s">
        <v>25</v>
      </c>
      <c r="B238" t="s">
        <v>40</v>
      </c>
      <c r="C238" t="str">
        <f t="shared" si="3"/>
        <v>Bournemouth Man City</v>
      </c>
      <c r="D238">
        <v>56.3710327148437</v>
      </c>
      <c r="E238">
        <v>1.12971055507659</v>
      </c>
      <c r="F238">
        <v>10.301002502441399</v>
      </c>
    </row>
    <row r="239" spans="1:6" x14ac:dyDescent="0.2">
      <c r="A239" t="s">
        <v>18</v>
      </c>
      <c r="B239" t="s">
        <v>22</v>
      </c>
      <c r="C239" t="str">
        <f t="shared" si="3"/>
        <v>Crystal Palace Liverpool</v>
      </c>
      <c r="D239">
        <v>15.8715305328369</v>
      </c>
      <c r="E239">
        <v>68.213073730468693</v>
      </c>
      <c r="F239">
        <v>1.08420574665069</v>
      </c>
    </row>
    <row r="240" spans="1:6" x14ac:dyDescent="0.2">
      <c r="A240" t="s">
        <v>31</v>
      </c>
      <c r="B240" t="s">
        <v>34</v>
      </c>
      <c r="C240" t="str">
        <f t="shared" si="3"/>
        <v>Tottenham Chelsea</v>
      </c>
      <c r="D240">
        <v>1.00007796287536</v>
      </c>
      <c r="E240">
        <v>12847.296875</v>
      </c>
      <c r="F240">
        <v>15606111</v>
      </c>
    </row>
    <row r="241" spans="1:6" x14ac:dyDescent="0.2">
      <c r="A241" t="s">
        <v>19</v>
      </c>
      <c r="B241" t="s">
        <v>33</v>
      </c>
      <c r="C241" t="str">
        <f t="shared" si="3"/>
        <v>Arsenal Everton</v>
      </c>
      <c r="D241">
        <v>1.0001034736633301</v>
      </c>
      <c r="E241">
        <v>9661.552734375</v>
      </c>
      <c r="F241">
        <v>129874104</v>
      </c>
    </row>
    <row r="242" spans="1:6" x14ac:dyDescent="0.2">
      <c r="A242" t="s">
        <v>22</v>
      </c>
      <c r="B242" t="s">
        <v>28</v>
      </c>
      <c r="C242" t="str">
        <f t="shared" si="3"/>
        <v>Liverpool Wolves</v>
      </c>
      <c r="D242">
        <v>1.4920525550842201</v>
      </c>
      <c r="E242">
        <v>32.096832275390597</v>
      </c>
      <c r="F242">
        <v>3.3486628532409601</v>
      </c>
    </row>
    <row r="243" spans="1:6" x14ac:dyDescent="0.2">
      <c r="A243" t="s">
        <v>40</v>
      </c>
      <c r="B243" t="s">
        <v>29</v>
      </c>
      <c r="C243" t="str">
        <f t="shared" si="3"/>
        <v>Man City Newcastle</v>
      </c>
      <c r="D243">
        <v>1.1577384471893299</v>
      </c>
      <c r="E243">
        <v>10.275986671447701</v>
      </c>
      <c r="F243">
        <v>25.685310363769499</v>
      </c>
    </row>
    <row r="244" spans="1:6" x14ac:dyDescent="0.2">
      <c r="A244" t="s">
        <v>34</v>
      </c>
      <c r="B244" t="s">
        <v>27</v>
      </c>
      <c r="C244" t="str">
        <f t="shared" si="3"/>
        <v>Chelsea Leeds</v>
      </c>
      <c r="D244">
        <v>35.593578338622997</v>
      </c>
      <c r="E244">
        <v>4.4822788238525302</v>
      </c>
      <c r="F244">
        <v>1.3354625701904199</v>
      </c>
    </row>
    <row r="245" spans="1:6" x14ac:dyDescent="0.2">
      <c r="A245" t="s">
        <v>19</v>
      </c>
      <c r="B245" t="s">
        <v>25</v>
      </c>
      <c r="C245" t="str">
        <f t="shared" si="3"/>
        <v>Arsenal Bournemouth</v>
      </c>
      <c r="D245">
        <v>1.53045201301574</v>
      </c>
      <c r="E245">
        <v>2.8894271850585902</v>
      </c>
      <c r="F245">
        <v>1964.87634277343</v>
      </c>
    </row>
    <row r="246" spans="1:6" x14ac:dyDescent="0.2">
      <c r="A246" t="s">
        <v>38</v>
      </c>
      <c r="B246" t="s">
        <v>39</v>
      </c>
      <c r="C246" t="str">
        <f t="shared" si="3"/>
        <v>Brighton West Ham</v>
      </c>
      <c r="D246">
        <v>1.0000644922256401</v>
      </c>
      <c r="E246">
        <v>136051.015625</v>
      </c>
      <c r="F246">
        <v>17489.92578125</v>
      </c>
    </row>
    <row r="247" spans="1:6" x14ac:dyDescent="0.2">
      <c r="A247" t="s">
        <v>26</v>
      </c>
      <c r="B247" t="s">
        <v>18</v>
      </c>
      <c r="C247" t="str">
        <f t="shared" si="3"/>
        <v>Aston Villa Crystal Palace</v>
      </c>
      <c r="D247">
        <v>3.1827244758605899</v>
      </c>
      <c r="E247">
        <v>1.46906006336212</v>
      </c>
      <c r="F247">
        <v>196.21488952636699</v>
      </c>
    </row>
    <row r="248" spans="1:6" x14ac:dyDescent="0.2">
      <c r="A248" t="s">
        <v>28</v>
      </c>
      <c r="B248" t="s">
        <v>31</v>
      </c>
      <c r="C248" t="str">
        <f t="shared" si="3"/>
        <v>Wolves Tottenham</v>
      </c>
      <c r="D248">
        <v>36.443031311035099</v>
      </c>
      <c r="E248">
        <v>20.7501621246337</v>
      </c>
      <c r="F248">
        <v>1.08182084560394</v>
      </c>
    </row>
    <row r="249" spans="1:6" x14ac:dyDescent="0.2">
      <c r="A249" t="s">
        <v>32</v>
      </c>
      <c r="B249" t="s">
        <v>35</v>
      </c>
      <c r="C249" t="str">
        <f t="shared" si="3"/>
        <v>Southampton Leicester</v>
      </c>
      <c r="D249">
        <v>35.693767547607401</v>
      </c>
      <c r="E249">
        <v>71.132957458496094</v>
      </c>
      <c r="F249">
        <v>1.04392218589782</v>
      </c>
    </row>
    <row r="250" spans="1:6" x14ac:dyDescent="0.2">
      <c r="A250" t="s">
        <v>22</v>
      </c>
      <c r="B250" t="s">
        <v>37</v>
      </c>
      <c r="C250" t="str">
        <f t="shared" si="3"/>
        <v>Liverpool Man United</v>
      </c>
      <c r="D250">
        <v>2.0085091590881299</v>
      </c>
      <c r="E250">
        <v>532.175048828125</v>
      </c>
      <c r="F250">
        <v>1.9990439414978001</v>
      </c>
    </row>
    <row r="251" spans="1:6" x14ac:dyDescent="0.2">
      <c r="A251" t="s">
        <v>30</v>
      </c>
      <c r="B251" t="s">
        <v>33</v>
      </c>
      <c r="C251" t="str">
        <f t="shared" si="3"/>
        <v>Nott'm Forest Everton</v>
      </c>
      <c r="D251">
        <v>1.1788802146911599</v>
      </c>
      <c r="E251">
        <v>3671.44848632812</v>
      </c>
      <c r="F251">
        <v>6.6021833419799796</v>
      </c>
    </row>
    <row r="252" spans="1:6" x14ac:dyDescent="0.2">
      <c r="A252" t="s">
        <v>36</v>
      </c>
      <c r="B252" t="s">
        <v>21</v>
      </c>
      <c r="C252" t="str">
        <f t="shared" si="3"/>
        <v>Brentford Fulham</v>
      </c>
      <c r="D252">
        <v>25.0380554199218</v>
      </c>
      <c r="E252">
        <v>16.042446136474599</v>
      </c>
      <c r="F252">
        <v>1.11392533779144</v>
      </c>
    </row>
    <row r="253" spans="1:6" x14ac:dyDescent="0.2">
      <c r="A253" t="s">
        <v>27</v>
      </c>
      <c r="B253" t="s">
        <v>38</v>
      </c>
      <c r="C253" t="str">
        <f t="shared" si="3"/>
        <v>Leeds Brighton</v>
      </c>
      <c r="D253">
        <v>1.97866606712341</v>
      </c>
      <c r="E253">
        <v>41.402664184570298</v>
      </c>
      <c r="F253">
        <v>2.1255974769592201</v>
      </c>
    </row>
    <row r="254" spans="1:6" x14ac:dyDescent="0.2">
      <c r="A254" t="s">
        <v>25</v>
      </c>
      <c r="B254" t="s">
        <v>22</v>
      </c>
      <c r="C254" t="str">
        <f t="shared" si="3"/>
        <v>Bournemouth Liverpool</v>
      </c>
      <c r="D254">
        <v>6.3914294242858798</v>
      </c>
      <c r="E254">
        <v>1.4286305904388401</v>
      </c>
      <c r="F254">
        <v>6.96527051925659</v>
      </c>
    </row>
    <row r="255" spans="1:6" x14ac:dyDescent="0.2">
      <c r="A255" t="s">
        <v>35</v>
      </c>
      <c r="B255" t="s">
        <v>34</v>
      </c>
      <c r="C255" t="str">
        <f t="shared" si="3"/>
        <v>Leicester Chelsea</v>
      </c>
      <c r="D255">
        <v>1.2911125421523999</v>
      </c>
      <c r="E255">
        <v>4.4350986480712802</v>
      </c>
      <c r="F255">
        <v>24529950</v>
      </c>
    </row>
    <row r="256" spans="1:6" x14ac:dyDescent="0.2">
      <c r="A256" t="s">
        <v>18</v>
      </c>
      <c r="B256" t="s">
        <v>40</v>
      </c>
      <c r="C256" t="str">
        <f t="shared" si="3"/>
        <v>Crystal Palace Man City</v>
      </c>
      <c r="D256">
        <v>35.967826843261697</v>
      </c>
      <c r="E256">
        <v>173.33923339843699</v>
      </c>
      <c r="F256">
        <v>1.0347378253936701</v>
      </c>
    </row>
    <row r="257" spans="1:6" x14ac:dyDescent="0.2">
      <c r="A257" t="s">
        <v>31</v>
      </c>
      <c r="B257" t="s">
        <v>30</v>
      </c>
      <c r="C257" t="str">
        <f t="shared" si="3"/>
        <v>Tottenham Nott'm Forest</v>
      </c>
      <c r="D257">
        <v>3.8737268447875901</v>
      </c>
      <c r="E257">
        <v>37749.26171875</v>
      </c>
      <c r="F257">
        <v>1.34802842140197</v>
      </c>
    </row>
    <row r="258" spans="1:6" x14ac:dyDescent="0.2">
      <c r="A258" t="s">
        <v>33</v>
      </c>
      <c r="B258" t="s">
        <v>36</v>
      </c>
      <c r="C258" t="str">
        <f t="shared" si="3"/>
        <v>Everton Brentford</v>
      </c>
      <c r="D258">
        <v>3.66461110115051</v>
      </c>
      <c r="E258">
        <v>15.2501068115234</v>
      </c>
      <c r="F258">
        <v>1.5116095542907699</v>
      </c>
    </row>
    <row r="259" spans="1:6" x14ac:dyDescent="0.2">
      <c r="A259" t="s">
        <v>21</v>
      </c>
      <c r="B259" t="s">
        <v>19</v>
      </c>
      <c r="C259" t="str">
        <f t="shared" ref="C259:C322" si="4">A259 &amp; " " &amp;B259</f>
        <v>Fulham Arsenal</v>
      </c>
      <c r="D259">
        <v>2.4505760669708199</v>
      </c>
      <c r="E259">
        <v>1.9641208648681601</v>
      </c>
      <c r="F259">
        <v>12.0774326324462</v>
      </c>
    </row>
    <row r="260" spans="1:6" x14ac:dyDescent="0.2">
      <c r="A260" t="s">
        <v>39</v>
      </c>
      <c r="B260" t="s">
        <v>26</v>
      </c>
      <c r="C260" t="str">
        <f t="shared" si="4"/>
        <v>West Ham Aston Villa</v>
      </c>
      <c r="D260">
        <v>1.06011855602264</v>
      </c>
      <c r="E260">
        <v>573.46240234375</v>
      </c>
      <c r="F260">
        <v>18.193218231201101</v>
      </c>
    </row>
    <row r="261" spans="1:6" x14ac:dyDescent="0.2">
      <c r="A261" t="s">
        <v>37</v>
      </c>
      <c r="B261" t="s">
        <v>32</v>
      </c>
      <c r="C261" t="str">
        <f t="shared" si="4"/>
        <v>Man United Southampton</v>
      </c>
      <c r="D261">
        <v>1.00896620750427</v>
      </c>
      <c r="E261">
        <v>17425.896484375</v>
      </c>
      <c r="F261">
        <v>113.26082611083901</v>
      </c>
    </row>
    <row r="262" spans="1:6" x14ac:dyDescent="0.2">
      <c r="A262" t="s">
        <v>29</v>
      </c>
      <c r="B262" t="s">
        <v>28</v>
      </c>
      <c r="C262" t="str">
        <f t="shared" si="4"/>
        <v>Newcastle Wolves</v>
      </c>
      <c r="D262">
        <v>1.0700538158416699</v>
      </c>
      <c r="E262">
        <v>21.371789932250898</v>
      </c>
      <c r="F262">
        <v>53.542152404785099</v>
      </c>
    </row>
    <row r="263" spans="1:6" x14ac:dyDescent="0.2">
      <c r="A263" t="s">
        <v>32</v>
      </c>
      <c r="B263" t="s">
        <v>36</v>
      </c>
      <c r="C263" t="str">
        <f t="shared" si="4"/>
        <v>Southampton Brentford</v>
      </c>
      <c r="D263">
        <v>33.543323516845703</v>
      </c>
      <c r="E263">
        <v>1.03072929382324</v>
      </c>
      <c r="F263">
        <v>1117122.375</v>
      </c>
    </row>
    <row r="264" spans="1:6" x14ac:dyDescent="0.2">
      <c r="A264" t="s">
        <v>38</v>
      </c>
      <c r="B264" t="s">
        <v>18</v>
      </c>
      <c r="C264" t="str">
        <f t="shared" si="4"/>
        <v>Brighton Crystal Palace</v>
      </c>
      <c r="D264">
        <v>1.0147390365600499</v>
      </c>
      <c r="E264">
        <v>68.918373107910099</v>
      </c>
      <c r="F264">
        <v>66554.984375</v>
      </c>
    </row>
    <row r="265" spans="1:6" x14ac:dyDescent="0.2">
      <c r="A265" t="s">
        <v>30</v>
      </c>
      <c r="B265" t="s">
        <v>29</v>
      </c>
      <c r="C265" t="str">
        <f t="shared" si="4"/>
        <v>Nott'm Forest Newcastle</v>
      </c>
      <c r="D265">
        <v>1.0508732795715301</v>
      </c>
      <c r="E265">
        <v>256.572174072265</v>
      </c>
      <c r="F265">
        <v>22.465353012084901</v>
      </c>
    </row>
    <row r="266" spans="1:6" x14ac:dyDescent="0.2">
      <c r="A266" t="s">
        <v>32</v>
      </c>
      <c r="B266" t="s">
        <v>31</v>
      </c>
      <c r="C266" t="str">
        <f t="shared" si="4"/>
        <v>Southampton Tottenham</v>
      </c>
      <c r="D266">
        <v>2.86515092849731</v>
      </c>
      <c r="E266">
        <v>73.237739562988196</v>
      </c>
      <c r="F266">
        <v>1.5690602064132599</v>
      </c>
    </row>
    <row r="267" spans="1:6" x14ac:dyDescent="0.2">
      <c r="A267" t="s">
        <v>28</v>
      </c>
      <c r="B267" t="s">
        <v>27</v>
      </c>
      <c r="C267" t="str">
        <f t="shared" si="4"/>
        <v>Wolves Leeds</v>
      </c>
      <c r="D267">
        <v>17.393526077270501</v>
      </c>
      <c r="E267">
        <v>2.9935100078582701</v>
      </c>
      <c r="F267">
        <v>1.64351689815521</v>
      </c>
    </row>
    <row r="268" spans="1:6" x14ac:dyDescent="0.2">
      <c r="A268" t="s">
        <v>34</v>
      </c>
      <c r="B268" t="s">
        <v>33</v>
      </c>
      <c r="C268" t="str">
        <f t="shared" si="4"/>
        <v>Chelsea Everton</v>
      </c>
      <c r="D268">
        <v>231.83016967773401</v>
      </c>
      <c r="E268">
        <v>278.46124267578102</v>
      </c>
      <c r="F268">
        <v>1.00796771049499</v>
      </c>
    </row>
    <row r="269" spans="1:6" x14ac:dyDescent="0.2">
      <c r="A269" t="s">
        <v>36</v>
      </c>
      <c r="B269" t="s">
        <v>35</v>
      </c>
      <c r="C269" t="str">
        <f t="shared" si="4"/>
        <v>Brentford Leicester</v>
      </c>
      <c r="D269">
        <v>2.4397706985473602</v>
      </c>
      <c r="E269">
        <v>126.744728088378</v>
      </c>
      <c r="F269">
        <v>1.71751809120178</v>
      </c>
    </row>
    <row r="270" spans="1:6" x14ac:dyDescent="0.2">
      <c r="A270" t="s">
        <v>26</v>
      </c>
      <c r="B270" t="s">
        <v>25</v>
      </c>
      <c r="C270" t="str">
        <f t="shared" si="4"/>
        <v>Aston Villa Bournemouth</v>
      </c>
      <c r="D270">
        <v>1.0232582092285101</v>
      </c>
      <c r="E270">
        <v>863.44964599609295</v>
      </c>
      <c r="F270">
        <v>46.357566833496001</v>
      </c>
    </row>
    <row r="271" spans="1:6" x14ac:dyDescent="0.2">
      <c r="A271" t="s">
        <v>19</v>
      </c>
      <c r="B271" t="s">
        <v>18</v>
      </c>
      <c r="C271" t="str">
        <f t="shared" si="4"/>
        <v>Arsenal Crystal Palace</v>
      </c>
      <c r="D271">
        <v>1.2297624349594101</v>
      </c>
      <c r="E271">
        <v>7272.4619140625</v>
      </c>
      <c r="F271">
        <v>5.3562636375427202</v>
      </c>
    </row>
    <row r="272" spans="1:6" x14ac:dyDescent="0.2">
      <c r="A272" t="s">
        <v>18</v>
      </c>
      <c r="B272" t="s">
        <v>35</v>
      </c>
      <c r="C272" t="str">
        <f t="shared" si="4"/>
        <v>Crystal Palace Leicester</v>
      </c>
      <c r="D272">
        <v>2.3844933509826598</v>
      </c>
      <c r="E272">
        <v>154.84759521484301</v>
      </c>
      <c r="F272">
        <v>1.7416573762893599</v>
      </c>
    </row>
    <row r="273" spans="1:6" x14ac:dyDescent="0.2">
      <c r="A273" t="s">
        <v>19</v>
      </c>
      <c r="B273" t="s">
        <v>27</v>
      </c>
      <c r="C273" t="str">
        <f t="shared" si="4"/>
        <v>Arsenal Leeds</v>
      </c>
      <c r="D273">
        <v>7.7103924751281703</v>
      </c>
      <c r="E273">
        <v>1.1609038114547701</v>
      </c>
      <c r="F273">
        <v>112.269409179687</v>
      </c>
    </row>
    <row r="274" spans="1:6" x14ac:dyDescent="0.2">
      <c r="A274" t="s">
        <v>30</v>
      </c>
      <c r="B274" t="s">
        <v>28</v>
      </c>
      <c r="C274" t="str">
        <f t="shared" si="4"/>
        <v>Nott'm Forest Wolves</v>
      </c>
      <c r="D274">
        <v>4.5483808517456001</v>
      </c>
      <c r="E274">
        <v>2.3529901504516602</v>
      </c>
      <c r="F274">
        <v>2.8157079219818102</v>
      </c>
    </row>
    <row r="275" spans="1:6" x14ac:dyDescent="0.2">
      <c r="A275" t="s">
        <v>40</v>
      </c>
      <c r="B275" t="s">
        <v>22</v>
      </c>
      <c r="C275" t="str">
        <f t="shared" si="4"/>
        <v>Man City Liverpool</v>
      </c>
      <c r="D275">
        <v>24.112379074096602</v>
      </c>
      <c r="E275">
        <v>1.33844006061553</v>
      </c>
      <c r="F275">
        <v>4.73061180114746</v>
      </c>
    </row>
    <row r="276" spans="1:6" x14ac:dyDescent="0.2">
      <c r="A276" t="s">
        <v>25</v>
      </c>
      <c r="B276" t="s">
        <v>21</v>
      </c>
      <c r="C276" t="str">
        <f t="shared" si="4"/>
        <v>Bournemouth Fulham</v>
      </c>
      <c r="D276">
        <v>1.03193235397338</v>
      </c>
      <c r="E276">
        <v>42.655555725097599</v>
      </c>
      <c r="F276">
        <v>133.32127380371</v>
      </c>
    </row>
    <row r="277" spans="1:6" x14ac:dyDescent="0.2">
      <c r="A277" t="s">
        <v>38</v>
      </c>
      <c r="B277" t="s">
        <v>36</v>
      </c>
      <c r="C277" t="str">
        <f t="shared" si="4"/>
        <v>Brighton Brentford</v>
      </c>
      <c r="D277">
        <v>3.64996981620788</v>
      </c>
      <c r="E277">
        <v>1.39582347869873</v>
      </c>
      <c r="F277">
        <v>104.1431350708</v>
      </c>
    </row>
    <row r="278" spans="1:6" x14ac:dyDescent="0.2">
      <c r="A278" t="s">
        <v>34</v>
      </c>
      <c r="B278" t="s">
        <v>26</v>
      </c>
      <c r="C278" t="str">
        <f t="shared" si="4"/>
        <v>Chelsea Aston Villa</v>
      </c>
      <c r="D278">
        <v>1.00007331371307</v>
      </c>
      <c r="E278">
        <v>13641.515625</v>
      </c>
      <c r="F278">
        <v>38521796</v>
      </c>
    </row>
    <row r="279" spans="1:6" x14ac:dyDescent="0.2">
      <c r="A279" t="s">
        <v>29</v>
      </c>
      <c r="B279" t="s">
        <v>37</v>
      </c>
      <c r="C279" t="str">
        <f t="shared" si="4"/>
        <v>Newcastle Man United</v>
      </c>
      <c r="D279">
        <v>145.77799987792901</v>
      </c>
      <c r="E279">
        <v>3700.72119140625</v>
      </c>
      <c r="F279">
        <v>1.00718116760253</v>
      </c>
    </row>
    <row r="280" spans="1:6" x14ac:dyDescent="0.2">
      <c r="A280" t="s">
        <v>39</v>
      </c>
      <c r="B280" t="s">
        <v>32</v>
      </c>
      <c r="C280" t="str">
        <f t="shared" si="4"/>
        <v>West Ham Southampton</v>
      </c>
      <c r="D280">
        <v>624.67828369140602</v>
      </c>
      <c r="E280">
        <v>140130.296875</v>
      </c>
      <c r="F280">
        <v>1.0016105175018299</v>
      </c>
    </row>
    <row r="281" spans="1:6" x14ac:dyDescent="0.2">
      <c r="A281" t="s">
        <v>33</v>
      </c>
      <c r="B281" t="s">
        <v>31</v>
      </c>
      <c r="C281" t="str">
        <f t="shared" si="4"/>
        <v>Everton Tottenham</v>
      </c>
      <c r="D281">
        <v>237.47038269042901</v>
      </c>
      <c r="E281">
        <v>3963.42260742187</v>
      </c>
      <c r="F281">
        <v>1.00448334217071</v>
      </c>
    </row>
    <row r="282" spans="1:6" x14ac:dyDescent="0.2">
      <c r="A282" t="s">
        <v>35</v>
      </c>
      <c r="B282" t="s">
        <v>26</v>
      </c>
      <c r="C282" t="str">
        <f t="shared" si="4"/>
        <v>Leicester Aston Villa</v>
      </c>
      <c r="D282">
        <v>1.0000010728836</v>
      </c>
      <c r="E282">
        <v>907621.9375</v>
      </c>
      <c r="F282">
        <v>42149336</v>
      </c>
    </row>
    <row r="283" spans="1:6" x14ac:dyDescent="0.2">
      <c r="A283" t="s">
        <v>25</v>
      </c>
      <c r="B283" t="s">
        <v>38</v>
      </c>
      <c r="C283" t="str">
        <f t="shared" si="4"/>
        <v>Bournemouth Brighton</v>
      </c>
      <c r="D283">
        <v>48.212730407714801</v>
      </c>
      <c r="E283">
        <v>15171.1650390625</v>
      </c>
      <c r="F283">
        <v>1.0212495326995801</v>
      </c>
    </row>
    <row r="284" spans="1:6" x14ac:dyDescent="0.2">
      <c r="A284" t="s">
        <v>27</v>
      </c>
      <c r="B284" t="s">
        <v>30</v>
      </c>
      <c r="C284" t="str">
        <f t="shared" si="4"/>
        <v>Leeds Nott'm Forest</v>
      </c>
      <c r="D284">
        <v>2.22241163253784</v>
      </c>
      <c r="E284">
        <v>4.0633907318115199</v>
      </c>
      <c r="F284">
        <v>3.2901401519775302</v>
      </c>
    </row>
    <row r="285" spans="1:6" x14ac:dyDescent="0.2">
      <c r="A285" t="s">
        <v>34</v>
      </c>
      <c r="B285" t="s">
        <v>22</v>
      </c>
      <c r="C285" t="str">
        <f t="shared" si="4"/>
        <v>Chelsea Liverpool</v>
      </c>
      <c r="D285">
        <v>2.7320032119750901</v>
      </c>
      <c r="E285">
        <v>1.57975530624389</v>
      </c>
      <c r="F285">
        <v>1042.94702148437</v>
      </c>
    </row>
    <row r="286" spans="1:6" x14ac:dyDescent="0.2">
      <c r="A286" t="s">
        <v>39</v>
      </c>
      <c r="B286" t="s">
        <v>29</v>
      </c>
      <c r="C286" t="str">
        <f t="shared" si="4"/>
        <v>West Ham Newcastle</v>
      </c>
      <c r="D286">
        <v>169.54997253417901</v>
      </c>
      <c r="E286">
        <v>343.14312744140602</v>
      </c>
      <c r="F286">
        <v>1.0088906288146899</v>
      </c>
    </row>
    <row r="287" spans="1:6" x14ac:dyDescent="0.2">
      <c r="A287" t="s">
        <v>37</v>
      </c>
      <c r="B287" t="s">
        <v>36</v>
      </c>
      <c r="C287" t="str">
        <f t="shared" si="4"/>
        <v>Man United Brentford</v>
      </c>
      <c r="D287">
        <v>1.04019379615783</v>
      </c>
      <c r="E287">
        <v>28.3978366851806</v>
      </c>
      <c r="F287">
        <v>291.82073974609301</v>
      </c>
    </row>
    <row r="288" spans="1:6" x14ac:dyDescent="0.2">
      <c r="A288" t="s">
        <v>28</v>
      </c>
      <c r="B288" t="s">
        <v>34</v>
      </c>
      <c r="C288" t="str">
        <f t="shared" si="4"/>
        <v>Wolves Chelsea</v>
      </c>
      <c r="D288">
        <v>1.0051785707473699</v>
      </c>
      <c r="E288">
        <v>410.19561767578102</v>
      </c>
      <c r="F288">
        <v>368.448150634765</v>
      </c>
    </row>
    <row r="289" spans="1:6" x14ac:dyDescent="0.2">
      <c r="A289" t="s">
        <v>21</v>
      </c>
      <c r="B289" t="s">
        <v>39</v>
      </c>
      <c r="C289" t="str">
        <f t="shared" si="4"/>
        <v>Fulham West Ham</v>
      </c>
      <c r="D289">
        <v>6.7810163497924796</v>
      </c>
      <c r="E289">
        <v>2051.65161132812</v>
      </c>
      <c r="F289">
        <v>1.17365097999572</v>
      </c>
    </row>
    <row r="290" spans="1:6" x14ac:dyDescent="0.2">
      <c r="A290" t="s">
        <v>26</v>
      </c>
      <c r="B290" t="s">
        <v>30</v>
      </c>
      <c r="C290" t="str">
        <f t="shared" si="4"/>
        <v>Aston Villa Nott'm Forest</v>
      </c>
      <c r="D290">
        <v>2.3553006649017298</v>
      </c>
      <c r="E290">
        <v>1.73860383033752</v>
      </c>
      <c r="F290">
        <v>3973.55908203125</v>
      </c>
    </row>
    <row r="291" spans="1:6" x14ac:dyDescent="0.2">
      <c r="A291" t="s">
        <v>31</v>
      </c>
      <c r="B291" t="s">
        <v>38</v>
      </c>
      <c r="C291" t="str">
        <f t="shared" si="4"/>
        <v>Tottenham Brighton</v>
      </c>
      <c r="D291">
        <v>17029.962890625</v>
      </c>
      <c r="E291">
        <v>5.0545506477355904</v>
      </c>
      <c r="F291">
        <v>1.2467277050018299</v>
      </c>
    </row>
    <row r="292" spans="1:6" x14ac:dyDescent="0.2">
      <c r="A292" t="s">
        <v>36</v>
      </c>
      <c r="B292" t="s">
        <v>29</v>
      </c>
      <c r="C292" t="str">
        <f t="shared" si="4"/>
        <v>Brentford Newcastle</v>
      </c>
      <c r="D292">
        <v>1.1786814928054801</v>
      </c>
      <c r="E292">
        <v>9.2874822616577095</v>
      </c>
      <c r="F292">
        <v>22.767335891723601</v>
      </c>
    </row>
    <row r="293" spans="1:6" x14ac:dyDescent="0.2">
      <c r="A293" t="s">
        <v>35</v>
      </c>
      <c r="B293" t="s">
        <v>25</v>
      </c>
      <c r="C293" t="str">
        <f t="shared" si="4"/>
        <v>Leicester Bournemouth</v>
      </c>
      <c r="D293">
        <v>1.0022443532943699</v>
      </c>
      <c r="E293">
        <v>14819.4638671875</v>
      </c>
      <c r="F293">
        <v>460.44143676757801</v>
      </c>
    </row>
    <row r="294" spans="1:6" x14ac:dyDescent="0.2">
      <c r="A294" t="s">
        <v>37</v>
      </c>
      <c r="B294" t="s">
        <v>33</v>
      </c>
      <c r="C294" t="str">
        <f t="shared" si="4"/>
        <v>Man United Everton</v>
      </c>
      <c r="D294">
        <v>462.17041015625</v>
      </c>
      <c r="E294">
        <v>1177.0654296875</v>
      </c>
      <c r="F294">
        <v>1.0030223131179801</v>
      </c>
    </row>
    <row r="295" spans="1:6" x14ac:dyDescent="0.2">
      <c r="A295" t="s">
        <v>32</v>
      </c>
      <c r="B295" t="s">
        <v>40</v>
      </c>
      <c r="C295" t="str">
        <f t="shared" si="4"/>
        <v>Southampton Man City</v>
      </c>
      <c r="D295">
        <v>620.88653564453102</v>
      </c>
      <c r="E295">
        <v>416.707916259765</v>
      </c>
      <c r="F295">
        <v>1.0040265321731501</v>
      </c>
    </row>
    <row r="296" spans="1:6" x14ac:dyDescent="0.2">
      <c r="A296" t="s">
        <v>27</v>
      </c>
      <c r="B296" t="s">
        <v>18</v>
      </c>
      <c r="C296" t="str">
        <f t="shared" si="4"/>
        <v>Leeds Crystal Palace</v>
      </c>
      <c r="D296">
        <v>3.2630848884582502</v>
      </c>
      <c r="E296">
        <v>428.07913208007801</v>
      </c>
      <c r="F296">
        <v>1.4467476606369001</v>
      </c>
    </row>
    <row r="297" spans="1:6" x14ac:dyDescent="0.2">
      <c r="A297" t="s">
        <v>22</v>
      </c>
      <c r="B297" t="s">
        <v>19</v>
      </c>
      <c r="C297" t="str">
        <f t="shared" si="4"/>
        <v>Liverpool Arsenal</v>
      </c>
      <c r="D297">
        <v>3.0255937576293901</v>
      </c>
      <c r="E297">
        <v>7.7792334556579501</v>
      </c>
      <c r="F297">
        <v>1.848637342453</v>
      </c>
    </row>
    <row r="298" spans="1:6" x14ac:dyDescent="0.2">
      <c r="A298" t="s">
        <v>31</v>
      </c>
      <c r="B298" t="s">
        <v>25</v>
      </c>
      <c r="C298" t="str">
        <f t="shared" si="4"/>
        <v>Tottenham Bournemouth</v>
      </c>
      <c r="D298">
        <v>5.5380740165710396</v>
      </c>
      <c r="E298">
        <v>2.2669384479522701</v>
      </c>
      <c r="F298">
        <v>2.6433475017547599</v>
      </c>
    </row>
    <row r="299" spans="1:6" x14ac:dyDescent="0.2">
      <c r="A299" t="s">
        <v>32</v>
      </c>
      <c r="B299" t="s">
        <v>18</v>
      </c>
      <c r="C299" t="str">
        <f t="shared" si="4"/>
        <v>Southampton Crystal Palace</v>
      </c>
      <c r="D299">
        <v>2.30408334732055</v>
      </c>
      <c r="E299">
        <v>2.6564226150512602</v>
      </c>
      <c r="F299">
        <v>5.2758831977844203</v>
      </c>
    </row>
    <row r="300" spans="1:6" x14ac:dyDescent="0.2">
      <c r="A300" t="s">
        <v>26</v>
      </c>
      <c r="B300" t="s">
        <v>29</v>
      </c>
      <c r="C300" t="str">
        <f t="shared" si="4"/>
        <v>Aston Villa Newcastle</v>
      </c>
      <c r="D300">
        <v>6369.4716796875</v>
      </c>
      <c r="E300">
        <v>1.00669622421264</v>
      </c>
      <c r="F300">
        <v>153.97364807128901</v>
      </c>
    </row>
    <row r="301" spans="1:6" x14ac:dyDescent="0.2">
      <c r="A301" t="s">
        <v>40</v>
      </c>
      <c r="B301" t="s">
        <v>35</v>
      </c>
      <c r="C301" t="str">
        <f t="shared" si="4"/>
        <v>Man City Leicester</v>
      </c>
      <c r="D301">
        <v>1</v>
      </c>
      <c r="E301" s="5">
        <v>1.53250106601279E+19</v>
      </c>
      <c r="F301">
        <v>85445173248</v>
      </c>
    </row>
    <row r="302" spans="1:6" x14ac:dyDescent="0.2">
      <c r="A302" t="s">
        <v>33</v>
      </c>
      <c r="B302" t="s">
        <v>21</v>
      </c>
      <c r="C302" t="str">
        <f t="shared" si="4"/>
        <v>Everton Fulham</v>
      </c>
      <c r="D302">
        <v>1.04974865913391</v>
      </c>
      <c r="E302">
        <v>1028040704</v>
      </c>
      <c r="F302">
        <v>21.101026535034102</v>
      </c>
    </row>
    <row r="303" spans="1:6" x14ac:dyDescent="0.2">
      <c r="A303" t="s">
        <v>34</v>
      </c>
      <c r="B303" t="s">
        <v>38</v>
      </c>
      <c r="C303" t="str">
        <f t="shared" si="4"/>
        <v>Chelsea Brighton</v>
      </c>
      <c r="D303">
        <v>10890.2099609375</v>
      </c>
      <c r="E303">
        <v>26.095598220825099</v>
      </c>
      <c r="F303">
        <v>1.0399469137191699</v>
      </c>
    </row>
    <row r="304" spans="1:6" x14ac:dyDescent="0.2">
      <c r="A304" t="s">
        <v>28</v>
      </c>
      <c r="B304" t="s">
        <v>36</v>
      </c>
      <c r="C304" t="str">
        <f t="shared" si="4"/>
        <v>Wolves Brentford</v>
      </c>
      <c r="D304">
        <v>43.4240913391113</v>
      </c>
      <c r="E304">
        <v>268.16302490234301</v>
      </c>
      <c r="F304">
        <v>1.02749347686767</v>
      </c>
    </row>
    <row r="305" spans="1:6" x14ac:dyDescent="0.2">
      <c r="A305" t="s">
        <v>30</v>
      </c>
      <c r="B305" t="s">
        <v>37</v>
      </c>
      <c r="C305" t="str">
        <f t="shared" si="4"/>
        <v>Nott'm Forest Man United</v>
      </c>
      <c r="D305">
        <v>55.435211181640597</v>
      </c>
      <c r="E305">
        <v>292.29241943359301</v>
      </c>
      <c r="F305">
        <v>1.0219309329986499</v>
      </c>
    </row>
    <row r="306" spans="1:6" x14ac:dyDescent="0.2">
      <c r="A306" t="s">
        <v>39</v>
      </c>
      <c r="B306" t="s">
        <v>19</v>
      </c>
      <c r="C306" t="str">
        <f t="shared" si="4"/>
        <v>West Ham Arsenal</v>
      </c>
      <c r="D306">
        <v>101.519729614257</v>
      </c>
      <c r="E306">
        <v>1.01452076435089</v>
      </c>
      <c r="F306">
        <v>224.07992553710901</v>
      </c>
    </row>
    <row r="307" spans="1:6" x14ac:dyDescent="0.2">
      <c r="A307" t="s">
        <v>27</v>
      </c>
      <c r="B307" t="s">
        <v>22</v>
      </c>
      <c r="C307" t="str">
        <f t="shared" si="4"/>
        <v>Leeds Liverpool</v>
      </c>
      <c r="D307">
        <v>169.32211303710901</v>
      </c>
      <c r="E307">
        <v>4972.396484375</v>
      </c>
      <c r="F307">
        <v>1.0061445236205999</v>
      </c>
    </row>
    <row r="308" spans="1:6" x14ac:dyDescent="0.2">
      <c r="A308" t="s">
        <v>19</v>
      </c>
      <c r="B308" t="s">
        <v>32</v>
      </c>
      <c r="C308" t="str">
        <f t="shared" si="4"/>
        <v>Arsenal Southampton</v>
      </c>
      <c r="D308">
        <v>4.1791720390319798</v>
      </c>
      <c r="E308">
        <v>1.3187298774719201</v>
      </c>
      <c r="F308">
        <v>414.47174072265602</v>
      </c>
    </row>
    <row r="309" spans="1:6" x14ac:dyDescent="0.2">
      <c r="A309" t="s">
        <v>35</v>
      </c>
      <c r="B309" t="s">
        <v>28</v>
      </c>
      <c r="C309" t="str">
        <f t="shared" si="4"/>
        <v>Leicester Wolves</v>
      </c>
      <c r="D309">
        <v>2.5411245822906401</v>
      </c>
      <c r="E309">
        <v>31899.615234375</v>
      </c>
      <c r="F309">
        <v>1.6489622592926001</v>
      </c>
    </row>
    <row r="310" spans="1:6" x14ac:dyDescent="0.2">
      <c r="A310" t="s">
        <v>22</v>
      </c>
      <c r="B310" t="s">
        <v>30</v>
      </c>
      <c r="C310" t="str">
        <f t="shared" si="4"/>
        <v>Liverpool Nott'm Forest</v>
      </c>
      <c r="D310">
        <v>1.26978063583374</v>
      </c>
      <c r="E310">
        <v>4.7102069854736301</v>
      </c>
      <c r="F310">
        <v>6351.0693359375</v>
      </c>
    </row>
    <row r="311" spans="1:6" x14ac:dyDescent="0.2">
      <c r="A311" t="s">
        <v>36</v>
      </c>
      <c r="B311" t="s">
        <v>26</v>
      </c>
      <c r="C311" t="str">
        <f t="shared" si="4"/>
        <v>Brentford Aston Villa</v>
      </c>
      <c r="D311">
        <v>1.0054634809494001</v>
      </c>
      <c r="E311">
        <v>1694.57751464843</v>
      </c>
      <c r="F311">
        <v>206.45584106445301</v>
      </c>
    </row>
    <row r="312" spans="1:6" x14ac:dyDescent="0.2">
      <c r="A312" t="s">
        <v>18</v>
      </c>
      <c r="B312" t="s">
        <v>33</v>
      </c>
      <c r="C312" t="str">
        <f t="shared" si="4"/>
        <v>Crystal Palace Everton</v>
      </c>
      <c r="D312">
        <v>2.3828425407409601</v>
      </c>
      <c r="E312">
        <v>1419.23681640625</v>
      </c>
      <c r="F312">
        <v>1.7252424955368</v>
      </c>
    </row>
    <row r="313" spans="1:6" x14ac:dyDescent="0.2">
      <c r="A313" t="s">
        <v>21</v>
      </c>
      <c r="B313" t="s">
        <v>27</v>
      </c>
      <c r="C313" t="str">
        <f t="shared" si="4"/>
        <v>Fulham Leeds</v>
      </c>
      <c r="D313">
        <v>2.4341139793395898</v>
      </c>
      <c r="E313">
        <v>4.1596264839172301</v>
      </c>
      <c r="F313">
        <v>2.8672468662261901</v>
      </c>
    </row>
    <row r="314" spans="1:6" x14ac:dyDescent="0.2">
      <c r="A314" t="s">
        <v>25</v>
      </c>
      <c r="B314" t="s">
        <v>39</v>
      </c>
      <c r="C314" t="str">
        <f t="shared" si="4"/>
        <v>Bournemouth West Ham</v>
      </c>
      <c r="D314">
        <v>1.00028383731842</v>
      </c>
      <c r="E314">
        <v>3646.26879882812</v>
      </c>
      <c r="F314">
        <v>105358.703125</v>
      </c>
    </row>
    <row r="315" spans="1:6" x14ac:dyDescent="0.2">
      <c r="A315" t="s">
        <v>29</v>
      </c>
      <c r="B315" t="s">
        <v>31</v>
      </c>
      <c r="C315" t="str">
        <f t="shared" si="4"/>
        <v>Newcastle Tottenham</v>
      </c>
      <c r="D315">
        <v>43.9561958312988</v>
      </c>
      <c r="E315">
        <v>1.3140906095504701</v>
      </c>
      <c r="F315">
        <v>4.62390089035034</v>
      </c>
    </row>
    <row r="316" spans="1:6" x14ac:dyDescent="0.2">
      <c r="A316" t="s">
        <v>27</v>
      </c>
      <c r="B316" t="s">
        <v>35</v>
      </c>
      <c r="C316" t="str">
        <f t="shared" si="4"/>
        <v>Leeds Leicester</v>
      </c>
      <c r="D316">
        <v>3.5700249671936</v>
      </c>
      <c r="E316">
        <v>34.965255737304602</v>
      </c>
      <c r="F316">
        <v>1.4465707540512001</v>
      </c>
    </row>
    <row r="317" spans="1:6" x14ac:dyDescent="0.2">
      <c r="A317" t="s">
        <v>28</v>
      </c>
      <c r="B317" t="s">
        <v>18</v>
      </c>
      <c r="C317" t="str">
        <f t="shared" si="4"/>
        <v>Wolves Crystal Palace</v>
      </c>
      <c r="D317">
        <v>60.599399566650298</v>
      </c>
      <c r="E317">
        <v>1.0169414281845</v>
      </c>
      <c r="F317">
        <v>6350.38134765625</v>
      </c>
    </row>
    <row r="318" spans="1:6" x14ac:dyDescent="0.2">
      <c r="A318" t="s">
        <v>26</v>
      </c>
      <c r="B318" t="s">
        <v>21</v>
      </c>
      <c r="C318" t="str">
        <f t="shared" si="4"/>
        <v>Aston Villa Fulham</v>
      </c>
      <c r="D318">
        <v>1.10968470573425</v>
      </c>
      <c r="E318">
        <v>218.36689758300699</v>
      </c>
      <c r="F318">
        <v>10.6085453033447</v>
      </c>
    </row>
    <row r="319" spans="1:6" x14ac:dyDescent="0.2">
      <c r="A319" t="s">
        <v>40</v>
      </c>
      <c r="B319" t="s">
        <v>19</v>
      </c>
      <c r="C319" t="str">
        <f t="shared" si="4"/>
        <v>Man City Arsenal</v>
      </c>
      <c r="D319">
        <v>74.285568237304602</v>
      </c>
      <c r="E319">
        <v>1.01364541053771</v>
      </c>
      <c r="F319">
        <v>13286658</v>
      </c>
    </row>
    <row r="320" spans="1:6" x14ac:dyDescent="0.2">
      <c r="A320" t="s">
        <v>30</v>
      </c>
      <c r="B320" t="s">
        <v>38</v>
      </c>
      <c r="C320" t="str">
        <f t="shared" si="4"/>
        <v>Nott'm Forest Brighton</v>
      </c>
      <c r="D320">
        <v>9.7202157974243093</v>
      </c>
      <c r="E320">
        <v>449.40951538085898</v>
      </c>
      <c r="F320">
        <v>1.11744761466979</v>
      </c>
    </row>
    <row r="321" spans="1:6" x14ac:dyDescent="0.2">
      <c r="A321" t="s">
        <v>34</v>
      </c>
      <c r="B321" t="s">
        <v>36</v>
      </c>
      <c r="C321" t="str">
        <f t="shared" si="4"/>
        <v>Chelsea Brentford</v>
      </c>
      <c r="D321">
        <v>19.363265991210898</v>
      </c>
      <c r="E321">
        <v>5.6499176025390598</v>
      </c>
      <c r="F321">
        <v>1.29640793800354</v>
      </c>
    </row>
    <row r="322" spans="1:6" x14ac:dyDescent="0.2">
      <c r="A322" t="s">
        <v>39</v>
      </c>
      <c r="B322" t="s">
        <v>22</v>
      </c>
      <c r="C322" t="str">
        <f t="shared" si="4"/>
        <v>West Ham Liverpool</v>
      </c>
      <c r="D322">
        <v>1.0248178243637001</v>
      </c>
      <c r="E322">
        <v>50.753242492675703</v>
      </c>
      <c r="F322">
        <v>221.54800415039</v>
      </c>
    </row>
    <row r="323" spans="1:6" x14ac:dyDescent="0.2">
      <c r="A323" t="s">
        <v>32</v>
      </c>
      <c r="B323" t="s">
        <v>25</v>
      </c>
      <c r="C323" t="str">
        <f t="shared" ref="C323:C381" si="5">A323 &amp; " " &amp;B323</f>
        <v>Southampton Bournemouth</v>
      </c>
      <c r="D323">
        <v>1.16908526420593</v>
      </c>
      <c r="E323">
        <v>7.6706976890563903</v>
      </c>
      <c r="F323">
        <v>70.105903625488196</v>
      </c>
    </row>
    <row r="324" spans="1:6" x14ac:dyDescent="0.2">
      <c r="A324" t="s">
        <v>31</v>
      </c>
      <c r="B324" t="s">
        <v>37</v>
      </c>
      <c r="C324" t="str">
        <f t="shared" si="5"/>
        <v>Tottenham Man United</v>
      </c>
      <c r="D324">
        <v>6.5955514907836896</v>
      </c>
      <c r="E324">
        <v>2130.35571289062</v>
      </c>
      <c r="F324">
        <v>1.17936587333679</v>
      </c>
    </row>
    <row r="325" spans="1:6" x14ac:dyDescent="0.2">
      <c r="A325" t="s">
        <v>33</v>
      </c>
      <c r="B325" t="s">
        <v>29</v>
      </c>
      <c r="C325" t="str">
        <f t="shared" si="5"/>
        <v>Everton Newcastle</v>
      </c>
      <c r="D325">
        <v>1.72226226329803</v>
      </c>
      <c r="E325">
        <v>132.5810546875</v>
      </c>
      <c r="F325">
        <v>2.4282112121582</v>
      </c>
    </row>
    <row r="326" spans="1:6" x14ac:dyDescent="0.2">
      <c r="A326" t="s">
        <v>36</v>
      </c>
      <c r="B326" t="s">
        <v>30</v>
      </c>
      <c r="C326" t="str">
        <f t="shared" si="5"/>
        <v>Brentford Nott'm Forest</v>
      </c>
      <c r="D326">
        <v>4.1698665618896396</v>
      </c>
      <c r="E326">
        <v>40.723079681396399</v>
      </c>
      <c r="F326">
        <v>1.3593826293945299</v>
      </c>
    </row>
    <row r="327" spans="1:6" x14ac:dyDescent="0.2">
      <c r="A327" t="s">
        <v>18</v>
      </c>
      <c r="B327" t="s">
        <v>39</v>
      </c>
      <c r="C327" t="str">
        <f t="shared" si="5"/>
        <v>Crystal Palace West Ham</v>
      </c>
      <c r="D327">
        <v>1.0362423658370901</v>
      </c>
      <c r="E327">
        <v>3026.98168945312</v>
      </c>
      <c r="F327">
        <v>28.8646736145019</v>
      </c>
    </row>
    <row r="328" spans="1:6" x14ac:dyDescent="0.2">
      <c r="A328" t="s">
        <v>38</v>
      </c>
      <c r="B328" t="s">
        <v>28</v>
      </c>
      <c r="C328" t="str">
        <f t="shared" si="5"/>
        <v>Brighton Wolves</v>
      </c>
      <c r="D328">
        <v>4.3289432525634703</v>
      </c>
      <c r="E328">
        <v>1.3003956079482999</v>
      </c>
      <c r="F328">
        <v>2249950208</v>
      </c>
    </row>
    <row r="329" spans="1:6" x14ac:dyDescent="0.2">
      <c r="A329" t="s">
        <v>22</v>
      </c>
      <c r="B329" t="s">
        <v>31</v>
      </c>
      <c r="C329" t="str">
        <f t="shared" si="5"/>
        <v>Liverpool Tottenham</v>
      </c>
      <c r="D329">
        <v>1.0204509496688801</v>
      </c>
      <c r="E329">
        <v>505.97888183593699</v>
      </c>
      <c r="F329">
        <v>55.356475830078097</v>
      </c>
    </row>
    <row r="330" spans="1:6" x14ac:dyDescent="0.2">
      <c r="A330" t="s">
        <v>21</v>
      </c>
      <c r="B330" t="s">
        <v>40</v>
      </c>
      <c r="C330" t="str">
        <f t="shared" si="5"/>
        <v>Fulham Man City</v>
      </c>
      <c r="D330">
        <v>626.28302001953102</v>
      </c>
      <c r="E330">
        <v>483.49713134765602</v>
      </c>
      <c r="F330">
        <v>1.00367856025695</v>
      </c>
    </row>
    <row r="331" spans="1:6" x14ac:dyDescent="0.2">
      <c r="A331" t="s">
        <v>25</v>
      </c>
      <c r="B331" t="s">
        <v>27</v>
      </c>
      <c r="C331" t="str">
        <f t="shared" si="5"/>
        <v>Bournemouth Leeds</v>
      </c>
      <c r="D331">
        <v>56.085708618163999</v>
      </c>
      <c r="E331">
        <v>4.3804450035095197</v>
      </c>
      <c r="F331">
        <v>1.32646608352661</v>
      </c>
    </row>
    <row r="332" spans="1:6" x14ac:dyDescent="0.2">
      <c r="A332" t="s">
        <v>37</v>
      </c>
      <c r="B332" t="s">
        <v>26</v>
      </c>
      <c r="C332" t="str">
        <f t="shared" si="5"/>
        <v>Man United Aston Villa</v>
      </c>
      <c r="D332">
        <v>1.00047612190246</v>
      </c>
      <c r="E332">
        <v>2204.41650390625</v>
      </c>
      <c r="F332">
        <v>44826.953125</v>
      </c>
    </row>
    <row r="333" spans="1:6" x14ac:dyDescent="0.2">
      <c r="A333" t="s">
        <v>29</v>
      </c>
      <c r="B333" t="s">
        <v>32</v>
      </c>
      <c r="C333" t="str">
        <f t="shared" si="5"/>
        <v>Newcastle Southampton</v>
      </c>
      <c r="D333">
        <v>1.0024901628494201</v>
      </c>
      <c r="E333">
        <v>3705.48095703125</v>
      </c>
      <c r="F333">
        <v>451.64453125</v>
      </c>
    </row>
    <row r="334" spans="1:6" x14ac:dyDescent="0.2">
      <c r="A334" t="s">
        <v>35</v>
      </c>
      <c r="B334" t="s">
        <v>33</v>
      </c>
      <c r="C334" t="str">
        <f t="shared" si="5"/>
        <v>Leicester Everton</v>
      </c>
      <c r="D334">
        <v>1.0053406953811601</v>
      </c>
      <c r="E334">
        <v>188.51066589355401</v>
      </c>
      <c r="F334">
        <v>132294.140625</v>
      </c>
    </row>
    <row r="335" spans="1:6" x14ac:dyDescent="0.2">
      <c r="A335" t="s">
        <v>19</v>
      </c>
      <c r="B335" t="s">
        <v>34</v>
      </c>
      <c r="C335" t="str">
        <f t="shared" si="5"/>
        <v>Arsenal Chelsea</v>
      </c>
      <c r="D335">
        <v>1.01448857784271</v>
      </c>
      <c r="E335">
        <v>85.657760620117102</v>
      </c>
      <c r="F335">
        <v>383.54705810546801</v>
      </c>
    </row>
    <row r="336" spans="1:6" x14ac:dyDescent="0.2">
      <c r="A336" t="s">
        <v>40</v>
      </c>
      <c r="B336" t="s">
        <v>39</v>
      </c>
      <c r="C336" t="str">
        <f t="shared" si="5"/>
        <v>Man City West Ham</v>
      </c>
      <c r="D336">
        <v>234.20159912109301</v>
      </c>
      <c r="E336">
        <v>1.0042927265167201</v>
      </c>
      <c r="F336">
        <v>221804.796875</v>
      </c>
    </row>
    <row r="337" spans="1:6" x14ac:dyDescent="0.2">
      <c r="A337" t="s">
        <v>22</v>
      </c>
      <c r="B337" t="s">
        <v>21</v>
      </c>
      <c r="C337" t="str">
        <f t="shared" si="5"/>
        <v>Liverpool Fulham</v>
      </c>
      <c r="D337">
        <v>1.0713962316512999</v>
      </c>
      <c r="E337">
        <v>18.179378509521399</v>
      </c>
      <c r="F337">
        <v>85.976219177246094</v>
      </c>
    </row>
    <row r="338" spans="1:6" x14ac:dyDescent="0.2">
      <c r="A338" t="s">
        <v>38</v>
      </c>
      <c r="B338" t="s">
        <v>37</v>
      </c>
      <c r="C338" t="str">
        <f t="shared" si="5"/>
        <v>Brighton Man United</v>
      </c>
      <c r="D338">
        <v>198.63851928710901</v>
      </c>
      <c r="E338">
        <v>1.06498479843139</v>
      </c>
      <c r="F338">
        <v>17.861881256103501</v>
      </c>
    </row>
    <row r="339" spans="1:6" x14ac:dyDescent="0.2">
      <c r="A339" t="s">
        <v>28</v>
      </c>
      <c r="B339" t="s">
        <v>26</v>
      </c>
      <c r="C339" t="str">
        <f t="shared" si="5"/>
        <v>Wolves Aston Villa</v>
      </c>
      <c r="D339">
        <v>4482.3916015625</v>
      </c>
      <c r="E339">
        <v>1.00057780742645</v>
      </c>
      <c r="F339">
        <v>2821.91137695312</v>
      </c>
    </row>
    <row r="340" spans="1:6" x14ac:dyDescent="0.2">
      <c r="A340" t="s">
        <v>25</v>
      </c>
      <c r="B340" t="s">
        <v>34</v>
      </c>
      <c r="C340" t="str">
        <f t="shared" si="5"/>
        <v>Bournemouth Chelsea</v>
      </c>
      <c r="D340">
        <v>1.3130681514739899</v>
      </c>
      <c r="E340">
        <v>4.2172160148620597</v>
      </c>
      <c r="F340">
        <v>768.24578857421795</v>
      </c>
    </row>
    <row r="341" spans="1:6" x14ac:dyDescent="0.2">
      <c r="A341" t="s">
        <v>40</v>
      </c>
      <c r="B341" t="s">
        <v>27</v>
      </c>
      <c r="C341" t="str">
        <f t="shared" si="5"/>
        <v>Man City Leeds</v>
      </c>
      <c r="D341">
        <v>1</v>
      </c>
      <c r="E341" s="5">
        <v>2.3271011253547799E+22</v>
      </c>
      <c r="F341">
        <v>717599342592</v>
      </c>
    </row>
    <row r="342" spans="1:6" x14ac:dyDescent="0.2">
      <c r="A342" t="s">
        <v>22</v>
      </c>
      <c r="B342" t="s">
        <v>36</v>
      </c>
      <c r="C342" t="str">
        <f t="shared" si="5"/>
        <v>Liverpool Brentford</v>
      </c>
      <c r="D342">
        <v>1.5718976259231501</v>
      </c>
      <c r="E342">
        <v>2.76912140846252</v>
      </c>
      <c r="F342">
        <v>370.24618530273398</v>
      </c>
    </row>
    <row r="343" spans="1:6" x14ac:dyDescent="0.2">
      <c r="A343" t="s">
        <v>31</v>
      </c>
      <c r="B343" t="s">
        <v>18</v>
      </c>
      <c r="C343" t="str">
        <f t="shared" si="5"/>
        <v>Tottenham Crystal Palace</v>
      </c>
      <c r="D343">
        <v>1.5677027702331501</v>
      </c>
      <c r="E343">
        <v>2.96921706199646</v>
      </c>
      <c r="F343">
        <v>39.471290588378899</v>
      </c>
    </row>
    <row r="344" spans="1:6" x14ac:dyDescent="0.2">
      <c r="A344" t="s">
        <v>39</v>
      </c>
      <c r="B344" t="s">
        <v>37</v>
      </c>
      <c r="C344" t="str">
        <f t="shared" si="5"/>
        <v>West Ham Man United</v>
      </c>
      <c r="D344">
        <v>255.28025817871</v>
      </c>
      <c r="E344">
        <v>10.838070869445801</v>
      </c>
      <c r="F344">
        <v>1.1064206361770601</v>
      </c>
    </row>
    <row r="345" spans="1:6" x14ac:dyDescent="0.2">
      <c r="A345" t="s">
        <v>29</v>
      </c>
      <c r="B345" t="s">
        <v>19</v>
      </c>
      <c r="C345" t="str">
        <f t="shared" si="5"/>
        <v>Newcastle Arsenal</v>
      </c>
      <c r="D345">
        <v>23.056026458740199</v>
      </c>
      <c r="E345">
        <v>14341.845703125</v>
      </c>
      <c r="F345">
        <v>1.04541516304016</v>
      </c>
    </row>
    <row r="346" spans="1:6" x14ac:dyDescent="0.2">
      <c r="A346" t="s">
        <v>30</v>
      </c>
      <c r="B346" t="s">
        <v>32</v>
      </c>
      <c r="C346" t="str">
        <f t="shared" si="5"/>
        <v>Nott'm Forest Southampton</v>
      </c>
      <c r="D346">
        <v>10.117696762084901</v>
      </c>
      <c r="E346">
        <v>95.131210327148395</v>
      </c>
      <c r="F346">
        <v>1.1227735280990601</v>
      </c>
    </row>
    <row r="347" spans="1:6" x14ac:dyDescent="0.2">
      <c r="A347" t="s">
        <v>38</v>
      </c>
      <c r="B347" t="s">
        <v>33</v>
      </c>
      <c r="C347" t="str">
        <f t="shared" si="5"/>
        <v>Brighton Everton</v>
      </c>
      <c r="D347">
        <v>1.0006625652313199</v>
      </c>
      <c r="E347">
        <v>5163.4384765625</v>
      </c>
      <c r="F347">
        <v>2134.84375</v>
      </c>
    </row>
    <row r="348" spans="1:6" x14ac:dyDescent="0.2">
      <c r="A348" t="s">
        <v>21</v>
      </c>
      <c r="B348" t="s">
        <v>35</v>
      </c>
      <c r="C348" t="str">
        <f t="shared" si="5"/>
        <v>Fulham Leicester</v>
      </c>
      <c r="D348">
        <v>1.40716993808746</v>
      </c>
      <c r="E348">
        <v>64.185340881347599</v>
      </c>
      <c r="F348">
        <v>3.6526494026184002</v>
      </c>
    </row>
    <row r="349" spans="1:6" x14ac:dyDescent="0.2">
      <c r="A349" t="s">
        <v>34</v>
      </c>
      <c r="B349" t="s">
        <v>30</v>
      </c>
      <c r="C349" t="str">
        <f t="shared" si="5"/>
        <v>Chelsea Nott'm Forest</v>
      </c>
      <c r="D349">
        <v>202.15162658691401</v>
      </c>
      <c r="E349">
        <v>3.3731238842010498</v>
      </c>
      <c r="F349">
        <v>1.4314503669738701</v>
      </c>
    </row>
    <row r="350" spans="1:6" x14ac:dyDescent="0.2">
      <c r="A350" t="s">
        <v>26</v>
      </c>
      <c r="B350" t="s">
        <v>31</v>
      </c>
      <c r="C350" t="str">
        <f t="shared" si="5"/>
        <v>Aston Villa Tottenham</v>
      </c>
      <c r="D350">
        <v>70.786491394042898</v>
      </c>
      <c r="E350">
        <v>64.695457458496094</v>
      </c>
      <c r="F350">
        <v>1.0304859876632599</v>
      </c>
    </row>
    <row r="351" spans="1:6" x14ac:dyDescent="0.2">
      <c r="A351" t="s">
        <v>37</v>
      </c>
      <c r="B351" t="s">
        <v>28</v>
      </c>
      <c r="C351" t="str">
        <f t="shared" si="5"/>
        <v>Man United Wolves</v>
      </c>
      <c r="D351">
        <v>1.00493371486663</v>
      </c>
      <c r="E351">
        <v>221.61763000488199</v>
      </c>
      <c r="F351">
        <v>2517.42041015625</v>
      </c>
    </row>
    <row r="352" spans="1:6" x14ac:dyDescent="0.2">
      <c r="A352" t="s">
        <v>18</v>
      </c>
      <c r="B352" t="s">
        <v>25</v>
      </c>
      <c r="C352" t="str">
        <f t="shared" si="5"/>
        <v>Crystal Palace Bournemouth</v>
      </c>
      <c r="D352">
        <v>22764.40625</v>
      </c>
      <c r="E352">
        <v>144055296</v>
      </c>
      <c r="F352">
        <v>1.00004398822784</v>
      </c>
    </row>
    <row r="353" spans="1:6" x14ac:dyDescent="0.2">
      <c r="A353" t="s">
        <v>32</v>
      </c>
      <c r="B353" t="s">
        <v>21</v>
      </c>
      <c r="C353" t="str">
        <f t="shared" si="5"/>
        <v>Southampton Fulham</v>
      </c>
      <c r="D353">
        <v>1.0431606769561701</v>
      </c>
      <c r="E353">
        <v>215.97497558593699</v>
      </c>
      <c r="F353">
        <v>27.214778900146399</v>
      </c>
    </row>
    <row r="354" spans="1:6" x14ac:dyDescent="0.2">
      <c r="A354" t="s">
        <v>27</v>
      </c>
      <c r="B354" t="s">
        <v>29</v>
      </c>
      <c r="C354" t="str">
        <f t="shared" si="5"/>
        <v>Leeds Newcastle</v>
      </c>
      <c r="D354">
        <v>10.4793338775634</v>
      </c>
      <c r="E354">
        <v>43265.44140625</v>
      </c>
      <c r="F354">
        <v>1.1055208444595299</v>
      </c>
    </row>
    <row r="355" spans="1:6" x14ac:dyDescent="0.2">
      <c r="A355" t="s">
        <v>19</v>
      </c>
      <c r="B355" t="s">
        <v>38</v>
      </c>
      <c r="C355" t="str">
        <f t="shared" si="5"/>
        <v>Arsenal Brighton</v>
      </c>
      <c r="D355">
        <v>6069.22705078125</v>
      </c>
      <c r="E355">
        <v>3.4708547592163002</v>
      </c>
      <c r="F355">
        <v>1.4050433635711601</v>
      </c>
    </row>
    <row r="356" spans="1:6" x14ac:dyDescent="0.2">
      <c r="A356" t="s">
        <v>33</v>
      </c>
      <c r="B356" t="s">
        <v>40</v>
      </c>
      <c r="C356" t="str">
        <f t="shared" si="5"/>
        <v>Everton Man City</v>
      </c>
      <c r="D356">
        <v>37752.88671875</v>
      </c>
      <c r="E356">
        <v>2905.08032226562</v>
      </c>
      <c r="F356">
        <v>1.00037086009979</v>
      </c>
    </row>
    <row r="357" spans="1:6" x14ac:dyDescent="0.2">
      <c r="A357" t="s">
        <v>36</v>
      </c>
      <c r="B357" t="s">
        <v>39</v>
      </c>
      <c r="C357" t="str">
        <f t="shared" si="5"/>
        <v>Brentford West Ham</v>
      </c>
      <c r="D357">
        <v>1.0481252670287999</v>
      </c>
      <c r="E357">
        <v>2362.10522460937</v>
      </c>
      <c r="F357">
        <v>21.9817695617675</v>
      </c>
    </row>
    <row r="358" spans="1:6" x14ac:dyDescent="0.2">
      <c r="A358" t="s">
        <v>35</v>
      </c>
      <c r="B358" t="s">
        <v>22</v>
      </c>
      <c r="C358" t="str">
        <f t="shared" si="5"/>
        <v>Leicester Liverpool</v>
      </c>
      <c r="D358">
        <v>13530.736328125</v>
      </c>
      <c r="E358">
        <v>1.1427537202835001</v>
      </c>
      <c r="F358">
        <v>8.0098056793212802</v>
      </c>
    </row>
    <row r="359" spans="1:6" x14ac:dyDescent="0.2">
      <c r="A359" t="s">
        <v>29</v>
      </c>
      <c r="B359" t="s">
        <v>38</v>
      </c>
      <c r="C359" t="str">
        <f t="shared" si="5"/>
        <v>Newcastle Brighton</v>
      </c>
      <c r="D359">
        <v>9.3451347351074201</v>
      </c>
      <c r="E359">
        <v>405.44949340820301</v>
      </c>
      <c r="F359">
        <v>1.1229317188262899</v>
      </c>
    </row>
    <row r="360" spans="1:6" x14ac:dyDescent="0.2">
      <c r="A360" t="s">
        <v>31</v>
      </c>
      <c r="B360" t="s">
        <v>36</v>
      </c>
      <c r="C360" t="str">
        <f t="shared" si="5"/>
        <v>Tottenham Brentford</v>
      </c>
      <c r="D360">
        <v>5.8915266990661603</v>
      </c>
      <c r="E360">
        <v>1.2483204603195099</v>
      </c>
      <c r="F360">
        <v>34.26021194458</v>
      </c>
    </row>
    <row r="361" spans="1:6" x14ac:dyDescent="0.2">
      <c r="A361" t="s">
        <v>30</v>
      </c>
      <c r="B361" t="s">
        <v>19</v>
      </c>
      <c r="C361" t="str">
        <f t="shared" si="5"/>
        <v>Nott'm Forest Arsenal</v>
      </c>
      <c r="D361">
        <v>45.117179870605398</v>
      </c>
      <c r="E361">
        <v>20.352769851684499</v>
      </c>
      <c r="F361">
        <v>1.07677149772644</v>
      </c>
    </row>
    <row r="362" spans="1:6" x14ac:dyDescent="0.2">
      <c r="A362" t="s">
        <v>21</v>
      </c>
      <c r="B362" t="s">
        <v>18</v>
      </c>
      <c r="C362" t="str">
        <f t="shared" si="5"/>
        <v>Fulham Crystal Palace</v>
      </c>
      <c r="D362">
        <v>1.2378233671188299</v>
      </c>
      <c r="E362">
        <v>26.630958557128899</v>
      </c>
      <c r="F362">
        <v>6.4691405296325604</v>
      </c>
    </row>
    <row r="363" spans="1:6" x14ac:dyDescent="0.2">
      <c r="A363" t="s">
        <v>22</v>
      </c>
      <c r="B363" t="s">
        <v>26</v>
      </c>
      <c r="C363" t="str">
        <f t="shared" si="5"/>
        <v>Liverpool Aston Villa</v>
      </c>
      <c r="D363">
        <v>5.5003848075866699</v>
      </c>
      <c r="E363">
        <v>1.2223439216613701</v>
      </c>
      <c r="F363">
        <v>10612.802734375</v>
      </c>
    </row>
    <row r="364" spans="1:6" x14ac:dyDescent="0.2">
      <c r="A364" t="s">
        <v>28</v>
      </c>
      <c r="B364" t="s">
        <v>33</v>
      </c>
      <c r="C364" t="str">
        <f t="shared" si="5"/>
        <v>Wolves Everton</v>
      </c>
      <c r="D364">
        <v>35.566104888916001</v>
      </c>
      <c r="E364">
        <v>369.69174194335898</v>
      </c>
      <c r="F364">
        <v>1.0318017005920399</v>
      </c>
    </row>
    <row r="365" spans="1:6" x14ac:dyDescent="0.2">
      <c r="A365" t="s">
        <v>25</v>
      </c>
      <c r="B365" t="s">
        <v>37</v>
      </c>
      <c r="C365" t="str">
        <f t="shared" si="5"/>
        <v>Bournemouth Man United</v>
      </c>
      <c r="D365">
        <v>19.720005035400298</v>
      </c>
      <c r="E365">
        <v>152.71472167968699</v>
      </c>
      <c r="F365">
        <v>1.06073570251464</v>
      </c>
    </row>
    <row r="366" spans="1:6" x14ac:dyDescent="0.2">
      <c r="A366" t="s">
        <v>39</v>
      </c>
      <c r="B366" t="s">
        <v>27</v>
      </c>
      <c r="C366" t="str">
        <f t="shared" si="5"/>
        <v>West Ham Leeds</v>
      </c>
      <c r="D366">
        <v>2.4057965278625399</v>
      </c>
      <c r="E366">
        <v>1.83354520797729</v>
      </c>
      <c r="F366">
        <v>25.676780700683501</v>
      </c>
    </row>
    <row r="367" spans="1:6" x14ac:dyDescent="0.2">
      <c r="A367" t="s">
        <v>38</v>
      </c>
      <c r="B367" t="s">
        <v>32</v>
      </c>
      <c r="C367" t="str">
        <f t="shared" si="5"/>
        <v>Brighton Southampton</v>
      </c>
      <c r="D367">
        <v>1.00000548362731</v>
      </c>
      <c r="E367">
        <v>378628.4375</v>
      </c>
      <c r="F367">
        <v>349659.125</v>
      </c>
    </row>
    <row r="368" spans="1:6" x14ac:dyDescent="0.2">
      <c r="A368" t="s">
        <v>40</v>
      </c>
      <c r="B368" t="s">
        <v>34</v>
      </c>
      <c r="C368" t="str">
        <f t="shared" si="5"/>
        <v>Man City Chelsea</v>
      </c>
      <c r="D368">
        <v>1.00000011920928</v>
      </c>
      <c r="E368">
        <v>4583513088</v>
      </c>
      <c r="F368">
        <v>8130377</v>
      </c>
    </row>
    <row r="369" spans="1:6" x14ac:dyDescent="0.2">
      <c r="A369" t="s">
        <v>29</v>
      </c>
      <c r="B369" t="s">
        <v>35</v>
      </c>
      <c r="C369" t="str">
        <f t="shared" si="5"/>
        <v>Newcastle Leicester</v>
      </c>
      <c r="D369">
        <v>3.3736829757690399</v>
      </c>
      <c r="E369">
        <v>526.12933349609295</v>
      </c>
      <c r="F369">
        <v>1.4251360893249501</v>
      </c>
    </row>
    <row r="370" spans="1:6" x14ac:dyDescent="0.2">
      <c r="A370" t="s">
        <v>38</v>
      </c>
      <c r="B370" t="s">
        <v>40</v>
      </c>
      <c r="C370" t="str">
        <f t="shared" si="5"/>
        <v>Brighton Man City</v>
      </c>
      <c r="D370">
        <v>281.65582275390602</v>
      </c>
      <c r="E370">
        <v>1.01249051094055</v>
      </c>
      <c r="F370">
        <v>113.81802368164</v>
      </c>
    </row>
    <row r="371" spans="1:6" x14ac:dyDescent="0.2">
      <c r="A371" t="s">
        <v>37</v>
      </c>
      <c r="B371" t="s">
        <v>34</v>
      </c>
      <c r="C371" t="str">
        <f t="shared" si="5"/>
        <v>Man United Chelsea</v>
      </c>
      <c r="D371">
        <v>1.08259844779968</v>
      </c>
      <c r="E371">
        <v>62.110866546630803</v>
      </c>
      <c r="F371">
        <v>16.612327575683501</v>
      </c>
    </row>
    <row r="372" spans="1:6" x14ac:dyDescent="0.2">
      <c r="A372" t="s">
        <v>19</v>
      </c>
      <c r="B372" t="s">
        <v>28</v>
      </c>
      <c r="C372" t="str">
        <f t="shared" si="5"/>
        <v>Arsenal Wolves</v>
      </c>
      <c r="D372">
        <v>8.1796798706054599</v>
      </c>
      <c r="E372">
        <v>1.1418484449386499</v>
      </c>
      <c r="F372">
        <v>506.892578125</v>
      </c>
    </row>
    <row r="373" spans="1:6" x14ac:dyDescent="0.2">
      <c r="A373" t="s">
        <v>27</v>
      </c>
      <c r="B373" t="s">
        <v>31</v>
      </c>
      <c r="C373" t="str">
        <f t="shared" si="5"/>
        <v>Leeds Tottenham</v>
      </c>
      <c r="D373">
        <v>51.473331451416001</v>
      </c>
      <c r="E373">
        <v>2325.5625</v>
      </c>
      <c r="F373">
        <v>1.0202598571777299</v>
      </c>
    </row>
    <row r="374" spans="1:6" x14ac:dyDescent="0.2">
      <c r="A374" t="s">
        <v>34</v>
      </c>
      <c r="B374" t="s">
        <v>29</v>
      </c>
      <c r="C374" t="str">
        <f t="shared" si="5"/>
        <v>Chelsea Newcastle</v>
      </c>
      <c r="D374">
        <v>3.1457562446594198</v>
      </c>
      <c r="E374">
        <v>38.688610076904297</v>
      </c>
      <c r="F374">
        <v>1.52377700805664</v>
      </c>
    </row>
    <row r="375" spans="1:6" x14ac:dyDescent="0.2">
      <c r="A375" t="s">
        <v>36</v>
      </c>
      <c r="B375" t="s">
        <v>40</v>
      </c>
      <c r="C375" t="str">
        <f t="shared" si="5"/>
        <v>Brentford Man City</v>
      </c>
      <c r="D375">
        <v>1878.45471191406</v>
      </c>
      <c r="E375">
        <v>498.738037109375</v>
      </c>
      <c r="F375">
        <v>1.0025438070297199</v>
      </c>
    </row>
    <row r="376" spans="1:6" x14ac:dyDescent="0.2">
      <c r="A376" t="s">
        <v>33</v>
      </c>
      <c r="B376" t="s">
        <v>25</v>
      </c>
      <c r="C376" t="str">
        <f t="shared" si="5"/>
        <v>Everton Bournemouth</v>
      </c>
      <c r="D376">
        <v>1.36325359344482</v>
      </c>
      <c r="E376">
        <v>896.48040771484295</v>
      </c>
      <c r="F376">
        <v>3.7686746120452801</v>
      </c>
    </row>
    <row r="377" spans="1:6" x14ac:dyDescent="0.2">
      <c r="A377" t="s">
        <v>26</v>
      </c>
      <c r="B377" t="s">
        <v>38</v>
      </c>
      <c r="C377" t="str">
        <f t="shared" si="5"/>
        <v>Aston Villa Brighton</v>
      </c>
      <c r="D377">
        <v>5262.0126953125</v>
      </c>
      <c r="E377">
        <v>100.225051879882</v>
      </c>
      <c r="F377">
        <v>1.0102720260620099</v>
      </c>
    </row>
    <row r="378" spans="1:6" x14ac:dyDescent="0.2">
      <c r="A378" t="s">
        <v>35</v>
      </c>
      <c r="B378" t="s">
        <v>39</v>
      </c>
      <c r="C378" t="str">
        <f t="shared" si="5"/>
        <v>Leicester West Ham</v>
      </c>
      <c r="D378">
        <v>1.0012296438217101</v>
      </c>
      <c r="E378">
        <v>814.26696777343705</v>
      </c>
      <c r="F378">
        <v>48276800</v>
      </c>
    </row>
    <row r="379" spans="1:6" x14ac:dyDescent="0.2">
      <c r="A379" t="s">
        <v>32</v>
      </c>
      <c r="B379" t="s">
        <v>22</v>
      </c>
      <c r="C379" t="str">
        <f t="shared" si="5"/>
        <v>Southampton Liverpool</v>
      </c>
      <c r="D379">
        <v>1.00167047977447</v>
      </c>
      <c r="E379">
        <v>599.63317871093705</v>
      </c>
      <c r="F379">
        <v>166970080</v>
      </c>
    </row>
    <row r="380" spans="1:6" x14ac:dyDescent="0.2">
      <c r="A380" t="s">
        <v>18</v>
      </c>
      <c r="B380" t="s">
        <v>30</v>
      </c>
      <c r="C380" t="str">
        <f t="shared" si="5"/>
        <v>Crystal Palace Nott'm Forest</v>
      </c>
      <c r="D380">
        <v>40.951747894287102</v>
      </c>
      <c r="E380">
        <v>3.6958229541778498</v>
      </c>
      <c r="F380">
        <v>1.41842913627624</v>
      </c>
    </row>
    <row r="381" spans="1:6" x14ac:dyDescent="0.2">
      <c r="A381" t="s">
        <v>37</v>
      </c>
      <c r="B381" t="s">
        <v>21</v>
      </c>
      <c r="C381" t="str">
        <f t="shared" si="5"/>
        <v>Man United Fulham</v>
      </c>
      <c r="D381">
        <v>1.4915620088577199</v>
      </c>
      <c r="E381">
        <v>254.56732177734301</v>
      </c>
      <c r="F381">
        <v>3.0709352493286102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FC34-03E7-324A-93B9-71792C41868A}">
  <dimension ref="A1:F381"/>
  <sheetViews>
    <sheetView workbookViewId="0">
      <selection activeCell="A2" sqref="A2:C381"/>
    </sheetView>
  </sheetViews>
  <sheetFormatPr baseColWidth="10" defaultRowHeight="16" x14ac:dyDescent="0.2"/>
  <cols>
    <col min="1" max="2" width="40.83203125" bestFit="1" customWidth="1"/>
    <col min="3" max="3" width="40.83203125" customWidth="1"/>
    <col min="4" max="6" width="18.83203125" bestFit="1" customWidth="1"/>
  </cols>
  <sheetData>
    <row r="1" spans="1:6" x14ac:dyDescent="0.2">
      <c r="A1" t="s">
        <v>52</v>
      </c>
      <c r="B1" t="s">
        <v>53</v>
      </c>
      <c r="D1" t="s">
        <v>54</v>
      </c>
      <c r="E1" t="s">
        <v>55</v>
      </c>
      <c r="F1" t="s">
        <v>56</v>
      </c>
    </row>
    <row r="2" spans="1:6" x14ac:dyDescent="0.2">
      <c r="A2" s="6" t="s">
        <v>18</v>
      </c>
      <c r="B2" s="6" t="s">
        <v>19</v>
      </c>
      <c r="C2" s="6" t="s">
        <v>84</v>
      </c>
      <c r="D2">
        <v>2.5870828628539999</v>
      </c>
      <c r="E2">
        <v>3.4804944992065399</v>
      </c>
      <c r="F2">
        <v>3.0660851001739502</v>
      </c>
    </row>
    <row r="3" spans="1:6" x14ac:dyDescent="0.2">
      <c r="A3" s="6" t="s">
        <v>21</v>
      </c>
      <c r="B3" s="6" t="s">
        <v>22</v>
      </c>
      <c r="C3" s="6" t="s">
        <v>85</v>
      </c>
      <c r="D3">
        <v>3.2951233386993399</v>
      </c>
      <c r="E3">
        <v>3.2496299743652299</v>
      </c>
      <c r="F3">
        <v>2.5720567703246999</v>
      </c>
    </row>
    <row r="4" spans="1:6" x14ac:dyDescent="0.2">
      <c r="A4" s="6" t="s">
        <v>33</v>
      </c>
      <c r="B4" s="6" t="s">
        <v>34</v>
      </c>
      <c r="C4" s="6" t="s">
        <v>86</v>
      </c>
      <c r="D4">
        <v>2.5977654457092201</v>
      </c>
      <c r="E4">
        <v>3.3904554843902499</v>
      </c>
      <c r="F4">
        <v>3.1239440441131499</v>
      </c>
    </row>
    <row r="5" spans="1:6" x14ac:dyDescent="0.2">
      <c r="A5" s="6" t="s">
        <v>25</v>
      </c>
      <c r="B5" s="6" t="s">
        <v>26</v>
      </c>
      <c r="C5" s="6" t="s">
        <v>87</v>
      </c>
      <c r="D5">
        <v>1.47969758510589</v>
      </c>
      <c r="E5">
        <v>5.80279064178466</v>
      </c>
      <c r="F5">
        <v>6.5852141380309996</v>
      </c>
    </row>
    <row r="6" spans="1:6" x14ac:dyDescent="0.2">
      <c r="A6" s="6" t="s">
        <v>31</v>
      </c>
      <c r="B6" s="6" t="s">
        <v>32</v>
      </c>
      <c r="C6" s="6" t="s">
        <v>88</v>
      </c>
      <c r="D6">
        <v>1.7188073396682699</v>
      </c>
      <c r="E6">
        <v>4.24053478240966</v>
      </c>
      <c r="F6">
        <v>5.4830012321472097</v>
      </c>
    </row>
    <row r="7" spans="1:6" x14ac:dyDescent="0.2">
      <c r="A7" s="6" t="s">
        <v>27</v>
      </c>
      <c r="B7" s="6" t="s">
        <v>28</v>
      </c>
      <c r="C7" s="6" t="s">
        <v>89</v>
      </c>
      <c r="D7">
        <v>2.35947465896606</v>
      </c>
      <c r="E7">
        <v>3.3406953811645499</v>
      </c>
      <c r="F7">
        <v>3.61222147941589</v>
      </c>
    </row>
    <row r="8" spans="1:6" x14ac:dyDescent="0.2">
      <c r="A8" s="6" t="s">
        <v>29</v>
      </c>
      <c r="B8" s="6" t="s">
        <v>30</v>
      </c>
      <c r="C8" s="6" t="s">
        <v>90</v>
      </c>
      <c r="D8">
        <v>2.24596738815307</v>
      </c>
      <c r="E8">
        <v>3.59169244766235</v>
      </c>
      <c r="F8">
        <v>3.6187663078308101</v>
      </c>
    </row>
    <row r="9" spans="1:6" x14ac:dyDescent="0.2">
      <c r="A9" s="6" t="s">
        <v>37</v>
      </c>
      <c r="B9" s="6" t="s">
        <v>38</v>
      </c>
      <c r="C9" s="6" t="s">
        <v>91</v>
      </c>
      <c r="D9">
        <v>2.0113949775695801</v>
      </c>
      <c r="E9">
        <v>4.0353479385375897</v>
      </c>
      <c r="F9">
        <v>3.9212231636047301</v>
      </c>
    </row>
    <row r="10" spans="1:6" x14ac:dyDescent="0.2">
      <c r="A10" s="6" t="s">
        <v>39</v>
      </c>
      <c r="B10" s="6" t="s">
        <v>40</v>
      </c>
      <c r="C10" s="6" t="s">
        <v>92</v>
      </c>
      <c r="D10">
        <v>3.0312483310699401</v>
      </c>
      <c r="E10">
        <v>3.1602203845977699</v>
      </c>
      <c r="F10">
        <v>2.8275003433227499</v>
      </c>
    </row>
    <row r="11" spans="1:6" x14ac:dyDescent="0.2">
      <c r="A11" s="6" t="s">
        <v>35</v>
      </c>
      <c r="B11" s="6" t="s">
        <v>36</v>
      </c>
      <c r="C11" s="6" t="s">
        <v>93</v>
      </c>
      <c r="D11">
        <v>1.61608457565307</v>
      </c>
      <c r="E11">
        <v>5.2430486679077104</v>
      </c>
      <c r="F11">
        <v>5.24956846237182</v>
      </c>
    </row>
    <row r="12" spans="1:6" x14ac:dyDescent="0.2">
      <c r="A12" s="6" t="s">
        <v>26</v>
      </c>
      <c r="B12" s="6" t="s">
        <v>33</v>
      </c>
      <c r="C12" s="6" t="s">
        <v>94</v>
      </c>
      <c r="D12">
        <v>2.48665046691894</v>
      </c>
      <c r="E12">
        <v>3.8210473060607901</v>
      </c>
      <c r="F12">
        <v>2.97491359710693</v>
      </c>
    </row>
    <row r="13" spans="1:6" x14ac:dyDescent="0.2">
      <c r="A13" s="6" t="s">
        <v>28</v>
      </c>
      <c r="B13" s="6" t="s">
        <v>21</v>
      </c>
      <c r="C13" s="6" t="s">
        <v>95</v>
      </c>
      <c r="D13">
        <v>2.7642798423767001</v>
      </c>
      <c r="E13">
        <v>3.32746362686157</v>
      </c>
      <c r="F13">
        <v>2.9610946178436199</v>
      </c>
    </row>
    <row r="14" spans="1:6" x14ac:dyDescent="0.2">
      <c r="A14" s="6" t="s">
        <v>19</v>
      </c>
      <c r="B14" s="6" t="s">
        <v>35</v>
      </c>
      <c r="C14" s="6" t="s">
        <v>96</v>
      </c>
      <c r="D14">
        <v>2.1242804527282702</v>
      </c>
      <c r="E14">
        <v>3.6731107234954798</v>
      </c>
      <c r="F14">
        <v>3.8909959793090798</v>
      </c>
    </row>
    <row r="15" spans="1:6" x14ac:dyDescent="0.2">
      <c r="A15" s="6" t="s">
        <v>36</v>
      </c>
      <c r="B15" s="6" t="s">
        <v>37</v>
      </c>
      <c r="C15" s="6" t="s">
        <v>97</v>
      </c>
      <c r="D15">
        <v>3.2309799194335902</v>
      </c>
      <c r="E15">
        <v>3.98714923858642</v>
      </c>
      <c r="F15">
        <v>2.2743268013000399</v>
      </c>
    </row>
    <row r="16" spans="1:6" x14ac:dyDescent="0.2">
      <c r="A16" s="6" t="s">
        <v>40</v>
      </c>
      <c r="B16" s="6" t="s">
        <v>25</v>
      </c>
      <c r="C16" s="6" t="s">
        <v>98</v>
      </c>
      <c r="D16">
        <v>2.8089232444763099</v>
      </c>
      <c r="E16">
        <v>3.33547043800354</v>
      </c>
      <c r="F16">
        <v>2.90542340278625</v>
      </c>
    </row>
    <row r="17" spans="1:6" x14ac:dyDescent="0.2">
      <c r="A17" s="6" t="s">
        <v>38</v>
      </c>
      <c r="B17" s="6" t="s">
        <v>29</v>
      </c>
      <c r="C17" s="6" t="s">
        <v>99</v>
      </c>
      <c r="D17">
        <v>1.4082722663879299</v>
      </c>
      <c r="E17">
        <v>7.6160950660705504</v>
      </c>
      <c r="F17">
        <v>6.30480527877807</v>
      </c>
    </row>
    <row r="18" spans="1:6" x14ac:dyDescent="0.2">
      <c r="A18" s="6" t="s">
        <v>32</v>
      </c>
      <c r="B18" s="6" t="s">
        <v>27</v>
      </c>
      <c r="C18" s="6" t="s">
        <v>100</v>
      </c>
      <c r="D18">
        <v>4.5981740951537997</v>
      </c>
      <c r="E18">
        <v>3.63250207901</v>
      </c>
      <c r="F18">
        <v>1.97149229049682</v>
      </c>
    </row>
    <row r="19" spans="1:6" x14ac:dyDescent="0.2">
      <c r="A19" s="6" t="s">
        <v>30</v>
      </c>
      <c r="B19" s="6" t="s">
        <v>39</v>
      </c>
      <c r="C19" s="6" t="s">
        <v>101</v>
      </c>
      <c r="D19">
        <v>2.2977950572967498</v>
      </c>
      <c r="E19">
        <v>3.90093517303466</v>
      </c>
      <c r="F19">
        <v>3.2420020103454501</v>
      </c>
    </row>
    <row r="20" spans="1:6" x14ac:dyDescent="0.2">
      <c r="A20" s="6" t="s">
        <v>34</v>
      </c>
      <c r="B20" s="6" t="s">
        <v>31</v>
      </c>
      <c r="C20" s="6" t="s">
        <v>102</v>
      </c>
      <c r="D20">
        <v>1.5544954538345299</v>
      </c>
      <c r="E20">
        <v>4.8616747856140101</v>
      </c>
      <c r="F20">
        <v>6.6219015121459899</v>
      </c>
    </row>
    <row r="21" spans="1:6" x14ac:dyDescent="0.2">
      <c r="A21" s="6" t="s">
        <v>22</v>
      </c>
      <c r="B21" s="6" t="s">
        <v>18</v>
      </c>
      <c r="C21" s="6" t="s">
        <v>103</v>
      </c>
      <c r="D21">
        <v>1.80408179759979</v>
      </c>
      <c r="E21">
        <v>4.6349973678588796</v>
      </c>
      <c r="F21">
        <v>4.3487415313720703</v>
      </c>
    </row>
    <row r="22" spans="1:6" x14ac:dyDescent="0.2">
      <c r="A22" s="6" t="s">
        <v>33</v>
      </c>
      <c r="B22" s="6" t="s">
        <v>30</v>
      </c>
      <c r="C22" s="6" t="s">
        <v>104</v>
      </c>
      <c r="D22">
        <v>3.28020811080932</v>
      </c>
      <c r="E22">
        <v>4.0884118080139098</v>
      </c>
      <c r="F22">
        <v>2.21952152252197</v>
      </c>
    </row>
    <row r="23" spans="1:6" x14ac:dyDescent="0.2">
      <c r="A23" s="6" t="s">
        <v>18</v>
      </c>
      <c r="B23" s="6" t="s">
        <v>26</v>
      </c>
      <c r="C23" s="6" t="s">
        <v>105</v>
      </c>
      <c r="D23">
        <v>2.2484147548675502</v>
      </c>
      <c r="E23">
        <v>3.46248459815979</v>
      </c>
      <c r="F23">
        <v>3.7532989978790199</v>
      </c>
    </row>
    <row r="24" spans="1:6" x14ac:dyDescent="0.2">
      <c r="A24" s="6" t="s">
        <v>31</v>
      </c>
      <c r="B24" s="6" t="s">
        <v>28</v>
      </c>
      <c r="C24" s="6" t="s">
        <v>106</v>
      </c>
      <c r="D24">
        <v>2.36623859405517</v>
      </c>
      <c r="E24">
        <v>3.4803719520568799</v>
      </c>
      <c r="F24">
        <v>3.4475305080413801</v>
      </c>
    </row>
    <row r="25" spans="1:6" x14ac:dyDescent="0.2">
      <c r="A25" s="6" t="s">
        <v>35</v>
      </c>
      <c r="B25" s="6" t="s">
        <v>32</v>
      </c>
      <c r="C25" s="6" t="s">
        <v>107</v>
      </c>
      <c r="D25">
        <v>1.56802654266357</v>
      </c>
      <c r="E25">
        <v>5.25909376144409</v>
      </c>
      <c r="F25">
        <v>5.8102746009826598</v>
      </c>
    </row>
    <row r="26" spans="1:6" x14ac:dyDescent="0.2">
      <c r="A26" s="6" t="s">
        <v>25</v>
      </c>
      <c r="B26" s="6" t="s">
        <v>19</v>
      </c>
      <c r="C26" s="6" t="s">
        <v>108</v>
      </c>
      <c r="D26">
        <v>1.6930843591689999</v>
      </c>
      <c r="E26">
        <v>4.9982590675354004</v>
      </c>
      <c r="F26">
        <v>4.7780075073242099</v>
      </c>
    </row>
    <row r="27" spans="1:6" x14ac:dyDescent="0.2">
      <c r="A27" s="6" t="s">
        <v>21</v>
      </c>
      <c r="B27" s="6" t="s">
        <v>36</v>
      </c>
      <c r="C27" s="6" t="s">
        <v>109</v>
      </c>
      <c r="D27">
        <v>2.8652091026306099</v>
      </c>
      <c r="E27">
        <v>3.2565960884094198</v>
      </c>
      <c r="F27">
        <v>2.9076850414276101</v>
      </c>
    </row>
    <row r="28" spans="1:6" x14ac:dyDescent="0.2">
      <c r="A28" s="6" t="s">
        <v>39</v>
      </c>
      <c r="B28" s="6" t="s">
        <v>38</v>
      </c>
      <c r="C28" s="6" t="s">
        <v>110</v>
      </c>
      <c r="D28">
        <v>2.59909987449646</v>
      </c>
      <c r="E28">
        <v>3.4925560951232901</v>
      </c>
      <c r="F28">
        <v>3.0401771068572998</v>
      </c>
    </row>
    <row r="29" spans="1:6" x14ac:dyDescent="0.2">
      <c r="A29" s="6" t="s">
        <v>29</v>
      </c>
      <c r="B29" s="6" t="s">
        <v>40</v>
      </c>
      <c r="C29" s="6" t="s">
        <v>111</v>
      </c>
      <c r="D29">
        <v>3.3424727916717498</v>
      </c>
      <c r="E29">
        <v>3.1517231464385902</v>
      </c>
      <c r="F29">
        <v>2.6073336601257302</v>
      </c>
    </row>
    <row r="30" spans="1:6" x14ac:dyDescent="0.2">
      <c r="A30" s="6" t="s">
        <v>27</v>
      </c>
      <c r="B30" s="6" t="s">
        <v>34</v>
      </c>
      <c r="C30" s="6" t="s">
        <v>112</v>
      </c>
      <c r="D30">
        <v>2.4554357528686501</v>
      </c>
      <c r="E30">
        <v>3.3429365158081001</v>
      </c>
      <c r="F30">
        <v>3.4059698581695499</v>
      </c>
    </row>
    <row r="31" spans="1:6" x14ac:dyDescent="0.2">
      <c r="A31" s="6" t="s">
        <v>37</v>
      </c>
      <c r="B31" s="6" t="s">
        <v>22</v>
      </c>
      <c r="C31" s="6" t="s">
        <v>113</v>
      </c>
      <c r="D31">
        <v>3.1509263515472399</v>
      </c>
      <c r="E31">
        <v>3.1991150379180899</v>
      </c>
      <c r="F31">
        <v>2.7023627758026101</v>
      </c>
    </row>
    <row r="32" spans="1:6" x14ac:dyDescent="0.2">
      <c r="A32" s="6" t="s">
        <v>34</v>
      </c>
      <c r="B32" s="6" t="s">
        <v>35</v>
      </c>
      <c r="C32" s="6" t="s">
        <v>114</v>
      </c>
      <c r="D32">
        <v>2.0114753246307302</v>
      </c>
      <c r="E32">
        <v>3.7258422374725302</v>
      </c>
      <c r="F32">
        <v>4.2651791572570801</v>
      </c>
    </row>
    <row r="33" spans="1:6" x14ac:dyDescent="0.2">
      <c r="A33" s="6" t="s">
        <v>36</v>
      </c>
      <c r="B33" s="6" t="s">
        <v>33</v>
      </c>
      <c r="C33" s="6" t="s">
        <v>115</v>
      </c>
      <c r="D33">
        <v>2.8268651962280198</v>
      </c>
      <c r="E33">
        <v>3.5981390476226802</v>
      </c>
      <c r="F33">
        <v>2.7149579524993799</v>
      </c>
    </row>
    <row r="34" spans="1:6" x14ac:dyDescent="0.2">
      <c r="A34" s="6" t="s">
        <v>40</v>
      </c>
      <c r="B34" s="6" t="s">
        <v>18</v>
      </c>
      <c r="C34" s="6" t="s">
        <v>116</v>
      </c>
      <c r="D34">
        <v>2.4248394966125399</v>
      </c>
      <c r="E34">
        <v>3.3764269351959202</v>
      </c>
      <c r="F34">
        <v>3.4313495159149099</v>
      </c>
    </row>
    <row r="35" spans="1:6" x14ac:dyDescent="0.2">
      <c r="A35" s="6" t="s">
        <v>38</v>
      </c>
      <c r="B35" s="6" t="s">
        <v>27</v>
      </c>
      <c r="C35" s="6" t="s">
        <v>117</v>
      </c>
      <c r="D35">
        <v>1.6852062940597501</v>
      </c>
      <c r="E35">
        <v>4.6968283653259197</v>
      </c>
      <c r="F35">
        <v>5.1628565788268999</v>
      </c>
    </row>
    <row r="36" spans="1:6" x14ac:dyDescent="0.2">
      <c r="A36" s="6" t="s">
        <v>19</v>
      </c>
      <c r="B36" s="6" t="s">
        <v>21</v>
      </c>
      <c r="C36" s="6" t="s">
        <v>118</v>
      </c>
      <c r="D36">
        <v>1.2722967863082799</v>
      </c>
      <c r="E36">
        <v>7.3110690116882298</v>
      </c>
      <c r="F36">
        <v>12.946499824523899</v>
      </c>
    </row>
    <row r="37" spans="1:6" x14ac:dyDescent="0.2">
      <c r="A37" s="6" t="s">
        <v>22</v>
      </c>
      <c r="B37" s="6" t="s">
        <v>25</v>
      </c>
      <c r="C37" s="6" t="s">
        <v>119</v>
      </c>
      <c r="D37">
        <v>2.0773940086364702</v>
      </c>
      <c r="E37">
        <v>4.0775899887084899</v>
      </c>
      <c r="F37">
        <v>3.6578481197357098</v>
      </c>
    </row>
    <row r="38" spans="1:6" x14ac:dyDescent="0.2">
      <c r="A38" s="6" t="s">
        <v>32</v>
      </c>
      <c r="B38" s="6" t="s">
        <v>37</v>
      </c>
      <c r="C38" s="6" t="s">
        <v>120</v>
      </c>
      <c r="D38">
        <v>3.2249805927276598</v>
      </c>
      <c r="E38">
        <v>3.9156570434570299</v>
      </c>
      <c r="F38">
        <v>2.30130767822265</v>
      </c>
    </row>
    <row r="39" spans="1:6" x14ac:dyDescent="0.2">
      <c r="A39" s="6" t="s">
        <v>30</v>
      </c>
      <c r="B39" s="6" t="s">
        <v>31</v>
      </c>
      <c r="C39" s="6" t="s">
        <v>121</v>
      </c>
      <c r="D39">
        <v>2.33705377578735</v>
      </c>
      <c r="E39">
        <v>3.6754736900329501</v>
      </c>
      <c r="F39">
        <v>3.3329212665557799</v>
      </c>
    </row>
    <row r="40" spans="1:6" x14ac:dyDescent="0.2">
      <c r="A40" s="6" t="s">
        <v>28</v>
      </c>
      <c r="B40" s="6" t="s">
        <v>29</v>
      </c>
      <c r="C40" s="6" t="s">
        <v>122</v>
      </c>
      <c r="D40">
        <v>2.87945556640625</v>
      </c>
      <c r="E40">
        <v>3.68285679817199</v>
      </c>
      <c r="F40">
        <v>2.6234068870544398</v>
      </c>
    </row>
    <row r="41" spans="1:6" x14ac:dyDescent="0.2">
      <c r="A41" s="6" t="s">
        <v>26</v>
      </c>
      <c r="B41" s="6" t="s">
        <v>39</v>
      </c>
      <c r="C41" s="6" t="s">
        <v>123</v>
      </c>
      <c r="D41">
        <v>2.0183367729186998</v>
      </c>
      <c r="E41">
        <v>4.5073366165161097</v>
      </c>
      <c r="F41">
        <v>3.5375428199768</v>
      </c>
    </row>
    <row r="42" spans="1:6" x14ac:dyDescent="0.2">
      <c r="A42" s="6" t="s">
        <v>27</v>
      </c>
      <c r="B42" s="6" t="s">
        <v>33</v>
      </c>
      <c r="C42" s="6" t="s">
        <v>124</v>
      </c>
      <c r="D42">
        <v>2.40905237197875</v>
      </c>
      <c r="E42">
        <v>3.32756447792053</v>
      </c>
      <c r="F42">
        <v>3.51643538475036</v>
      </c>
    </row>
    <row r="43" spans="1:6" x14ac:dyDescent="0.2">
      <c r="A43" s="6" t="s">
        <v>21</v>
      </c>
      <c r="B43" s="6" t="s">
        <v>38</v>
      </c>
      <c r="C43" s="6" t="s">
        <v>125</v>
      </c>
      <c r="D43">
        <v>3.7458834648132302</v>
      </c>
      <c r="E43">
        <v>3.49475026130676</v>
      </c>
      <c r="F43">
        <v>2.2376530170440598</v>
      </c>
    </row>
    <row r="44" spans="1:6" x14ac:dyDescent="0.2">
      <c r="A44" s="6" t="s">
        <v>32</v>
      </c>
      <c r="B44" s="6" t="s">
        <v>34</v>
      </c>
      <c r="C44" s="6" t="s">
        <v>126</v>
      </c>
      <c r="D44">
        <v>4.4805583953857404</v>
      </c>
      <c r="E44">
        <v>3.54076623916625</v>
      </c>
      <c r="F44">
        <v>2.0226993560790998</v>
      </c>
    </row>
    <row r="45" spans="1:6" x14ac:dyDescent="0.2">
      <c r="A45" s="6" t="s">
        <v>18</v>
      </c>
      <c r="B45" s="6" t="s">
        <v>36</v>
      </c>
      <c r="C45" s="6" t="s">
        <v>127</v>
      </c>
      <c r="D45">
        <v>2.9276719093322701</v>
      </c>
      <c r="E45">
        <v>3.208340883255</v>
      </c>
      <c r="F45">
        <v>2.88397145271301</v>
      </c>
    </row>
    <row r="46" spans="1:6" x14ac:dyDescent="0.2">
      <c r="A46" s="6" t="s">
        <v>40</v>
      </c>
      <c r="B46" s="6" t="s">
        <v>30</v>
      </c>
      <c r="C46" s="6" t="s">
        <v>128</v>
      </c>
      <c r="D46">
        <v>2.4091658592224099</v>
      </c>
      <c r="E46">
        <v>3.2933554649353001</v>
      </c>
      <c r="F46">
        <v>3.5552160739898602</v>
      </c>
    </row>
    <row r="47" spans="1:6" x14ac:dyDescent="0.2">
      <c r="A47" s="6" t="s">
        <v>19</v>
      </c>
      <c r="B47" s="6" t="s">
        <v>26</v>
      </c>
      <c r="C47" s="6" t="s">
        <v>129</v>
      </c>
      <c r="D47">
        <v>1.6204143762588501</v>
      </c>
      <c r="E47">
        <v>5.0294647216796804</v>
      </c>
      <c r="F47">
        <v>5.4334363937377903</v>
      </c>
    </row>
    <row r="48" spans="1:6" x14ac:dyDescent="0.2">
      <c r="A48" s="6" t="s">
        <v>25</v>
      </c>
      <c r="B48" s="6" t="s">
        <v>28</v>
      </c>
      <c r="C48" s="6" t="s">
        <v>130</v>
      </c>
      <c r="D48">
        <v>2.1644084453582701</v>
      </c>
      <c r="E48">
        <v>4.1203880310058496</v>
      </c>
      <c r="F48">
        <v>3.3865661621093701</v>
      </c>
    </row>
    <row r="49" spans="1:6" x14ac:dyDescent="0.2">
      <c r="A49" s="6" t="s">
        <v>39</v>
      </c>
      <c r="B49" s="6" t="s">
        <v>31</v>
      </c>
      <c r="C49" s="6" t="s">
        <v>131</v>
      </c>
      <c r="D49">
        <v>3.6230700016021702</v>
      </c>
      <c r="E49">
        <v>3.3067135810852002</v>
      </c>
      <c r="F49">
        <v>2.3720519542693999</v>
      </c>
    </row>
    <row r="50" spans="1:6" x14ac:dyDescent="0.2">
      <c r="A50" s="6" t="s">
        <v>22</v>
      </c>
      <c r="B50" s="6" t="s">
        <v>29</v>
      </c>
      <c r="C50" s="6" t="s">
        <v>132</v>
      </c>
      <c r="D50">
        <v>2.0241830348968501</v>
      </c>
      <c r="E50">
        <v>4.5557632446289</v>
      </c>
      <c r="F50">
        <v>3.49075031280517</v>
      </c>
    </row>
    <row r="51" spans="1:6" x14ac:dyDescent="0.2">
      <c r="A51" s="6" t="s">
        <v>35</v>
      </c>
      <c r="B51" s="6" t="s">
        <v>37</v>
      </c>
      <c r="C51" s="6" t="s">
        <v>133</v>
      </c>
      <c r="D51">
        <v>3.5891761779785099</v>
      </c>
      <c r="E51">
        <v>4.7880425453186</v>
      </c>
      <c r="F51">
        <v>1.9511015415191599</v>
      </c>
    </row>
    <row r="52" spans="1:6" x14ac:dyDescent="0.2">
      <c r="A52" s="6" t="s">
        <v>33</v>
      </c>
      <c r="B52" s="6" t="s">
        <v>22</v>
      </c>
      <c r="C52" s="6" t="s">
        <v>134</v>
      </c>
      <c r="D52">
        <v>3.7900245189666699</v>
      </c>
      <c r="E52">
        <v>3.4103438854217498</v>
      </c>
      <c r="F52">
        <v>2.2577242851257302</v>
      </c>
    </row>
    <row r="53" spans="1:6" x14ac:dyDescent="0.2">
      <c r="A53" s="6" t="s">
        <v>28</v>
      </c>
      <c r="B53" s="6" t="s">
        <v>32</v>
      </c>
      <c r="C53" s="6" t="s">
        <v>135</v>
      </c>
      <c r="D53">
        <v>2.3583416938781698</v>
      </c>
      <c r="E53">
        <v>3.6314933300018302</v>
      </c>
      <c r="F53">
        <v>3.3266305923461901</v>
      </c>
    </row>
    <row r="54" spans="1:6" x14ac:dyDescent="0.2">
      <c r="A54" s="6" t="s">
        <v>29</v>
      </c>
      <c r="B54" s="6" t="s">
        <v>18</v>
      </c>
      <c r="C54" s="6" t="s">
        <v>136</v>
      </c>
      <c r="D54">
        <v>1.75270187854766</v>
      </c>
      <c r="E54">
        <v>4.4803681373596103</v>
      </c>
      <c r="F54">
        <v>4.8483362197875897</v>
      </c>
    </row>
    <row r="55" spans="1:6" x14ac:dyDescent="0.2">
      <c r="A55" s="6" t="s">
        <v>31</v>
      </c>
      <c r="B55" s="6" t="s">
        <v>21</v>
      </c>
      <c r="C55" s="6" t="s">
        <v>137</v>
      </c>
      <c r="D55">
        <v>1.37193131446838</v>
      </c>
      <c r="E55">
        <v>5.74163341522216</v>
      </c>
      <c r="F55">
        <v>10.316295623779199</v>
      </c>
    </row>
    <row r="56" spans="1:6" x14ac:dyDescent="0.2">
      <c r="A56" s="6" t="s">
        <v>34</v>
      </c>
      <c r="B56" s="6" t="s">
        <v>39</v>
      </c>
      <c r="C56" s="6" t="s">
        <v>138</v>
      </c>
      <c r="D56">
        <v>1.8419672250747601</v>
      </c>
      <c r="E56">
        <v>4.3596248626708896</v>
      </c>
      <c r="F56">
        <v>4.3912687301635698</v>
      </c>
    </row>
    <row r="57" spans="1:6" x14ac:dyDescent="0.2">
      <c r="A57" s="6" t="s">
        <v>26</v>
      </c>
      <c r="B57" s="6" t="s">
        <v>40</v>
      </c>
      <c r="C57" s="6" t="s">
        <v>139</v>
      </c>
      <c r="D57">
        <v>15.114070892333901</v>
      </c>
      <c r="E57">
        <v>6.2371568679809499</v>
      </c>
      <c r="F57">
        <v>1.29281306266784</v>
      </c>
    </row>
    <row r="58" spans="1:6" x14ac:dyDescent="0.2">
      <c r="A58" s="6" t="s">
        <v>30</v>
      </c>
      <c r="B58" s="6" t="s">
        <v>25</v>
      </c>
      <c r="C58" s="6" t="s">
        <v>140</v>
      </c>
      <c r="D58">
        <v>2.20327591896057</v>
      </c>
      <c r="E58">
        <v>3.9258449077606201</v>
      </c>
      <c r="F58">
        <v>3.4316129684448198</v>
      </c>
    </row>
    <row r="59" spans="1:6" x14ac:dyDescent="0.2">
      <c r="A59" s="6" t="s">
        <v>36</v>
      </c>
      <c r="B59" s="6" t="s">
        <v>27</v>
      </c>
      <c r="C59" s="6" t="s">
        <v>141</v>
      </c>
      <c r="D59">
        <v>4.3681893348693803</v>
      </c>
      <c r="E59">
        <v>3.5447244644164999</v>
      </c>
      <c r="F59">
        <v>2.0451455116271902</v>
      </c>
    </row>
    <row r="60" spans="1:6" x14ac:dyDescent="0.2">
      <c r="A60" s="6" t="s">
        <v>37</v>
      </c>
      <c r="B60" s="6" t="s">
        <v>19</v>
      </c>
      <c r="C60" s="6" t="s">
        <v>142</v>
      </c>
      <c r="D60">
        <v>2.1353287696838299</v>
      </c>
      <c r="E60">
        <v>3.9465816020965501</v>
      </c>
      <c r="F60">
        <v>3.5931913852691602</v>
      </c>
    </row>
    <row r="61" spans="1:6" x14ac:dyDescent="0.2">
      <c r="A61" s="6" t="s">
        <v>38</v>
      </c>
      <c r="B61" s="6" t="s">
        <v>35</v>
      </c>
      <c r="C61" s="6" t="s">
        <v>143</v>
      </c>
      <c r="D61">
        <v>1.67125356197357</v>
      </c>
      <c r="E61">
        <v>4.9211230278015101</v>
      </c>
      <c r="F61">
        <v>5.0392789840698198</v>
      </c>
    </row>
    <row r="62" spans="1:6" x14ac:dyDescent="0.2">
      <c r="A62" s="6" t="s">
        <v>26</v>
      </c>
      <c r="B62" s="6" t="s">
        <v>32</v>
      </c>
      <c r="C62" s="6" t="s">
        <v>144</v>
      </c>
      <c r="D62">
        <v>1.94205617904663</v>
      </c>
      <c r="E62">
        <v>4.1341323852539</v>
      </c>
      <c r="F62">
        <v>4.1119585037231401</v>
      </c>
    </row>
    <row r="63" spans="1:6" x14ac:dyDescent="0.2">
      <c r="A63" s="6" t="s">
        <v>30</v>
      </c>
      <c r="B63" s="6" t="s">
        <v>21</v>
      </c>
      <c r="C63" s="6" t="s">
        <v>145</v>
      </c>
      <c r="D63">
        <v>2.0585076808929399</v>
      </c>
      <c r="E63">
        <v>3.89678907394409</v>
      </c>
      <c r="F63">
        <v>3.8821432590484601</v>
      </c>
    </row>
    <row r="64" spans="1:6" x14ac:dyDescent="0.2">
      <c r="A64" s="6" t="s">
        <v>31</v>
      </c>
      <c r="B64" s="6" t="s">
        <v>35</v>
      </c>
      <c r="C64" s="6" t="s">
        <v>146</v>
      </c>
      <c r="D64">
        <v>1.1090279817581099</v>
      </c>
      <c r="E64">
        <v>14.644833564758301</v>
      </c>
      <c r="F64">
        <v>33.304454803466797</v>
      </c>
    </row>
    <row r="65" spans="1:6" x14ac:dyDescent="0.2">
      <c r="A65" s="6" t="s">
        <v>28</v>
      </c>
      <c r="B65" s="6" t="s">
        <v>40</v>
      </c>
      <c r="C65" s="6" t="s">
        <v>147</v>
      </c>
      <c r="D65">
        <v>10.2461433410644</v>
      </c>
      <c r="E65">
        <v>4.5612540245056099</v>
      </c>
      <c r="F65">
        <v>1.4637767076492301</v>
      </c>
    </row>
    <row r="66" spans="1:6" x14ac:dyDescent="0.2">
      <c r="A66" s="6" t="s">
        <v>29</v>
      </c>
      <c r="B66" s="6" t="s">
        <v>25</v>
      </c>
      <c r="C66" s="6" t="s">
        <v>148</v>
      </c>
      <c r="D66">
        <v>1.9631834030151301</v>
      </c>
      <c r="E66">
        <v>4.0817341804504297</v>
      </c>
      <c r="F66">
        <v>4.0711750984191797</v>
      </c>
    </row>
    <row r="67" spans="1:6" x14ac:dyDescent="0.2">
      <c r="A67" s="6" t="s">
        <v>36</v>
      </c>
      <c r="B67" s="6" t="s">
        <v>19</v>
      </c>
      <c r="C67" s="6" t="s">
        <v>149</v>
      </c>
      <c r="D67">
        <v>2.6176071166992099</v>
      </c>
      <c r="E67">
        <v>3.9811129570007302</v>
      </c>
      <c r="F67">
        <v>2.7263877391815101</v>
      </c>
    </row>
    <row r="68" spans="1:6" x14ac:dyDescent="0.2">
      <c r="A68" s="6" t="s">
        <v>33</v>
      </c>
      <c r="B68" s="6" t="s">
        <v>39</v>
      </c>
      <c r="C68" s="6" t="s">
        <v>150</v>
      </c>
      <c r="D68">
        <v>2.2955520153045601</v>
      </c>
      <c r="E68">
        <v>3.93989086151123</v>
      </c>
      <c r="F68">
        <v>3.2199809551239</v>
      </c>
    </row>
    <row r="69" spans="1:6" x14ac:dyDescent="0.2">
      <c r="A69" s="6" t="s">
        <v>22</v>
      </c>
      <c r="B69" s="6" t="s">
        <v>38</v>
      </c>
      <c r="C69" s="6" t="s">
        <v>151</v>
      </c>
      <c r="D69">
        <v>2.0563271045684801</v>
      </c>
      <c r="E69">
        <v>3.9961476325988698</v>
      </c>
      <c r="F69">
        <v>3.79571461677551</v>
      </c>
    </row>
    <row r="70" spans="1:6" x14ac:dyDescent="0.2">
      <c r="A70" s="6" t="s">
        <v>18</v>
      </c>
      <c r="B70" s="6" t="s">
        <v>34</v>
      </c>
      <c r="C70" s="6" t="s">
        <v>152</v>
      </c>
      <c r="D70">
        <v>3.41625881195068</v>
      </c>
      <c r="E70">
        <v>3.2330520153045601</v>
      </c>
      <c r="F70">
        <v>2.5127086639404199</v>
      </c>
    </row>
    <row r="71" spans="1:6" x14ac:dyDescent="0.2">
      <c r="A71" s="6" t="s">
        <v>21</v>
      </c>
      <c r="B71" s="6" t="s">
        <v>29</v>
      </c>
      <c r="C71" s="6" t="s">
        <v>153</v>
      </c>
      <c r="D71">
        <v>2.7528157234191801</v>
      </c>
      <c r="E71">
        <v>3.6753075122833199</v>
      </c>
      <c r="F71">
        <v>2.74235916137695</v>
      </c>
    </row>
    <row r="72" spans="1:6" x14ac:dyDescent="0.2">
      <c r="A72" s="6" t="s">
        <v>32</v>
      </c>
      <c r="B72" s="6" t="s">
        <v>33</v>
      </c>
      <c r="C72" s="6" t="s">
        <v>154</v>
      </c>
      <c r="D72">
        <v>3.6420772075653001</v>
      </c>
      <c r="E72">
        <v>3.91955137252807</v>
      </c>
      <c r="F72">
        <v>2.1263017654418901</v>
      </c>
    </row>
    <row r="73" spans="1:6" x14ac:dyDescent="0.2">
      <c r="A73" s="6" t="s">
        <v>39</v>
      </c>
      <c r="B73" s="6" t="s">
        <v>28</v>
      </c>
      <c r="C73" s="6" t="s">
        <v>155</v>
      </c>
      <c r="D73">
        <v>2.36344289779663</v>
      </c>
      <c r="E73">
        <v>3.7637138366699201</v>
      </c>
      <c r="F73">
        <v>3.21343564987182</v>
      </c>
    </row>
    <row r="74" spans="1:6" x14ac:dyDescent="0.2">
      <c r="A74" s="6" t="s">
        <v>19</v>
      </c>
      <c r="B74" s="6" t="s">
        <v>31</v>
      </c>
      <c r="C74" s="6" t="s">
        <v>156</v>
      </c>
      <c r="D74">
        <v>1.55691218376159</v>
      </c>
      <c r="E74">
        <v>5.2300944328308097</v>
      </c>
      <c r="F74">
        <v>6.0059399604797301</v>
      </c>
    </row>
    <row r="75" spans="1:6" x14ac:dyDescent="0.2">
      <c r="A75" s="6" t="s">
        <v>25</v>
      </c>
      <c r="B75" s="6" t="s">
        <v>36</v>
      </c>
      <c r="C75" s="6" t="s">
        <v>157</v>
      </c>
      <c r="D75">
        <v>1.7027690410614</v>
      </c>
      <c r="E75">
        <v>5.3033919334411603</v>
      </c>
      <c r="F75">
        <v>4.4610457420349103</v>
      </c>
    </row>
    <row r="76" spans="1:6" x14ac:dyDescent="0.2">
      <c r="A76" s="6" t="s">
        <v>27</v>
      </c>
      <c r="B76" s="6" t="s">
        <v>26</v>
      </c>
      <c r="C76" s="6" t="s">
        <v>158</v>
      </c>
      <c r="D76">
        <v>1.88620936870574</v>
      </c>
      <c r="E76">
        <v>3.9607021808624201</v>
      </c>
      <c r="F76">
        <v>4.6007542610168404</v>
      </c>
    </row>
    <row r="77" spans="1:6" x14ac:dyDescent="0.2">
      <c r="A77" s="6" t="s">
        <v>40</v>
      </c>
      <c r="B77" s="6" t="s">
        <v>37</v>
      </c>
      <c r="C77" s="6" t="s">
        <v>159</v>
      </c>
      <c r="D77">
        <v>3.4876425266265798</v>
      </c>
      <c r="E77">
        <v>4.29370069503784</v>
      </c>
      <c r="F77">
        <v>2.0817110538482599</v>
      </c>
    </row>
    <row r="78" spans="1:6" x14ac:dyDescent="0.2">
      <c r="A78" s="6" t="s">
        <v>35</v>
      </c>
      <c r="B78" s="6" t="s">
        <v>30</v>
      </c>
      <c r="C78" s="6" t="s">
        <v>160</v>
      </c>
      <c r="D78">
        <v>27.925460815429599</v>
      </c>
      <c r="E78">
        <v>27.930788040161101</v>
      </c>
      <c r="F78">
        <v>1.07713627815246</v>
      </c>
    </row>
    <row r="79" spans="1:6" x14ac:dyDescent="0.2">
      <c r="A79" s="6" t="s">
        <v>34</v>
      </c>
      <c r="B79" s="6" t="s">
        <v>28</v>
      </c>
      <c r="C79" s="6" t="s">
        <v>161</v>
      </c>
      <c r="D79">
        <v>2.0422291755676198</v>
      </c>
      <c r="E79">
        <v>3.7571001052856401</v>
      </c>
      <c r="F79">
        <v>4.0954031944274902</v>
      </c>
    </row>
    <row r="80" spans="1:6" x14ac:dyDescent="0.2">
      <c r="A80" s="6" t="s">
        <v>29</v>
      </c>
      <c r="B80" s="6" t="s">
        <v>36</v>
      </c>
      <c r="C80" s="6" t="s">
        <v>162</v>
      </c>
      <c r="D80">
        <v>1.6641831398010201</v>
      </c>
      <c r="E80">
        <v>4.8242869377136204</v>
      </c>
      <c r="F80">
        <v>5.2132186889648402</v>
      </c>
    </row>
    <row r="81" spans="1:6" x14ac:dyDescent="0.2">
      <c r="A81" s="6" t="s">
        <v>38</v>
      </c>
      <c r="B81" s="6" t="s">
        <v>31</v>
      </c>
      <c r="C81" s="6" t="s">
        <v>163</v>
      </c>
      <c r="D81">
        <v>1.36737537384033</v>
      </c>
      <c r="E81">
        <v>6.9094514846801696</v>
      </c>
      <c r="F81">
        <v>8.0682468414306605</v>
      </c>
    </row>
    <row r="82" spans="1:6" x14ac:dyDescent="0.2">
      <c r="A82" s="6" t="s">
        <v>25</v>
      </c>
      <c r="B82" s="6" t="s">
        <v>35</v>
      </c>
      <c r="C82" s="6" t="s">
        <v>164</v>
      </c>
      <c r="D82">
        <v>1.8364839553832999</v>
      </c>
      <c r="E82">
        <v>4.5769367218017498</v>
      </c>
      <c r="F82">
        <v>4.2195072174072203</v>
      </c>
    </row>
    <row r="83" spans="1:6" x14ac:dyDescent="0.2">
      <c r="A83" s="6" t="s">
        <v>40</v>
      </c>
      <c r="B83" s="6" t="s">
        <v>32</v>
      </c>
      <c r="C83" s="6" t="s">
        <v>165</v>
      </c>
      <c r="D83">
        <v>1.66358029842376</v>
      </c>
      <c r="E83">
        <v>4.2310862541198704</v>
      </c>
      <c r="F83">
        <v>6.1522960662841797</v>
      </c>
    </row>
    <row r="84" spans="1:6" x14ac:dyDescent="0.2">
      <c r="A84" s="6" t="s">
        <v>18</v>
      </c>
      <c r="B84" s="6" t="s">
        <v>27</v>
      </c>
      <c r="C84" s="6" t="s">
        <v>166</v>
      </c>
      <c r="D84">
        <v>3.6020226478576598</v>
      </c>
      <c r="E84">
        <v>3.2358613014221098</v>
      </c>
      <c r="F84">
        <v>2.41930699348449</v>
      </c>
    </row>
    <row r="85" spans="1:6" x14ac:dyDescent="0.2">
      <c r="A85" s="6" t="s">
        <v>39</v>
      </c>
      <c r="B85" s="6" t="s">
        <v>21</v>
      </c>
      <c r="C85" s="6" t="s">
        <v>167</v>
      </c>
      <c r="D85">
        <v>1.5451807975769001</v>
      </c>
      <c r="E85">
        <v>4.7521805763244602</v>
      </c>
      <c r="F85">
        <v>7.0226302146911603</v>
      </c>
    </row>
    <row r="86" spans="1:6" x14ac:dyDescent="0.2">
      <c r="A86" s="6" t="s">
        <v>19</v>
      </c>
      <c r="B86" s="6" t="s">
        <v>22</v>
      </c>
      <c r="C86" s="6" t="s">
        <v>168</v>
      </c>
      <c r="D86">
        <v>1.8008185625076201</v>
      </c>
      <c r="E86">
        <v>3.95088791847229</v>
      </c>
      <c r="F86">
        <v>5.2194976806640598</v>
      </c>
    </row>
    <row r="87" spans="1:6" x14ac:dyDescent="0.2">
      <c r="A87" s="6" t="s">
        <v>33</v>
      </c>
      <c r="B87" s="6" t="s">
        <v>37</v>
      </c>
      <c r="C87" s="6" t="s">
        <v>169</v>
      </c>
      <c r="D87">
        <v>3.48775911331176</v>
      </c>
      <c r="E87">
        <v>4.6424593925476003</v>
      </c>
      <c r="F87">
        <v>2.0085163116454998</v>
      </c>
    </row>
    <row r="88" spans="1:6" x14ac:dyDescent="0.2">
      <c r="A88" s="6" t="s">
        <v>30</v>
      </c>
      <c r="B88" s="6" t="s">
        <v>26</v>
      </c>
      <c r="C88" s="6" t="s">
        <v>170</v>
      </c>
      <c r="D88">
        <v>3.4458863735198899</v>
      </c>
      <c r="E88">
        <v>2.7416176795959402</v>
      </c>
      <c r="F88">
        <v>2.8981242179870601</v>
      </c>
    </row>
    <row r="89" spans="1:6" x14ac:dyDescent="0.2">
      <c r="A89" s="6" t="s">
        <v>36</v>
      </c>
      <c r="B89" s="6" t="s">
        <v>38</v>
      </c>
      <c r="C89" s="6" t="s">
        <v>171</v>
      </c>
      <c r="D89">
        <v>3.2273590564727699</v>
      </c>
      <c r="E89">
        <v>3.40334725379943</v>
      </c>
      <c r="F89">
        <v>2.5232088565826398</v>
      </c>
    </row>
    <row r="90" spans="1:6" x14ac:dyDescent="0.2">
      <c r="A90" s="6" t="s">
        <v>31</v>
      </c>
      <c r="B90" s="6" t="s">
        <v>33</v>
      </c>
      <c r="C90" s="6" t="s">
        <v>172</v>
      </c>
      <c r="D90">
        <v>2.3776597976684499</v>
      </c>
      <c r="E90">
        <v>3.4388070106506299</v>
      </c>
      <c r="F90">
        <v>3.4647648334503098</v>
      </c>
    </row>
    <row r="91" spans="1:6" x14ac:dyDescent="0.2">
      <c r="A91" s="6" t="s">
        <v>35</v>
      </c>
      <c r="B91" s="6" t="s">
        <v>18</v>
      </c>
      <c r="C91" s="6" t="s">
        <v>173</v>
      </c>
      <c r="D91">
        <v>2.67546463012695</v>
      </c>
      <c r="E91">
        <v>3.48079133033752</v>
      </c>
      <c r="F91">
        <v>2.95035552978515</v>
      </c>
    </row>
    <row r="92" spans="1:6" x14ac:dyDescent="0.2">
      <c r="A92" s="6" t="s">
        <v>21</v>
      </c>
      <c r="B92" s="6" t="s">
        <v>25</v>
      </c>
      <c r="C92" s="6" t="s">
        <v>174</v>
      </c>
      <c r="D92">
        <v>4.0289125442504803</v>
      </c>
      <c r="E92">
        <v>3.6156334877014098</v>
      </c>
      <c r="F92">
        <v>2.1043000221252401</v>
      </c>
    </row>
    <row r="93" spans="1:6" x14ac:dyDescent="0.2">
      <c r="A93" s="6" t="s">
        <v>28</v>
      </c>
      <c r="B93" s="6" t="s">
        <v>30</v>
      </c>
      <c r="C93" s="6" t="s">
        <v>175</v>
      </c>
      <c r="D93">
        <v>2.5542526245117099</v>
      </c>
      <c r="E93">
        <v>3.0960681438446001</v>
      </c>
      <c r="F93">
        <v>3.5025565624236998</v>
      </c>
    </row>
    <row r="94" spans="1:6" x14ac:dyDescent="0.2">
      <c r="A94" s="6" t="s">
        <v>37</v>
      </c>
      <c r="B94" s="6" t="s">
        <v>29</v>
      </c>
      <c r="C94" s="6" t="s">
        <v>176</v>
      </c>
      <c r="D94">
        <v>1.7861344814300499</v>
      </c>
      <c r="E94">
        <v>5.0752286911010698</v>
      </c>
      <c r="F94">
        <v>4.1135973930358798</v>
      </c>
    </row>
    <row r="95" spans="1:6" x14ac:dyDescent="0.2">
      <c r="A95" s="6" t="s">
        <v>27</v>
      </c>
      <c r="B95" s="6" t="s">
        <v>19</v>
      </c>
      <c r="C95" s="6" t="s">
        <v>177</v>
      </c>
      <c r="D95">
        <v>2.3033258914947501</v>
      </c>
      <c r="E95">
        <v>4.0554490089416504</v>
      </c>
      <c r="F95">
        <v>3.1322104930877601</v>
      </c>
    </row>
    <row r="96" spans="1:6" x14ac:dyDescent="0.2">
      <c r="A96" s="6" t="s">
        <v>26</v>
      </c>
      <c r="B96" s="6" t="s">
        <v>34</v>
      </c>
      <c r="C96" s="6" t="s">
        <v>178</v>
      </c>
      <c r="D96">
        <v>3.14518094062805</v>
      </c>
      <c r="E96">
        <v>3.2743873596191402</v>
      </c>
      <c r="F96">
        <v>2.6549663543701101</v>
      </c>
    </row>
    <row r="97" spans="1:6" x14ac:dyDescent="0.2">
      <c r="A97" s="6" t="s">
        <v>32</v>
      </c>
      <c r="B97" s="6" t="s">
        <v>39</v>
      </c>
      <c r="C97" s="6" t="s">
        <v>179</v>
      </c>
      <c r="D97">
        <v>4.2449836730956996</v>
      </c>
      <c r="E97">
        <v>3.84296298027038</v>
      </c>
      <c r="F97">
        <v>1.98329293727874</v>
      </c>
    </row>
    <row r="98" spans="1:6" x14ac:dyDescent="0.2">
      <c r="A98" s="6" t="s">
        <v>22</v>
      </c>
      <c r="B98" s="6" t="s">
        <v>40</v>
      </c>
      <c r="C98" s="6" t="s">
        <v>180</v>
      </c>
      <c r="D98">
        <v>7.3741669654846103</v>
      </c>
      <c r="E98">
        <v>3.82989478111267</v>
      </c>
      <c r="F98">
        <v>1.6575839519500699</v>
      </c>
    </row>
    <row r="99" spans="1:6" x14ac:dyDescent="0.2">
      <c r="A99" s="6" t="s">
        <v>38</v>
      </c>
      <c r="B99" s="6" t="s">
        <v>30</v>
      </c>
      <c r="C99" s="6" t="s">
        <v>181</v>
      </c>
      <c r="D99">
        <v>1.9235920906066799</v>
      </c>
      <c r="E99">
        <v>4.1065306663513104</v>
      </c>
      <c r="F99">
        <v>4.2261018753051696</v>
      </c>
    </row>
    <row r="100" spans="1:6" x14ac:dyDescent="0.2">
      <c r="A100" s="6" t="s">
        <v>18</v>
      </c>
      <c r="B100" s="6" t="s">
        <v>28</v>
      </c>
      <c r="C100" s="6" t="s">
        <v>182</v>
      </c>
      <c r="D100">
        <v>2.6996760368347101</v>
      </c>
      <c r="E100">
        <v>3.31400465965271</v>
      </c>
      <c r="F100">
        <v>3.05031037330627</v>
      </c>
    </row>
    <row r="101" spans="1:6" x14ac:dyDescent="0.2">
      <c r="A101" s="6" t="s">
        <v>37</v>
      </c>
      <c r="B101" s="6" t="s">
        <v>31</v>
      </c>
      <c r="C101" s="6" t="s">
        <v>183</v>
      </c>
      <c r="D101">
        <v>2.1926777362823402</v>
      </c>
      <c r="E101">
        <v>3.7951087951660099</v>
      </c>
      <c r="F101">
        <v>3.56583046913146</v>
      </c>
    </row>
    <row r="102" spans="1:6" x14ac:dyDescent="0.2">
      <c r="A102" s="6" t="s">
        <v>36</v>
      </c>
      <c r="B102" s="6" t="s">
        <v>34</v>
      </c>
      <c r="C102" s="6" t="s">
        <v>184</v>
      </c>
      <c r="D102">
        <v>5.1097054481506303</v>
      </c>
      <c r="E102">
        <v>3.6608583927154501</v>
      </c>
      <c r="F102">
        <v>1.8827639818191499</v>
      </c>
    </row>
    <row r="103" spans="1:6" x14ac:dyDescent="0.2">
      <c r="A103" s="6" t="s">
        <v>22</v>
      </c>
      <c r="B103" s="6" t="s">
        <v>39</v>
      </c>
      <c r="C103" s="6" t="s">
        <v>185</v>
      </c>
      <c r="D103">
        <v>2.11454081535339</v>
      </c>
      <c r="E103">
        <v>4.2100515365600497</v>
      </c>
      <c r="F103">
        <v>3.4535481929778999</v>
      </c>
    </row>
    <row r="104" spans="1:6" x14ac:dyDescent="0.2">
      <c r="A104" s="6" t="s">
        <v>29</v>
      </c>
      <c r="B104" s="6" t="s">
        <v>33</v>
      </c>
      <c r="C104" s="6" t="s">
        <v>186</v>
      </c>
      <c r="D104">
        <v>2.1504025459289502</v>
      </c>
      <c r="E104">
        <v>3.6239602565765301</v>
      </c>
      <c r="F104">
        <v>3.86056280136108</v>
      </c>
    </row>
    <row r="105" spans="1:6" x14ac:dyDescent="0.2">
      <c r="A105" s="6" t="s">
        <v>25</v>
      </c>
      <c r="B105" s="6" t="s">
        <v>32</v>
      </c>
      <c r="C105" s="6" t="s">
        <v>187</v>
      </c>
      <c r="D105">
        <v>1.6732608079910201</v>
      </c>
      <c r="E105">
        <v>4.6595306396484304</v>
      </c>
      <c r="F105">
        <v>5.3262124061584402</v>
      </c>
    </row>
    <row r="106" spans="1:6" x14ac:dyDescent="0.2">
      <c r="A106" s="6" t="s">
        <v>21</v>
      </c>
      <c r="B106" s="6" t="s">
        <v>26</v>
      </c>
      <c r="C106" s="6" t="s">
        <v>188</v>
      </c>
      <c r="D106">
        <v>2.4035377502441402</v>
      </c>
      <c r="E106">
        <v>3.4744913578033398</v>
      </c>
      <c r="F106">
        <v>3.3768408298492401</v>
      </c>
    </row>
    <row r="107" spans="1:6" x14ac:dyDescent="0.2">
      <c r="A107" s="6" t="s">
        <v>35</v>
      </c>
      <c r="B107" s="6" t="s">
        <v>27</v>
      </c>
      <c r="C107" s="6" t="s">
        <v>189</v>
      </c>
      <c r="D107">
        <v>2.1547656059265101</v>
      </c>
      <c r="E107">
        <v>3.7061972618103001</v>
      </c>
      <c r="F107">
        <v>3.7580692768096902</v>
      </c>
    </row>
    <row r="108" spans="1:6" x14ac:dyDescent="0.2">
      <c r="A108" s="6" t="s">
        <v>34</v>
      </c>
      <c r="B108" s="6" t="s">
        <v>37</v>
      </c>
      <c r="C108" s="6" t="s">
        <v>190</v>
      </c>
      <c r="D108">
        <v>2.0906224250793399</v>
      </c>
      <c r="E108">
        <v>3.4914464950561501</v>
      </c>
      <c r="F108">
        <v>4.2506299018859801</v>
      </c>
    </row>
    <row r="109" spans="1:6" x14ac:dyDescent="0.2">
      <c r="A109" s="6" t="s">
        <v>40</v>
      </c>
      <c r="B109" s="6" t="s">
        <v>38</v>
      </c>
      <c r="C109" s="6" t="s">
        <v>191</v>
      </c>
      <c r="D109">
        <v>2.23774981498718</v>
      </c>
      <c r="E109">
        <v>3.6010646820068302</v>
      </c>
      <c r="F109">
        <v>3.6307280063629102</v>
      </c>
    </row>
    <row r="110" spans="1:6" x14ac:dyDescent="0.2">
      <c r="A110" s="6" t="s">
        <v>30</v>
      </c>
      <c r="B110" s="6" t="s">
        <v>22</v>
      </c>
      <c r="C110" s="6" t="s">
        <v>192</v>
      </c>
      <c r="D110">
        <v>3.4675905704498202</v>
      </c>
      <c r="E110">
        <v>3.4014036655425999</v>
      </c>
      <c r="F110">
        <v>2.39452695846557</v>
      </c>
    </row>
    <row r="111" spans="1:6" x14ac:dyDescent="0.2">
      <c r="A111" s="6" t="s">
        <v>33</v>
      </c>
      <c r="B111" s="6" t="s">
        <v>18</v>
      </c>
      <c r="C111" s="6" t="s">
        <v>193</v>
      </c>
      <c r="D111">
        <v>2.9003489017486501</v>
      </c>
      <c r="E111">
        <v>3.30934309959411</v>
      </c>
      <c r="F111">
        <v>2.83254718780517</v>
      </c>
    </row>
    <row r="112" spans="1:6" x14ac:dyDescent="0.2">
      <c r="A112" s="6" t="s">
        <v>31</v>
      </c>
      <c r="B112" s="6" t="s">
        <v>29</v>
      </c>
      <c r="C112" s="6" t="s">
        <v>194</v>
      </c>
      <c r="D112">
        <v>2.0721783638000399</v>
      </c>
      <c r="E112">
        <v>4.27349376678466</v>
      </c>
      <c r="F112">
        <v>3.5283882617950399</v>
      </c>
    </row>
    <row r="113" spans="1:6" x14ac:dyDescent="0.2">
      <c r="A113" s="6" t="s">
        <v>26</v>
      </c>
      <c r="B113" s="6" t="s">
        <v>36</v>
      </c>
      <c r="C113" s="6" t="s">
        <v>195</v>
      </c>
      <c r="D113">
        <v>1.83716356754302</v>
      </c>
      <c r="E113">
        <v>4.8189268112182599</v>
      </c>
      <c r="F113">
        <v>4.0295352935790998</v>
      </c>
    </row>
    <row r="114" spans="1:6" x14ac:dyDescent="0.2">
      <c r="A114" s="6" t="s">
        <v>32</v>
      </c>
      <c r="B114" s="6" t="s">
        <v>19</v>
      </c>
      <c r="C114" s="6" t="s">
        <v>196</v>
      </c>
      <c r="D114">
        <v>2.9381849765777499</v>
      </c>
      <c r="E114">
        <v>4.3031268119812003</v>
      </c>
      <c r="F114">
        <v>2.3404698371887198</v>
      </c>
    </row>
    <row r="115" spans="1:6" x14ac:dyDescent="0.2">
      <c r="A115" s="6" t="s">
        <v>28</v>
      </c>
      <c r="B115" s="6" t="s">
        <v>35</v>
      </c>
      <c r="C115" s="6" t="s">
        <v>197</v>
      </c>
      <c r="D115">
        <v>4.1378808021545401</v>
      </c>
      <c r="E115">
        <v>3.5174643993377601</v>
      </c>
      <c r="F115">
        <v>2.1095499992370601</v>
      </c>
    </row>
    <row r="116" spans="1:6" x14ac:dyDescent="0.2">
      <c r="A116" s="6" t="s">
        <v>27</v>
      </c>
      <c r="B116" s="6" t="s">
        <v>21</v>
      </c>
      <c r="C116" s="6" t="s">
        <v>198</v>
      </c>
      <c r="D116">
        <v>3.4940118789672798</v>
      </c>
      <c r="E116">
        <v>3.2428278923034601</v>
      </c>
      <c r="F116">
        <v>2.4665579795837398</v>
      </c>
    </row>
    <row r="117" spans="1:6" x14ac:dyDescent="0.2">
      <c r="A117" s="6" t="s">
        <v>39</v>
      </c>
      <c r="B117" s="6" t="s">
        <v>25</v>
      </c>
      <c r="C117" s="6" t="s">
        <v>199</v>
      </c>
      <c r="D117">
        <v>2.0097734928131099</v>
      </c>
      <c r="E117">
        <v>3.91265773773193</v>
      </c>
      <c r="F117">
        <v>4.0510306358337402</v>
      </c>
    </row>
    <row r="118" spans="1:6" x14ac:dyDescent="0.2">
      <c r="A118" s="6" t="s">
        <v>18</v>
      </c>
      <c r="B118" s="6" t="s">
        <v>32</v>
      </c>
      <c r="C118" s="6" t="s">
        <v>200</v>
      </c>
      <c r="D118">
        <v>2.05838918685913</v>
      </c>
      <c r="E118">
        <v>3.5733573436736998</v>
      </c>
      <c r="F118">
        <v>4.2674069404601997</v>
      </c>
    </row>
    <row r="119" spans="1:6" x14ac:dyDescent="0.2">
      <c r="A119" s="6" t="s">
        <v>25</v>
      </c>
      <c r="B119" s="6" t="s">
        <v>31</v>
      </c>
      <c r="C119" s="6" t="s">
        <v>201</v>
      </c>
      <c r="D119">
        <v>1.7910240888595499</v>
      </c>
      <c r="E119">
        <v>4.5647196769714302</v>
      </c>
      <c r="F119">
        <v>4.4925909042358398</v>
      </c>
    </row>
    <row r="120" spans="1:6" x14ac:dyDescent="0.2">
      <c r="A120" s="6" t="s">
        <v>21</v>
      </c>
      <c r="B120" s="6" t="s">
        <v>33</v>
      </c>
      <c r="C120" s="6" t="s">
        <v>202</v>
      </c>
      <c r="D120">
        <v>2.9842712879180899</v>
      </c>
      <c r="E120">
        <v>3.4523220062255802</v>
      </c>
      <c r="F120">
        <v>2.6648924350738499</v>
      </c>
    </row>
    <row r="121" spans="1:6" x14ac:dyDescent="0.2">
      <c r="A121" s="6" t="s">
        <v>36</v>
      </c>
      <c r="B121" s="6" t="s">
        <v>28</v>
      </c>
      <c r="C121" s="6" t="s">
        <v>203</v>
      </c>
      <c r="D121">
        <v>2.77746057510375</v>
      </c>
      <c r="E121">
        <v>3.4582026004791202</v>
      </c>
      <c r="F121">
        <v>2.85069727897644</v>
      </c>
    </row>
    <row r="122" spans="1:6" x14ac:dyDescent="0.2">
      <c r="A122" s="6" t="s">
        <v>35</v>
      </c>
      <c r="B122" s="6" t="s">
        <v>40</v>
      </c>
      <c r="C122" s="6" t="s">
        <v>204</v>
      </c>
      <c r="D122">
        <v>4.0556559562683097</v>
      </c>
      <c r="E122">
        <v>3.25794124603271</v>
      </c>
      <c r="F122">
        <v>2.2396998405456499</v>
      </c>
    </row>
    <row r="123" spans="1:6" x14ac:dyDescent="0.2">
      <c r="A123" s="6" t="s">
        <v>29</v>
      </c>
      <c r="B123" s="6" t="s">
        <v>26</v>
      </c>
      <c r="C123" s="6" t="s">
        <v>205</v>
      </c>
      <c r="D123">
        <v>1.71745777130126</v>
      </c>
      <c r="E123">
        <v>4.1054821014404297</v>
      </c>
      <c r="F123">
        <v>5.7416076660156197</v>
      </c>
    </row>
    <row r="124" spans="1:6" x14ac:dyDescent="0.2">
      <c r="A124" s="6" t="s">
        <v>22</v>
      </c>
      <c r="B124" s="6" t="s">
        <v>27</v>
      </c>
      <c r="C124" s="6" t="s">
        <v>206</v>
      </c>
      <c r="D124">
        <v>1.620334982872</v>
      </c>
      <c r="E124">
        <v>5.0713939666748002</v>
      </c>
      <c r="F124">
        <v>5.3862128257751403</v>
      </c>
    </row>
    <row r="125" spans="1:6" x14ac:dyDescent="0.2">
      <c r="A125" s="6" t="s">
        <v>38</v>
      </c>
      <c r="B125" s="6" t="s">
        <v>34</v>
      </c>
      <c r="C125" s="6" t="s">
        <v>207</v>
      </c>
      <c r="D125">
        <v>3.0210258960723801</v>
      </c>
      <c r="E125">
        <v>3.2430846691131499</v>
      </c>
      <c r="F125">
        <v>2.7728619575500399</v>
      </c>
    </row>
    <row r="126" spans="1:6" x14ac:dyDescent="0.2">
      <c r="A126" s="6" t="s">
        <v>19</v>
      </c>
      <c r="B126" s="6" t="s">
        <v>30</v>
      </c>
      <c r="C126" s="6" t="s">
        <v>208</v>
      </c>
      <c r="D126">
        <v>2.0466141700744598</v>
      </c>
      <c r="E126">
        <v>4.1358985900878897</v>
      </c>
      <c r="F126">
        <v>3.7091615200042698</v>
      </c>
    </row>
    <row r="127" spans="1:6" x14ac:dyDescent="0.2">
      <c r="A127" s="6" t="s">
        <v>37</v>
      </c>
      <c r="B127" s="6" t="s">
        <v>39</v>
      </c>
      <c r="C127" s="6" t="s">
        <v>209</v>
      </c>
      <c r="D127">
        <v>2.7894885540008501</v>
      </c>
      <c r="E127">
        <v>3.5608172416686998</v>
      </c>
      <c r="F127">
        <v>2.7725648880004798</v>
      </c>
    </row>
    <row r="128" spans="1:6" x14ac:dyDescent="0.2">
      <c r="A128" s="6" t="s">
        <v>28</v>
      </c>
      <c r="B128" s="6" t="s">
        <v>38</v>
      </c>
      <c r="C128" s="6" t="s">
        <v>210</v>
      </c>
      <c r="D128">
        <v>2.7931425571441602</v>
      </c>
      <c r="E128">
        <v>3.4186975955963099</v>
      </c>
      <c r="F128">
        <v>2.8614654541015598</v>
      </c>
    </row>
    <row r="129" spans="1:6" x14ac:dyDescent="0.2">
      <c r="A129" s="6" t="s">
        <v>27</v>
      </c>
      <c r="B129" s="6" t="s">
        <v>25</v>
      </c>
      <c r="C129" s="6" t="s">
        <v>211</v>
      </c>
      <c r="D129">
        <v>2.8781111240386901</v>
      </c>
      <c r="E129">
        <v>3.3446116447448699</v>
      </c>
      <c r="F129">
        <v>2.8283619880676198</v>
      </c>
    </row>
    <row r="130" spans="1:6" x14ac:dyDescent="0.2">
      <c r="A130" s="6" t="s">
        <v>33</v>
      </c>
      <c r="B130" s="6" t="s">
        <v>35</v>
      </c>
      <c r="C130" s="6" t="s">
        <v>212</v>
      </c>
      <c r="D130">
        <v>3.7296111583709699</v>
      </c>
      <c r="E130">
        <v>3.3085534572601301</v>
      </c>
      <c r="F130">
        <v>2.32759189605712</v>
      </c>
    </row>
    <row r="131" spans="1:6" x14ac:dyDescent="0.2">
      <c r="A131" s="6" t="s">
        <v>30</v>
      </c>
      <c r="B131" s="6" t="s">
        <v>36</v>
      </c>
      <c r="C131" s="6" t="s">
        <v>213</v>
      </c>
      <c r="D131">
        <v>1.87081146240234</v>
      </c>
      <c r="E131">
        <v>4.5605397224426198</v>
      </c>
      <c r="F131">
        <v>4.0617337226867596</v>
      </c>
    </row>
    <row r="132" spans="1:6" x14ac:dyDescent="0.2">
      <c r="A132" s="6" t="s">
        <v>40</v>
      </c>
      <c r="B132" s="6" t="s">
        <v>21</v>
      </c>
      <c r="C132" s="6" t="s">
        <v>214</v>
      </c>
      <c r="D132">
        <v>1.6440572738647401</v>
      </c>
      <c r="E132">
        <v>4.2038702964782697</v>
      </c>
      <c r="F132">
        <v>6.4988822937011701</v>
      </c>
    </row>
    <row r="133" spans="1:6" x14ac:dyDescent="0.2">
      <c r="A133" s="6" t="s">
        <v>31</v>
      </c>
      <c r="B133" s="6" t="s">
        <v>22</v>
      </c>
      <c r="C133" s="6" t="s">
        <v>215</v>
      </c>
      <c r="D133">
        <v>2.0562009811401301</v>
      </c>
      <c r="E133">
        <v>3.7469027042388898</v>
      </c>
      <c r="F133">
        <v>4.0522065162658603</v>
      </c>
    </row>
    <row r="134" spans="1:6" x14ac:dyDescent="0.2">
      <c r="A134" s="6" t="s">
        <v>26</v>
      </c>
      <c r="B134" s="6" t="s">
        <v>37</v>
      </c>
      <c r="C134" s="6" t="s">
        <v>216</v>
      </c>
      <c r="D134">
        <v>4.9964742660522399</v>
      </c>
      <c r="E134">
        <v>7.0532927513122496</v>
      </c>
      <c r="F134">
        <v>1.51956963539123</v>
      </c>
    </row>
    <row r="135" spans="1:6" x14ac:dyDescent="0.2">
      <c r="A135" s="6" t="s">
        <v>34</v>
      </c>
      <c r="B135" s="6" t="s">
        <v>19</v>
      </c>
      <c r="C135" s="6" t="s">
        <v>217</v>
      </c>
      <c r="D135">
        <v>1.49062871932983</v>
      </c>
      <c r="E135">
        <v>5.54870128631591</v>
      </c>
      <c r="F135">
        <v>6.7150230407714799</v>
      </c>
    </row>
    <row r="136" spans="1:6" x14ac:dyDescent="0.2">
      <c r="A136" s="6" t="s">
        <v>39</v>
      </c>
      <c r="B136" s="6" t="s">
        <v>18</v>
      </c>
      <c r="C136" s="6" t="s">
        <v>218</v>
      </c>
      <c r="D136">
        <v>2.3062150478363002</v>
      </c>
      <c r="E136">
        <v>3.66009473800659</v>
      </c>
      <c r="F136">
        <v>3.4109652042388898</v>
      </c>
    </row>
    <row r="137" spans="1:6" x14ac:dyDescent="0.2">
      <c r="A137" s="6" t="s">
        <v>32</v>
      </c>
      <c r="B137" s="6" t="s">
        <v>29</v>
      </c>
      <c r="C137" s="6" t="s">
        <v>219</v>
      </c>
      <c r="D137">
        <v>3.3268175125121999</v>
      </c>
      <c r="E137">
        <v>4.2090115547180096</v>
      </c>
      <c r="F137">
        <v>2.1653132438659601</v>
      </c>
    </row>
    <row r="138" spans="1:6" x14ac:dyDescent="0.2">
      <c r="A138" s="6" t="s">
        <v>25</v>
      </c>
      <c r="B138" s="6" t="s">
        <v>33</v>
      </c>
      <c r="C138" s="6" t="s">
        <v>220</v>
      </c>
      <c r="D138">
        <v>2.9929862022399898</v>
      </c>
      <c r="E138">
        <v>3.75922203063964</v>
      </c>
      <c r="F138">
        <v>2.5007936954498202</v>
      </c>
    </row>
    <row r="139" spans="1:6" x14ac:dyDescent="0.2">
      <c r="A139" s="6" t="s">
        <v>28</v>
      </c>
      <c r="B139" s="6" t="s">
        <v>19</v>
      </c>
      <c r="C139" s="6" t="s">
        <v>221</v>
      </c>
      <c r="D139">
        <v>2.5278296470642001</v>
      </c>
      <c r="E139">
        <v>4.1463041305541903</v>
      </c>
      <c r="F139">
        <v>2.7531144618988002</v>
      </c>
    </row>
    <row r="140" spans="1:6" x14ac:dyDescent="0.2">
      <c r="A140" s="6" t="s">
        <v>39</v>
      </c>
      <c r="B140" s="6" t="s">
        <v>35</v>
      </c>
      <c r="C140" s="6" t="s">
        <v>222</v>
      </c>
      <c r="D140">
        <v>3.8203365802764799</v>
      </c>
      <c r="E140">
        <v>3.3095676898956299</v>
      </c>
      <c r="F140">
        <v>2.29311180114746</v>
      </c>
    </row>
    <row r="141" spans="1:6" x14ac:dyDescent="0.2">
      <c r="A141" s="6" t="s">
        <v>40</v>
      </c>
      <c r="B141" s="6" t="s">
        <v>36</v>
      </c>
      <c r="C141" s="6" t="s">
        <v>223</v>
      </c>
      <c r="D141">
        <v>2.0145993232727002</v>
      </c>
      <c r="E141">
        <v>3.6724903583526598</v>
      </c>
      <c r="F141">
        <v>4.3228549957275302</v>
      </c>
    </row>
    <row r="142" spans="1:6" x14ac:dyDescent="0.2">
      <c r="A142" s="6" t="s">
        <v>31</v>
      </c>
      <c r="B142" s="6" t="s">
        <v>27</v>
      </c>
      <c r="C142" s="6" t="s">
        <v>224</v>
      </c>
      <c r="D142">
        <v>2.5956993103027299</v>
      </c>
      <c r="E142">
        <v>3.36475276947021</v>
      </c>
      <c r="F142">
        <v>3.1491236686706499</v>
      </c>
    </row>
    <row r="143" spans="1:6" x14ac:dyDescent="0.2">
      <c r="A143" s="6" t="s">
        <v>29</v>
      </c>
      <c r="B143" s="6" t="s">
        <v>34</v>
      </c>
      <c r="C143" s="6" t="s">
        <v>225</v>
      </c>
      <c r="D143">
        <v>1.60050725936889</v>
      </c>
      <c r="E143">
        <v>4.6986851692199698</v>
      </c>
      <c r="F143">
        <v>6.1586737632751403</v>
      </c>
    </row>
    <row r="144" spans="1:6" x14ac:dyDescent="0.2">
      <c r="A144" s="6" t="s">
        <v>30</v>
      </c>
      <c r="B144" s="6" t="s">
        <v>18</v>
      </c>
      <c r="C144" s="6" t="s">
        <v>226</v>
      </c>
      <c r="D144">
        <v>2.6848123073577801</v>
      </c>
      <c r="E144">
        <v>3.3844478130340501</v>
      </c>
      <c r="F144">
        <v>3.0114555358886701</v>
      </c>
    </row>
    <row r="145" spans="1:6" x14ac:dyDescent="0.2">
      <c r="A145" s="6" t="s">
        <v>22</v>
      </c>
      <c r="B145" s="6" t="s">
        <v>32</v>
      </c>
      <c r="C145" s="6" t="s">
        <v>227</v>
      </c>
      <c r="D145">
        <v>1.5601947307586601</v>
      </c>
      <c r="E145">
        <v>4.9693307876586896</v>
      </c>
      <c r="F145">
        <v>6.3363299369812003</v>
      </c>
    </row>
    <row r="146" spans="1:6" x14ac:dyDescent="0.2">
      <c r="A146" s="6" t="s">
        <v>38</v>
      </c>
      <c r="B146" s="6" t="s">
        <v>26</v>
      </c>
      <c r="C146" s="6" t="s">
        <v>228</v>
      </c>
      <c r="D146">
        <v>1.36776566505432</v>
      </c>
      <c r="E146">
        <v>7.3203392028808496</v>
      </c>
      <c r="F146">
        <v>7.5600132942199698</v>
      </c>
    </row>
    <row r="147" spans="1:6" x14ac:dyDescent="0.2">
      <c r="A147" s="6" t="s">
        <v>21</v>
      </c>
      <c r="B147" s="6" t="s">
        <v>37</v>
      </c>
      <c r="C147" s="6" t="s">
        <v>229</v>
      </c>
      <c r="D147">
        <v>3.86088919639587</v>
      </c>
      <c r="E147">
        <v>4.9515514373779297</v>
      </c>
      <c r="F147">
        <v>1.8551658391952499</v>
      </c>
    </row>
    <row r="148" spans="1:6" x14ac:dyDescent="0.2">
      <c r="A148" s="6" t="s">
        <v>26</v>
      </c>
      <c r="B148" s="6" t="s">
        <v>22</v>
      </c>
      <c r="C148" s="6" t="s">
        <v>230</v>
      </c>
      <c r="D148">
        <v>2.2072484493255602</v>
      </c>
      <c r="E148">
        <v>3.5701763629913299</v>
      </c>
      <c r="F148">
        <v>3.7474374771118102</v>
      </c>
    </row>
    <row r="149" spans="1:6" x14ac:dyDescent="0.2">
      <c r="A149" s="6" t="s">
        <v>18</v>
      </c>
      <c r="B149" s="6" t="s">
        <v>21</v>
      </c>
      <c r="C149" s="6" t="s">
        <v>231</v>
      </c>
      <c r="D149">
        <v>2.1001622676849299</v>
      </c>
      <c r="E149">
        <v>3.4834036827087398</v>
      </c>
      <c r="F149">
        <v>4.2234940528869602</v>
      </c>
    </row>
    <row r="150" spans="1:6" x14ac:dyDescent="0.2">
      <c r="A150" s="6" t="s">
        <v>33</v>
      </c>
      <c r="B150" s="6" t="s">
        <v>28</v>
      </c>
      <c r="C150" s="6" t="s">
        <v>232</v>
      </c>
      <c r="D150">
        <v>2.1733109951019198</v>
      </c>
      <c r="E150">
        <v>3.47087550163269</v>
      </c>
      <c r="F150">
        <v>3.97202444076538</v>
      </c>
    </row>
    <row r="151" spans="1:6" x14ac:dyDescent="0.2">
      <c r="A151" s="6" t="s">
        <v>19</v>
      </c>
      <c r="B151" s="6" t="s">
        <v>39</v>
      </c>
      <c r="C151" s="6" t="s">
        <v>233</v>
      </c>
      <c r="D151">
        <v>1.89198493957519</v>
      </c>
      <c r="E151">
        <v>4.1723237037658603</v>
      </c>
      <c r="F151">
        <v>4.3144359588623002</v>
      </c>
    </row>
    <row r="152" spans="1:6" x14ac:dyDescent="0.2">
      <c r="A152" s="6" t="s">
        <v>36</v>
      </c>
      <c r="B152" s="6" t="s">
        <v>31</v>
      </c>
      <c r="C152" s="6" t="s">
        <v>234</v>
      </c>
      <c r="D152">
        <v>2.6007945537567099</v>
      </c>
      <c r="E152">
        <v>3.4251327514648402</v>
      </c>
      <c r="F152">
        <v>3.0907828807830802</v>
      </c>
    </row>
    <row r="153" spans="1:6" x14ac:dyDescent="0.2">
      <c r="A153" s="6" t="s">
        <v>35</v>
      </c>
      <c r="B153" s="6" t="s">
        <v>29</v>
      </c>
      <c r="C153" s="6" t="s">
        <v>235</v>
      </c>
      <c r="D153">
        <v>1.8697152137756301</v>
      </c>
      <c r="E153">
        <v>4.7654128074645996</v>
      </c>
      <c r="F153">
        <v>3.9167485237121502</v>
      </c>
    </row>
    <row r="154" spans="1:6" x14ac:dyDescent="0.2">
      <c r="A154" s="6" t="s">
        <v>32</v>
      </c>
      <c r="B154" s="6" t="s">
        <v>38</v>
      </c>
      <c r="C154" s="6" t="s">
        <v>236</v>
      </c>
      <c r="D154">
        <v>3.4627170562744101</v>
      </c>
      <c r="E154">
        <v>3.3869109153747501</v>
      </c>
      <c r="F154">
        <v>2.4041056632995601</v>
      </c>
    </row>
    <row r="155" spans="1:6" x14ac:dyDescent="0.2">
      <c r="A155" s="6" t="s">
        <v>34</v>
      </c>
      <c r="B155" s="6" t="s">
        <v>25</v>
      </c>
      <c r="C155" s="6" t="s">
        <v>237</v>
      </c>
      <c r="D155">
        <v>2.3047795295715301</v>
      </c>
      <c r="E155">
        <v>3.7924370765686</v>
      </c>
      <c r="F155">
        <v>3.3064811229705802</v>
      </c>
    </row>
    <row r="156" spans="1:6" x14ac:dyDescent="0.2">
      <c r="A156" s="6" t="s">
        <v>37</v>
      </c>
      <c r="B156" s="6" t="s">
        <v>30</v>
      </c>
      <c r="C156" s="6" t="s">
        <v>238</v>
      </c>
      <c r="D156">
        <v>2.4771602153778001</v>
      </c>
      <c r="E156">
        <v>3.37984943389892</v>
      </c>
      <c r="F156">
        <v>3.3284428119659402</v>
      </c>
    </row>
    <row r="157" spans="1:6" x14ac:dyDescent="0.2">
      <c r="A157" s="6" t="s">
        <v>27</v>
      </c>
      <c r="B157" s="6" t="s">
        <v>40</v>
      </c>
      <c r="C157" s="6" t="s">
        <v>239</v>
      </c>
      <c r="D157">
        <v>5.5252795219421298</v>
      </c>
      <c r="E157">
        <v>3.5319054126739502</v>
      </c>
      <c r="F157">
        <v>1.86608791351318</v>
      </c>
    </row>
    <row r="158" spans="1:6" x14ac:dyDescent="0.2">
      <c r="A158" s="6" t="s">
        <v>22</v>
      </c>
      <c r="B158" s="6" t="s">
        <v>35</v>
      </c>
      <c r="C158" s="6" t="s">
        <v>240</v>
      </c>
      <c r="D158">
        <v>2.4592356681823699</v>
      </c>
      <c r="E158">
        <v>3.4334642887115399</v>
      </c>
      <c r="F158">
        <v>3.3099594116210902</v>
      </c>
    </row>
    <row r="159" spans="1:6" x14ac:dyDescent="0.2">
      <c r="A159" s="6" t="s">
        <v>39</v>
      </c>
      <c r="B159" s="6" t="s">
        <v>36</v>
      </c>
      <c r="C159" s="6" t="s">
        <v>241</v>
      </c>
      <c r="D159">
        <v>2.5358972549438401</v>
      </c>
      <c r="E159">
        <v>3.5829689502715998</v>
      </c>
      <c r="F159">
        <v>3.0621855258941602</v>
      </c>
    </row>
    <row r="160" spans="1:6" x14ac:dyDescent="0.2">
      <c r="A160" s="6" t="s">
        <v>29</v>
      </c>
      <c r="B160" s="6" t="s">
        <v>27</v>
      </c>
      <c r="C160" s="6" t="s">
        <v>242</v>
      </c>
      <c r="D160">
        <v>1.81265544891357</v>
      </c>
      <c r="E160">
        <v>3.7868788242339999</v>
      </c>
      <c r="F160">
        <v>5.42730665206909</v>
      </c>
    </row>
    <row r="161" spans="1:6" x14ac:dyDescent="0.2">
      <c r="A161" s="6" t="s">
        <v>25</v>
      </c>
      <c r="B161" s="6" t="s">
        <v>18</v>
      </c>
      <c r="C161" s="6" t="s">
        <v>243</v>
      </c>
      <c r="D161">
        <v>2.5576434135436998</v>
      </c>
      <c r="E161">
        <v>3.57284235954284</v>
      </c>
      <c r="F161">
        <v>3.0383515357971098</v>
      </c>
    </row>
    <row r="162" spans="1:6" x14ac:dyDescent="0.2">
      <c r="A162" s="6" t="s">
        <v>38</v>
      </c>
      <c r="B162" s="6" t="s">
        <v>19</v>
      </c>
      <c r="C162" s="6" t="s">
        <v>244</v>
      </c>
      <c r="D162">
        <v>1.4540264606475799</v>
      </c>
      <c r="E162">
        <v>6.1363272666931099</v>
      </c>
      <c r="F162">
        <v>6.6983437538146902</v>
      </c>
    </row>
    <row r="163" spans="1:6" x14ac:dyDescent="0.2">
      <c r="A163" s="6" t="s">
        <v>21</v>
      </c>
      <c r="B163" s="6" t="s">
        <v>32</v>
      </c>
      <c r="C163" s="6" t="s">
        <v>245</v>
      </c>
      <c r="D163">
        <v>2.3503122329711901</v>
      </c>
      <c r="E163">
        <v>2.9946730136871298</v>
      </c>
      <c r="F163">
        <v>4.1563043594360298</v>
      </c>
    </row>
    <row r="164" spans="1:6" x14ac:dyDescent="0.2">
      <c r="A164" s="6" t="s">
        <v>28</v>
      </c>
      <c r="B164" s="6" t="s">
        <v>37</v>
      </c>
      <c r="C164" s="6" t="s">
        <v>246</v>
      </c>
      <c r="D164">
        <v>5.1900825500488201</v>
      </c>
      <c r="E164">
        <v>7.1396565437316797</v>
      </c>
      <c r="F164">
        <v>1.4986615180969201</v>
      </c>
    </row>
    <row r="165" spans="1:6" x14ac:dyDescent="0.2">
      <c r="A165" s="6" t="s">
        <v>40</v>
      </c>
      <c r="B165" s="6" t="s">
        <v>33</v>
      </c>
      <c r="C165" s="6" t="s">
        <v>247</v>
      </c>
      <c r="D165">
        <v>2.1632227897643999</v>
      </c>
      <c r="E165">
        <v>3.4820795059204102</v>
      </c>
      <c r="F165">
        <v>3.9913451671600302</v>
      </c>
    </row>
    <row r="166" spans="1:6" x14ac:dyDescent="0.2">
      <c r="A166" s="6" t="s">
        <v>31</v>
      </c>
      <c r="B166" s="6" t="s">
        <v>26</v>
      </c>
      <c r="C166" s="6" t="s">
        <v>248</v>
      </c>
      <c r="D166">
        <v>1.58394491672515</v>
      </c>
      <c r="E166">
        <v>4.7502336502075098</v>
      </c>
      <c r="F166">
        <v>6.3231530189514098</v>
      </c>
    </row>
    <row r="167" spans="1:6" x14ac:dyDescent="0.2">
      <c r="A167" s="6" t="s">
        <v>30</v>
      </c>
      <c r="B167" s="6" t="s">
        <v>34</v>
      </c>
      <c r="C167" s="6" t="s">
        <v>249</v>
      </c>
      <c r="D167">
        <v>1.91794085502624</v>
      </c>
      <c r="E167">
        <v>4.3026838302612296</v>
      </c>
      <c r="F167">
        <v>4.0618314743041903</v>
      </c>
    </row>
    <row r="168" spans="1:6" x14ac:dyDescent="0.2">
      <c r="A168" s="6" t="s">
        <v>36</v>
      </c>
      <c r="B168" s="6" t="s">
        <v>22</v>
      </c>
      <c r="C168" s="6" t="s">
        <v>250</v>
      </c>
      <c r="D168">
        <v>3.8949646949768</v>
      </c>
      <c r="E168">
        <v>3.4275102615356401</v>
      </c>
      <c r="F168">
        <v>2.21483278274536</v>
      </c>
    </row>
    <row r="169" spans="1:6" x14ac:dyDescent="0.2">
      <c r="A169" s="6" t="s">
        <v>35</v>
      </c>
      <c r="B169" s="6" t="s">
        <v>21</v>
      </c>
      <c r="C169" s="6" t="s">
        <v>251</v>
      </c>
      <c r="D169">
        <v>1.5161831378936701</v>
      </c>
      <c r="E169">
        <v>5.2111926078796298</v>
      </c>
      <c r="F169">
        <v>6.7315368652343697</v>
      </c>
    </row>
    <row r="170" spans="1:6" x14ac:dyDescent="0.2">
      <c r="A170" s="6" t="s">
        <v>19</v>
      </c>
      <c r="B170" s="6" t="s">
        <v>29</v>
      </c>
      <c r="C170" s="6" t="s">
        <v>252</v>
      </c>
      <c r="D170">
        <v>1.6063871383666899</v>
      </c>
      <c r="E170">
        <v>5.5410103797912598</v>
      </c>
      <c r="F170">
        <v>5.0758194923400799</v>
      </c>
    </row>
    <row r="171" spans="1:6" x14ac:dyDescent="0.2">
      <c r="A171" s="6" t="s">
        <v>33</v>
      </c>
      <c r="B171" s="6" t="s">
        <v>38</v>
      </c>
      <c r="C171" s="6" t="s">
        <v>253</v>
      </c>
      <c r="D171">
        <v>3.3860552310943599</v>
      </c>
      <c r="E171">
        <v>3.4229962825775102</v>
      </c>
      <c r="F171">
        <v>2.4240698814392001</v>
      </c>
    </row>
    <row r="172" spans="1:6" x14ac:dyDescent="0.2">
      <c r="A172" s="6" t="s">
        <v>37</v>
      </c>
      <c r="B172" s="6" t="s">
        <v>25</v>
      </c>
      <c r="C172" s="6" t="s">
        <v>254</v>
      </c>
      <c r="D172">
        <v>2.0188226699829102</v>
      </c>
      <c r="E172">
        <v>4.1369762420654297</v>
      </c>
      <c r="F172">
        <v>3.8031578063964799</v>
      </c>
    </row>
    <row r="173" spans="1:6" x14ac:dyDescent="0.2">
      <c r="A173" s="6" t="s">
        <v>27</v>
      </c>
      <c r="B173" s="6" t="s">
        <v>39</v>
      </c>
      <c r="C173" s="6" t="s">
        <v>255</v>
      </c>
      <c r="D173">
        <v>1.3256591558456401</v>
      </c>
      <c r="E173">
        <v>5.81378126144409</v>
      </c>
      <c r="F173">
        <v>13.5771427154541</v>
      </c>
    </row>
    <row r="174" spans="1:6" x14ac:dyDescent="0.2">
      <c r="A174" s="6" t="s">
        <v>26</v>
      </c>
      <c r="B174" s="6" t="s">
        <v>28</v>
      </c>
      <c r="C174" s="6" t="s">
        <v>256</v>
      </c>
      <c r="D174">
        <v>2.36801981925964</v>
      </c>
      <c r="E174">
        <v>3.7402682304382302</v>
      </c>
      <c r="F174">
        <v>3.2222130298614502</v>
      </c>
    </row>
    <row r="175" spans="1:6" x14ac:dyDescent="0.2">
      <c r="A175" s="6" t="s">
        <v>18</v>
      </c>
      <c r="B175" s="6" t="s">
        <v>31</v>
      </c>
      <c r="C175" s="6" t="s">
        <v>257</v>
      </c>
      <c r="D175">
        <v>2.72987508773803</v>
      </c>
      <c r="E175">
        <v>3.2451303005218501</v>
      </c>
      <c r="F175">
        <v>3.0719251632690399</v>
      </c>
    </row>
    <row r="176" spans="1:6" x14ac:dyDescent="0.2">
      <c r="A176" s="6" t="s">
        <v>32</v>
      </c>
      <c r="B176" s="6" t="s">
        <v>30</v>
      </c>
      <c r="C176" s="6" t="s">
        <v>258</v>
      </c>
      <c r="D176">
        <v>3.5740270614624001</v>
      </c>
      <c r="E176">
        <v>4.0079932212829501</v>
      </c>
      <c r="F176">
        <v>2.1244857311248699</v>
      </c>
    </row>
    <row r="177" spans="1:6" x14ac:dyDescent="0.2">
      <c r="A177" s="6" t="s">
        <v>34</v>
      </c>
      <c r="B177" s="6" t="s">
        <v>40</v>
      </c>
      <c r="C177" s="6" t="s">
        <v>259</v>
      </c>
      <c r="D177">
        <v>5.0844025611877397</v>
      </c>
      <c r="E177">
        <v>3.5079503059387198</v>
      </c>
      <c r="F177">
        <v>1.9295585155487001</v>
      </c>
    </row>
    <row r="178" spans="1:6" x14ac:dyDescent="0.2">
      <c r="A178" s="6" t="s">
        <v>21</v>
      </c>
      <c r="B178" s="6" t="s">
        <v>34</v>
      </c>
      <c r="C178" s="6" t="s">
        <v>260</v>
      </c>
      <c r="D178">
        <v>2.6908640861511199</v>
      </c>
      <c r="E178">
        <v>3.39813899993896</v>
      </c>
      <c r="F178">
        <v>2.99317455291748</v>
      </c>
    </row>
    <row r="179" spans="1:6" x14ac:dyDescent="0.2">
      <c r="A179" s="6" t="s">
        <v>26</v>
      </c>
      <c r="B179" s="6" t="s">
        <v>27</v>
      </c>
      <c r="C179" s="6" t="s">
        <v>261</v>
      </c>
      <c r="D179">
        <v>1.92652583122253</v>
      </c>
      <c r="E179">
        <v>3.9684510231018</v>
      </c>
      <c r="F179">
        <v>4.3678913116454998</v>
      </c>
    </row>
    <row r="180" spans="1:6" x14ac:dyDescent="0.2">
      <c r="A180" s="6" t="s">
        <v>28</v>
      </c>
      <c r="B180" s="6" t="s">
        <v>39</v>
      </c>
      <c r="C180" s="6" t="s">
        <v>262</v>
      </c>
      <c r="D180">
        <v>2.3759174346923801</v>
      </c>
      <c r="E180">
        <v>3.3990607261657702</v>
      </c>
      <c r="F180">
        <v>3.5098674297332701</v>
      </c>
    </row>
    <row r="181" spans="1:6" x14ac:dyDescent="0.2">
      <c r="A181" s="6" t="s">
        <v>30</v>
      </c>
      <c r="B181" s="6" t="s">
        <v>35</v>
      </c>
      <c r="C181" s="6" t="s">
        <v>263</v>
      </c>
      <c r="D181">
        <v>2.2692222595214799</v>
      </c>
      <c r="E181">
        <v>3.49625492095947</v>
      </c>
      <c r="F181">
        <v>3.6589820384979199</v>
      </c>
    </row>
    <row r="182" spans="1:6" x14ac:dyDescent="0.2">
      <c r="A182" s="6" t="s">
        <v>33</v>
      </c>
      <c r="B182" s="6" t="s">
        <v>32</v>
      </c>
      <c r="C182" s="6" t="s">
        <v>264</v>
      </c>
      <c r="D182">
        <v>3.0008988380432098</v>
      </c>
      <c r="E182">
        <v>1.8948495388030999</v>
      </c>
      <c r="F182">
        <v>7.1932015419006303</v>
      </c>
    </row>
    <row r="183" spans="1:6" x14ac:dyDescent="0.2">
      <c r="A183" s="6" t="s">
        <v>38</v>
      </c>
      <c r="B183" s="6" t="s">
        <v>22</v>
      </c>
      <c r="C183" s="6" t="s">
        <v>265</v>
      </c>
      <c r="D183">
        <v>1.8954948186874301</v>
      </c>
      <c r="E183">
        <v>3.96440553665161</v>
      </c>
      <c r="F183">
        <v>4.5415596961975098</v>
      </c>
    </row>
    <row r="184" spans="1:6" x14ac:dyDescent="0.2">
      <c r="A184" s="6" t="s">
        <v>37</v>
      </c>
      <c r="B184" s="6" t="s">
        <v>40</v>
      </c>
      <c r="C184" s="6" t="s">
        <v>266</v>
      </c>
      <c r="D184">
        <v>3.3628258705139098</v>
      </c>
      <c r="E184">
        <v>3.1459155082702601</v>
      </c>
      <c r="F184">
        <v>2.5990326404571502</v>
      </c>
    </row>
    <row r="185" spans="1:6" x14ac:dyDescent="0.2">
      <c r="A185" s="6" t="s">
        <v>36</v>
      </c>
      <c r="B185" s="6" t="s">
        <v>25</v>
      </c>
      <c r="C185" s="6" t="s">
        <v>267</v>
      </c>
      <c r="D185">
        <v>2.3635797500610298</v>
      </c>
      <c r="E185">
        <v>3.44005894660949</v>
      </c>
      <c r="F185">
        <v>3.49381327629089</v>
      </c>
    </row>
    <row r="186" spans="1:6" x14ac:dyDescent="0.2">
      <c r="A186" s="6" t="s">
        <v>29</v>
      </c>
      <c r="B186" s="6" t="s">
        <v>21</v>
      </c>
      <c r="C186" s="6" t="s">
        <v>268</v>
      </c>
      <c r="D186">
        <v>1.21719074249267</v>
      </c>
      <c r="E186">
        <v>8.6009473800659109</v>
      </c>
      <c r="F186">
        <v>16.084981918334901</v>
      </c>
    </row>
    <row r="187" spans="1:6" x14ac:dyDescent="0.2">
      <c r="A187" s="6" t="s">
        <v>34</v>
      </c>
      <c r="B187" s="6" t="s">
        <v>18</v>
      </c>
      <c r="C187" s="6" t="s">
        <v>269</v>
      </c>
      <c r="D187">
        <v>1.9248975515365601</v>
      </c>
      <c r="E187">
        <v>4.1802072525024396</v>
      </c>
      <c r="F187">
        <v>4.1447477340698198</v>
      </c>
    </row>
    <row r="188" spans="1:6" x14ac:dyDescent="0.2">
      <c r="A188" s="6" t="s">
        <v>31</v>
      </c>
      <c r="B188" s="6" t="s">
        <v>19</v>
      </c>
      <c r="C188" s="6" t="s">
        <v>270</v>
      </c>
      <c r="D188">
        <v>2.0630688667297301</v>
      </c>
      <c r="E188">
        <v>4.1201939582824698</v>
      </c>
      <c r="F188">
        <v>3.6686713695526101</v>
      </c>
    </row>
    <row r="189" spans="1:6" x14ac:dyDescent="0.2">
      <c r="A189" s="6" t="s">
        <v>18</v>
      </c>
      <c r="B189" s="6" t="s">
        <v>37</v>
      </c>
      <c r="C189" s="6" t="s">
        <v>271</v>
      </c>
      <c r="D189">
        <v>13.7695112228393</v>
      </c>
      <c r="E189">
        <v>19.644868850708001</v>
      </c>
      <c r="F189">
        <v>1.1409379243850699</v>
      </c>
    </row>
    <row r="190" spans="1:6" x14ac:dyDescent="0.2">
      <c r="A190" s="6" t="s">
        <v>40</v>
      </c>
      <c r="B190" s="6" t="s">
        <v>31</v>
      </c>
      <c r="C190" s="6" t="s">
        <v>272</v>
      </c>
      <c r="D190">
        <v>2.6726443767547599</v>
      </c>
      <c r="E190">
        <v>3.33132767677307</v>
      </c>
      <c r="F190">
        <v>3.0707049369811998</v>
      </c>
    </row>
    <row r="191" spans="1:6" x14ac:dyDescent="0.2">
      <c r="A191" s="6" t="s">
        <v>32</v>
      </c>
      <c r="B191" s="6" t="s">
        <v>26</v>
      </c>
      <c r="C191" s="6" t="s">
        <v>273</v>
      </c>
      <c r="D191">
        <v>2.5971553325653001</v>
      </c>
      <c r="E191">
        <v>3.5627481937408398</v>
      </c>
      <c r="F191">
        <v>2.99149417877197</v>
      </c>
    </row>
    <row r="192" spans="1:6" x14ac:dyDescent="0.2">
      <c r="A192" s="6" t="s">
        <v>39</v>
      </c>
      <c r="B192" s="6" t="s">
        <v>33</v>
      </c>
      <c r="C192" s="6" t="s">
        <v>274</v>
      </c>
      <c r="D192">
        <v>2.39465236663818</v>
      </c>
      <c r="E192">
        <v>3.5085682868957502</v>
      </c>
      <c r="F192">
        <v>3.3626298904418901</v>
      </c>
    </row>
    <row r="193" spans="1:6" x14ac:dyDescent="0.2">
      <c r="A193" s="6" t="s">
        <v>22</v>
      </c>
      <c r="B193" s="6" t="s">
        <v>34</v>
      </c>
      <c r="C193" s="6" t="s">
        <v>275</v>
      </c>
      <c r="D193">
        <v>1.85424923896789</v>
      </c>
      <c r="E193">
        <v>4.1961975097656197</v>
      </c>
      <c r="F193">
        <v>4.4966616630554199</v>
      </c>
    </row>
    <row r="194" spans="1:6" x14ac:dyDescent="0.2">
      <c r="A194" s="6" t="s">
        <v>18</v>
      </c>
      <c r="B194" s="6" t="s">
        <v>29</v>
      </c>
      <c r="C194" s="6" t="s">
        <v>276</v>
      </c>
      <c r="D194">
        <v>3.1255536079406698</v>
      </c>
      <c r="E194">
        <v>4.0643897056579501</v>
      </c>
      <c r="F194">
        <v>2.30405569076538</v>
      </c>
    </row>
    <row r="195" spans="1:6" x14ac:dyDescent="0.2">
      <c r="A195" s="6" t="s">
        <v>25</v>
      </c>
      <c r="B195" s="6" t="s">
        <v>30</v>
      </c>
      <c r="C195" s="6" t="s">
        <v>277</v>
      </c>
      <c r="D195">
        <v>3.4116127490997301</v>
      </c>
      <c r="E195">
        <v>4.5575017929077104</v>
      </c>
      <c r="F195">
        <v>2.0514292716979901</v>
      </c>
    </row>
    <row r="196" spans="1:6" x14ac:dyDescent="0.2">
      <c r="A196" s="6" t="s">
        <v>35</v>
      </c>
      <c r="B196" s="6" t="s">
        <v>38</v>
      </c>
      <c r="C196" s="6" t="s">
        <v>278</v>
      </c>
      <c r="D196">
        <v>3.05645322799682</v>
      </c>
      <c r="E196">
        <v>3.3775675296783398</v>
      </c>
      <c r="F196">
        <v>2.65426397323608</v>
      </c>
    </row>
    <row r="197" spans="1:6" x14ac:dyDescent="0.2">
      <c r="A197" s="6" t="s">
        <v>40</v>
      </c>
      <c r="B197" s="6" t="s">
        <v>28</v>
      </c>
      <c r="C197" s="6" t="s">
        <v>279</v>
      </c>
      <c r="D197">
        <v>2.68324851989746</v>
      </c>
      <c r="E197">
        <v>3.1402890682220401</v>
      </c>
      <c r="F197">
        <v>3.2375516891479399</v>
      </c>
    </row>
    <row r="198" spans="1:6" x14ac:dyDescent="0.2">
      <c r="A198" s="6" t="s">
        <v>27</v>
      </c>
      <c r="B198" s="6" t="s">
        <v>36</v>
      </c>
      <c r="C198" s="6" t="s">
        <v>280</v>
      </c>
      <c r="D198">
        <v>3.4378163814544598</v>
      </c>
      <c r="E198">
        <v>3.73842120170593</v>
      </c>
      <c r="F198">
        <v>2.26436424255371</v>
      </c>
    </row>
    <row r="199" spans="1:6" x14ac:dyDescent="0.2">
      <c r="A199" s="6" t="s">
        <v>19</v>
      </c>
      <c r="B199" s="6" t="s">
        <v>37</v>
      </c>
      <c r="C199" s="6" t="s">
        <v>281</v>
      </c>
      <c r="D199">
        <v>2.48927402496337</v>
      </c>
      <c r="E199">
        <v>3.5646281242370601</v>
      </c>
      <c r="F199">
        <v>3.1472043991088801</v>
      </c>
    </row>
    <row r="200" spans="1:6" x14ac:dyDescent="0.2">
      <c r="A200" s="6" t="s">
        <v>21</v>
      </c>
      <c r="B200" s="6" t="s">
        <v>31</v>
      </c>
      <c r="C200" s="6" t="s">
        <v>282</v>
      </c>
      <c r="D200">
        <v>2.6696255207061701</v>
      </c>
      <c r="E200">
        <v>3.14624643325805</v>
      </c>
      <c r="F200">
        <v>3.2512226104736301</v>
      </c>
    </row>
    <row r="201" spans="1:6" x14ac:dyDescent="0.2">
      <c r="A201" s="6" t="s">
        <v>34</v>
      </c>
      <c r="B201" s="6" t="s">
        <v>21</v>
      </c>
      <c r="C201" s="6" t="s">
        <v>283</v>
      </c>
      <c r="D201">
        <v>1.4224661588668801</v>
      </c>
      <c r="E201">
        <v>5.8484921455383301</v>
      </c>
      <c r="F201">
        <v>7.9357953071594203</v>
      </c>
    </row>
    <row r="202" spans="1:6" x14ac:dyDescent="0.2">
      <c r="A202" s="6" t="s">
        <v>38</v>
      </c>
      <c r="B202" s="6" t="s">
        <v>25</v>
      </c>
      <c r="C202" s="6" t="s">
        <v>284</v>
      </c>
      <c r="D202">
        <v>1.6814968585968</v>
      </c>
      <c r="E202">
        <v>4.90193271636962</v>
      </c>
      <c r="F202">
        <v>4.9679408073425204</v>
      </c>
    </row>
    <row r="203" spans="1:6" x14ac:dyDescent="0.2">
      <c r="A203" s="6" t="s">
        <v>37</v>
      </c>
      <c r="B203" s="6" t="s">
        <v>18</v>
      </c>
      <c r="C203" s="6" t="s">
        <v>285</v>
      </c>
      <c r="D203">
        <v>1.74713706970214</v>
      </c>
      <c r="E203">
        <v>4.9631056785583496</v>
      </c>
      <c r="F203">
        <v>4.4218759536743102</v>
      </c>
    </row>
    <row r="204" spans="1:6" x14ac:dyDescent="0.2">
      <c r="A204" s="6" t="s">
        <v>26</v>
      </c>
      <c r="B204" s="6" t="s">
        <v>35</v>
      </c>
      <c r="C204" s="6" t="s">
        <v>286</v>
      </c>
      <c r="D204">
        <v>2.0274305343627899</v>
      </c>
      <c r="E204">
        <v>3.7855780124664302</v>
      </c>
      <c r="F204">
        <v>4.1219363212585396</v>
      </c>
    </row>
    <row r="205" spans="1:6" x14ac:dyDescent="0.2">
      <c r="A205" s="6" t="s">
        <v>28</v>
      </c>
      <c r="B205" s="6" t="s">
        <v>22</v>
      </c>
      <c r="C205" s="6" t="s">
        <v>287</v>
      </c>
      <c r="D205">
        <v>3.1023409366607599</v>
      </c>
      <c r="E205">
        <v>3.1626079082489</v>
      </c>
      <c r="F205">
        <v>2.76649641990661</v>
      </c>
    </row>
    <row r="206" spans="1:6" x14ac:dyDescent="0.2">
      <c r="A206" s="6" t="s">
        <v>36</v>
      </c>
      <c r="B206" s="6" t="s">
        <v>32</v>
      </c>
      <c r="C206" s="6" t="s">
        <v>288</v>
      </c>
      <c r="D206">
        <v>2.1741027832031201</v>
      </c>
      <c r="E206">
        <v>3.3728010654449401</v>
      </c>
      <c r="F206">
        <v>4.1059212684631303</v>
      </c>
    </row>
    <row r="207" spans="1:6" x14ac:dyDescent="0.2">
      <c r="A207" s="6" t="s">
        <v>33</v>
      </c>
      <c r="B207" s="6" t="s">
        <v>19</v>
      </c>
      <c r="C207" s="6" t="s">
        <v>289</v>
      </c>
      <c r="D207">
        <v>3.2270550727844198</v>
      </c>
      <c r="E207">
        <v>4.2412514686584402</v>
      </c>
      <c r="F207">
        <v>2.2009925842285099</v>
      </c>
    </row>
    <row r="208" spans="1:6" x14ac:dyDescent="0.2">
      <c r="A208" s="6" t="s">
        <v>29</v>
      </c>
      <c r="B208" s="6" t="s">
        <v>39</v>
      </c>
      <c r="C208" s="6" t="s">
        <v>290</v>
      </c>
      <c r="D208">
        <v>1.9081169366836499</v>
      </c>
      <c r="E208">
        <v>4.0603985786437899</v>
      </c>
      <c r="F208">
        <v>4.3546071052551198</v>
      </c>
    </row>
    <row r="209" spans="1:6" x14ac:dyDescent="0.2">
      <c r="A209" s="6" t="s">
        <v>30</v>
      </c>
      <c r="B209" s="6" t="s">
        <v>27</v>
      </c>
      <c r="C209" s="6" t="s">
        <v>291</v>
      </c>
      <c r="D209">
        <v>2.1196436882018999</v>
      </c>
      <c r="E209">
        <v>3.6619307994842498</v>
      </c>
      <c r="F209">
        <v>3.9193768501281698</v>
      </c>
    </row>
    <row r="210" spans="1:6" x14ac:dyDescent="0.2">
      <c r="A210" s="6" t="s">
        <v>31</v>
      </c>
      <c r="B210" s="6" t="s">
        <v>40</v>
      </c>
      <c r="C210" s="6" t="s">
        <v>292</v>
      </c>
      <c r="D210">
        <v>6.2977919578552202</v>
      </c>
      <c r="E210">
        <v>3.6783380508422798</v>
      </c>
      <c r="F210">
        <v>1.75638163089752</v>
      </c>
    </row>
    <row r="211" spans="1:6" x14ac:dyDescent="0.2">
      <c r="A211" s="6" t="s">
        <v>37</v>
      </c>
      <c r="B211" s="6" t="s">
        <v>27</v>
      </c>
      <c r="C211" s="6" t="s">
        <v>293</v>
      </c>
      <c r="D211">
        <v>2.0335450172424299</v>
      </c>
      <c r="E211">
        <v>3.9649512767791699</v>
      </c>
      <c r="F211">
        <v>3.9056706428527801</v>
      </c>
    </row>
    <row r="212" spans="1:6" x14ac:dyDescent="0.2">
      <c r="A212" s="6" t="s">
        <v>19</v>
      </c>
      <c r="B212" s="6" t="s">
        <v>36</v>
      </c>
      <c r="C212" s="6" t="s">
        <v>294</v>
      </c>
      <c r="D212">
        <v>1.56412601470947</v>
      </c>
      <c r="E212">
        <v>5.0356683731079102</v>
      </c>
      <c r="F212">
        <v>6.1697187423706001</v>
      </c>
    </row>
    <row r="213" spans="1:6" x14ac:dyDescent="0.2">
      <c r="A213" s="6" t="s">
        <v>18</v>
      </c>
      <c r="B213" s="6" t="s">
        <v>38</v>
      </c>
      <c r="C213" s="6" t="s">
        <v>295</v>
      </c>
      <c r="D213">
        <v>3.9748039245605402</v>
      </c>
      <c r="E213">
        <v>3.64805603027343</v>
      </c>
      <c r="F213">
        <v>2.1083850860595699</v>
      </c>
    </row>
    <row r="214" spans="1:6" x14ac:dyDescent="0.2">
      <c r="A214" s="6" t="s">
        <v>39</v>
      </c>
      <c r="B214" s="6" t="s">
        <v>34</v>
      </c>
      <c r="C214" s="6" t="s">
        <v>296</v>
      </c>
      <c r="D214">
        <v>2.0649890899658199</v>
      </c>
      <c r="E214">
        <v>3.8889608383178702</v>
      </c>
      <c r="F214">
        <v>3.8670091629028298</v>
      </c>
    </row>
    <row r="215" spans="1:6" x14ac:dyDescent="0.2">
      <c r="A215" s="6" t="s">
        <v>35</v>
      </c>
      <c r="B215" s="6" t="s">
        <v>31</v>
      </c>
      <c r="C215" s="6" t="s">
        <v>297</v>
      </c>
      <c r="D215">
        <v>3.08585000038146</v>
      </c>
      <c r="E215">
        <v>3.2706997394561701</v>
      </c>
      <c r="F215">
        <v>2.7012774944305402</v>
      </c>
    </row>
    <row r="216" spans="1:6" x14ac:dyDescent="0.2">
      <c r="A216" s="6" t="s">
        <v>21</v>
      </c>
      <c r="B216" s="6" t="s">
        <v>30</v>
      </c>
      <c r="C216" s="6" t="s">
        <v>298</v>
      </c>
      <c r="D216">
        <v>4.1814508438110298</v>
      </c>
      <c r="E216">
        <v>5.3729715347290004</v>
      </c>
      <c r="F216">
        <v>1.7399420738220199</v>
      </c>
    </row>
    <row r="217" spans="1:6" x14ac:dyDescent="0.2">
      <c r="A217" s="6" t="s">
        <v>25</v>
      </c>
      <c r="B217" s="6" t="s">
        <v>29</v>
      </c>
      <c r="C217" s="6" t="s">
        <v>299</v>
      </c>
      <c r="D217">
        <v>2.8899519443511901</v>
      </c>
      <c r="E217">
        <v>3.6939744949340798</v>
      </c>
      <c r="F217">
        <v>2.6091785430908199</v>
      </c>
    </row>
    <row r="218" spans="1:6" x14ac:dyDescent="0.2">
      <c r="A218" s="6" t="s">
        <v>32</v>
      </c>
      <c r="B218" s="6" t="s">
        <v>28</v>
      </c>
      <c r="C218" s="6" t="s">
        <v>300</v>
      </c>
      <c r="D218">
        <v>2.72393751144409</v>
      </c>
      <c r="E218">
        <v>4.2235946655273402</v>
      </c>
      <c r="F218">
        <v>2.52449226379394</v>
      </c>
    </row>
    <row r="219" spans="1:6" x14ac:dyDescent="0.2">
      <c r="A219" s="6" t="s">
        <v>40</v>
      </c>
      <c r="B219" s="6" t="s">
        <v>26</v>
      </c>
      <c r="C219" s="6" t="s">
        <v>301</v>
      </c>
      <c r="D219">
        <v>1.98920810222625</v>
      </c>
      <c r="E219">
        <v>3.6817944049835201</v>
      </c>
      <c r="F219">
        <v>4.4310383796691797</v>
      </c>
    </row>
    <row r="220" spans="1:6" x14ac:dyDescent="0.2">
      <c r="A220" s="6" t="s">
        <v>27</v>
      </c>
      <c r="B220" s="6" t="s">
        <v>37</v>
      </c>
      <c r="C220" s="6" t="s">
        <v>302</v>
      </c>
      <c r="D220">
        <v>4.05586433410644</v>
      </c>
      <c r="E220">
        <v>5.3953480720520002</v>
      </c>
      <c r="F220">
        <v>1.7602581977844201</v>
      </c>
    </row>
    <row r="221" spans="1:6" x14ac:dyDescent="0.2">
      <c r="A221" s="6" t="s">
        <v>22</v>
      </c>
      <c r="B221" s="6" t="s">
        <v>33</v>
      </c>
      <c r="C221" s="6" t="s">
        <v>303</v>
      </c>
      <c r="D221">
        <v>2.4173676967620801</v>
      </c>
      <c r="E221">
        <v>3.7332379817962602</v>
      </c>
      <c r="F221">
        <v>3.1400830745696999</v>
      </c>
    </row>
    <row r="222" spans="1:6" x14ac:dyDescent="0.2">
      <c r="A222" s="6" t="s">
        <v>19</v>
      </c>
      <c r="B222" s="6" t="s">
        <v>40</v>
      </c>
      <c r="C222" s="6" t="s">
        <v>304</v>
      </c>
      <c r="D222">
        <v>2.57927274703979</v>
      </c>
      <c r="E222">
        <v>3.4096400737762398</v>
      </c>
      <c r="F222">
        <v>3.1347205638885498</v>
      </c>
    </row>
    <row r="223" spans="1:6" x14ac:dyDescent="0.2">
      <c r="A223" s="6" t="s">
        <v>28</v>
      </c>
      <c r="B223" s="6" t="s">
        <v>25</v>
      </c>
      <c r="C223" s="6" t="s">
        <v>305</v>
      </c>
      <c r="D223">
        <v>2.4405837059020898</v>
      </c>
      <c r="E223">
        <v>3.2831280231475799</v>
      </c>
      <c r="F223">
        <v>3.5004892349243102</v>
      </c>
    </row>
    <row r="224" spans="1:6" x14ac:dyDescent="0.2">
      <c r="A224" s="6" t="s">
        <v>34</v>
      </c>
      <c r="B224" s="6" t="s">
        <v>32</v>
      </c>
      <c r="C224" s="6" t="s">
        <v>306</v>
      </c>
      <c r="D224">
        <v>1.66436231136322</v>
      </c>
      <c r="E224">
        <v>4.60235500335693</v>
      </c>
      <c r="F224">
        <v>5.4978523254394496</v>
      </c>
    </row>
    <row r="225" spans="1:6" x14ac:dyDescent="0.2">
      <c r="A225" s="6" t="s">
        <v>36</v>
      </c>
      <c r="B225" s="6" t="s">
        <v>18</v>
      </c>
      <c r="C225" s="6" t="s">
        <v>307</v>
      </c>
      <c r="D225">
        <v>2.36107945442199</v>
      </c>
      <c r="E225">
        <v>3.6762299537658598</v>
      </c>
      <c r="F225">
        <v>3.2846429347991899</v>
      </c>
    </row>
    <row r="226" spans="1:6" x14ac:dyDescent="0.2">
      <c r="A226" s="6" t="s">
        <v>26</v>
      </c>
      <c r="B226" s="6" t="s">
        <v>19</v>
      </c>
      <c r="C226" s="6" t="s">
        <v>308</v>
      </c>
      <c r="D226">
        <v>1.8165600299835201</v>
      </c>
      <c r="E226">
        <v>4.7829937934875399</v>
      </c>
      <c r="F226">
        <v>4.1591296195983798</v>
      </c>
    </row>
    <row r="227" spans="1:6" x14ac:dyDescent="0.2">
      <c r="A227" s="6" t="s">
        <v>33</v>
      </c>
      <c r="B227" s="6" t="s">
        <v>27</v>
      </c>
      <c r="C227" s="6" t="s">
        <v>309</v>
      </c>
      <c r="D227">
        <v>3.0353360176086399</v>
      </c>
      <c r="E227">
        <v>3.2388601303100502</v>
      </c>
      <c r="F227">
        <v>2.7639842033386199</v>
      </c>
    </row>
    <row r="228" spans="1:6" x14ac:dyDescent="0.2">
      <c r="A228" s="6" t="s">
        <v>29</v>
      </c>
      <c r="B228" s="6" t="s">
        <v>22</v>
      </c>
      <c r="C228" s="6" t="s">
        <v>310</v>
      </c>
      <c r="D228">
        <v>1.98489010334014</v>
      </c>
      <c r="E228">
        <v>3.89326691627502</v>
      </c>
      <c r="F228">
        <v>4.1781563758850098</v>
      </c>
    </row>
    <row r="229" spans="1:6" x14ac:dyDescent="0.2">
      <c r="A229" s="6" t="s">
        <v>38</v>
      </c>
      <c r="B229" s="6" t="s">
        <v>21</v>
      </c>
      <c r="C229" s="6" t="s">
        <v>311</v>
      </c>
      <c r="D229">
        <v>1.14924240112304</v>
      </c>
      <c r="E229">
        <v>13.23313331604</v>
      </c>
      <c r="F229">
        <v>18.4183654785156</v>
      </c>
    </row>
    <row r="230" spans="1:6" x14ac:dyDescent="0.2">
      <c r="A230" s="6" t="s">
        <v>30</v>
      </c>
      <c r="B230" s="6" t="s">
        <v>40</v>
      </c>
      <c r="C230" s="6" t="s">
        <v>312</v>
      </c>
      <c r="D230">
        <v>4.2222313880920401</v>
      </c>
      <c r="E230">
        <v>3.2588870525360099</v>
      </c>
      <c r="F230">
        <v>2.1915156841278001</v>
      </c>
    </row>
    <row r="231" spans="1:6" x14ac:dyDescent="0.2">
      <c r="A231" s="6" t="s">
        <v>37</v>
      </c>
      <c r="B231" s="6" t="s">
        <v>35</v>
      </c>
      <c r="C231" s="6" t="s">
        <v>313</v>
      </c>
      <c r="D231">
        <v>2.4080269336700399</v>
      </c>
      <c r="E231">
        <v>3.4153404235839799</v>
      </c>
      <c r="F231">
        <v>3.4255294799804599</v>
      </c>
    </row>
    <row r="232" spans="1:6" x14ac:dyDescent="0.2">
      <c r="A232" s="6" t="s">
        <v>31</v>
      </c>
      <c r="B232" s="6" t="s">
        <v>39</v>
      </c>
      <c r="C232" s="6" t="s">
        <v>314</v>
      </c>
      <c r="D232">
        <v>2.5971002578735298</v>
      </c>
      <c r="E232">
        <v>3.77190732955932</v>
      </c>
      <c r="F232">
        <v>2.8584718704223602</v>
      </c>
    </row>
    <row r="233" spans="1:6" x14ac:dyDescent="0.2">
      <c r="A233" s="6" t="s">
        <v>21</v>
      </c>
      <c r="B233" s="6" t="s">
        <v>28</v>
      </c>
      <c r="C233" s="6" t="s">
        <v>315</v>
      </c>
      <c r="D233">
        <v>2.8665404319763099</v>
      </c>
      <c r="E233">
        <v>3.6104223728179901</v>
      </c>
      <c r="F233">
        <v>2.6725714206695499</v>
      </c>
    </row>
    <row r="234" spans="1:6" x14ac:dyDescent="0.2">
      <c r="A234" s="6" t="s">
        <v>27</v>
      </c>
      <c r="B234" s="6" t="s">
        <v>32</v>
      </c>
      <c r="C234" s="6" t="s">
        <v>316</v>
      </c>
      <c r="D234">
        <v>2.4835758209228498</v>
      </c>
      <c r="E234">
        <v>3.70914506912231</v>
      </c>
      <c r="F234">
        <v>3.0510983467102002</v>
      </c>
    </row>
    <row r="235" spans="1:6" x14ac:dyDescent="0.2">
      <c r="A235" s="6" t="s">
        <v>33</v>
      </c>
      <c r="B235" s="6" t="s">
        <v>26</v>
      </c>
      <c r="C235" s="6" t="s">
        <v>317</v>
      </c>
      <c r="D235">
        <v>1.7400989532470701</v>
      </c>
      <c r="E235">
        <v>4.5485706329345703</v>
      </c>
      <c r="F235">
        <v>4.8668713569641104</v>
      </c>
    </row>
    <row r="236" spans="1:6" x14ac:dyDescent="0.2">
      <c r="A236" s="6" t="s">
        <v>35</v>
      </c>
      <c r="B236" s="6" t="s">
        <v>19</v>
      </c>
      <c r="C236" s="6" t="s">
        <v>318</v>
      </c>
      <c r="D236">
        <v>1.74965059757232</v>
      </c>
      <c r="E236">
        <v>4.9320549964904696</v>
      </c>
      <c r="F236">
        <v>4.43061923980712</v>
      </c>
    </row>
    <row r="237" spans="1:6" x14ac:dyDescent="0.2">
      <c r="A237" s="6" t="s">
        <v>39</v>
      </c>
      <c r="B237" s="6" t="s">
        <v>30</v>
      </c>
      <c r="C237" s="6" t="s">
        <v>319</v>
      </c>
      <c r="D237">
        <v>2.8797297477722101</v>
      </c>
      <c r="E237">
        <v>3.69144511222839</v>
      </c>
      <c r="F237">
        <v>2.6188392639160099</v>
      </c>
    </row>
    <row r="238" spans="1:6" x14ac:dyDescent="0.2">
      <c r="A238" s="6" t="s">
        <v>25</v>
      </c>
      <c r="B238" s="6" t="s">
        <v>40</v>
      </c>
      <c r="C238" s="6" t="s">
        <v>320</v>
      </c>
      <c r="D238">
        <v>5.6961340904235804</v>
      </c>
      <c r="E238">
        <v>3.5556323528289702</v>
      </c>
      <c r="F238">
        <v>1.84094810485839</v>
      </c>
    </row>
    <row r="239" spans="1:6" x14ac:dyDescent="0.2">
      <c r="A239" s="6" t="s">
        <v>18</v>
      </c>
      <c r="B239" s="6" t="s">
        <v>22</v>
      </c>
      <c r="C239" s="6" t="s">
        <v>321</v>
      </c>
      <c r="D239">
        <v>3.5783886909484801</v>
      </c>
      <c r="E239">
        <v>3.3109745979309002</v>
      </c>
      <c r="F239">
        <v>2.3893790245056099</v>
      </c>
    </row>
    <row r="240" spans="1:6" x14ac:dyDescent="0.2">
      <c r="A240" s="6" t="s">
        <v>31</v>
      </c>
      <c r="B240" s="6" t="s">
        <v>34</v>
      </c>
      <c r="C240" s="6" t="s">
        <v>322</v>
      </c>
      <c r="D240">
        <v>1.85345900058746</v>
      </c>
      <c r="E240">
        <v>4.1062431335449201</v>
      </c>
      <c r="F240">
        <v>4.6096410751342702</v>
      </c>
    </row>
    <row r="241" spans="1:6" x14ac:dyDescent="0.2">
      <c r="A241" s="6" t="s">
        <v>19</v>
      </c>
      <c r="B241" s="6" t="s">
        <v>33</v>
      </c>
      <c r="C241" s="6" t="s">
        <v>323</v>
      </c>
      <c r="D241">
        <v>2.2381241321563698</v>
      </c>
      <c r="E241">
        <v>3.89802765846252</v>
      </c>
      <c r="F241">
        <v>3.3708937168121298</v>
      </c>
    </row>
    <row r="242" spans="1:6" x14ac:dyDescent="0.2">
      <c r="A242" s="6" t="s">
        <v>22</v>
      </c>
      <c r="B242" s="6" t="s">
        <v>28</v>
      </c>
      <c r="C242" s="6" t="s">
        <v>324</v>
      </c>
      <c r="D242">
        <v>2.13800024986267</v>
      </c>
      <c r="E242">
        <v>3.4741108417510902</v>
      </c>
      <c r="F242">
        <v>4.0911540985107404</v>
      </c>
    </row>
    <row r="243" spans="1:6" x14ac:dyDescent="0.2">
      <c r="A243" s="6" t="s">
        <v>40</v>
      </c>
      <c r="B243" s="6" t="s">
        <v>29</v>
      </c>
      <c r="C243" s="6" t="s">
        <v>325</v>
      </c>
      <c r="D243">
        <v>2.51081943511962</v>
      </c>
      <c r="E243">
        <v>3.7830786705017001</v>
      </c>
      <c r="F243">
        <v>2.9639403820037802</v>
      </c>
    </row>
    <row r="244" spans="1:6" x14ac:dyDescent="0.2">
      <c r="A244" s="6" t="s">
        <v>34</v>
      </c>
      <c r="B244" s="6" t="s">
        <v>27</v>
      </c>
      <c r="C244" s="6" t="s">
        <v>326</v>
      </c>
      <c r="D244">
        <v>2.2788136005401598</v>
      </c>
      <c r="E244">
        <v>3.5034141540527299</v>
      </c>
      <c r="F244">
        <v>3.62661409378051</v>
      </c>
    </row>
    <row r="245" spans="1:6" x14ac:dyDescent="0.2">
      <c r="A245" s="6" t="s">
        <v>19</v>
      </c>
      <c r="B245" s="6" t="s">
        <v>25</v>
      </c>
      <c r="C245" s="6" t="s">
        <v>327</v>
      </c>
      <c r="D245">
        <v>1.76234078407287</v>
      </c>
      <c r="E245">
        <v>4.6935548782348597</v>
      </c>
      <c r="F245">
        <v>4.5555038452148402</v>
      </c>
    </row>
    <row r="246" spans="1:6" x14ac:dyDescent="0.2">
      <c r="A246" s="6" t="s">
        <v>38</v>
      </c>
      <c r="B246" s="6" t="s">
        <v>39</v>
      </c>
      <c r="C246" s="6" t="s">
        <v>328</v>
      </c>
      <c r="D246">
        <v>1.5611442327499301</v>
      </c>
      <c r="E246">
        <v>6.0280408859252903</v>
      </c>
      <c r="F246">
        <v>5.1665477752685502</v>
      </c>
    </row>
    <row r="247" spans="1:6" x14ac:dyDescent="0.2">
      <c r="A247" s="6" t="s">
        <v>26</v>
      </c>
      <c r="B247" s="6" t="s">
        <v>18</v>
      </c>
      <c r="C247" s="6" t="s">
        <v>329</v>
      </c>
      <c r="D247">
        <v>2.0230348110198899</v>
      </c>
      <c r="E247">
        <v>4.2857508659362704</v>
      </c>
      <c r="F247">
        <v>3.67158675193786</v>
      </c>
    </row>
    <row r="248" spans="1:6" x14ac:dyDescent="0.2">
      <c r="A248" s="6" t="s">
        <v>28</v>
      </c>
      <c r="B248" s="6" t="s">
        <v>31</v>
      </c>
      <c r="C248" s="6" t="s">
        <v>330</v>
      </c>
      <c r="D248">
        <v>4.1058697700500399</v>
      </c>
      <c r="E248">
        <v>3.3751361370086599</v>
      </c>
      <c r="F248">
        <v>2.1731479167938201</v>
      </c>
    </row>
    <row r="249" spans="1:6" x14ac:dyDescent="0.2">
      <c r="A249" s="6" t="s">
        <v>32</v>
      </c>
      <c r="B249" s="6" t="s">
        <v>35</v>
      </c>
      <c r="C249" s="6" t="s">
        <v>331</v>
      </c>
      <c r="D249">
        <v>4.3484759330749503</v>
      </c>
      <c r="E249">
        <v>3.5987694263458199</v>
      </c>
      <c r="F249">
        <v>2.0318529605865399</v>
      </c>
    </row>
    <row r="250" spans="1:6" x14ac:dyDescent="0.2">
      <c r="A250" s="6" t="s">
        <v>22</v>
      </c>
      <c r="B250" s="6" t="s">
        <v>37</v>
      </c>
      <c r="C250" s="6" t="s">
        <v>332</v>
      </c>
      <c r="D250">
        <v>2.7425696849822998</v>
      </c>
      <c r="E250">
        <v>3.63302254676818</v>
      </c>
      <c r="F250">
        <v>2.7768094539642298</v>
      </c>
    </row>
    <row r="251" spans="1:6" x14ac:dyDescent="0.2">
      <c r="A251" s="6" t="s">
        <v>30</v>
      </c>
      <c r="B251" s="6" t="s">
        <v>33</v>
      </c>
      <c r="C251" s="6" t="s">
        <v>333</v>
      </c>
      <c r="D251">
        <v>2.4509613513946502</v>
      </c>
      <c r="E251">
        <v>3.6794581413268999</v>
      </c>
      <c r="F251">
        <v>3.1228754520416202</v>
      </c>
    </row>
    <row r="252" spans="1:6" x14ac:dyDescent="0.2">
      <c r="A252" s="6" t="s">
        <v>36</v>
      </c>
      <c r="B252" s="6" t="s">
        <v>21</v>
      </c>
      <c r="C252" s="6" t="s">
        <v>334</v>
      </c>
      <c r="D252">
        <v>1.9771480560302701</v>
      </c>
      <c r="E252">
        <v>3.7521185874938898</v>
      </c>
      <c r="F252">
        <v>4.3916492462158203</v>
      </c>
    </row>
    <row r="253" spans="1:6" x14ac:dyDescent="0.2">
      <c r="A253" s="6" t="s">
        <v>27</v>
      </c>
      <c r="B253" s="6" t="s">
        <v>38</v>
      </c>
      <c r="C253" s="6" t="s">
        <v>335</v>
      </c>
      <c r="D253">
        <v>2.9863400459289502</v>
      </c>
      <c r="E253">
        <v>3.30235719680786</v>
      </c>
      <c r="F253">
        <v>2.7599308490753098</v>
      </c>
    </row>
    <row r="254" spans="1:6" x14ac:dyDescent="0.2">
      <c r="A254" s="6" t="s">
        <v>25</v>
      </c>
      <c r="B254" s="6" t="s">
        <v>22</v>
      </c>
      <c r="C254" s="6" t="s">
        <v>336</v>
      </c>
      <c r="D254">
        <v>3.9222750663757302</v>
      </c>
      <c r="E254">
        <v>3.62567090988159</v>
      </c>
      <c r="F254">
        <v>2.1311287879943799</v>
      </c>
    </row>
    <row r="255" spans="1:6" x14ac:dyDescent="0.2">
      <c r="A255" s="6" t="s">
        <v>35</v>
      </c>
      <c r="B255" s="6" t="s">
        <v>34</v>
      </c>
      <c r="C255" s="6" t="s">
        <v>337</v>
      </c>
      <c r="D255">
        <v>2.0573058128356898</v>
      </c>
      <c r="E255">
        <v>4.0610575675964302</v>
      </c>
      <c r="F255">
        <v>3.7357192039489702</v>
      </c>
    </row>
    <row r="256" spans="1:6" x14ac:dyDescent="0.2">
      <c r="A256" s="6" t="s">
        <v>18</v>
      </c>
      <c r="B256" s="6" t="s">
        <v>40</v>
      </c>
      <c r="C256" s="6" t="s">
        <v>338</v>
      </c>
      <c r="D256">
        <v>16.270879745483398</v>
      </c>
      <c r="E256">
        <v>6.0995821952819798</v>
      </c>
      <c r="F256">
        <v>1.2909975051879801</v>
      </c>
    </row>
    <row r="257" spans="1:6" x14ac:dyDescent="0.2">
      <c r="A257" s="6" t="s">
        <v>31</v>
      </c>
      <c r="B257" s="6" t="s">
        <v>30</v>
      </c>
      <c r="C257" s="6" t="s">
        <v>339</v>
      </c>
      <c r="D257">
        <v>2.2990846633911102</v>
      </c>
      <c r="E257">
        <v>3.64103078842163</v>
      </c>
      <c r="F257">
        <v>3.4435639381408598</v>
      </c>
    </row>
    <row r="258" spans="1:6" x14ac:dyDescent="0.2">
      <c r="A258" s="6" t="s">
        <v>33</v>
      </c>
      <c r="B258" s="6" t="s">
        <v>36</v>
      </c>
      <c r="C258" s="6" t="s">
        <v>340</v>
      </c>
      <c r="D258">
        <v>2.9903600215911799</v>
      </c>
      <c r="E258">
        <v>3.34038186073303</v>
      </c>
      <c r="F258">
        <v>2.7305610179901101</v>
      </c>
    </row>
    <row r="259" spans="1:6" x14ac:dyDescent="0.2">
      <c r="A259" s="6" t="s">
        <v>21</v>
      </c>
      <c r="B259" s="6" t="s">
        <v>19</v>
      </c>
      <c r="C259" s="6" t="s">
        <v>341</v>
      </c>
      <c r="D259">
        <v>2.6496322154998699</v>
      </c>
      <c r="E259">
        <v>3.6860537528991699</v>
      </c>
      <c r="F259">
        <v>2.8465998172760001</v>
      </c>
    </row>
    <row r="260" spans="1:6" x14ac:dyDescent="0.2">
      <c r="A260" s="6" t="s">
        <v>39</v>
      </c>
      <c r="B260" s="6" t="s">
        <v>26</v>
      </c>
      <c r="C260" s="6" t="s">
        <v>342</v>
      </c>
      <c r="D260">
        <v>1.7439934015273999</v>
      </c>
      <c r="E260">
        <v>4.5888142585754297</v>
      </c>
      <c r="F260">
        <v>4.7919774055480904</v>
      </c>
    </row>
    <row r="261" spans="1:6" x14ac:dyDescent="0.2">
      <c r="A261" s="6" t="s">
        <v>37</v>
      </c>
      <c r="B261" s="6" t="s">
        <v>32</v>
      </c>
      <c r="C261" s="6" t="s">
        <v>343</v>
      </c>
      <c r="D261">
        <v>1.9354391098022401</v>
      </c>
      <c r="E261">
        <v>3.7805616855621298</v>
      </c>
      <c r="F261">
        <v>4.5701665878295898</v>
      </c>
    </row>
    <row r="262" spans="1:6" x14ac:dyDescent="0.2">
      <c r="A262" s="6" t="s">
        <v>29</v>
      </c>
      <c r="B262" s="6" t="s">
        <v>28</v>
      </c>
      <c r="C262" s="6" t="s">
        <v>344</v>
      </c>
      <c r="D262">
        <v>2.01514220237731</v>
      </c>
      <c r="E262">
        <v>4.0774579048156703</v>
      </c>
      <c r="F262">
        <v>3.8683781623840301</v>
      </c>
    </row>
    <row r="263" spans="1:6" x14ac:dyDescent="0.2">
      <c r="A263" s="6" t="s">
        <v>32</v>
      </c>
      <c r="B263" s="6" t="s">
        <v>36</v>
      </c>
      <c r="C263" s="6" t="s">
        <v>345</v>
      </c>
      <c r="D263">
        <v>2.7535557746887198</v>
      </c>
      <c r="E263">
        <v>3.383544921875</v>
      </c>
      <c r="F263">
        <v>2.9301006793975799</v>
      </c>
    </row>
    <row r="264" spans="1:6" x14ac:dyDescent="0.2">
      <c r="A264" s="6" t="s">
        <v>38</v>
      </c>
      <c r="B264" s="6" t="s">
        <v>18</v>
      </c>
      <c r="C264" s="6" t="s">
        <v>346</v>
      </c>
      <c r="D264">
        <v>1.4205249547958301</v>
      </c>
      <c r="E264">
        <v>7.4661941528320304</v>
      </c>
      <c r="F264">
        <v>6.1691131591796804</v>
      </c>
    </row>
    <row r="265" spans="1:6" x14ac:dyDescent="0.2">
      <c r="A265" s="6" t="s">
        <v>30</v>
      </c>
      <c r="B265" s="6" t="s">
        <v>29</v>
      </c>
      <c r="C265" s="6" t="s">
        <v>347</v>
      </c>
      <c r="D265">
        <v>2.4741902351379301</v>
      </c>
      <c r="E265">
        <v>3.8899896144866899</v>
      </c>
      <c r="F265">
        <v>2.9519665241241402</v>
      </c>
    </row>
    <row r="266" spans="1:6" x14ac:dyDescent="0.2">
      <c r="A266" s="6" t="s">
        <v>32</v>
      </c>
      <c r="B266" s="6" t="s">
        <v>31</v>
      </c>
      <c r="C266" s="6" t="s">
        <v>348</v>
      </c>
      <c r="D266">
        <v>3.3744726181030198</v>
      </c>
      <c r="E266">
        <v>3.2636663913726802</v>
      </c>
      <c r="F266">
        <v>2.5172841548919598</v>
      </c>
    </row>
    <row r="267" spans="1:6" x14ac:dyDescent="0.2">
      <c r="A267" s="6" t="s">
        <v>28</v>
      </c>
      <c r="B267" s="6" t="s">
        <v>27</v>
      </c>
      <c r="C267" s="6" t="s">
        <v>349</v>
      </c>
      <c r="D267">
        <v>3.4141685962677002</v>
      </c>
      <c r="E267">
        <v>3.1951234340667698</v>
      </c>
      <c r="F267">
        <v>2.53725981712341</v>
      </c>
    </row>
    <row r="268" spans="1:6" x14ac:dyDescent="0.2">
      <c r="A268" s="6" t="s">
        <v>34</v>
      </c>
      <c r="B268" s="6" t="s">
        <v>33</v>
      </c>
      <c r="C268" s="6" t="s">
        <v>350</v>
      </c>
      <c r="D268">
        <v>2.17839503288269</v>
      </c>
      <c r="E268">
        <v>3.61294317245483</v>
      </c>
      <c r="F268">
        <v>3.7855310440063401</v>
      </c>
    </row>
    <row r="269" spans="1:6" x14ac:dyDescent="0.2">
      <c r="A269" s="6" t="s">
        <v>36</v>
      </c>
      <c r="B269" s="6" t="s">
        <v>35</v>
      </c>
      <c r="C269" s="6" t="s">
        <v>351</v>
      </c>
      <c r="D269">
        <v>2.4597787857055602</v>
      </c>
      <c r="E269">
        <v>3.4083933830261199</v>
      </c>
      <c r="F269">
        <v>3.3325996398925701</v>
      </c>
    </row>
    <row r="270" spans="1:6" x14ac:dyDescent="0.2">
      <c r="A270" s="6" t="s">
        <v>26</v>
      </c>
      <c r="B270" s="6" t="s">
        <v>25</v>
      </c>
      <c r="C270" s="6" t="s">
        <v>352</v>
      </c>
      <c r="D270">
        <v>2.0624303817749001</v>
      </c>
      <c r="E270">
        <v>4.1154441833495996</v>
      </c>
      <c r="F270">
        <v>3.6744701862335201</v>
      </c>
    </row>
    <row r="271" spans="1:6" x14ac:dyDescent="0.2">
      <c r="A271" s="6" t="s">
        <v>19</v>
      </c>
      <c r="B271" s="6" t="s">
        <v>18</v>
      </c>
      <c r="C271" s="6" t="s">
        <v>353</v>
      </c>
      <c r="D271">
        <v>1.81160187721252</v>
      </c>
      <c r="E271">
        <v>4.0977897644042898</v>
      </c>
      <c r="F271">
        <v>4.9027214050292898</v>
      </c>
    </row>
    <row r="272" spans="1:6" x14ac:dyDescent="0.2">
      <c r="A272" s="6" t="s">
        <v>18</v>
      </c>
      <c r="B272" s="6" t="s">
        <v>35</v>
      </c>
      <c r="C272" s="6" t="s">
        <v>354</v>
      </c>
      <c r="D272">
        <v>2.8842594623565598</v>
      </c>
      <c r="E272">
        <v>3.14639067649841</v>
      </c>
      <c r="F272">
        <v>2.9809272289276101</v>
      </c>
    </row>
    <row r="273" spans="1:6" x14ac:dyDescent="0.2">
      <c r="A273" s="6" t="s">
        <v>19</v>
      </c>
      <c r="B273" s="6" t="s">
        <v>27</v>
      </c>
      <c r="C273" s="6" t="s">
        <v>355</v>
      </c>
      <c r="D273">
        <v>1.76741242408752</v>
      </c>
      <c r="E273">
        <v>3.9617314338684002</v>
      </c>
      <c r="F273">
        <v>5.5009675025939897</v>
      </c>
    </row>
    <row r="274" spans="1:6" x14ac:dyDescent="0.2">
      <c r="A274" s="6" t="s">
        <v>30</v>
      </c>
      <c r="B274" s="6" t="s">
        <v>28</v>
      </c>
      <c r="C274" s="6" t="s">
        <v>356</v>
      </c>
      <c r="D274">
        <v>2.3268289566039999</v>
      </c>
      <c r="E274">
        <v>4.0587282180786097</v>
      </c>
      <c r="F274">
        <v>3.08786869049072</v>
      </c>
    </row>
    <row r="275" spans="1:6" x14ac:dyDescent="0.2">
      <c r="A275" s="6" t="s">
        <v>40</v>
      </c>
      <c r="B275" s="6" t="s">
        <v>22</v>
      </c>
      <c r="C275" s="6" t="s">
        <v>357</v>
      </c>
      <c r="D275">
        <v>2.4426510334014799</v>
      </c>
      <c r="E275">
        <v>3.2394022941589302</v>
      </c>
      <c r="F275">
        <v>3.5472335815429599</v>
      </c>
    </row>
    <row r="276" spans="1:6" x14ac:dyDescent="0.2">
      <c r="A276" s="6" t="s">
        <v>25</v>
      </c>
      <c r="B276" s="6" t="s">
        <v>21</v>
      </c>
      <c r="C276" s="6" t="s">
        <v>358</v>
      </c>
      <c r="D276">
        <v>1.5040075778961099</v>
      </c>
      <c r="E276">
        <v>5.3339409828186</v>
      </c>
      <c r="F276">
        <v>6.7736430168151802</v>
      </c>
    </row>
    <row r="277" spans="1:6" x14ac:dyDescent="0.2">
      <c r="A277" s="6" t="s">
        <v>38</v>
      </c>
      <c r="B277" s="6" t="s">
        <v>36</v>
      </c>
      <c r="C277" s="6" t="s">
        <v>359</v>
      </c>
      <c r="D277">
        <v>1.39543485641479</v>
      </c>
      <c r="E277">
        <v>7.0250377655029297</v>
      </c>
      <c r="F277">
        <v>7.0907139778137198</v>
      </c>
    </row>
    <row r="278" spans="1:6" x14ac:dyDescent="0.2">
      <c r="A278" s="6" t="s">
        <v>34</v>
      </c>
      <c r="B278" s="6" t="s">
        <v>26</v>
      </c>
      <c r="C278" s="6" t="s">
        <v>360</v>
      </c>
      <c r="D278">
        <v>1.43935811519622</v>
      </c>
      <c r="E278">
        <v>5.60933017730712</v>
      </c>
      <c r="F278">
        <v>7.8757858276367099</v>
      </c>
    </row>
    <row r="279" spans="1:6" x14ac:dyDescent="0.2">
      <c r="A279" s="6" t="s">
        <v>29</v>
      </c>
      <c r="B279" s="6" t="s">
        <v>37</v>
      </c>
      <c r="C279" s="6" t="s">
        <v>361</v>
      </c>
      <c r="D279">
        <v>2.6071281433105402</v>
      </c>
      <c r="E279">
        <v>3.5686955451965301</v>
      </c>
      <c r="F279">
        <v>2.9742271900177002</v>
      </c>
    </row>
    <row r="280" spans="1:6" x14ac:dyDescent="0.2">
      <c r="A280" s="6" t="s">
        <v>39</v>
      </c>
      <c r="B280" s="6" t="s">
        <v>32</v>
      </c>
      <c r="C280" s="6" t="s">
        <v>362</v>
      </c>
      <c r="D280">
        <v>1.7700382471084499</v>
      </c>
      <c r="E280">
        <v>4.3086614608764604</v>
      </c>
      <c r="F280">
        <v>4.9273247718811</v>
      </c>
    </row>
    <row r="281" spans="1:6" x14ac:dyDescent="0.2">
      <c r="A281" s="6" t="s">
        <v>33</v>
      </c>
      <c r="B281" s="6" t="s">
        <v>31</v>
      </c>
      <c r="C281" s="6" t="s">
        <v>363</v>
      </c>
      <c r="D281">
        <v>3.57144570350646</v>
      </c>
      <c r="E281">
        <v>3.2840888500213601</v>
      </c>
      <c r="F281">
        <v>2.4067223072052002</v>
      </c>
    </row>
    <row r="282" spans="1:6" x14ac:dyDescent="0.2">
      <c r="A282" s="6" t="s">
        <v>35</v>
      </c>
      <c r="B282" s="6" t="s">
        <v>26</v>
      </c>
      <c r="C282" s="6" t="s">
        <v>364</v>
      </c>
      <c r="D282">
        <v>2.9807553291320801</v>
      </c>
      <c r="E282">
        <v>3.5870561599731401</v>
      </c>
      <c r="F282">
        <v>2.59245729446411</v>
      </c>
    </row>
    <row r="283" spans="1:6" x14ac:dyDescent="0.2">
      <c r="A283" s="6" t="s">
        <v>25</v>
      </c>
      <c r="B283" s="6" t="s">
        <v>38</v>
      </c>
      <c r="C283" s="6" t="s">
        <v>365</v>
      </c>
      <c r="D283">
        <v>2.0600309371948198</v>
      </c>
      <c r="E283">
        <v>4.1224174499511701</v>
      </c>
      <c r="F283">
        <v>3.6765477657318102</v>
      </c>
    </row>
    <row r="284" spans="1:6" x14ac:dyDescent="0.2">
      <c r="A284" s="6" t="s">
        <v>27</v>
      </c>
      <c r="B284" s="6" t="s">
        <v>30</v>
      </c>
      <c r="C284" s="6" t="s">
        <v>366</v>
      </c>
      <c r="D284">
        <v>2.35287284851074</v>
      </c>
      <c r="E284">
        <v>3.3491833209991402</v>
      </c>
      <c r="F284">
        <v>3.6178486347198402</v>
      </c>
    </row>
    <row r="285" spans="1:6" x14ac:dyDescent="0.2">
      <c r="A285" s="6" t="s">
        <v>34</v>
      </c>
      <c r="B285" s="6" t="s">
        <v>22</v>
      </c>
      <c r="C285" s="6" t="s">
        <v>367</v>
      </c>
      <c r="D285">
        <v>1.8417911529541</v>
      </c>
      <c r="E285">
        <v>4.00785207748413</v>
      </c>
      <c r="F285">
        <v>4.8183474540710396</v>
      </c>
    </row>
    <row r="286" spans="1:6" x14ac:dyDescent="0.2">
      <c r="A286" s="6" t="s">
        <v>39</v>
      </c>
      <c r="B286" s="6" t="s">
        <v>29</v>
      </c>
      <c r="C286" s="6" t="s">
        <v>368</v>
      </c>
      <c r="D286">
        <v>2.1404125690460201</v>
      </c>
      <c r="E286">
        <v>4.1325669288635201</v>
      </c>
      <c r="F286">
        <v>3.4385526180267298</v>
      </c>
    </row>
    <row r="287" spans="1:6" x14ac:dyDescent="0.2">
      <c r="A287" s="6" t="s">
        <v>37</v>
      </c>
      <c r="B287" s="6" t="s">
        <v>36</v>
      </c>
      <c r="C287" s="6" t="s">
        <v>369</v>
      </c>
      <c r="D287">
        <v>1.92122077941894</v>
      </c>
      <c r="E287">
        <v>4.1650075912475497</v>
      </c>
      <c r="F287">
        <v>4.1770744323730398</v>
      </c>
    </row>
    <row r="288" spans="1:6" x14ac:dyDescent="0.2">
      <c r="A288" s="6" t="s">
        <v>28</v>
      </c>
      <c r="B288" s="6" t="s">
        <v>34</v>
      </c>
      <c r="C288" s="6" t="s">
        <v>370</v>
      </c>
      <c r="D288">
        <v>3.8196597099304199</v>
      </c>
      <c r="E288">
        <v>3.3211181163787802</v>
      </c>
      <c r="F288">
        <v>2.2878420352935702</v>
      </c>
    </row>
    <row r="289" spans="1:6" x14ac:dyDescent="0.2">
      <c r="A289" s="6" t="s">
        <v>21</v>
      </c>
      <c r="B289" s="6" t="s">
        <v>39</v>
      </c>
      <c r="C289" s="6" t="s">
        <v>371</v>
      </c>
      <c r="D289">
        <v>3.9537069797515798</v>
      </c>
      <c r="E289">
        <v>3.6610240936279199</v>
      </c>
      <c r="F289">
        <v>2.1100373268127401</v>
      </c>
    </row>
    <row r="290" spans="1:6" x14ac:dyDescent="0.2">
      <c r="A290" s="6" t="s">
        <v>26</v>
      </c>
      <c r="B290" s="6" t="s">
        <v>30</v>
      </c>
      <c r="C290" s="6" t="s">
        <v>372</v>
      </c>
      <c r="D290">
        <v>2.2351379394531201</v>
      </c>
      <c r="E290">
        <v>3.6303532123565598</v>
      </c>
      <c r="F290">
        <v>3.6082186698913499</v>
      </c>
    </row>
    <row r="291" spans="1:6" x14ac:dyDescent="0.2">
      <c r="A291" s="6" t="s">
        <v>31</v>
      </c>
      <c r="B291" s="6" t="s">
        <v>38</v>
      </c>
      <c r="C291" s="6" t="s">
        <v>373</v>
      </c>
      <c r="D291">
        <v>2.1944725513458199</v>
      </c>
      <c r="E291">
        <v>3.7779128551483101</v>
      </c>
      <c r="F291">
        <v>3.5763683319091699</v>
      </c>
    </row>
    <row r="292" spans="1:6" x14ac:dyDescent="0.2">
      <c r="A292" s="6" t="s">
        <v>36</v>
      </c>
      <c r="B292" s="6" t="s">
        <v>29</v>
      </c>
      <c r="C292" s="6" t="s">
        <v>374</v>
      </c>
      <c r="D292">
        <v>3.22283911705017</v>
      </c>
      <c r="E292">
        <v>4.0451059341430602</v>
      </c>
      <c r="F292">
        <v>2.25987553596496</v>
      </c>
    </row>
    <row r="293" spans="1:6" x14ac:dyDescent="0.2">
      <c r="A293" s="6" t="s">
        <v>35</v>
      </c>
      <c r="B293" s="6" t="s">
        <v>25</v>
      </c>
      <c r="C293" s="6" t="s">
        <v>375</v>
      </c>
      <c r="D293">
        <v>3.1874825954437198</v>
      </c>
      <c r="E293">
        <v>3.4635095596313401</v>
      </c>
      <c r="F293">
        <v>2.5154175758361799</v>
      </c>
    </row>
    <row r="294" spans="1:6" x14ac:dyDescent="0.2">
      <c r="A294" s="6" t="s">
        <v>37</v>
      </c>
      <c r="B294" s="6" t="s">
        <v>33</v>
      </c>
      <c r="C294" s="6" t="s">
        <v>376</v>
      </c>
      <c r="D294">
        <v>2.4977037906646702</v>
      </c>
      <c r="E294">
        <v>3.5826961994171098</v>
      </c>
      <c r="F294">
        <v>3.1199996471404998</v>
      </c>
    </row>
    <row r="295" spans="1:6" x14ac:dyDescent="0.2">
      <c r="A295" s="6" t="s">
        <v>32</v>
      </c>
      <c r="B295" s="6" t="s">
        <v>40</v>
      </c>
      <c r="C295" s="6" t="s">
        <v>377</v>
      </c>
      <c r="D295">
        <v>15.717837333679199</v>
      </c>
      <c r="E295">
        <v>5.7801012992858798</v>
      </c>
      <c r="F295">
        <v>1.3099795579910201</v>
      </c>
    </row>
    <row r="296" spans="1:6" x14ac:dyDescent="0.2">
      <c r="A296" s="6" t="s">
        <v>27</v>
      </c>
      <c r="B296" s="6" t="s">
        <v>18</v>
      </c>
      <c r="C296" s="6" t="s">
        <v>378</v>
      </c>
      <c r="D296">
        <v>2.0292880535125701</v>
      </c>
      <c r="E296">
        <v>3.7493076324462802</v>
      </c>
      <c r="F296">
        <v>4.1579961776733398</v>
      </c>
    </row>
    <row r="297" spans="1:6" x14ac:dyDescent="0.2">
      <c r="A297" s="6" t="s">
        <v>22</v>
      </c>
      <c r="B297" s="6" t="s">
        <v>19</v>
      </c>
      <c r="C297" s="6" t="s">
        <v>379</v>
      </c>
      <c r="D297">
        <v>2.1929223537445002</v>
      </c>
      <c r="E297">
        <v>4.0274534225463796</v>
      </c>
      <c r="F297">
        <v>3.3819012641906698</v>
      </c>
    </row>
    <row r="298" spans="1:6" x14ac:dyDescent="0.2">
      <c r="A298" s="6" t="s">
        <v>31</v>
      </c>
      <c r="B298" s="6" t="s">
        <v>25</v>
      </c>
      <c r="C298" s="6" t="s">
        <v>380</v>
      </c>
      <c r="D298">
        <v>1.9607338905334399</v>
      </c>
      <c r="E298">
        <v>4.0212602615356401</v>
      </c>
      <c r="F298">
        <v>4.1440696716308496</v>
      </c>
    </row>
    <row r="299" spans="1:6" x14ac:dyDescent="0.2">
      <c r="A299" s="6" t="s">
        <v>32</v>
      </c>
      <c r="B299" s="6" t="s">
        <v>18</v>
      </c>
      <c r="C299" s="6" t="s">
        <v>381</v>
      </c>
      <c r="D299">
        <v>3.3833472728729199</v>
      </c>
      <c r="E299">
        <v>3.3452265262603702</v>
      </c>
      <c r="F299">
        <v>2.4660832881927401</v>
      </c>
    </row>
    <row r="300" spans="1:6" x14ac:dyDescent="0.2">
      <c r="A300" s="6" t="s">
        <v>26</v>
      </c>
      <c r="B300" s="6" t="s">
        <v>29</v>
      </c>
      <c r="C300" s="6" t="s">
        <v>382</v>
      </c>
      <c r="D300">
        <v>1.8550435304641699</v>
      </c>
      <c r="E300">
        <v>4.9051718711853001</v>
      </c>
      <c r="F300">
        <v>3.8901019096374498</v>
      </c>
    </row>
    <row r="301" spans="1:6" x14ac:dyDescent="0.2">
      <c r="A301" s="6" t="s">
        <v>40</v>
      </c>
      <c r="B301" s="6" t="s">
        <v>35</v>
      </c>
      <c r="C301" s="6" t="s">
        <v>383</v>
      </c>
      <c r="D301">
        <v>1.81061923503875</v>
      </c>
      <c r="E301">
        <v>3.7312855720520002</v>
      </c>
      <c r="F301">
        <v>5.5648732185363698</v>
      </c>
    </row>
    <row r="302" spans="1:6" x14ac:dyDescent="0.2">
      <c r="A302" s="6" t="s">
        <v>33</v>
      </c>
      <c r="B302" s="6" t="s">
        <v>21</v>
      </c>
      <c r="C302" s="6" t="s">
        <v>384</v>
      </c>
      <c r="D302">
        <v>1.58597707748413</v>
      </c>
      <c r="E302">
        <v>5.0744199752807599</v>
      </c>
      <c r="F302">
        <v>5.8002281188964799</v>
      </c>
    </row>
    <row r="303" spans="1:6" x14ac:dyDescent="0.2">
      <c r="A303" s="6" t="s">
        <v>34</v>
      </c>
      <c r="B303" s="6" t="s">
        <v>38</v>
      </c>
      <c r="C303" s="6" t="s">
        <v>385</v>
      </c>
      <c r="D303">
        <v>1.86022496223449</v>
      </c>
      <c r="E303">
        <v>4.2468190193176198</v>
      </c>
      <c r="F303">
        <v>4.4060573577880797</v>
      </c>
    </row>
    <row r="304" spans="1:6" x14ac:dyDescent="0.2">
      <c r="A304" s="6" t="s">
        <v>28</v>
      </c>
      <c r="B304" s="6" t="s">
        <v>36</v>
      </c>
      <c r="C304" s="6" t="s">
        <v>386</v>
      </c>
      <c r="D304">
        <v>2.5013725757598801</v>
      </c>
      <c r="E304">
        <v>3.4537980556488002</v>
      </c>
      <c r="F304">
        <v>3.2187132835388099</v>
      </c>
    </row>
    <row r="305" spans="1:6" x14ac:dyDescent="0.2">
      <c r="A305" s="6" t="s">
        <v>30</v>
      </c>
      <c r="B305" s="6" t="s">
        <v>37</v>
      </c>
      <c r="C305" s="6" t="s">
        <v>387</v>
      </c>
      <c r="D305">
        <v>4.1169500350952104</v>
      </c>
      <c r="E305">
        <v>5.4116291999816797</v>
      </c>
      <c r="F305">
        <v>1.7472910881042401</v>
      </c>
    </row>
    <row r="306" spans="1:6" x14ac:dyDescent="0.2">
      <c r="A306" s="6" t="s">
        <v>39</v>
      </c>
      <c r="B306" s="6" t="s">
        <v>19</v>
      </c>
      <c r="C306" s="6" t="s">
        <v>388</v>
      </c>
      <c r="D306">
        <v>1.9684436321258501</v>
      </c>
      <c r="E306">
        <v>4.2196712493896396</v>
      </c>
      <c r="F306">
        <v>3.9215819835662802</v>
      </c>
    </row>
    <row r="307" spans="1:6" x14ac:dyDescent="0.2">
      <c r="A307" s="6" t="s">
        <v>27</v>
      </c>
      <c r="B307" s="6" t="s">
        <v>22</v>
      </c>
      <c r="C307" s="6" t="s">
        <v>389</v>
      </c>
      <c r="D307">
        <v>2.3312098979949898</v>
      </c>
      <c r="E307">
        <v>3.3285355567932098</v>
      </c>
      <c r="F307">
        <v>3.69541263580322</v>
      </c>
    </row>
    <row r="308" spans="1:6" x14ac:dyDescent="0.2">
      <c r="A308" s="6" t="s">
        <v>19</v>
      </c>
      <c r="B308" s="6" t="s">
        <v>32</v>
      </c>
      <c r="C308" s="6" t="s">
        <v>390</v>
      </c>
      <c r="D308">
        <v>1.77391457557678</v>
      </c>
      <c r="E308">
        <v>4.2339715957641602</v>
      </c>
      <c r="F308">
        <v>4.9977469444274902</v>
      </c>
    </row>
    <row r="309" spans="1:6" x14ac:dyDescent="0.2">
      <c r="A309" s="6" t="s">
        <v>35</v>
      </c>
      <c r="B309" s="6" t="s">
        <v>28</v>
      </c>
      <c r="C309" s="6" t="s">
        <v>391</v>
      </c>
      <c r="D309">
        <v>2.6701807975768999</v>
      </c>
      <c r="E309">
        <v>4.05442094802856</v>
      </c>
      <c r="F309">
        <v>2.6395728588104199</v>
      </c>
    </row>
    <row r="310" spans="1:6" x14ac:dyDescent="0.2">
      <c r="A310" s="6" t="s">
        <v>22</v>
      </c>
      <c r="B310" s="6" t="s">
        <v>30</v>
      </c>
      <c r="C310" s="6" t="s">
        <v>392</v>
      </c>
      <c r="D310">
        <v>1.8498828411102199</v>
      </c>
      <c r="E310">
        <v>4.4486784934997496</v>
      </c>
      <c r="F310">
        <v>4.2618598937988201</v>
      </c>
    </row>
    <row r="311" spans="1:6" x14ac:dyDescent="0.2">
      <c r="A311" s="6" t="s">
        <v>36</v>
      </c>
      <c r="B311" s="6" t="s">
        <v>26</v>
      </c>
      <c r="C311" s="6" t="s">
        <v>393</v>
      </c>
      <c r="D311">
        <v>2.8421442508697501</v>
      </c>
      <c r="E311">
        <v>3.6767592430114702</v>
      </c>
      <c r="F311">
        <v>2.65834236145019</v>
      </c>
    </row>
    <row r="312" spans="1:6" x14ac:dyDescent="0.2">
      <c r="A312" s="6" t="s">
        <v>18</v>
      </c>
      <c r="B312" s="6" t="s">
        <v>33</v>
      </c>
      <c r="C312" s="6" t="s">
        <v>394</v>
      </c>
      <c r="D312">
        <v>2.79921531677246</v>
      </c>
      <c r="E312">
        <v>3.2907922267913801</v>
      </c>
      <c r="F312">
        <v>2.9509072303771902</v>
      </c>
    </row>
    <row r="313" spans="1:6" x14ac:dyDescent="0.2">
      <c r="A313" s="6" t="s">
        <v>21</v>
      </c>
      <c r="B313" s="6" t="s">
        <v>27</v>
      </c>
      <c r="C313" s="6" t="s">
        <v>395</v>
      </c>
      <c r="D313">
        <v>4.0566830635070801</v>
      </c>
      <c r="E313">
        <v>3.4674842357635498</v>
      </c>
      <c r="F313">
        <v>2.1500768661499001</v>
      </c>
    </row>
    <row r="314" spans="1:6" x14ac:dyDescent="0.2">
      <c r="A314" s="6" t="s">
        <v>25</v>
      </c>
      <c r="B314" s="6" t="s">
        <v>39</v>
      </c>
      <c r="C314" s="6" t="s">
        <v>396</v>
      </c>
      <c r="D314">
        <v>1.9886780977249101</v>
      </c>
      <c r="E314">
        <v>4.6252517700195304</v>
      </c>
      <c r="F314">
        <v>3.55936574935913</v>
      </c>
    </row>
    <row r="315" spans="1:6" x14ac:dyDescent="0.2">
      <c r="A315" s="6" t="s">
        <v>29</v>
      </c>
      <c r="B315" s="6" t="s">
        <v>31</v>
      </c>
      <c r="C315" s="6" t="s">
        <v>397</v>
      </c>
      <c r="D315">
        <v>1.5712814331054601</v>
      </c>
      <c r="E315">
        <v>4.7141575813293404</v>
      </c>
      <c r="F315">
        <v>6.6028485298156703</v>
      </c>
    </row>
    <row r="316" spans="1:6" x14ac:dyDescent="0.2">
      <c r="A316" s="6" t="s">
        <v>27</v>
      </c>
      <c r="B316" s="6" t="s">
        <v>35</v>
      </c>
      <c r="C316" s="6" t="s">
        <v>398</v>
      </c>
      <c r="D316">
        <v>3.0406475067138601</v>
      </c>
      <c r="E316">
        <v>3.1625235080718901</v>
      </c>
      <c r="F316">
        <v>2.8175404071807799</v>
      </c>
    </row>
    <row r="317" spans="1:6" x14ac:dyDescent="0.2">
      <c r="A317" s="6" t="s">
        <v>28</v>
      </c>
      <c r="B317" s="6" t="s">
        <v>18</v>
      </c>
      <c r="C317" s="6" t="s">
        <v>399</v>
      </c>
      <c r="D317">
        <v>3.4302084445953298</v>
      </c>
      <c r="E317">
        <v>3.2735829353332502</v>
      </c>
      <c r="F317">
        <v>2.4814085960388099</v>
      </c>
    </row>
    <row r="318" spans="1:6" x14ac:dyDescent="0.2">
      <c r="A318" s="6" t="s">
        <v>26</v>
      </c>
      <c r="B318" s="6" t="s">
        <v>21</v>
      </c>
      <c r="C318" s="6" t="s">
        <v>400</v>
      </c>
      <c r="D318">
        <v>1.3807837963104199</v>
      </c>
      <c r="E318">
        <v>6.25040435791015</v>
      </c>
      <c r="F318">
        <v>8.6367702484130806</v>
      </c>
    </row>
    <row r="319" spans="1:6" x14ac:dyDescent="0.2">
      <c r="A319" s="6" t="s">
        <v>40</v>
      </c>
      <c r="B319" s="6" t="s">
        <v>19</v>
      </c>
      <c r="C319" s="6" t="s">
        <v>401</v>
      </c>
      <c r="D319">
        <v>2.1954078674316402</v>
      </c>
      <c r="E319">
        <v>3.4570956230163499</v>
      </c>
      <c r="F319">
        <v>3.9178249835968</v>
      </c>
    </row>
    <row r="320" spans="1:6" x14ac:dyDescent="0.2">
      <c r="A320" s="6" t="s">
        <v>30</v>
      </c>
      <c r="B320" s="6" t="s">
        <v>38</v>
      </c>
      <c r="C320" s="6" t="s">
        <v>402</v>
      </c>
      <c r="D320">
        <v>3.4786474704742401</v>
      </c>
      <c r="E320">
        <v>3.61691117286682</v>
      </c>
      <c r="F320">
        <v>2.2932996749877899</v>
      </c>
    </row>
    <row r="321" spans="1:6" x14ac:dyDescent="0.2">
      <c r="A321" s="6" t="s">
        <v>34</v>
      </c>
      <c r="B321" s="6" t="s">
        <v>36</v>
      </c>
      <c r="C321" s="6" t="s">
        <v>403</v>
      </c>
      <c r="D321">
        <v>2.14373350143432</v>
      </c>
      <c r="E321">
        <v>4.1600894927978498</v>
      </c>
      <c r="F321">
        <v>3.4112851619720401</v>
      </c>
    </row>
    <row r="322" spans="1:6" x14ac:dyDescent="0.2">
      <c r="A322" s="6" t="s">
        <v>39</v>
      </c>
      <c r="B322" s="6" t="s">
        <v>22</v>
      </c>
      <c r="C322" s="6" t="s">
        <v>404</v>
      </c>
      <c r="D322">
        <v>2.0377597808837802</v>
      </c>
      <c r="E322">
        <v>3.5790996551513601</v>
      </c>
      <c r="F322">
        <v>4.3503761291503897</v>
      </c>
    </row>
    <row r="323" spans="1:6" x14ac:dyDescent="0.2">
      <c r="A323" s="6" t="s">
        <v>32</v>
      </c>
      <c r="B323" s="6" t="s">
        <v>25</v>
      </c>
      <c r="C323" s="6" t="s">
        <v>405</v>
      </c>
      <c r="D323">
        <v>4.03267478942871</v>
      </c>
      <c r="E323">
        <v>3.63705086708068</v>
      </c>
      <c r="F323">
        <v>2.0960953235626198</v>
      </c>
    </row>
    <row r="324" spans="1:6" x14ac:dyDescent="0.2">
      <c r="A324" s="6" t="s">
        <v>31</v>
      </c>
      <c r="B324" s="6" t="s">
        <v>37</v>
      </c>
      <c r="C324" s="6" t="s">
        <v>406</v>
      </c>
      <c r="D324">
        <v>3.7524733543395898</v>
      </c>
      <c r="E324">
        <v>5.0624752044677699</v>
      </c>
      <c r="F324">
        <v>1.86575102806091</v>
      </c>
    </row>
    <row r="325" spans="1:6" x14ac:dyDescent="0.2">
      <c r="A325" s="6" t="s">
        <v>33</v>
      </c>
      <c r="B325" s="6" t="s">
        <v>29</v>
      </c>
      <c r="C325" s="6" t="s">
        <v>407</v>
      </c>
      <c r="D325">
        <v>2.7217652797698899</v>
      </c>
      <c r="E325">
        <v>3.82358717918396</v>
      </c>
      <c r="F325">
        <v>2.6950044631957999</v>
      </c>
    </row>
    <row r="326" spans="1:6" x14ac:dyDescent="0.2">
      <c r="A326" s="6" t="s">
        <v>36</v>
      </c>
      <c r="B326" s="6" t="s">
        <v>30</v>
      </c>
      <c r="C326" s="6" t="s">
        <v>408</v>
      </c>
      <c r="D326">
        <v>2.9054553508758501</v>
      </c>
      <c r="E326">
        <v>3.3917500972747798</v>
      </c>
      <c r="F326">
        <v>2.7701845169067298</v>
      </c>
    </row>
    <row r="327" spans="1:6" x14ac:dyDescent="0.2">
      <c r="A327" s="6" t="s">
        <v>18</v>
      </c>
      <c r="B327" s="6" t="s">
        <v>39</v>
      </c>
      <c r="C327" s="6" t="s">
        <v>409</v>
      </c>
      <c r="D327">
        <v>2.9481947422027499</v>
      </c>
      <c r="E327">
        <v>3.3182117938995299</v>
      </c>
      <c r="F327">
        <v>2.78208875656127</v>
      </c>
    </row>
    <row r="328" spans="1:6" x14ac:dyDescent="0.2">
      <c r="A328" s="6" t="s">
        <v>38</v>
      </c>
      <c r="B328" s="6" t="s">
        <v>28</v>
      </c>
      <c r="C328" s="6" t="s">
        <v>410</v>
      </c>
      <c r="D328">
        <v>1.65670549869537</v>
      </c>
      <c r="E328">
        <v>4.8303041458129803</v>
      </c>
      <c r="F328">
        <v>5.2807755470275799</v>
      </c>
    </row>
    <row r="329" spans="1:6" x14ac:dyDescent="0.2">
      <c r="A329" s="6" t="s">
        <v>22</v>
      </c>
      <c r="B329" s="6" t="s">
        <v>31</v>
      </c>
      <c r="C329" s="6" t="s">
        <v>411</v>
      </c>
      <c r="D329">
        <v>1.5273406505584699</v>
      </c>
      <c r="E329">
        <v>5.3995485305786097</v>
      </c>
      <c r="F329">
        <v>6.2474021911620996</v>
      </c>
    </row>
    <row r="330" spans="1:6" x14ac:dyDescent="0.2">
      <c r="A330" s="6" t="s">
        <v>21</v>
      </c>
      <c r="B330" s="6" t="s">
        <v>40</v>
      </c>
      <c r="C330" s="6" t="s">
        <v>412</v>
      </c>
      <c r="D330">
        <v>18.294359207153299</v>
      </c>
      <c r="E330">
        <v>6.2779989242553702</v>
      </c>
      <c r="F330">
        <v>1.2721806764602599</v>
      </c>
    </row>
    <row r="331" spans="1:6" x14ac:dyDescent="0.2">
      <c r="A331" s="6" t="s">
        <v>25</v>
      </c>
      <c r="B331" s="6" t="s">
        <v>27</v>
      </c>
      <c r="C331" s="6" t="s">
        <v>413</v>
      </c>
      <c r="D331">
        <v>1.8686664104461601</v>
      </c>
      <c r="E331">
        <v>4.2170300483703604</v>
      </c>
      <c r="F331">
        <v>4.3912558555603001</v>
      </c>
    </row>
    <row r="332" spans="1:6" x14ac:dyDescent="0.2">
      <c r="A332" s="6" t="s">
        <v>37</v>
      </c>
      <c r="B332" s="6" t="s">
        <v>26</v>
      </c>
      <c r="C332" s="6" t="s">
        <v>414</v>
      </c>
      <c r="D332">
        <v>1.56992411613464</v>
      </c>
      <c r="E332">
        <v>4.7155199050903303</v>
      </c>
      <c r="F332">
        <v>6.6242346763610804</v>
      </c>
    </row>
    <row r="333" spans="1:6" x14ac:dyDescent="0.2">
      <c r="A333" s="6" t="s">
        <v>29</v>
      </c>
      <c r="B333" s="6" t="s">
        <v>32</v>
      </c>
      <c r="C333" s="6" t="s">
        <v>415</v>
      </c>
      <c r="D333">
        <v>2.1345770359039302</v>
      </c>
      <c r="E333">
        <v>3.0524599552154501</v>
      </c>
      <c r="F333">
        <v>4.9039211273193297</v>
      </c>
    </row>
    <row r="334" spans="1:6" x14ac:dyDescent="0.2">
      <c r="A334" s="6" t="s">
        <v>35</v>
      </c>
      <c r="B334" s="6" t="s">
        <v>33</v>
      </c>
      <c r="C334" s="6" t="s">
        <v>416</v>
      </c>
      <c r="D334">
        <v>2.1243507862090998</v>
      </c>
      <c r="E334">
        <v>4.0156130790710396</v>
      </c>
      <c r="F334">
        <v>3.5683703422546298</v>
      </c>
    </row>
    <row r="335" spans="1:6" x14ac:dyDescent="0.2">
      <c r="A335" s="6" t="s">
        <v>19</v>
      </c>
      <c r="B335" s="6" t="s">
        <v>34</v>
      </c>
      <c r="C335" s="6" t="s">
        <v>417</v>
      </c>
      <c r="D335">
        <v>1.71777272224426</v>
      </c>
      <c r="E335">
        <v>4.9915375709533603</v>
      </c>
      <c r="F335">
        <v>4.5974535942077601</v>
      </c>
    </row>
    <row r="336" spans="1:6" x14ac:dyDescent="0.2">
      <c r="A336" s="6" t="s">
        <v>40</v>
      </c>
      <c r="B336" s="6" t="s">
        <v>39</v>
      </c>
      <c r="C336" s="6" t="s">
        <v>418</v>
      </c>
      <c r="D336">
        <v>2.17618656158447</v>
      </c>
      <c r="E336">
        <v>3.71382713317871</v>
      </c>
      <c r="F336">
        <v>3.6870903968811</v>
      </c>
    </row>
    <row r="337" spans="1:6" x14ac:dyDescent="0.2">
      <c r="A337" s="6" t="s">
        <v>22</v>
      </c>
      <c r="B337" s="6" t="s">
        <v>21</v>
      </c>
      <c r="C337" s="6" t="s">
        <v>419</v>
      </c>
      <c r="D337">
        <v>1.2468221187591499</v>
      </c>
      <c r="E337">
        <v>8.4045705795287997</v>
      </c>
      <c r="F337">
        <v>12.6617431640625</v>
      </c>
    </row>
    <row r="338" spans="1:6" x14ac:dyDescent="0.2">
      <c r="A338" s="6" t="s">
        <v>38</v>
      </c>
      <c r="B338" s="6" t="s">
        <v>37</v>
      </c>
      <c r="C338" s="6" t="s">
        <v>420</v>
      </c>
      <c r="D338">
        <v>2.6227285861968901</v>
      </c>
      <c r="E338">
        <v>3.7644972801208398</v>
      </c>
      <c r="F338">
        <v>2.83223557472229</v>
      </c>
    </row>
    <row r="339" spans="1:6" x14ac:dyDescent="0.2">
      <c r="A339" s="6" t="s">
        <v>28</v>
      </c>
      <c r="B339" s="6" t="s">
        <v>26</v>
      </c>
      <c r="C339" s="6" t="s">
        <v>421</v>
      </c>
      <c r="D339">
        <v>2.0063285827636701</v>
      </c>
      <c r="E339">
        <v>3.6890704631805402</v>
      </c>
      <c r="F339">
        <v>4.33827781677246</v>
      </c>
    </row>
    <row r="340" spans="1:6" x14ac:dyDescent="0.2">
      <c r="A340" s="6" t="s">
        <v>25</v>
      </c>
      <c r="B340" s="6" t="s">
        <v>34</v>
      </c>
      <c r="C340" s="6" t="s">
        <v>422</v>
      </c>
      <c r="D340">
        <v>1.77588391304016</v>
      </c>
      <c r="E340">
        <v>4.38494396209716</v>
      </c>
      <c r="F340">
        <v>4.7881932258605904</v>
      </c>
    </row>
    <row r="341" spans="1:6" x14ac:dyDescent="0.2">
      <c r="A341" s="6" t="s">
        <v>40</v>
      </c>
      <c r="B341" s="6" t="s">
        <v>27</v>
      </c>
      <c r="C341" s="6" t="s">
        <v>423</v>
      </c>
      <c r="D341">
        <v>1.74496090412139</v>
      </c>
      <c r="E341">
        <v>3.8870496749877899</v>
      </c>
      <c r="F341">
        <v>5.8942575454711896</v>
      </c>
    </row>
    <row r="342" spans="1:6" x14ac:dyDescent="0.2">
      <c r="A342" s="6" t="s">
        <v>22</v>
      </c>
      <c r="B342" s="6" t="s">
        <v>36</v>
      </c>
      <c r="C342" s="6" t="s">
        <v>424</v>
      </c>
      <c r="D342">
        <v>1.4139169454574501</v>
      </c>
      <c r="E342">
        <v>6.4213280677795401</v>
      </c>
      <c r="F342">
        <v>7.2985329627990696</v>
      </c>
    </row>
    <row r="343" spans="1:6" x14ac:dyDescent="0.2">
      <c r="A343" s="6" t="s">
        <v>31</v>
      </c>
      <c r="B343" s="6" t="s">
        <v>18</v>
      </c>
      <c r="C343" s="6" t="s">
        <v>425</v>
      </c>
      <c r="D343">
        <v>3.0265924930572501</v>
      </c>
      <c r="E343">
        <v>3.3108940124511701</v>
      </c>
      <c r="F343">
        <v>2.7206282615661599</v>
      </c>
    </row>
    <row r="344" spans="1:6" x14ac:dyDescent="0.2">
      <c r="A344" s="6" t="s">
        <v>39</v>
      </c>
      <c r="B344" s="6" t="s">
        <v>37</v>
      </c>
      <c r="C344" s="6" t="s">
        <v>426</v>
      </c>
      <c r="D344">
        <v>3.9242587089538499</v>
      </c>
      <c r="E344">
        <v>5.4214744567870996</v>
      </c>
      <c r="F344">
        <v>1.7834116220474201</v>
      </c>
    </row>
    <row r="345" spans="1:6" x14ac:dyDescent="0.2">
      <c r="A345" s="6" t="s">
        <v>29</v>
      </c>
      <c r="B345" s="6" t="s">
        <v>19</v>
      </c>
      <c r="C345" s="6" t="s">
        <v>427</v>
      </c>
      <c r="D345">
        <v>1.6889691352844201</v>
      </c>
      <c r="E345">
        <v>4.59020566940307</v>
      </c>
      <c r="F345">
        <v>5.2612833976745597</v>
      </c>
    </row>
    <row r="346" spans="1:6" x14ac:dyDescent="0.2">
      <c r="A346" s="6" t="s">
        <v>30</v>
      </c>
      <c r="B346" s="6" t="s">
        <v>32</v>
      </c>
      <c r="C346" s="6" t="s">
        <v>428</v>
      </c>
      <c r="D346">
        <v>2.10859870910644</v>
      </c>
      <c r="E346">
        <v>3.4701607227325399</v>
      </c>
      <c r="F346">
        <v>4.2091035842895499</v>
      </c>
    </row>
    <row r="347" spans="1:6" x14ac:dyDescent="0.2">
      <c r="A347" s="6" t="s">
        <v>38</v>
      </c>
      <c r="B347" s="6" t="s">
        <v>33</v>
      </c>
      <c r="C347" s="6" t="s">
        <v>429</v>
      </c>
      <c r="D347">
        <v>1.6189894676208401</v>
      </c>
      <c r="E347">
        <v>5.7510881423950098</v>
      </c>
      <c r="F347">
        <v>4.7972984313964799</v>
      </c>
    </row>
    <row r="348" spans="1:6" x14ac:dyDescent="0.2">
      <c r="A348" s="6" t="s">
        <v>21</v>
      </c>
      <c r="B348" s="6" t="s">
        <v>35</v>
      </c>
      <c r="C348" s="6" t="s">
        <v>430</v>
      </c>
      <c r="D348">
        <v>3.4920082092285099</v>
      </c>
      <c r="E348">
        <v>3.2596509456634499</v>
      </c>
      <c r="F348">
        <v>2.4579052925109801</v>
      </c>
    </row>
    <row r="349" spans="1:6" x14ac:dyDescent="0.2">
      <c r="A349" s="6" t="s">
        <v>34</v>
      </c>
      <c r="B349" s="6" t="s">
        <v>30</v>
      </c>
      <c r="C349" s="6" t="s">
        <v>431</v>
      </c>
      <c r="D349">
        <v>2.6309058666229199</v>
      </c>
      <c r="E349">
        <v>3.6729595661163299</v>
      </c>
      <c r="F349">
        <v>2.8765158653259202</v>
      </c>
    </row>
    <row r="350" spans="1:6" x14ac:dyDescent="0.2">
      <c r="A350" s="6" t="s">
        <v>26</v>
      </c>
      <c r="B350" s="6" t="s">
        <v>31</v>
      </c>
      <c r="C350" s="6" t="s">
        <v>432</v>
      </c>
      <c r="D350">
        <v>1.84090840816497</v>
      </c>
      <c r="E350">
        <v>4.6072106361389098</v>
      </c>
      <c r="F350">
        <v>4.1712059974670401</v>
      </c>
    </row>
    <row r="351" spans="1:6" x14ac:dyDescent="0.2">
      <c r="A351" s="6" t="s">
        <v>37</v>
      </c>
      <c r="B351" s="6" t="s">
        <v>28</v>
      </c>
      <c r="C351" s="6" t="s">
        <v>433</v>
      </c>
      <c r="D351">
        <v>2.2727031707763601</v>
      </c>
      <c r="E351">
        <v>3.4708592891693102</v>
      </c>
      <c r="F351">
        <v>3.6780626773834202</v>
      </c>
    </row>
    <row r="352" spans="1:6" x14ac:dyDescent="0.2">
      <c r="A352" s="6" t="s">
        <v>18</v>
      </c>
      <c r="B352" s="6" t="s">
        <v>25</v>
      </c>
      <c r="C352" s="6" t="s">
        <v>434</v>
      </c>
      <c r="D352">
        <v>3.4746189117431601</v>
      </c>
      <c r="E352">
        <v>3.4066250324249201</v>
      </c>
      <c r="F352">
        <v>2.3886132240295401</v>
      </c>
    </row>
    <row r="353" spans="1:6" x14ac:dyDescent="0.2">
      <c r="A353" s="6" t="s">
        <v>32</v>
      </c>
      <c r="B353" s="6" t="s">
        <v>21</v>
      </c>
      <c r="C353" s="6" t="s">
        <v>435</v>
      </c>
      <c r="D353">
        <v>3.4275016784667902</v>
      </c>
      <c r="E353">
        <v>3.2285881042480402</v>
      </c>
      <c r="F353">
        <v>2.5093514919281001</v>
      </c>
    </row>
    <row r="354" spans="1:6" x14ac:dyDescent="0.2">
      <c r="A354" s="6" t="s">
        <v>27</v>
      </c>
      <c r="B354" s="6" t="s">
        <v>29</v>
      </c>
      <c r="C354" s="6" t="s">
        <v>436</v>
      </c>
      <c r="D354">
        <v>2.9827859401702801</v>
      </c>
      <c r="E354">
        <v>3.7372350692749001</v>
      </c>
      <c r="F354">
        <v>2.5178422927856401</v>
      </c>
    </row>
    <row r="355" spans="1:6" x14ac:dyDescent="0.2">
      <c r="A355" s="6" t="s">
        <v>19</v>
      </c>
      <c r="B355" s="6" t="s">
        <v>38</v>
      </c>
      <c r="C355" s="6" t="s">
        <v>437</v>
      </c>
      <c r="D355">
        <v>1.73324251174926</v>
      </c>
      <c r="E355">
        <v>4.5275130271911603</v>
      </c>
      <c r="F355">
        <v>4.9462118148803702</v>
      </c>
    </row>
    <row r="356" spans="1:6" x14ac:dyDescent="0.2">
      <c r="A356" s="6" t="s">
        <v>33</v>
      </c>
      <c r="B356" s="6" t="s">
        <v>40</v>
      </c>
      <c r="C356" s="6" t="s">
        <v>438</v>
      </c>
      <c r="D356">
        <v>15.807679176330501</v>
      </c>
      <c r="E356">
        <v>5.7802209854125897</v>
      </c>
      <c r="F356">
        <v>1.30935323238372</v>
      </c>
    </row>
    <row r="357" spans="1:6" x14ac:dyDescent="0.2">
      <c r="A357" s="6" t="s">
        <v>36</v>
      </c>
      <c r="B357" s="6" t="s">
        <v>39</v>
      </c>
      <c r="C357" s="6" t="s">
        <v>439</v>
      </c>
      <c r="D357">
        <v>3.1709725856781001</v>
      </c>
      <c r="E357">
        <v>3.4976379871368399</v>
      </c>
      <c r="F357">
        <v>2.5079493522643999</v>
      </c>
    </row>
    <row r="358" spans="1:6" x14ac:dyDescent="0.2">
      <c r="A358" s="6" t="s">
        <v>35</v>
      </c>
      <c r="B358" s="6" t="s">
        <v>22</v>
      </c>
      <c r="C358" s="6" t="s">
        <v>440</v>
      </c>
      <c r="D358">
        <v>4.1231336593627903</v>
      </c>
      <c r="E358">
        <v>3.5790956020355198</v>
      </c>
      <c r="F358">
        <v>2.0917623043060298</v>
      </c>
    </row>
    <row r="359" spans="1:6" x14ac:dyDescent="0.2">
      <c r="A359" s="6" t="s">
        <v>29</v>
      </c>
      <c r="B359" s="6" t="s">
        <v>38</v>
      </c>
      <c r="C359" s="6" t="s">
        <v>441</v>
      </c>
      <c r="D359">
        <v>1.6923519372939999</v>
      </c>
      <c r="E359">
        <v>4.3967089653015101</v>
      </c>
      <c r="F359">
        <v>5.5046820640563903</v>
      </c>
    </row>
    <row r="360" spans="1:6" x14ac:dyDescent="0.2">
      <c r="A360" s="6" t="s">
        <v>31</v>
      </c>
      <c r="B360" s="6" t="s">
        <v>36</v>
      </c>
      <c r="C360" s="6" t="s">
        <v>442</v>
      </c>
      <c r="D360">
        <v>2.6380956172943102</v>
      </c>
      <c r="E360">
        <v>3.4742634296417201</v>
      </c>
      <c r="F360">
        <v>3.0020306110382</v>
      </c>
    </row>
    <row r="361" spans="1:6" x14ac:dyDescent="0.2">
      <c r="A361" s="6" t="s">
        <v>30</v>
      </c>
      <c r="B361" s="6" t="s">
        <v>19</v>
      </c>
      <c r="C361" s="6" t="s">
        <v>443</v>
      </c>
      <c r="D361">
        <v>1.86065161228179</v>
      </c>
      <c r="E361">
        <v>4.4366044998168901</v>
      </c>
      <c r="F361">
        <v>4.2166290283203098</v>
      </c>
    </row>
    <row r="362" spans="1:6" x14ac:dyDescent="0.2">
      <c r="A362" s="6" t="s">
        <v>21</v>
      </c>
      <c r="B362" s="6" t="s">
        <v>18</v>
      </c>
      <c r="C362" s="6" t="s">
        <v>444</v>
      </c>
      <c r="D362">
        <v>3.2551789283752401</v>
      </c>
      <c r="E362">
        <v>3.2553796768188401</v>
      </c>
      <c r="F362">
        <v>2.5932712554931601</v>
      </c>
    </row>
    <row r="363" spans="1:6" x14ac:dyDescent="0.2">
      <c r="A363" s="6" t="s">
        <v>22</v>
      </c>
      <c r="B363" s="6" t="s">
        <v>26</v>
      </c>
      <c r="C363" s="6" t="s">
        <v>445</v>
      </c>
      <c r="D363">
        <v>1.33906245231628</v>
      </c>
      <c r="E363">
        <v>6.8807020187377903</v>
      </c>
      <c r="F363">
        <v>9.2700033187866193</v>
      </c>
    </row>
    <row r="364" spans="1:6" x14ac:dyDescent="0.2">
      <c r="A364" s="6" t="s">
        <v>28</v>
      </c>
      <c r="B364" s="6" t="s">
        <v>33</v>
      </c>
      <c r="C364" s="6" t="s">
        <v>446</v>
      </c>
      <c r="D364">
        <v>3.0943517684936501</v>
      </c>
      <c r="E364">
        <v>3.3837921619415199</v>
      </c>
      <c r="F364">
        <v>2.6225783824920601</v>
      </c>
    </row>
    <row r="365" spans="1:6" x14ac:dyDescent="0.2">
      <c r="A365" s="6" t="s">
        <v>25</v>
      </c>
      <c r="B365" s="6" t="s">
        <v>37</v>
      </c>
      <c r="C365" s="6" t="s">
        <v>447</v>
      </c>
      <c r="D365">
        <v>2.72301721572875</v>
      </c>
      <c r="E365">
        <v>3.7583222389221098</v>
      </c>
      <c r="F365">
        <v>2.7271425724029501</v>
      </c>
    </row>
    <row r="366" spans="1:6" x14ac:dyDescent="0.2">
      <c r="A366" s="6" t="s">
        <v>39</v>
      </c>
      <c r="B366" s="6" t="s">
        <v>27</v>
      </c>
      <c r="C366" s="6" t="s">
        <v>448</v>
      </c>
      <c r="D366">
        <v>2.68621397018432</v>
      </c>
      <c r="E366">
        <v>3.26675820350646</v>
      </c>
      <c r="F366">
        <v>3.1093084812164302</v>
      </c>
    </row>
    <row r="367" spans="1:6" x14ac:dyDescent="0.2">
      <c r="A367" s="6" t="s">
        <v>38</v>
      </c>
      <c r="B367" s="6" t="s">
        <v>32</v>
      </c>
      <c r="C367" s="6" t="s">
        <v>449</v>
      </c>
      <c r="D367">
        <v>1.56499648094177</v>
      </c>
      <c r="E367">
        <v>5.3759241104125897</v>
      </c>
      <c r="F367">
        <v>5.7140769958495996</v>
      </c>
    </row>
    <row r="368" spans="1:6" x14ac:dyDescent="0.2">
      <c r="A368" s="6" t="s">
        <v>40</v>
      </c>
      <c r="B368" s="6" t="s">
        <v>34</v>
      </c>
      <c r="C368" s="6" t="s">
        <v>450</v>
      </c>
      <c r="D368">
        <v>1.8223862648010201</v>
      </c>
      <c r="E368">
        <v>4.02424764633178</v>
      </c>
      <c r="F368">
        <v>4.9315690994262598</v>
      </c>
    </row>
    <row r="369" spans="1:6" x14ac:dyDescent="0.2">
      <c r="A369" s="6" t="s">
        <v>29</v>
      </c>
      <c r="B369" s="6" t="s">
        <v>35</v>
      </c>
      <c r="C369" s="6" t="s">
        <v>451</v>
      </c>
      <c r="D369">
        <v>2.0179238319396902</v>
      </c>
      <c r="E369">
        <v>3.6506898403167698</v>
      </c>
      <c r="F369">
        <v>4.33801221847534</v>
      </c>
    </row>
    <row r="370" spans="1:6" x14ac:dyDescent="0.2">
      <c r="A370" s="6" t="s">
        <v>38</v>
      </c>
      <c r="B370" s="6" t="s">
        <v>40</v>
      </c>
      <c r="C370" s="6" t="s">
        <v>452</v>
      </c>
      <c r="D370">
        <v>5.9046835899353001</v>
      </c>
      <c r="E370">
        <v>3.5757997035980198</v>
      </c>
      <c r="F370">
        <v>1.81493067741394</v>
      </c>
    </row>
    <row r="371" spans="1:6" x14ac:dyDescent="0.2">
      <c r="A371" s="6" t="s">
        <v>37</v>
      </c>
      <c r="B371" s="6" t="s">
        <v>34</v>
      </c>
      <c r="C371" s="6" t="s">
        <v>453</v>
      </c>
      <c r="D371">
        <v>1.7636578083038299</v>
      </c>
      <c r="E371">
        <v>5.0536956787109304</v>
      </c>
      <c r="F371">
        <v>4.2531194686889604</v>
      </c>
    </row>
    <row r="372" spans="1:6" x14ac:dyDescent="0.2">
      <c r="A372" s="6" t="s">
        <v>19</v>
      </c>
      <c r="B372" s="6" t="s">
        <v>28</v>
      </c>
      <c r="C372" s="6" t="s">
        <v>454</v>
      </c>
      <c r="D372">
        <v>2.1135778427124001</v>
      </c>
      <c r="E372">
        <v>3.9323701858520499</v>
      </c>
      <c r="F372">
        <v>3.6687953472137398</v>
      </c>
    </row>
    <row r="373" spans="1:6" x14ac:dyDescent="0.2">
      <c r="A373" s="6" t="s">
        <v>27</v>
      </c>
      <c r="B373" s="6" t="s">
        <v>31</v>
      </c>
      <c r="C373" s="6" t="s">
        <v>455</v>
      </c>
      <c r="D373">
        <v>3.0723853111267001</v>
      </c>
      <c r="E373">
        <v>3.2386379241943302</v>
      </c>
      <c r="F373">
        <v>2.7341217994689901</v>
      </c>
    </row>
    <row r="374" spans="1:6" x14ac:dyDescent="0.2">
      <c r="A374" s="6" t="s">
        <v>34</v>
      </c>
      <c r="B374" s="6" t="s">
        <v>29</v>
      </c>
      <c r="C374" s="6" t="s">
        <v>456</v>
      </c>
      <c r="D374">
        <v>2.09197545051574</v>
      </c>
      <c r="E374">
        <v>4.1423683166503897</v>
      </c>
      <c r="F374">
        <v>3.56410813331604</v>
      </c>
    </row>
    <row r="375" spans="1:6" x14ac:dyDescent="0.2">
      <c r="A375" s="6" t="s">
        <v>36</v>
      </c>
      <c r="B375" s="6" t="s">
        <v>40</v>
      </c>
      <c r="C375" s="6" t="s">
        <v>457</v>
      </c>
      <c r="D375">
        <v>10.058361053466699</v>
      </c>
      <c r="E375">
        <v>4.4385251998901296</v>
      </c>
      <c r="F375">
        <v>1.4808666706085201</v>
      </c>
    </row>
    <row r="376" spans="1:6" x14ac:dyDescent="0.2">
      <c r="A376" s="6" t="s">
        <v>33</v>
      </c>
      <c r="B376" s="6" t="s">
        <v>25</v>
      </c>
      <c r="C376" s="6" t="s">
        <v>458</v>
      </c>
      <c r="D376">
        <v>2.4304943084716699</v>
      </c>
      <c r="E376">
        <v>3.6327667236328098</v>
      </c>
      <c r="F376">
        <v>3.19194364547729</v>
      </c>
    </row>
    <row r="377" spans="1:6" x14ac:dyDescent="0.2">
      <c r="A377" s="6" t="s">
        <v>26</v>
      </c>
      <c r="B377" s="6" t="s">
        <v>38</v>
      </c>
      <c r="C377" s="6" t="s">
        <v>459</v>
      </c>
      <c r="D377">
        <v>2.0166556835174498</v>
      </c>
      <c r="E377">
        <v>4.2325410842895499</v>
      </c>
      <c r="F377">
        <v>3.7332262992858798</v>
      </c>
    </row>
    <row r="378" spans="1:6" x14ac:dyDescent="0.2">
      <c r="A378" s="6" t="s">
        <v>35</v>
      </c>
      <c r="B378" s="6" t="s">
        <v>39</v>
      </c>
      <c r="C378" s="6" t="s">
        <v>460</v>
      </c>
      <c r="D378">
        <v>2.6538400650024401</v>
      </c>
      <c r="E378">
        <v>3.7226436138153001</v>
      </c>
      <c r="F378">
        <v>2.8203876018524099</v>
      </c>
    </row>
    <row r="379" spans="1:6" x14ac:dyDescent="0.2">
      <c r="A379" s="6" t="s">
        <v>32</v>
      </c>
      <c r="B379" s="6" t="s">
        <v>22</v>
      </c>
      <c r="C379" s="6" t="s">
        <v>461</v>
      </c>
      <c r="D379">
        <v>5.1756463050842196</v>
      </c>
      <c r="E379">
        <v>5.2568836212158203</v>
      </c>
      <c r="F379">
        <v>1.6219004392623899</v>
      </c>
    </row>
    <row r="380" spans="1:6" x14ac:dyDescent="0.2">
      <c r="A380" s="6" t="s">
        <v>18</v>
      </c>
      <c r="B380" s="6" t="s">
        <v>30</v>
      </c>
      <c r="C380" s="6" t="s">
        <v>462</v>
      </c>
      <c r="D380">
        <v>4.0182776451110804</v>
      </c>
      <c r="E380">
        <v>4.9115633964538503</v>
      </c>
      <c r="F380">
        <v>1.8263639211654601</v>
      </c>
    </row>
    <row r="381" spans="1:6" x14ac:dyDescent="0.2">
      <c r="A381" s="6" t="s">
        <v>37</v>
      </c>
      <c r="B381" s="6" t="s">
        <v>21</v>
      </c>
      <c r="C381" s="6" t="s">
        <v>463</v>
      </c>
      <c r="D381">
        <v>1.4976611137390099</v>
      </c>
      <c r="E381">
        <v>5.1660833358764604</v>
      </c>
      <c r="F381">
        <v>7.2086634635925204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9</vt:i4>
      </vt:variant>
    </vt:vector>
  </HeadingPairs>
  <TitlesOfParts>
    <vt:vector size="16" baseType="lpstr">
      <vt:lpstr>Feuil1</vt:lpstr>
      <vt:lpstr>Stats Précision</vt:lpstr>
      <vt:lpstr>XGBoost3</vt:lpstr>
      <vt:lpstr>XGBoost1</vt:lpstr>
      <vt:lpstr>XGBoost2</vt:lpstr>
      <vt:lpstr>Conv1</vt:lpstr>
      <vt:lpstr>Conv2</vt:lpstr>
      <vt:lpstr>Feuil1!E0</vt:lpstr>
      <vt:lpstr>'Stats Précision'!E0</vt:lpstr>
      <vt:lpstr>Feuil1!E0_2</vt:lpstr>
      <vt:lpstr>Feuil1!E0_3</vt:lpstr>
      <vt:lpstr>XGBoost1!Prédiction</vt:lpstr>
      <vt:lpstr>XGBoost2!Prédiction</vt:lpstr>
      <vt:lpstr>Conv1!Prédiction2</vt:lpstr>
      <vt:lpstr>Conv2!Prédiction3</vt:lpstr>
      <vt:lpstr>XGBoost3!Prédiction5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Derly</dc:creator>
  <cp:lastModifiedBy>Mathieu Derly</cp:lastModifiedBy>
  <dcterms:created xsi:type="dcterms:W3CDTF">2024-01-22T13:29:41Z</dcterms:created>
  <dcterms:modified xsi:type="dcterms:W3CDTF">2024-01-23T16:38:14Z</dcterms:modified>
</cp:coreProperties>
</file>