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shira\Downloads\"/>
    </mc:Choice>
  </mc:AlternateContent>
  <xr:revisionPtr revIDLastSave="0" documentId="8_{5EB1FC2E-E0DF-424E-8311-E0B43E7CDC23}" xr6:coauthVersionLast="47" xr6:coauthVersionMax="47" xr10:uidLastSave="{00000000-0000-0000-0000-000000000000}"/>
  <bookViews>
    <workbookView xWindow="-108" yWindow="-108" windowWidth="23256" windowHeight="12456" tabRatio="522" activeTab="3" xr2:uid="{00000000-000D-0000-FFFF-FFFF00000000}"/>
  </bookViews>
  <sheets>
    <sheet name="Sprint 1" sheetId="25" r:id="rId1"/>
    <sheet name="Sprint 2" sheetId="28" r:id="rId2"/>
    <sheet name="Sprint 3" sheetId="29" r:id="rId3"/>
    <sheet name="Sprint 4" sheetId="30" r:id="rId4"/>
    <sheet name="Plantilla Sprint" sheetId="27" state="hidden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4">'Plantilla Sprint'!$F$18</definedName>
    <definedName name="DoneDays" localSheetId="0">'Sprint 1'!$F$18</definedName>
    <definedName name="DoneDays" localSheetId="1">'Sprint 2'!$F$18</definedName>
    <definedName name="DoneDays" localSheetId="2">'Sprint 3'!$F$18</definedName>
    <definedName name="DoneDays" localSheetId="3">'Sprint 4'!$F$18</definedName>
    <definedName name="DoneDays">#REF!</definedName>
    <definedName name="ImplementationDays" localSheetId="4">'Plantilla Sprint'!$D$16</definedName>
    <definedName name="ImplementationDays" localSheetId="0">'Sprint 1'!$D$16</definedName>
    <definedName name="ImplementationDays" localSheetId="1">'Sprint 2'!$D$16</definedName>
    <definedName name="ImplementationDays" localSheetId="2">'Sprint 3'!$D$16</definedName>
    <definedName name="ImplementationDays" localSheetId="3">'Sprint 4'!$D$16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4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RealValues" localSheetId="2">OFFSET('Sprint 3'!$H$17,0,0,1,'Sprint 3'!DoneDays)</definedName>
    <definedName name="RealValues" localSheetId="3">OFFSET('Sprint 4'!$H$17,0,0,1,'Sprint 4'!DoneDays)</definedName>
    <definedName name="Sprint">#REF!</definedName>
    <definedName name="SprintCount">#REF!</definedName>
    <definedName name="SprintsInTrend">#REF!</definedName>
    <definedName name="SprintTasks" localSheetId="4">'Plantilla Sprint'!$C$21:$AF$70</definedName>
    <definedName name="SprintTasks" localSheetId="0">'Sprint 1'!$C$21:$AF$70</definedName>
    <definedName name="SprintTasks" localSheetId="1">'Sprint 2'!$C$21:$AF$70</definedName>
    <definedName name="SprintTasks" localSheetId="2">'Sprint 3'!$C$21:$AF$69</definedName>
    <definedName name="SprintTasks" localSheetId="3">'Sprint 4'!$C$21:$AF$70</definedName>
    <definedName name="SprintTasks">#REF!</definedName>
    <definedName name="Status">#REF!</definedName>
    <definedName name="StoryName">#REF!</definedName>
    <definedName name="TaskRows" localSheetId="4">'Plantilla Sprint'!$D$18</definedName>
    <definedName name="TaskRows" localSheetId="0">'Sprint 1'!$D$18</definedName>
    <definedName name="TaskRows" localSheetId="1">'Sprint 2'!$D$18</definedName>
    <definedName name="TaskRows" localSheetId="2">'Sprint 3'!$D$18</definedName>
    <definedName name="TaskRows" localSheetId="3">'Sprint 4'!$D$18</definedName>
    <definedName name="TaskRows">#REF!</definedName>
    <definedName name="TaskStatus" localSheetId="4">'Plantilla Sprint'!$F$21:$F$65</definedName>
    <definedName name="TaskStatus" localSheetId="0">'Sprint 1'!$F$21:$F$65</definedName>
    <definedName name="TaskStatus" localSheetId="1">'Sprint 2'!$F$21:$F$65</definedName>
    <definedName name="TaskStatus" localSheetId="2">'Sprint 3'!$F$21:$F$64</definedName>
    <definedName name="TaskStatus" localSheetId="3">'Sprint 4'!$F$21:$F$65</definedName>
    <definedName name="TaskStatus">#REF!</definedName>
    <definedName name="TaskStoryID" localSheetId="4">'Plantilla Sprint'!$D$21:$D$60</definedName>
    <definedName name="TaskStoryID" localSheetId="0">'Sprint 1'!$D$21:$D$60</definedName>
    <definedName name="TaskStoryID" localSheetId="1">'Sprint 2'!$D$21:$D$60</definedName>
    <definedName name="TaskStoryID" localSheetId="2">'Sprint 3'!$D$21:$D$59</definedName>
    <definedName name="TaskStoryID" localSheetId="3">'Sprint 4'!$D$21:$D$60</definedName>
    <definedName name="TaskStoryID">#REF!</definedName>
    <definedName name="TotalEffort" localSheetId="4">'Plantilla Sprint'!$G$17</definedName>
    <definedName name="TotalEffort" localSheetId="0">'Sprint 1'!$G$17</definedName>
    <definedName name="TotalEffort" localSheetId="1">'Sprint 2'!$G$17</definedName>
    <definedName name="TotalEffort" localSheetId="2">'Sprint 3'!$G$17</definedName>
    <definedName name="TotalEffort" localSheetId="3">'Sprint 4'!$G$17</definedName>
    <definedName name="TotalEffort">#REF!</definedName>
    <definedName name="TrendDays" localSheetId="4">'Plantilla Sprint'!$F$20</definedName>
    <definedName name="TrendDays" localSheetId="0">'Sprint 1'!$F$20</definedName>
    <definedName name="TrendDays" localSheetId="1">'Sprint 2'!$F$20</definedName>
    <definedName name="TrendDays" localSheetId="2">'Sprint 3'!$F$20</definedName>
    <definedName name="TrendDays" localSheetId="3">'Sprint 4'!$F$20</definedName>
    <definedName name="TrendDays">#REF!</definedName>
    <definedName name="TrendOffset">#REF!</definedName>
    <definedName name="TrendSprintCount">#REF!</definedName>
  </definedNames>
  <calcPr calcId="191029"/>
</workbook>
</file>

<file path=xl/calcChain.xml><?xml version="1.0" encoding="utf-8"?>
<calcChain xmlns="http://schemas.openxmlformats.org/spreadsheetml/2006/main">
  <c r="H31" i="30" l="1"/>
  <c r="H30" i="30"/>
  <c r="H29" i="30"/>
  <c r="H28" i="30"/>
  <c r="H27" i="30"/>
  <c r="H26" i="30"/>
  <c r="H25" i="30"/>
  <c r="H24" i="30"/>
  <c r="H23" i="30"/>
  <c r="H22" i="30"/>
  <c r="F58" i="29"/>
  <c r="H30" i="29"/>
  <c r="H29" i="29"/>
  <c r="H28" i="29"/>
  <c r="H27" i="29"/>
  <c r="H26" i="29"/>
  <c r="H25" i="29"/>
  <c r="H24" i="29"/>
  <c r="H23" i="29"/>
  <c r="H22" i="29"/>
  <c r="H27" i="28"/>
  <c r="H24" i="28"/>
  <c r="F71" i="30"/>
  <c r="H66" i="30"/>
  <c r="H65" i="30"/>
  <c r="H64" i="30"/>
  <c r="H63" i="30"/>
  <c r="F63" i="30"/>
  <c r="H62" i="30"/>
  <c r="F62" i="30"/>
  <c r="H61" i="30"/>
  <c r="F61" i="30"/>
  <c r="H60" i="30"/>
  <c r="F60" i="30"/>
  <c r="H59" i="30"/>
  <c r="F59" i="30"/>
  <c r="H58" i="30"/>
  <c r="F58" i="30"/>
  <c r="H57" i="30"/>
  <c r="F57" i="30"/>
  <c r="H56" i="30"/>
  <c r="F56" i="30"/>
  <c r="H55" i="30"/>
  <c r="F55" i="30"/>
  <c r="H54" i="30"/>
  <c r="F54" i="30"/>
  <c r="H53" i="30"/>
  <c r="F53" i="30"/>
  <c r="H52" i="30"/>
  <c r="F52" i="30"/>
  <c r="H51" i="30"/>
  <c r="F51" i="30"/>
  <c r="H50" i="30"/>
  <c r="F50" i="30"/>
  <c r="H49" i="30"/>
  <c r="F49" i="30"/>
  <c r="H48" i="30"/>
  <c r="F48" i="30"/>
  <c r="H47" i="30"/>
  <c r="F47" i="30"/>
  <c r="H46" i="30"/>
  <c r="F46" i="30"/>
  <c r="H45" i="30"/>
  <c r="F45" i="30"/>
  <c r="H44" i="30"/>
  <c r="F44" i="30"/>
  <c r="H43" i="30"/>
  <c r="F43" i="30"/>
  <c r="H42" i="30"/>
  <c r="F42" i="30"/>
  <c r="H41" i="30"/>
  <c r="F41" i="30"/>
  <c r="H40" i="30"/>
  <c r="F40" i="30"/>
  <c r="H39" i="30"/>
  <c r="F39" i="30"/>
  <c r="H38" i="30"/>
  <c r="F38" i="30"/>
  <c r="H37" i="30"/>
  <c r="F37" i="30"/>
  <c r="H36" i="30"/>
  <c r="H35" i="30"/>
  <c r="H34" i="30"/>
  <c r="H33" i="30"/>
  <c r="H32" i="30"/>
  <c r="I21" i="30"/>
  <c r="J21" i="30" s="1"/>
  <c r="D18" i="30"/>
  <c r="Z17" i="30" s="1"/>
  <c r="F70" i="29"/>
  <c r="H65" i="29"/>
  <c r="H64" i="29"/>
  <c r="H63" i="29"/>
  <c r="H62" i="29"/>
  <c r="F62" i="29"/>
  <c r="H61" i="29"/>
  <c r="F61" i="29"/>
  <c r="H60" i="29"/>
  <c r="F60" i="29"/>
  <c r="H59" i="29"/>
  <c r="F59" i="29"/>
  <c r="H58" i="29"/>
  <c r="H57" i="29"/>
  <c r="F57" i="29"/>
  <c r="H56" i="29"/>
  <c r="F56" i="29"/>
  <c r="H55" i="29"/>
  <c r="F55" i="29"/>
  <c r="H54" i="29"/>
  <c r="F54" i="29"/>
  <c r="H53" i="29"/>
  <c r="F53" i="29"/>
  <c r="H52" i="29"/>
  <c r="F52" i="29"/>
  <c r="H51" i="29"/>
  <c r="F51" i="29"/>
  <c r="H50" i="29"/>
  <c r="F50" i="29"/>
  <c r="H49" i="29"/>
  <c r="F49" i="29"/>
  <c r="H48" i="29"/>
  <c r="F48" i="29"/>
  <c r="H47" i="29"/>
  <c r="F47" i="29"/>
  <c r="H46" i="29"/>
  <c r="F46" i="29"/>
  <c r="H45" i="29"/>
  <c r="F45" i="29"/>
  <c r="H44" i="29"/>
  <c r="F44" i="29"/>
  <c r="H43" i="29"/>
  <c r="F43" i="29"/>
  <c r="H42" i="29"/>
  <c r="F42" i="29"/>
  <c r="H41" i="29"/>
  <c r="F41" i="29"/>
  <c r="H40" i="29"/>
  <c r="F40" i="29"/>
  <c r="H39" i="29"/>
  <c r="F39" i="29"/>
  <c r="H38" i="29"/>
  <c r="F38" i="29"/>
  <c r="H37" i="29"/>
  <c r="F37" i="29"/>
  <c r="H36" i="29"/>
  <c r="F36" i="29"/>
  <c r="H35" i="29"/>
  <c r="F35" i="29"/>
  <c r="H34" i="29"/>
  <c r="F34" i="29"/>
  <c r="H33" i="29"/>
  <c r="F33" i="29"/>
  <c r="H32" i="29"/>
  <c r="F32" i="29"/>
  <c r="H31" i="29"/>
  <c r="F31" i="29"/>
  <c r="I21" i="29"/>
  <c r="J21" i="29" s="1"/>
  <c r="K21" i="29" s="1"/>
  <c r="D18" i="29"/>
  <c r="Z17" i="29" s="1"/>
  <c r="AF29" i="28"/>
  <c r="AE29" i="28"/>
  <c r="H29" i="28"/>
  <c r="AF28" i="28"/>
  <c r="AE28" i="28"/>
  <c r="H28" i="28"/>
  <c r="AF27" i="28"/>
  <c r="AE27" i="28"/>
  <c r="AF26" i="28"/>
  <c r="AE26" i="28"/>
  <c r="H26" i="28"/>
  <c r="F40" i="28"/>
  <c r="H41" i="28"/>
  <c r="F27" i="25"/>
  <c r="H27" i="25"/>
  <c r="AE27" i="25"/>
  <c r="AF27" i="25"/>
  <c r="H22" i="25"/>
  <c r="AF26" i="25"/>
  <c r="AE26" i="25"/>
  <c r="H26" i="25"/>
  <c r="AF25" i="25"/>
  <c r="AE25" i="25"/>
  <c r="H25" i="25"/>
  <c r="AF24" i="25"/>
  <c r="AE24" i="25"/>
  <c r="H24" i="25"/>
  <c r="K17" i="30" l="1"/>
  <c r="N17" i="30"/>
  <c r="O17" i="30"/>
  <c r="R17" i="30"/>
  <c r="S17" i="30"/>
  <c r="T17" i="30"/>
  <c r="U17" i="30"/>
  <c r="V17" i="30"/>
  <c r="AA17" i="30"/>
  <c r="AB17" i="30"/>
  <c r="AC17" i="30"/>
  <c r="AD17" i="30"/>
  <c r="I63" i="30"/>
  <c r="L17" i="30"/>
  <c r="M17" i="30"/>
  <c r="P17" i="30"/>
  <c r="Q17" i="30"/>
  <c r="H17" i="29"/>
  <c r="G17" i="29"/>
  <c r="H18" i="29" s="1"/>
  <c r="K17" i="29"/>
  <c r="N17" i="29"/>
  <c r="O17" i="29"/>
  <c r="P17" i="29"/>
  <c r="Q17" i="29"/>
  <c r="R17" i="29"/>
  <c r="AB17" i="29"/>
  <c r="AC17" i="29"/>
  <c r="AD17" i="29"/>
  <c r="S17" i="29"/>
  <c r="V17" i="29"/>
  <c r="W17" i="29"/>
  <c r="X17" i="29"/>
  <c r="AA17" i="29"/>
  <c r="L17" i="29"/>
  <c r="M17" i="29"/>
  <c r="K21" i="30"/>
  <c r="J62" i="30"/>
  <c r="J63" i="30"/>
  <c r="I62" i="30"/>
  <c r="G17" i="30"/>
  <c r="H18" i="30" s="1"/>
  <c r="W17" i="30"/>
  <c r="H17" i="30"/>
  <c r="X17" i="30"/>
  <c r="I17" i="30"/>
  <c r="Y17" i="30"/>
  <c r="J17" i="30"/>
  <c r="L21" i="29"/>
  <c r="K61" i="29"/>
  <c r="K62" i="29"/>
  <c r="I62" i="29"/>
  <c r="J62" i="29"/>
  <c r="I61" i="29"/>
  <c r="J61" i="29"/>
  <c r="T17" i="29"/>
  <c r="U17" i="29"/>
  <c r="I17" i="29"/>
  <c r="Y17" i="29"/>
  <c r="J17" i="29"/>
  <c r="J18" i="30" l="1"/>
  <c r="I18" i="30"/>
  <c r="J18" i="29"/>
  <c r="I18" i="29"/>
  <c r="K18" i="29"/>
  <c r="L21" i="30"/>
  <c r="K18" i="30"/>
  <c r="K62" i="30"/>
  <c r="K63" i="30"/>
  <c r="L18" i="29"/>
  <c r="L61" i="29"/>
  <c r="L62" i="29"/>
  <c r="M21" i="29"/>
  <c r="L18" i="30" l="1"/>
  <c r="L62" i="30"/>
  <c r="M21" i="30"/>
  <c r="L63" i="30"/>
  <c r="M18" i="29"/>
  <c r="M61" i="29"/>
  <c r="M62" i="29"/>
  <c r="N21" i="29"/>
  <c r="I21" i="25"/>
  <c r="H23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F71" i="28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F41" i="28"/>
  <c r="H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H31" i="28"/>
  <c r="H30" i="28"/>
  <c r="H25" i="28"/>
  <c r="H23" i="28"/>
  <c r="H22" i="28"/>
  <c r="I21" i="28"/>
  <c r="I62" i="28" s="1"/>
  <c r="D18" i="28"/>
  <c r="U17" i="28" s="1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 s="1"/>
  <c r="D18" i="27"/>
  <c r="AD17" i="27" s="1"/>
  <c r="AB17" i="27"/>
  <c r="AC17" i="27"/>
  <c r="Z17" i="27"/>
  <c r="Y17" i="27"/>
  <c r="W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F71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J21" i="25"/>
  <c r="K21" i="25" s="1"/>
  <c r="AA17" i="27"/>
  <c r="P17" i="27"/>
  <c r="T17" i="27"/>
  <c r="X17" i="27"/>
  <c r="I18" i="27"/>
  <c r="J21" i="27"/>
  <c r="H17" i="27"/>
  <c r="M17" i="28" l="1"/>
  <c r="M18" i="30"/>
  <c r="M62" i="30"/>
  <c r="M63" i="30"/>
  <c r="N21" i="30"/>
  <c r="N18" i="29"/>
  <c r="N61" i="29"/>
  <c r="N62" i="29"/>
  <c r="O21" i="29"/>
  <c r="Y17" i="28"/>
  <c r="I17" i="28"/>
  <c r="X17" i="28"/>
  <c r="K17" i="28"/>
  <c r="O17" i="28"/>
  <c r="S17" i="28"/>
  <c r="H17" i="28"/>
  <c r="W17" i="28"/>
  <c r="AA17" i="28"/>
  <c r="J17" i="28"/>
  <c r="P17" i="28"/>
  <c r="N17" i="28"/>
  <c r="R17" i="28"/>
  <c r="V17" i="28"/>
  <c r="G17" i="28"/>
  <c r="H18" i="28" s="1"/>
  <c r="AB17" i="28"/>
  <c r="AD17" i="28"/>
  <c r="T17" i="28"/>
  <c r="L17" i="28"/>
  <c r="I63" i="27"/>
  <c r="Z17" i="28"/>
  <c r="V17" i="27"/>
  <c r="I63" i="28"/>
  <c r="L17" i="27"/>
  <c r="AC17" i="28"/>
  <c r="J21" i="28"/>
  <c r="J62" i="28" s="1"/>
  <c r="J62" i="25"/>
  <c r="I62" i="25"/>
  <c r="L21" i="25"/>
  <c r="K62" i="25"/>
  <c r="K63" i="25"/>
  <c r="J62" i="27"/>
  <c r="J18" i="27"/>
  <c r="K21" i="27"/>
  <c r="J63" i="27"/>
  <c r="J63" i="25"/>
  <c r="K21" i="28"/>
  <c r="I63" i="25"/>
  <c r="N18" i="30" l="1"/>
  <c r="N62" i="30"/>
  <c r="N63" i="30"/>
  <c r="O21" i="30"/>
  <c r="O18" i="29"/>
  <c r="O61" i="29"/>
  <c r="O62" i="29"/>
  <c r="P21" i="29"/>
  <c r="I18" i="28"/>
  <c r="J18" i="28"/>
  <c r="J63" i="28"/>
  <c r="K63" i="27"/>
  <c r="K18" i="27"/>
  <c r="K62" i="27"/>
  <c r="L21" i="27"/>
  <c r="L21" i="28"/>
  <c r="K62" i="28"/>
  <c r="K63" i="28"/>
  <c r="K18" i="28"/>
  <c r="L62" i="25"/>
  <c r="M21" i="25"/>
  <c r="N21" i="25" s="1"/>
  <c r="L63" i="25"/>
  <c r="O18" i="30" l="1"/>
  <c r="O62" i="30"/>
  <c r="O63" i="30"/>
  <c r="P21" i="30"/>
  <c r="P61" i="29"/>
  <c r="P62" i="29"/>
  <c r="Q21" i="29"/>
  <c r="P18" i="29"/>
  <c r="L62" i="28"/>
  <c r="L63" i="28"/>
  <c r="M21" i="28"/>
  <c r="L18" i="28"/>
  <c r="L62" i="27"/>
  <c r="L63" i="27"/>
  <c r="L18" i="27"/>
  <c r="M21" i="27"/>
  <c r="M63" i="25"/>
  <c r="M62" i="25"/>
  <c r="P62" i="30" l="1"/>
  <c r="P63" i="30"/>
  <c r="P18" i="30"/>
  <c r="Q21" i="30"/>
  <c r="Q61" i="29"/>
  <c r="Q62" i="29"/>
  <c r="R21" i="29"/>
  <c r="Q18" i="29"/>
  <c r="M63" i="27"/>
  <c r="M18" i="27"/>
  <c r="M62" i="27"/>
  <c r="N21" i="27"/>
  <c r="O21" i="25"/>
  <c r="N62" i="25"/>
  <c r="N63" i="25"/>
  <c r="N21" i="28"/>
  <c r="M63" i="28"/>
  <c r="M62" i="28"/>
  <c r="M18" i="28"/>
  <c r="Q62" i="30" l="1"/>
  <c r="Q63" i="30"/>
  <c r="R21" i="30"/>
  <c r="Q18" i="30"/>
  <c r="R61" i="29"/>
  <c r="R62" i="29"/>
  <c r="S21" i="29"/>
  <c r="R18" i="29"/>
  <c r="O21" i="27"/>
  <c r="N62" i="27"/>
  <c r="N18" i="27"/>
  <c r="N63" i="27"/>
  <c r="O63" i="25"/>
  <c r="P21" i="25"/>
  <c r="O62" i="25"/>
  <c r="O18" i="25"/>
  <c r="N63" i="28"/>
  <c r="O21" i="28"/>
  <c r="N62" i="28"/>
  <c r="N18" i="28"/>
  <c r="R62" i="30" l="1"/>
  <c r="R63" i="30"/>
  <c r="S21" i="30"/>
  <c r="R18" i="30"/>
  <c r="S62" i="29"/>
  <c r="T21" i="29"/>
  <c r="S18" i="29"/>
  <c r="S61" i="29"/>
  <c r="Q21" i="25"/>
  <c r="P18" i="25"/>
  <c r="P62" i="25"/>
  <c r="P63" i="25"/>
  <c r="O63" i="28"/>
  <c r="P21" i="28"/>
  <c r="O18" i="28"/>
  <c r="O62" i="28"/>
  <c r="O18" i="27"/>
  <c r="O63" i="27"/>
  <c r="O62" i="27"/>
  <c r="P21" i="27"/>
  <c r="S62" i="30" l="1"/>
  <c r="S63" i="30"/>
  <c r="T21" i="30"/>
  <c r="S18" i="30"/>
  <c r="T62" i="29"/>
  <c r="U21" i="29"/>
  <c r="T18" i="29"/>
  <c r="T61" i="29"/>
  <c r="P63" i="27"/>
  <c r="P62" i="27"/>
  <c r="Q21" i="27"/>
  <c r="P18" i="27"/>
  <c r="P63" i="28"/>
  <c r="Q21" i="28"/>
  <c r="P18" i="28"/>
  <c r="P62" i="28"/>
  <c r="Q63" i="25"/>
  <c r="Q18" i="25"/>
  <c r="Q62" i="25"/>
  <c r="R21" i="25"/>
  <c r="T63" i="30" l="1"/>
  <c r="U21" i="30"/>
  <c r="T18" i="30"/>
  <c r="T62" i="30"/>
  <c r="U62" i="29"/>
  <c r="U18" i="29"/>
  <c r="V21" i="29"/>
  <c r="U61" i="29"/>
  <c r="S21" i="25"/>
  <c r="R18" i="25"/>
  <c r="R63" i="25"/>
  <c r="R62" i="25"/>
  <c r="R21" i="28"/>
  <c r="Q62" i="28"/>
  <c r="Q63" i="28"/>
  <c r="Q18" i="28"/>
  <c r="Q18" i="27"/>
  <c r="R21" i="27"/>
  <c r="Q62" i="27"/>
  <c r="Q63" i="27"/>
  <c r="U63" i="30" l="1"/>
  <c r="V21" i="30"/>
  <c r="U18" i="30"/>
  <c r="U62" i="30"/>
  <c r="V62" i="29"/>
  <c r="W21" i="29"/>
  <c r="V18" i="29"/>
  <c r="V61" i="29"/>
  <c r="R63" i="28"/>
  <c r="R62" i="28"/>
  <c r="S21" i="28"/>
  <c r="R18" i="28"/>
  <c r="R63" i="27"/>
  <c r="S21" i="27"/>
  <c r="R18" i="27"/>
  <c r="R62" i="27"/>
  <c r="S63" i="25"/>
  <c r="S62" i="25"/>
  <c r="T21" i="25"/>
  <c r="S18" i="25"/>
  <c r="V63" i="30" l="1"/>
  <c r="W21" i="30"/>
  <c r="V18" i="30"/>
  <c r="V62" i="30"/>
  <c r="W62" i="29"/>
  <c r="X21" i="29"/>
  <c r="W18" i="29"/>
  <c r="W61" i="29"/>
  <c r="T63" i="25"/>
  <c r="T18" i="25"/>
  <c r="U21" i="25"/>
  <c r="T62" i="25"/>
  <c r="S62" i="27"/>
  <c r="S63" i="27"/>
  <c r="T21" i="27"/>
  <c r="S18" i="27"/>
  <c r="S63" i="28"/>
  <c r="T21" i="28"/>
  <c r="S18" i="28"/>
  <c r="S62" i="28"/>
  <c r="W63" i="30" l="1"/>
  <c r="X21" i="30"/>
  <c r="W18" i="30"/>
  <c r="W62" i="30"/>
  <c r="X62" i="29"/>
  <c r="Y21" i="29"/>
  <c r="X18" i="29"/>
  <c r="X61" i="29"/>
  <c r="T62" i="27"/>
  <c r="T63" i="27"/>
  <c r="T18" i="27"/>
  <c r="U21" i="27"/>
  <c r="T18" i="28"/>
  <c r="T63" i="28"/>
  <c r="U21" i="28"/>
  <c r="T62" i="28"/>
  <c r="U18" i="25"/>
  <c r="U63" i="25"/>
  <c r="U62" i="25"/>
  <c r="V21" i="25"/>
  <c r="X63" i="30" l="1"/>
  <c r="Y21" i="30"/>
  <c r="X18" i="30"/>
  <c r="X62" i="30"/>
  <c r="Z21" i="29"/>
  <c r="Y18" i="29"/>
  <c r="Y61" i="29"/>
  <c r="Y62" i="29"/>
  <c r="U18" i="28"/>
  <c r="U62" i="28"/>
  <c r="U63" i="28"/>
  <c r="V21" i="28"/>
  <c r="U62" i="27"/>
  <c r="U63" i="27"/>
  <c r="U18" i="27"/>
  <c r="V21" i="27"/>
  <c r="V18" i="25"/>
  <c r="V63" i="25"/>
  <c r="W21" i="25"/>
  <c r="V62" i="25"/>
  <c r="Y63" i="30" l="1"/>
  <c r="Z21" i="30"/>
  <c r="Y18" i="30"/>
  <c r="Y62" i="30"/>
  <c r="AA21" i="29"/>
  <c r="Z18" i="29"/>
  <c r="Z61" i="29"/>
  <c r="Z62" i="29"/>
  <c r="W18" i="25"/>
  <c r="W63" i="25"/>
  <c r="X21" i="25"/>
  <c r="W62" i="25"/>
  <c r="V62" i="27"/>
  <c r="W21" i="27"/>
  <c r="V63" i="27"/>
  <c r="V18" i="27"/>
  <c r="V18" i="28"/>
  <c r="V62" i="28"/>
  <c r="V63" i="28"/>
  <c r="W21" i="28"/>
  <c r="AA21" i="30" l="1"/>
  <c r="Z18" i="30"/>
  <c r="Z62" i="30"/>
  <c r="Z63" i="30"/>
  <c r="AB21" i="29"/>
  <c r="AA18" i="29"/>
  <c r="AA61" i="29"/>
  <c r="AA62" i="29"/>
  <c r="W63" i="28"/>
  <c r="W62" i="28"/>
  <c r="W18" i="28"/>
  <c r="X21" i="28"/>
  <c r="W62" i="27"/>
  <c r="W18" i="27"/>
  <c r="X21" i="27"/>
  <c r="W63" i="27"/>
  <c r="X62" i="25"/>
  <c r="Y21" i="25"/>
  <c r="X63" i="25"/>
  <c r="X18" i="25"/>
  <c r="AB21" i="30" l="1"/>
  <c r="AA18" i="30"/>
  <c r="AA62" i="30"/>
  <c r="AA63" i="30"/>
  <c r="AB18" i="29"/>
  <c r="AB61" i="29"/>
  <c r="AB62" i="29"/>
  <c r="AC21" i="29"/>
  <c r="Z21" i="25"/>
  <c r="Y62" i="25"/>
  <c r="Y18" i="25"/>
  <c r="Y63" i="25"/>
  <c r="Y21" i="27"/>
  <c r="X63" i="27"/>
  <c r="X18" i="27"/>
  <c r="X62" i="27"/>
  <c r="X62" i="28"/>
  <c r="Y21" i="28"/>
  <c r="X63" i="28"/>
  <c r="X18" i="28"/>
  <c r="AB18" i="30" l="1"/>
  <c r="AB62" i="30"/>
  <c r="AC21" i="30"/>
  <c r="AB63" i="30"/>
  <c r="AC18" i="29"/>
  <c r="AC61" i="29"/>
  <c r="AC62" i="29"/>
  <c r="AD21" i="29"/>
  <c r="Z21" i="28"/>
  <c r="Y62" i="28"/>
  <c r="Y18" i="28"/>
  <c r="Y63" i="28"/>
  <c r="Y18" i="27"/>
  <c r="Y62" i="27"/>
  <c r="Z21" i="27"/>
  <c r="Y63" i="27"/>
  <c r="AA21" i="25"/>
  <c r="Z62" i="25"/>
  <c r="Z18" i="25"/>
  <c r="Z63" i="25"/>
  <c r="AC18" i="30" l="1"/>
  <c r="AC62" i="30"/>
  <c r="AC63" i="30"/>
  <c r="AD21" i="30"/>
  <c r="AD18" i="29"/>
  <c r="AD61" i="29"/>
  <c r="AD62" i="29"/>
  <c r="AE21" i="29"/>
  <c r="AA63" i="25"/>
  <c r="AA62" i="25"/>
  <c r="AB21" i="25"/>
  <c r="AA18" i="25"/>
  <c r="Z18" i="27"/>
  <c r="AA21" i="27"/>
  <c r="Z62" i="27"/>
  <c r="Z63" i="27"/>
  <c r="Z63" i="28"/>
  <c r="AA21" i="28"/>
  <c r="Z62" i="28"/>
  <c r="Z18" i="28"/>
  <c r="AE29" i="29" l="1"/>
  <c r="AE24" i="29"/>
  <c r="AE23" i="29"/>
  <c r="AE27" i="29"/>
  <c r="AE25" i="29"/>
  <c r="AE30" i="29"/>
  <c r="AE28" i="29"/>
  <c r="AE22" i="29"/>
  <c r="AE26" i="29"/>
  <c r="AD18" i="30"/>
  <c r="AD62" i="30"/>
  <c r="AD63" i="30"/>
  <c r="AE21" i="30"/>
  <c r="AE18" i="29"/>
  <c r="AE59" i="29"/>
  <c r="AE55" i="29"/>
  <c r="AE51" i="29"/>
  <c r="AE47" i="29"/>
  <c r="AE43" i="29"/>
  <c r="AE39" i="29"/>
  <c r="AE35" i="29"/>
  <c r="AE31" i="29"/>
  <c r="AE64" i="29"/>
  <c r="AE61" i="29"/>
  <c r="AE58" i="29"/>
  <c r="AE54" i="29"/>
  <c r="AE50" i="29"/>
  <c r="AE46" i="29"/>
  <c r="AE42" i="29"/>
  <c r="AE38" i="29"/>
  <c r="AE34" i="29"/>
  <c r="AE63" i="29"/>
  <c r="AE62" i="29"/>
  <c r="AE57" i="29"/>
  <c r="AE53" i="29"/>
  <c r="AE49" i="29"/>
  <c r="AE45" i="29"/>
  <c r="AE41" i="29"/>
  <c r="AE37" i="29"/>
  <c r="AE33" i="29"/>
  <c r="AE17" i="29"/>
  <c r="AF21" i="29"/>
  <c r="AE60" i="29"/>
  <c r="AE56" i="29"/>
  <c r="AE52" i="29"/>
  <c r="AE48" i="29"/>
  <c r="AE44" i="29"/>
  <c r="AE40" i="29"/>
  <c r="AE36" i="29"/>
  <c r="AE32" i="29"/>
  <c r="AA62" i="28"/>
  <c r="AA18" i="28"/>
  <c r="AA63" i="28"/>
  <c r="AB21" i="28"/>
  <c r="AB21" i="27"/>
  <c r="AA62" i="27"/>
  <c r="AA63" i="27"/>
  <c r="AA18" i="27"/>
  <c r="AB62" i="25"/>
  <c r="AC21" i="25"/>
  <c r="AB63" i="25"/>
  <c r="AB18" i="25"/>
  <c r="AF23" i="29" l="1"/>
  <c r="AF28" i="29"/>
  <c r="AF26" i="29"/>
  <c r="AF24" i="29"/>
  <c r="AF22" i="29"/>
  <c r="AF17" i="29" s="1"/>
  <c r="F18" i="29" s="1"/>
  <c r="AF27" i="29"/>
  <c r="AF25" i="29"/>
  <c r="AF30" i="29"/>
  <c r="AF29" i="29"/>
  <c r="AE26" i="30"/>
  <c r="AE31" i="30"/>
  <c r="AE25" i="30"/>
  <c r="AE30" i="30"/>
  <c r="AE24" i="30"/>
  <c r="AE29" i="30"/>
  <c r="AE23" i="30"/>
  <c r="AE28" i="30"/>
  <c r="AE22" i="30"/>
  <c r="AE27" i="30"/>
  <c r="AE18" i="30"/>
  <c r="AE60" i="30"/>
  <c r="AE56" i="30"/>
  <c r="AE52" i="30"/>
  <c r="AE48" i="30"/>
  <c r="AE44" i="30"/>
  <c r="AE40" i="30"/>
  <c r="AE36" i="30"/>
  <c r="AE32" i="30"/>
  <c r="AE65" i="30"/>
  <c r="AE62" i="30"/>
  <c r="AE59" i="30"/>
  <c r="AE55" i="30"/>
  <c r="AE51" i="30"/>
  <c r="AE47" i="30"/>
  <c r="AE43" i="30"/>
  <c r="AE39" i="30"/>
  <c r="AE35" i="30"/>
  <c r="AE64" i="30"/>
  <c r="AE63" i="30"/>
  <c r="AE58" i="30"/>
  <c r="AE54" i="30"/>
  <c r="AE50" i="30"/>
  <c r="AE46" i="30"/>
  <c r="AE42" i="30"/>
  <c r="AE38" i="30"/>
  <c r="AE34" i="30"/>
  <c r="AF21" i="30"/>
  <c r="AE61" i="30"/>
  <c r="AE57" i="30"/>
  <c r="AE53" i="30"/>
  <c r="AE49" i="30"/>
  <c r="AE45" i="30"/>
  <c r="AE41" i="30"/>
  <c r="AE37" i="30"/>
  <c r="AE33" i="30"/>
  <c r="AF59" i="29"/>
  <c r="AF55" i="29"/>
  <c r="AF51" i="29"/>
  <c r="AF47" i="29"/>
  <c r="AF43" i="29"/>
  <c r="AF39" i="29"/>
  <c r="AF35" i="29"/>
  <c r="AF31" i="29"/>
  <c r="AF64" i="29"/>
  <c r="AF61" i="29"/>
  <c r="AF58" i="29"/>
  <c r="AF54" i="29"/>
  <c r="AF50" i="29"/>
  <c r="AF46" i="29"/>
  <c r="AF42" i="29"/>
  <c r="AF38" i="29"/>
  <c r="AF34" i="29"/>
  <c r="AF63" i="29"/>
  <c r="AF62" i="29"/>
  <c r="AF57" i="29"/>
  <c r="AF53" i="29"/>
  <c r="AF49" i="29"/>
  <c r="AF45" i="29"/>
  <c r="AF41" i="29"/>
  <c r="AF37" i="29"/>
  <c r="AF33" i="29"/>
  <c r="AF60" i="29"/>
  <c r="AF56" i="29"/>
  <c r="AF52" i="29"/>
  <c r="AF48" i="29"/>
  <c r="AF44" i="29"/>
  <c r="AF40" i="29"/>
  <c r="AF36" i="29"/>
  <c r="AF32" i="29"/>
  <c r="AF18" i="29"/>
  <c r="AC18" i="25"/>
  <c r="AD21" i="25"/>
  <c r="AC63" i="25"/>
  <c r="AC62" i="25"/>
  <c r="AB62" i="27"/>
  <c r="AC21" i="27"/>
  <c r="AB18" i="27"/>
  <c r="AB63" i="27"/>
  <c r="AB62" i="28"/>
  <c r="AB63" i="28"/>
  <c r="AB18" i="28"/>
  <c r="AC21" i="28"/>
  <c r="AE17" i="30" l="1"/>
  <c r="AF31" i="30"/>
  <c r="AF25" i="30"/>
  <c r="AF30" i="30"/>
  <c r="AF24" i="30"/>
  <c r="AF29" i="30"/>
  <c r="AF23" i="30"/>
  <c r="AF28" i="30"/>
  <c r="AF22" i="30"/>
  <c r="AF27" i="30"/>
  <c r="AF26" i="30"/>
  <c r="AF60" i="30"/>
  <c r="AF56" i="30"/>
  <c r="AF52" i="30"/>
  <c r="AF48" i="30"/>
  <c r="AF44" i="30"/>
  <c r="AF40" i="30"/>
  <c r="AF36" i="30"/>
  <c r="AF32" i="30"/>
  <c r="AF65" i="30"/>
  <c r="AF62" i="30"/>
  <c r="AF59" i="30"/>
  <c r="AF55" i="30"/>
  <c r="AF51" i="30"/>
  <c r="AF47" i="30"/>
  <c r="AF43" i="30"/>
  <c r="AF39" i="30"/>
  <c r="AF35" i="30"/>
  <c r="AF64" i="30"/>
  <c r="AF63" i="30"/>
  <c r="AF58" i="30"/>
  <c r="AF54" i="30"/>
  <c r="AF50" i="30"/>
  <c r="AF46" i="30"/>
  <c r="AF42" i="30"/>
  <c r="AF38" i="30"/>
  <c r="AF34" i="30"/>
  <c r="AF18" i="30"/>
  <c r="AF61" i="30"/>
  <c r="AF57" i="30"/>
  <c r="AF53" i="30"/>
  <c r="AF49" i="30"/>
  <c r="AF45" i="30"/>
  <c r="AF41" i="30"/>
  <c r="AF37" i="30"/>
  <c r="AF33" i="30"/>
  <c r="H20" i="29"/>
  <c r="F20" i="29"/>
  <c r="V19" i="29" s="1"/>
  <c r="AC62" i="28"/>
  <c r="AC18" i="28"/>
  <c r="AC63" i="28"/>
  <c r="AD21" i="28"/>
  <c r="AC63" i="27"/>
  <c r="AD21" i="27"/>
  <c r="AC62" i="27"/>
  <c r="AC18" i="27"/>
  <c r="AD62" i="25"/>
  <c r="AD63" i="25"/>
  <c r="AE21" i="25"/>
  <c r="AE23" i="25" s="1"/>
  <c r="AD18" i="25"/>
  <c r="AF17" i="30" l="1"/>
  <c r="F18" i="30" s="1"/>
  <c r="H20" i="30" s="1"/>
  <c r="Y19" i="29"/>
  <c r="L19" i="29"/>
  <c r="H19" i="29"/>
  <c r="N19" i="29"/>
  <c r="AD19" i="29"/>
  <c r="I19" i="29"/>
  <c r="AB19" i="29"/>
  <c r="O19" i="29"/>
  <c r="AE19" i="29"/>
  <c r="X19" i="29"/>
  <c r="P19" i="29"/>
  <c r="AF19" i="29"/>
  <c r="W19" i="29"/>
  <c r="Q19" i="29"/>
  <c r="J19" i="29"/>
  <c r="R19" i="29"/>
  <c r="K19" i="29"/>
  <c r="S19" i="29"/>
  <c r="AA19" i="29"/>
  <c r="T19" i="29"/>
  <c r="Z19" i="29"/>
  <c r="M19" i="29"/>
  <c r="U19" i="29"/>
  <c r="AC19" i="29"/>
  <c r="AE35" i="25"/>
  <c r="AE52" i="25"/>
  <c r="AE64" i="25"/>
  <c r="AE49" i="25"/>
  <c r="AE37" i="25"/>
  <c r="AE59" i="25"/>
  <c r="AE33" i="25"/>
  <c r="AE41" i="25"/>
  <c r="AE50" i="25"/>
  <c r="AE31" i="25"/>
  <c r="AE54" i="25"/>
  <c r="AE61" i="25"/>
  <c r="AE65" i="25"/>
  <c r="AE47" i="25"/>
  <c r="AE56" i="25"/>
  <c r="AF21" i="25"/>
  <c r="AE18" i="25"/>
  <c r="AE38" i="25"/>
  <c r="AE62" i="25"/>
  <c r="AE63" i="25"/>
  <c r="AE60" i="25"/>
  <c r="AE28" i="25"/>
  <c r="AE58" i="25"/>
  <c r="AE32" i="25"/>
  <c r="AE57" i="25"/>
  <c r="AE45" i="25"/>
  <c r="AE51" i="25"/>
  <c r="AE36" i="25"/>
  <c r="AE43" i="25"/>
  <c r="AE22" i="25"/>
  <c r="AE48" i="25"/>
  <c r="AE30" i="25"/>
  <c r="AE55" i="25"/>
  <c r="AE34" i="25"/>
  <c r="AE39" i="25"/>
  <c r="AE42" i="25"/>
  <c r="AE44" i="25"/>
  <c r="AE46" i="25"/>
  <c r="AE29" i="25"/>
  <c r="AE53" i="25"/>
  <c r="AE40" i="25"/>
  <c r="AE21" i="27"/>
  <c r="AD63" i="27"/>
  <c r="AD18" i="27"/>
  <c r="AD62" i="27"/>
  <c r="AE21" i="28"/>
  <c r="AD63" i="28"/>
  <c r="AD18" i="28"/>
  <c r="AD62" i="28"/>
  <c r="F20" i="30" l="1"/>
  <c r="V19" i="30" s="1"/>
  <c r="AE51" i="27"/>
  <c r="AE27" i="27"/>
  <c r="AE64" i="27"/>
  <c r="AE50" i="27"/>
  <c r="AE29" i="27"/>
  <c r="AE22" i="27"/>
  <c r="AE17" i="27" s="1"/>
  <c r="AE60" i="27"/>
  <c r="AE45" i="27"/>
  <c r="AE31" i="27"/>
  <c r="AE24" i="27"/>
  <c r="AE35" i="27"/>
  <c r="AE43" i="27"/>
  <c r="AE44" i="27"/>
  <c r="AE28" i="27"/>
  <c r="AF21" i="27"/>
  <c r="AE58" i="27"/>
  <c r="AE53" i="27"/>
  <c r="AE23" i="27"/>
  <c r="AE33" i="27"/>
  <c r="AE42" i="27"/>
  <c r="AE26" i="27"/>
  <c r="AE55" i="27"/>
  <c r="AE62" i="27"/>
  <c r="AE48" i="27"/>
  <c r="AE49" i="27"/>
  <c r="AE56" i="27"/>
  <c r="AE30" i="27"/>
  <c r="AE39" i="27"/>
  <c r="AE25" i="27"/>
  <c r="AE54" i="27"/>
  <c r="AE18" i="27"/>
  <c r="AE37" i="27"/>
  <c r="AE38" i="27"/>
  <c r="AE47" i="27"/>
  <c r="AE57" i="27"/>
  <c r="AE63" i="27"/>
  <c r="AE46" i="27"/>
  <c r="AE34" i="27"/>
  <c r="AE36" i="27"/>
  <c r="AE65" i="27"/>
  <c r="AE40" i="27"/>
  <c r="AE52" i="27"/>
  <c r="AE61" i="27"/>
  <c r="AE32" i="27"/>
  <c r="AE41" i="27"/>
  <c r="AE59" i="27"/>
  <c r="AE61" i="28"/>
  <c r="AE44" i="28"/>
  <c r="AF21" i="28"/>
  <c r="AE57" i="28"/>
  <c r="AE41" i="28"/>
  <c r="AE23" i="28"/>
  <c r="AE49" i="28"/>
  <c r="AE25" i="28"/>
  <c r="AE54" i="28"/>
  <c r="AE39" i="28"/>
  <c r="AE34" i="28"/>
  <c r="AE31" i="28"/>
  <c r="AE22" i="28"/>
  <c r="AE40" i="28"/>
  <c r="AE37" i="28"/>
  <c r="AE45" i="28"/>
  <c r="AE30" i="28"/>
  <c r="AE50" i="28"/>
  <c r="AE58" i="28"/>
  <c r="AE55" i="28"/>
  <c r="AE33" i="28"/>
  <c r="AE38" i="28"/>
  <c r="AE65" i="28"/>
  <c r="AE48" i="28"/>
  <c r="AE43" i="28"/>
  <c r="AE46" i="28"/>
  <c r="AE52" i="28"/>
  <c r="AE24" i="28"/>
  <c r="AE53" i="28"/>
  <c r="AE42" i="28"/>
  <c r="AE35" i="28"/>
  <c r="AE62" i="28"/>
  <c r="AE59" i="28"/>
  <c r="AE63" i="28"/>
  <c r="AE60" i="28"/>
  <c r="AE36" i="28"/>
  <c r="AE51" i="28"/>
  <c r="AE47" i="28"/>
  <c r="AE56" i="28"/>
  <c r="AE64" i="28"/>
  <c r="AE18" i="28"/>
  <c r="AE32" i="28"/>
  <c r="AF29" i="25"/>
  <c r="AF59" i="25"/>
  <c r="AF33" i="25"/>
  <c r="AF40" i="25"/>
  <c r="AF58" i="25"/>
  <c r="AF36" i="25"/>
  <c r="AF54" i="25"/>
  <c r="AF52" i="25"/>
  <c r="AF51" i="25"/>
  <c r="AF46" i="25"/>
  <c r="AF35" i="25"/>
  <c r="AF53" i="25"/>
  <c r="AF18" i="25"/>
  <c r="AF34" i="25"/>
  <c r="AF63" i="25"/>
  <c r="AF65" i="25"/>
  <c r="AF43" i="25"/>
  <c r="AF41" i="25"/>
  <c r="AF42" i="25"/>
  <c r="AF50" i="25"/>
  <c r="AF31" i="25"/>
  <c r="AF22" i="25"/>
  <c r="AF44" i="25"/>
  <c r="AF45" i="25"/>
  <c r="AF56" i="25"/>
  <c r="AF30" i="25"/>
  <c r="AF60" i="25"/>
  <c r="AF62" i="25"/>
  <c r="AF49" i="25"/>
  <c r="AF39" i="25"/>
  <c r="AF57" i="25"/>
  <c r="AF61" i="25"/>
  <c r="AF32" i="25"/>
  <c r="AF38" i="25"/>
  <c r="AF55" i="25"/>
  <c r="AF48" i="25"/>
  <c r="AF28" i="25"/>
  <c r="AF47" i="25"/>
  <c r="AF64" i="25"/>
  <c r="AF37" i="25"/>
  <c r="Q19" i="30" l="1"/>
  <c r="J19" i="30"/>
  <c r="M19" i="30"/>
  <c r="W19" i="30"/>
  <c r="AB19" i="30"/>
  <c r="U19" i="30"/>
  <c r="L19" i="30"/>
  <c r="S19" i="30"/>
  <c r="K19" i="30"/>
  <c r="I19" i="30"/>
  <c r="Z19" i="30"/>
  <c r="R19" i="30"/>
  <c r="P19" i="30"/>
  <c r="AF19" i="30"/>
  <c r="AE19" i="30"/>
  <c r="O19" i="30"/>
  <c r="AD19" i="30"/>
  <c r="N19" i="30"/>
  <c r="AC19" i="30"/>
  <c r="Y19" i="30"/>
  <c r="X19" i="30"/>
  <c r="T19" i="30"/>
  <c r="H19" i="30"/>
  <c r="AA19" i="30"/>
  <c r="AE17" i="28"/>
  <c r="AF42" i="27"/>
  <c r="AF37" i="27"/>
  <c r="AF52" i="27"/>
  <c r="AF57" i="27"/>
  <c r="AF27" i="27"/>
  <c r="AF36" i="27"/>
  <c r="AF41" i="27"/>
  <c r="AF23" i="27"/>
  <c r="AF63" i="27"/>
  <c r="AF25" i="27"/>
  <c r="AF31" i="27"/>
  <c r="AF45" i="27"/>
  <c r="AF38" i="27"/>
  <c r="AF22" i="27"/>
  <c r="AF17" i="27" s="1"/>
  <c r="F18" i="27" s="1"/>
  <c r="AF55" i="27"/>
  <c r="AF64" i="27"/>
  <c r="AF29" i="27"/>
  <c r="AF53" i="27"/>
  <c r="AF35" i="27"/>
  <c r="AF60" i="27"/>
  <c r="AF59" i="27"/>
  <c r="AF18" i="27"/>
  <c r="AF33" i="27"/>
  <c r="AF48" i="27"/>
  <c r="AF56" i="27"/>
  <c r="AF40" i="27"/>
  <c r="AF24" i="27"/>
  <c r="AF32" i="27"/>
  <c r="AF58" i="27"/>
  <c r="AF30" i="27"/>
  <c r="AF61" i="27"/>
  <c r="AF26" i="27"/>
  <c r="AF50" i="27"/>
  <c r="AF34" i="27"/>
  <c r="AF62" i="27"/>
  <c r="AF65" i="27"/>
  <c r="AF54" i="27"/>
  <c r="AF43" i="27"/>
  <c r="AF39" i="27"/>
  <c r="AF49" i="27"/>
  <c r="AF28" i="27"/>
  <c r="AF51" i="27"/>
  <c r="AF46" i="27"/>
  <c r="AF44" i="27"/>
  <c r="AF47" i="27"/>
  <c r="AF59" i="28"/>
  <c r="AF41" i="28"/>
  <c r="AF65" i="28"/>
  <c r="AF55" i="28"/>
  <c r="AF37" i="28"/>
  <c r="AF63" i="28"/>
  <c r="AF51" i="28"/>
  <c r="AF33" i="28"/>
  <c r="AF46" i="28"/>
  <c r="AF47" i="28"/>
  <c r="AF30" i="28"/>
  <c r="AF43" i="28"/>
  <c r="AF25" i="28"/>
  <c r="AF34" i="28"/>
  <c r="AF52" i="28"/>
  <c r="AF50" i="28"/>
  <c r="AF35" i="28"/>
  <c r="AF36" i="28"/>
  <c r="AF38" i="28"/>
  <c r="AF48" i="28"/>
  <c r="AF40" i="28"/>
  <c r="AF31" i="28"/>
  <c r="AF39" i="28"/>
  <c r="AF44" i="28"/>
  <c r="AF18" i="28"/>
  <c r="AF32" i="28"/>
  <c r="AF24" i="28"/>
  <c r="AF62" i="28"/>
  <c r="AF64" i="28"/>
  <c r="AF22" i="28"/>
  <c r="AF60" i="28"/>
  <c r="AF61" i="28"/>
  <c r="AF58" i="28"/>
  <c r="AF53" i="28"/>
  <c r="AF57" i="28"/>
  <c r="AF42" i="28"/>
  <c r="AF49" i="28"/>
  <c r="AF56" i="28"/>
  <c r="AF45" i="28"/>
  <c r="AF23" i="28"/>
  <c r="AF54" i="28"/>
  <c r="AF17" i="28" l="1"/>
  <c r="F18" i="28" s="1"/>
  <c r="H20" i="28" s="1"/>
  <c r="H20" i="27"/>
  <c r="F20" i="27"/>
  <c r="U19" i="27" s="1"/>
  <c r="F20" i="28" l="1"/>
  <c r="N19" i="28" s="1"/>
  <c r="AC19" i="27"/>
  <c r="V19" i="27"/>
  <c r="H19" i="27"/>
  <c r="W19" i="27"/>
  <c r="L19" i="27"/>
  <c r="Z19" i="27"/>
  <c r="AF19" i="27"/>
  <c r="K19" i="27"/>
  <c r="M19" i="27"/>
  <c r="T19" i="27"/>
  <c r="S19" i="27"/>
  <c r="Q19" i="27"/>
  <c r="N19" i="27"/>
  <c r="P19" i="27"/>
  <c r="Y19" i="27"/>
  <c r="AB19" i="27"/>
  <c r="O19" i="27"/>
  <c r="X19" i="27"/>
  <c r="I19" i="27"/>
  <c r="J19" i="27"/>
  <c r="AE19" i="27"/>
  <c r="R19" i="27"/>
  <c r="AA19" i="27"/>
  <c r="AD19" i="27"/>
  <c r="AF23" i="25"/>
  <c r="AD19" i="28" l="1"/>
  <c r="H19" i="28"/>
  <c r="Y19" i="28"/>
  <c r="V19" i="28"/>
  <c r="AC19" i="28"/>
  <c r="AF19" i="28"/>
  <c r="AB19" i="28"/>
  <c r="M19" i="28"/>
  <c r="AA19" i="28"/>
  <c r="Z19" i="28"/>
  <c r="T19" i="28"/>
  <c r="O19" i="28"/>
  <c r="P19" i="28"/>
  <c r="I19" i="28"/>
  <c r="AE19" i="28"/>
  <c r="Q19" i="28"/>
  <c r="W19" i="28"/>
  <c r="J19" i="28"/>
  <c r="S19" i="28"/>
  <c r="X19" i="28"/>
  <c r="K19" i="28"/>
  <c r="U19" i="28"/>
  <c r="L19" i="28"/>
  <c r="R19" i="28"/>
  <c r="D18" i="25"/>
  <c r="G17" i="25" s="1"/>
  <c r="H17" i="25" l="1"/>
  <c r="I18" i="25"/>
  <c r="U17" i="25"/>
  <c r="X17" i="25"/>
  <c r="J17" i="25"/>
  <c r="AD17" i="25"/>
  <c r="R17" i="25"/>
  <c r="N17" i="25"/>
  <c r="S17" i="25"/>
  <c r="K17" i="25"/>
  <c r="AA17" i="25"/>
  <c r="AC17" i="25"/>
  <c r="O17" i="25"/>
  <c r="W17" i="25"/>
  <c r="Z17" i="25"/>
  <c r="AE17" i="25"/>
  <c r="L17" i="25"/>
  <c r="P17" i="25"/>
  <c r="T17" i="25"/>
  <c r="AB17" i="25"/>
  <c r="I17" i="25"/>
  <c r="M17" i="25"/>
  <c r="Q17" i="25"/>
  <c r="AF17" i="25"/>
  <c r="V17" i="25"/>
  <c r="Y17" i="25"/>
  <c r="N18" i="25" l="1"/>
  <c r="F18" i="25"/>
  <c r="F20" i="25" s="1"/>
  <c r="M18" i="25"/>
  <c r="H18" i="25"/>
  <c r="J18" i="25"/>
  <c r="L18" i="25"/>
  <c r="K18" i="25"/>
  <c r="H20" i="25" l="1"/>
  <c r="Y19" i="25" s="1"/>
  <c r="AC19" i="25" l="1"/>
  <c r="M19" i="25"/>
  <c r="AF19" i="25"/>
  <c r="I19" i="25"/>
  <c r="AD19" i="25"/>
  <c r="V19" i="25"/>
  <c r="AB19" i="25"/>
  <c r="X19" i="25"/>
  <c r="H19" i="25"/>
  <c r="U19" i="25"/>
  <c r="Z19" i="25"/>
  <c r="K19" i="25"/>
  <c r="P19" i="25"/>
  <c r="N19" i="25"/>
  <c r="R19" i="25"/>
  <c r="S19" i="25"/>
  <c r="AE19" i="25"/>
  <c r="O19" i="25"/>
  <c r="T19" i="25"/>
  <c r="L19" i="25"/>
  <c r="W19" i="25"/>
  <c r="Q19" i="25"/>
  <c r="AA19" i="25"/>
  <c r="J1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BBEF1E5B-D6F1-44A8-8842-33EC416AB2A5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9725DCE1-AA8F-42E8-99B7-B69FB5BFCBB7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<sst xmlns="http://schemas.openxmlformats.org/spreadsheetml/2006/main" count="288" uniqueCount="84">
  <si>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</si>
  <si>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</si>
  <si>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</si>
  <si>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</si>
  <si>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</si>
  <si>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</si>
  <si>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</si>
  <si>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</si>
  <si>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</si>
  <si>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</si>
  <si>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</si>
  <si>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</si>
  <si>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</si>
  <si>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</si>
  <si>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</si>
  <si>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</si>
  <si>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</si>
  <si>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</si>
  <si>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</si>
  <si>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</si>
  <si>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</si>
  <si>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En Progreso</t>
  </si>
  <si>
    <t>Por Hacer</t>
  </si>
  <si>
    <t>Nombre del Proyecto:</t>
  </si>
  <si>
    <t>Dueño del Proyecto</t>
  </si>
  <si>
    <t>Gerente del Proyecto:</t>
  </si>
  <si>
    <t>HU01</t>
  </si>
  <si>
    <t>Gerente de Proyecto</t>
  </si>
  <si>
    <t>HU02</t>
  </si>
  <si>
    <t>Scrum Master</t>
  </si>
  <si>
    <t>Asignar tiempos estimados y dependencias entre tareas.</t>
  </si>
  <si>
    <t>Validar el cronograma con el equipo y los interesados.</t>
  </si>
  <si>
    <t>Seleccionar el modelo y definir la infraestructura de despliegue.</t>
  </si>
  <si>
    <t>Justificar la elección en base a criterios técnicos y éticos.</t>
  </si>
  <si>
    <t>Evaluar rendimiento, costo de quipo y requisitos técnicos de cada opción con mayor detalle.</t>
  </si>
  <si>
    <t>HU03</t>
  </si>
  <si>
    <t>Revisar la escalabilidad, seguridad y mantenibilidad del diseño.</t>
  </si>
  <si>
    <t>HU04</t>
  </si>
  <si>
    <t>HU05</t>
  </si>
  <si>
    <t>HU06</t>
  </si>
  <si>
    <t>HU07</t>
  </si>
  <si>
    <t>Validar la claridad y empatía del lenguaje del chatbot en las respuestas.</t>
  </si>
  <si>
    <t>Implementar los mensajes estructurados en WhatsApp (texto coherente)</t>
  </si>
  <si>
    <t>Asegurar que el formato de respuesta sea breve, claro y clínicamente coherente.</t>
  </si>
  <si>
    <t>Probar distintos escenarios de conversación para evaluar la usabilidad.</t>
  </si>
  <si>
    <t>Configurar el servidor intermediario entre WhatsApp API y LLM Studio.</t>
  </si>
  <si>
    <t>Crear endpoints que reciban mensajes del usuario y los reenvíen al modelo.</t>
  </si>
  <si>
    <t>Gestionar la autenticación y los tokens de acceso a LLM Studio.</t>
  </si>
  <si>
    <t>Procesar las respuestas del modelo y adaptarlas al formato de WhatsApp.</t>
  </si>
  <si>
    <t>Cargar el dataset médico verificado dentro del entorno de LLM Studio. (Kaggle u otra herramienta conveniente)</t>
  </si>
  <si>
    <t>Validar el desempeño del modelo con preguntas médicas simuladas.</t>
  </si>
  <si>
    <t>Configurar el cifrado extremo a extremo entre WhatsApp y el backend.</t>
  </si>
  <si>
    <t>Aplicar anonimización de nombres, teléfonos u otros identificadores.</t>
  </si>
  <si>
    <t>Asegurar que las credenciales de LLM Studio estén protegidas y rotadas.</t>
  </si>
  <si>
    <t>Simular conversaciones reales en WhatsApp con diferentes tipos de consultas.</t>
  </si>
  <si>
    <t>Evaluar la precisión y el tono de las respuestas generadas por el modelo.</t>
  </si>
  <si>
    <t>Analizar tiempos de respuesta, errores y satisfacción de usuarios.</t>
  </si>
  <si>
    <t>Ajustar el flujo o la configuración del modelo según los resultados del piloto.</t>
  </si>
  <si>
    <t>Documentar el flujo de conexión entre WhatsApp, backend y LLM Studio.</t>
  </si>
  <si>
    <t>Incluir instrucciones para el despliegue y mantenimiento del sistema.</t>
  </si>
  <si>
    <t>Redactar una guía para los usuarios sobre el uso del chatbot.</t>
  </si>
  <si>
    <t>Configurar en LLM Studio la detección automática de idioma.</t>
  </si>
  <si>
    <t>Verificar que las respuestas mantengan coherencia médica en ambos idiomas.</t>
  </si>
  <si>
    <t>Realizar pruebas multilingües en WhatsApp para validar el comportamiento.</t>
  </si>
  <si>
    <t>Medir y registrar los tiempos de respuesta promedio desde WhatsApp.</t>
  </si>
  <si>
    <t>Optimizar el flujo entre API de WhatsApp, backend y LLM Studio.</t>
  </si>
  <si>
    <t>HU09</t>
  </si>
  <si>
    <t>HU10</t>
  </si>
  <si>
    <t>HU11</t>
  </si>
  <si>
    <t>HU12</t>
  </si>
  <si>
    <t>HU13</t>
  </si>
  <si>
    <t>HU08</t>
  </si>
  <si>
    <t>Identificar las necesidades principales de egresados y sus interacciones con el asistente.</t>
  </si>
  <si>
    <t>Listar los perfiles de usuarios (egresados, administradores) y requisitos específicos</t>
  </si>
  <si>
    <t>Asignar responsabilidades específicas a cada rol en el proyecto.</t>
  </si>
  <si>
    <t>Chatbot inteligente para egresados - Asistente "CEAC"</t>
  </si>
  <si>
    <t>Equipo de desarrollo "Los Yucas"</t>
  </si>
  <si>
    <t xml:space="preserve">Kelvin Ronny Quispe Bravo </t>
  </si>
  <si>
    <t>Recopilar y estructurar base de conocimiento CEAC: programas académicos, cohortes, titulación, convenios laborales.</t>
  </si>
  <si>
    <t>Definir los componentes principales del sistema y su interacción.Configurar integración inicial WhatsApp Business API → Backend → LLM Studio</t>
  </si>
  <si>
    <t>Desarrollar templates de respuestas rápidas para consultas comunes de egresados</t>
  </si>
  <si>
    <t>Implementar detección automática de consultas por categoría (académica/laboral/etc.)</t>
  </si>
  <si>
    <t>Crear user journey: "Egresado pregunta por certificado → chatbot verifica datos → genera código de seguimiento"</t>
  </si>
  <si>
    <t>Los Yucas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</si>
</sst>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7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5" fillId="3" borderId="0" xfId="0" applyFont="1" applyFill="1"/>
    <xf numFmtId="0" fontId="5" fillId="3" borderId="9" xfId="0" applyFont="1" applyFill="1" applyBorder="1" applyAlignment="1">
      <alignment horizontal="center"/>
    </xf>
    <xf numFmtId="0" fontId="5" fillId="3" borderId="9" xfId="0" applyFont="1" applyFill="1" applyBorder="1"/>
  </cellXfs>
  <cellStyles count="1">
    <cellStyle name="Normal" xfId="0" builtinId="0"/>
  </cellStyles>
  <dxfs count="5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65</c:v>
                </c:pt>
                <c:pt idx="1">
                  <c:v>51</c:v>
                </c:pt>
                <c:pt idx="2">
                  <c:v>36</c:v>
                </c:pt>
                <c:pt idx="3">
                  <c:v>24</c:v>
                </c:pt>
                <c:pt idx="4">
                  <c:v>13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0-48C0-8FB6-C911B356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65</c:v>
                </c:pt>
                <c:pt idx="1">
                  <c:v>55.714285714285715</c:v>
                </c:pt>
                <c:pt idx="2">
                  <c:v>46.428571428571431</c:v>
                </c:pt>
                <c:pt idx="3">
                  <c:v>37.142857142857139</c:v>
                </c:pt>
                <c:pt idx="4">
                  <c:v>27.857142857142854</c:v>
                </c:pt>
                <c:pt idx="5">
                  <c:v>18.571428571428569</c:v>
                </c:pt>
                <c:pt idx="6">
                  <c:v>9.2857142857142776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0-48C0-8FB6-C911B3569A2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62.761904761904766</c:v>
                </c:pt>
                <c:pt idx="1">
                  <c:v>50.590476190476195</c:v>
                </c:pt>
                <c:pt idx="2">
                  <c:v>38.419047619047625</c:v>
                </c:pt>
                <c:pt idx="3">
                  <c:v>26.247619047619054</c:v>
                </c:pt>
                <c:pt idx="4">
                  <c:v>14.076190476190483</c:v>
                </c:pt>
                <c:pt idx="5">
                  <c:v>1.9047619047619122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0-48C0-8FB6-C911B356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127</c:v>
                </c:pt>
                <c:pt idx="1">
                  <c:v>98</c:v>
                </c:pt>
                <c:pt idx="2">
                  <c:v>74</c:v>
                </c:pt>
                <c:pt idx="3">
                  <c:v>50</c:v>
                </c:pt>
                <c:pt idx="4">
                  <c:v>31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5-4CA6-AD16-A0E15B6E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127</c:v>
                </c:pt>
                <c:pt idx="1">
                  <c:v>108.85714285714286</c:v>
                </c:pt>
                <c:pt idx="2">
                  <c:v>90.714285714285722</c:v>
                </c:pt>
                <c:pt idx="3">
                  <c:v>72.571428571428569</c:v>
                </c:pt>
                <c:pt idx="4">
                  <c:v>54.428571428571431</c:v>
                </c:pt>
                <c:pt idx="5">
                  <c:v>36.285714285714292</c:v>
                </c:pt>
                <c:pt idx="6">
                  <c:v>18.142857142857139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5-4CA6-AD16-A0E15B6E956F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121.52380952380955</c:v>
                </c:pt>
                <c:pt idx="1">
                  <c:v>99.380952380952408</c:v>
                </c:pt>
                <c:pt idx="2">
                  <c:v>77.238095238095255</c:v>
                </c:pt>
                <c:pt idx="3">
                  <c:v>55.095238095238116</c:v>
                </c:pt>
                <c:pt idx="4">
                  <c:v>32.952380952380977</c:v>
                </c:pt>
                <c:pt idx="5">
                  <c:v>10.809523809523824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5-4CA6-AD16-A0E15B6E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3'!$H$17:$AF$17</c:f>
              <c:numCache>
                <c:formatCode>General</c:formatCode>
                <c:ptCount val="25"/>
                <c:pt idx="0">
                  <c:v>115</c:v>
                </c:pt>
                <c:pt idx="1">
                  <c:v>95</c:v>
                </c:pt>
                <c:pt idx="2">
                  <c:v>75</c:v>
                </c:pt>
                <c:pt idx="3">
                  <c:v>55</c:v>
                </c:pt>
                <c:pt idx="4">
                  <c:v>35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5-4645-BC1F-932080F8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3'!$H$18:$AF$18</c:f>
              <c:numCache>
                <c:formatCode>General</c:formatCode>
                <c:ptCount val="25"/>
                <c:pt idx="0">
                  <c:v>115</c:v>
                </c:pt>
                <c:pt idx="1">
                  <c:v>98.571428571428569</c:v>
                </c:pt>
                <c:pt idx="2">
                  <c:v>82.142857142857139</c:v>
                </c:pt>
                <c:pt idx="3">
                  <c:v>65.714285714285722</c:v>
                </c:pt>
                <c:pt idx="4">
                  <c:v>49.285714285714292</c:v>
                </c:pt>
                <c:pt idx="5">
                  <c:v>32.857142857142861</c:v>
                </c:pt>
                <c:pt idx="6">
                  <c:v>16.428571428571445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5-4645-BC1F-932080F8967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3'!$H$19:$AF$19</c:f>
              <c:numCache>
                <c:formatCode>General</c:formatCode>
                <c:ptCount val="25"/>
                <c:pt idx="0">
                  <c:v>114.42857142857142</c:v>
                </c:pt>
                <c:pt idx="1">
                  <c:v>94.857142857142847</c:v>
                </c:pt>
                <c:pt idx="2">
                  <c:v>75.285714285714278</c:v>
                </c:pt>
                <c:pt idx="3">
                  <c:v>55.714285714285694</c:v>
                </c:pt>
                <c:pt idx="4">
                  <c:v>36.14285714285711</c:v>
                </c:pt>
                <c:pt idx="5">
                  <c:v>16.571428571428541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5-4645-BC1F-932080F8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4'!$H$17:$AF$17</c:f>
              <c:numCache>
                <c:formatCode>General</c:formatCode>
                <c:ptCount val="25"/>
                <c:pt idx="0">
                  <c:v>168</c:v>
                </c:pt>
                <c:pt idx="1">
                  <c:v>146</c:v>
                </c:pt>
                <c:pt idx="2">
                  <c:v>122</c:v>
                </c:pt>
                <c:pt idx="3">
                  <c:v>94</c:v>
                </c:pt>
                <c:pt idx="4">
                  <c:v>63</c:v>
                </c:pt>
                <c:pt idx="5">
                  <c:v>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E-4AC3-A1CF-2EE5C1ED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4'!$H$18:$AF$18</c:f>
              <c:numCache>
                <c:formatCode>General</c:formatCode>
                <c:ptCount val="25"/>
                <c:pt idx="0">
                  <c:v>168</c:v>
                </c:pt>
                <c:pt idx="1">
                  <c:v>144</c:v>
                </c:pt>
                <c:pt idx="2">
                  <c:v>120</c:v>
                </c:pt>
                <c:pt idx="3">
                  <c:v>96</c:v>
                </c:pt>
                <c:pt idx="4">
                  <c:v>72</c:v>
                </c:pt>
                <c:pt idx="5">
                  <c:v>48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E-4AC3-A1CF-2EE5C1ED333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4'!$H$19:$AF$19</c:f>
              <c:numCache>
                <c:formatCode>General</c:formatCode>
                <c:ptCount val="25"/>
                <c:pt idx="0">
                  <c:v>172.52380952380952</c:v>
                </c:pt>
                <c:pt idx="1">
                  <c:v>145.18095238095239</c:v>
                </c:pt>
                <c:pt idx="2">
                  <c:v>117.83809523809525</c:v>
                </c:pt>
                <c:pt idx="3">
                  <c:v>90.495238095238108</c:v>
                </c:pt>
                <c:pt idx="4">
                  <c:v>63.152380952380952</c:v>
                </c:pt>
                <c:pt idx="5">
                  <c:v>35.809523809523824</c:v>
                </c:pt>
                <c:pt idx="6">
                  <c:v>8.466666666666697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E-4AC3-A1CF-2EE5C1ED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20A-BECD-B2142325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2-420A-BECD-B2142325DBB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2-420A-BECD-B2142325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D43CFD8-A610-4BBE-A1A3-8EBBA8DDE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70C698A-7066-4819-BEA6-1D592001B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71"/>
  <sheetViews>
    <sheetView workbookViewId="0">
      <selection activeCell="C32" sqref="C32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59.5546875" bestFit="1" customWidth="1"/>
    <col min="4" max="4" width="10.6640625" style="1" customWidth="1"/>
    <col min="5" max="5" width="18.33203125" bestFit="1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23</v>
      </c>
      <c r="D3" s="30" t="s">
        <v>75</v>
      </c>
      <c r="E3" s="31"/>
      <c r="F3" s="31"/>
      <c r="G3" s="31"/>
      <c r="H3" s="32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24</v>
      </c>
      <c r="D4" s="30" t="s">
        <v>76</v>
      </c>
      <c r="E4" s="31"/>
      <c r="F4" s="31"/>
      <c r="G4" s="31"/>
      <c r="H4" s="32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25</v>
      </c>
      <c r="D5" s="30" t="s">
        <v>77</v>
      </c>
      <c r="E5" s="31"/>
      <c r="F5" s="31"/>
      <c r="G5" s="31"/>
      <c r="H5" s="32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2:32" x14ac:dyDescent="0.25">
      <c r="C10" s="35"/>
    </row>
    <row r="16" spans="2:32" x14ac:dyDescent="0.25">
      <c r="B16" s="4"/>
      <c r="C16" s="4" t="s">
        <v>11</v>
      </c>
      <c r="D16" s="1">
        <v>7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7</v>
      </c>
      <c r="E17" s="4" t="s">
        <v>13</v>
      </c>
      <c r="F17" s="4" t="s">
        <v>17</v>
      </c>
      <c r="G17" s="3">
        <f ca="1">SUM(OFFSET(G21,1,0,TaskRows,1))</f>
        <v>65</v>
      </c>
      <c r="H17" s="3">
        <f ca="1">IF(AND(SUM(OFFSET(H21,1,0,TaskRows,1))=0),0,SUM(OFFSET(H21,1,0,TaskRows,1)))</f>
        <v>65</v>
      </c>
      <c r="I17" s="3">
        <f ca="1">IF(AND(SUM(OFFSET(I21,1,0,TaskRows,1))=0),"",SUM(OFFSET(I21,1,0,TaskRows,1)))</f>
        <v>51</v>
      </c>
      <c r="J17" s="3">
        <f t="shared" ref="J17:AF17" ca="1" si="0">IF(AND(SUM(OFFSET(J21,1,0,TaskRows,1))=0),"",SUM(OFFSET(J21,1,0,TaskRows,1)))</f>
        <v>36</v>
      </c>
      <c r="K17" s="3">
        <f t="shared" ca="1" si="0"/>
        <v>24</v>
      </c>
      <c r="L17" s="3">
        <f t="shared" ca="1" si="0"/>
        <v>13</v>
      </c>
      <c r="M17" s="3">
        <f t="shared" ca="1" si="0"/>
        <v>5</v>
      </c>
      <c r="N17" s="3" t="str">
        <f t="shared" ca="1" si="0"/>
        <v/>
      </c>
      <c r="O17" s="3" t="str">
        <f ca="1">IF(AND(SUM(OFFSET(O21,1,0,TaskRows,1))=0),"",SUM(OFFSET(O21,1,0,TaskRows,1)))</f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5</v>
      </c>
      <c r="E18" t="s">
        <v>2</v>
      </c>
      <c r="F18" s="1">
        <f ca="1">IF(COUNTIF(H17:AF17,"&gt;0")=0,1,COUNTIF(H17:AF17,"&gt;0"))</f>
        <v>6</v>
      </c>
      <c r="H18" s="1">
        <f ca="1">IF(H21="","",$G17-$G17/($D16-1)*(H21-1))</f>
        <v>65</v>
      </c>
      <c r="I18" s="1">
        <f t="shared" ref="I18:AF18" ca="1" si="1">IF(I21="","",TotalEffort-TotalEffort/(ImplementationDays)*(I21-1))</f>
        <v>55.714285714285715</v>
      </c>
      <c r="J18" s="1">
        <f t="shared" ca="1" si="1"/>
        <v>46.428571428571431</v>
      </c>
      <c r="K18" s="1">
        <f t="shared" ca="1" si="1"/>
        <v>37.142857142857139</v>
      </c>
      <c r="L18" s="1">
        <f t="shared" ca="1" si="1"/>
        <v>27.857142857142854</v>
      </c>
      <c r="M18" s="1">
        <f t="shared" ca="1" si="1"/>
        <v>18.571428571428569</v>
      </c>
      <c r="N18" s="1">
        <f t="shared" ca="1" si="1"/>
        <v>9.2857142857142776</v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62.761904761904766</v>
      </c>
      <c r="I19" s="1">
        <f t="shared" ca="1" si="2"/>
        <v>50.590476190476195</v>
      </c>
      <c r="J19" s="1">
        <f t="shared" ca="1" si="2"/>
        <v>38.419047619047625</v>
      </c>
      <c r="K19" s="1">
        <f t="shared" ca="1" si="2"/>
        <v>26.247619047619054</v>
      </c>
      <c r="L19" s="1">
        <f t="shared" ca="1" si="2"/>
        <v>14.076190476190483</v>
      </c>
      <c r="M19" s="1">
        <f t="shared" ca="1" si="2"/>
        <v>1.9047619047619122</v>
      </c>
      <c r="N19" s="1" t="str">
        <f t="shared" ca="1" si="2"/>
        <v/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>IF($D$16&gt;M21,M21+1,"")</f>
        <v>7</v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>
        <v>1.1000000000000001</v>
      </c>
      <c r="C22" s="28" t="s">
        <v>72</v>
      </c>
      <c r="D22" s="1" t="s">
        <v>26</v>
      </c>
      <c r="E22" t="s">
        <v>27</v>
      </c>
      <c r="F22" s="28" t="s">
        <v>21</v>
      </c>
      <c r="G22" s="1">
        <v>16</v>
      </c>
      <c r="H22" s="1">
        <f>IF(OR(H$21="",$G22=""),"",G22)</f>
        <v>16</v>
      </c>
      <c r="I22" s="1">
        <v>13</v>
      </c>
      <c r="J22" s="1">
        <v>9</v>
      </c>
      <c r="K22" s="1">
        <v>6</v>
      </c>
      <c r="L22" s="1">
        <v>3</v>
      </c>
      <c r="M22" s="1">
        <v>1</v>
      </c>
      <c r="N22" s="1">
        <v>0</v>
      </c>
      <c r="AE22" s="1" t="str">
        <f t="shared" ref="AE22:AF37" si="4">IF(OR(AE$21="",$G22=""),"",AD22)</f>
        <v/>
      </c>
      <c r="AF22" s="1" t="str">
        <f t="shared" si="4"/>
        <v/>
      </c>
    </row>
    <row r="23" spans="2:32" x14ac:dyDescent="0.25">
      <c r="B23">
        <v>1.2</v>
      </c>
      <c r="C23" t="s">
        <v>30</v>
      </c>
      <c r="D23" s="1" t="s">
        <v>26</v>
      </c>
      <c r="E23" t="s">
        <v>27</v>
      </c>
      <c r="F23" t="s">
        <v>21</v>
      </c>
      <c r="G23" s="1">
        <v>15</v>
      </c>
      <c r="H23" s="1">
        <f t="shared" ref="H23:H66" si="5">IF(OR(H$21="",$G23=""),"",G23)</f>
        <v>15</v>
      </c>
      <c r="I23" s="1">
        <v>12</v>
      </c>
      <c r="J23" s="1">
        <v>6</v>
      </c>
      <c r="K23" s="1">
        <v>3</v>
      </c>
      <c r="L23" s="1">
        <v>2</v>
      </c>
      <c r="M23" s="1">
        <v>1</v>
      </c>
      <c r="N23" s="1">
        <v>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tr">
        <f t="shared" si="4"/>
        <v/>
      </c>
      <c r="AF23" t="str">
        <f t="shared" si="4"/>
        <v/>
      </c>
    </row>
    <row r="24" spans="2:32" x14ac:dyDescent="0.25">
      <c r="B24">
        <v>1.3</v>
      </c>
      <c r="C24" t="s">
        <v>31</v>
      </c>
      <c r="D24" s="1" t="s">
        <v>26</v>
      </c>
      <c r="E24" t="s">
        <v>27</v>
      </c>
      <c r="F24" t="s">
        <v>21</v>
      </c>
      <c r="G24" s="1">
        <v>10</v>
      </c>
      <c r="H24" s="1">
        <f t="shared" ref="H24" si="6">IF(OR(H$21="",$G24=""),"",G24)</f>
        <v>10</v>
      </c>
      <c r="I24" s="1">
        <v>7</v>
      </c>
      <c r="J24" s="1">
        <v>5</v>
      </c>
      <c r="K24" s="1">
        <v>4</v>
      </c>
      <c r="L24" s="1">
        <v>2</v>
      </c>
      <c r="M24" s="1">
        <v>1</v>
      </c>
      <c r="N24" s="1">
        <v>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 t="str">
        <f t="shared" ref="AE24" si="7">IF(OR(AE$21="",$G24=""),"",AD24)</f>
        <v/>
      </c>
      <c r="AF24" t="str">
        <f t="shared" ref="AF24" si="8">IF(OR(AF$21="",$G24=""),"",AE24)</f>
        <v/>
      </c>
    </row>
    <row r="25" spans="2:32" x14ac:dyDescent="0.25">
      <c r="B25">
        <v>2.1</v>
      </c>
      <c r="C25" t="s">
        <v>73</v>
      </c>
      <c r="D25" s="1" t="s">
        <v>28</v>
      </c>
      <c r="E25" t="s">
        <v>29</v>
      </c>
      <c r="F25" t="s">
        <v>21</v>
      </c>
      <c r="G25" s="1">
        <v>11</v>
      </c>
      <c r="H25" s="1">
        <f t="shared" ref="H25:H26" si="9">IF(OR(H$21="",$G25=""),"",G25)</f>
        <v>11</v>
      </c>
      <c r="I25" s="1">
        <v>9</v>
      </c>
      <c r="J25" s="1">
        <v>7</v>
      </c>
      <c r="K25" s="1">
        <v>5</v>
      </c>
      <c r="L25" s="1">
        <v>3</v>
      </c>
      <c r="M25" s="1">
        <v>1</v>
      </c>
      <c r="N25" s="1">
        <v>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tr">
        <f t="shared" ref="AE25:AE26" si="10">IF(OR(AE$21="",$G25=""),"",AD25)</f>
        <v/>
      </c>
      <c r="AF25" t="str">
        <f t="shared" ref="AF25:AF26" si="11">IF(OR(AF$21="",$G25=""),"",AE25)</f>
        <v/>
      </c>
    </row>
    <row r="26" spans="2:32" x14ac:dyDescent="0.25">
      <c r="B26">
        <v>2.2000000000000002</v>
      </c>
      <c r="C26" t="s">
        <v>74</v>
      </c>
      <c r="D26" s="1" t="s">
        <v>28</v>
      </c>
      <c r="E26" t="s">
        <v>29</v>
      </c>
      <c r="F26" t="s">
        <v>21</v>
      </c>
      <c r="G26" s="1">
        <v>13</v>
      </c>
      <c r="H26" s="1">
        <f t="shared" si="9"/>
        <v>13</v>
      </c>
      <c r="I26" s="1">
        <v>10</v>
      </c>
      <c r="J26" s="1">
        <v>9</v>
      </c>
      <c r="K26" s="1">
        <v>6</v>
      </c>
      <c r="L26" s="1">
        <v>3</v>
      </c>
      <c r="M26" s="1">
        <v>1</v>
      </c>
      <c r="N26" s="1">
        <v>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tr">
        <f t="shared" si="10"/>
        <v/>
      </c>
      <c r="AF26" t="str">
        <f t="shared" si="11"/>
        <v/>
      </c>
    </row>
    <row r="27" spans="2:32" x14ac:dyDescent="0.25">
      <c r="F27" t="str">
        <f t="shared" ref="F27:F63" si="12">IF(C27&lt;&gt;"","Planned","")</f>
        <v/>
      </c>
      <c r="H27" s="1" t="str">
        <f t="shared" si="5"/>
        <v/>
      </c>
      <c r="AE27" s="1" t="str">
        <f t="shared" si="4"/>
        <v/>
      </c>
      <c r="AF27" s="1" t="str">
        <f t="shared" si="4"/>
        <v/>
      </c>
    </row>
    <row r="28" spans="2:32" x14ac:dyDescent="0.25">
      <c r="F28" t="str">
        <f t="shared" si="12"/>
        <v/>
      </c>
      <c r="H28" s="1" t="str">
        <f t="shared" si="5"/>
        <v/>
      </c>
      <c r="AE28" s="1" t="str">
        <f t="shared" si="4"/>
        <v/>
      </c>
      <c r="AF28" s="1" t="str">
        <f t="shared" si="4"/>
        <v/>
      </c>
    </row>
    <row r="29" spans="2:32" x14ac:dyDescent="0.25">
      <c r="F29" t="str">
        <f t="shared" si="12"/>
        <v/>
      </c>
      <c r="H29" s="1" t="str">
        <f t="shared" si="5"/>
        <v/>
      </c>
      <c r="AE29" s="1" t="str">
        <f t="shared" si="4"/>
        <v/>
      </c>
      <c r="AF29" s="1" t="str">
        <f t="shared" si="4"/>
        <v/>
      </c>
    </row>
    <row r="30" spans="2:32" x14ac:dyDescent="0.25">
      <c r="F30" t="str">
        <f t="shared" si="12"/>
        <v/>
      </c>
      <c r="H30" s="1" t="str">
        <f t="shared" si="5"/>
        <v/>
      </c>
      <c r="AE30" s="1" t="str">
        <f t="shared" si="4"/>
        <v/>
      </c>
      <c r="AF30" s="1" t="str">
        <f t="shared" si="4"/>
        <v/>
      </c>
    </row>
    <row r="31" spans="2:32" x14ac:dyDescent="0.25">
      <c r="F31" t="str">
        <f t="shared" si="12"/>
        <v/>
      </c>
      <c r="H31" s="1" t="str">
        <f t="shared" si="5"/>
        <v/>
      </c>
      <c r="AE31" s="1" t="str">
        <f t="shared" si="4"/>
        <v/>
      </c>
      <c r="AF31" s="1" t="str">
        <f t="shared" si="4"/>
        <v/>
      </c>
    </row>
    <row r="32" spans="2:32" x14ac:dyDescent="0.25">
      <c r="F32" t="str">
        <f t="shared" si="12"/>
        <v/>
      </c>
      <c r="H32" s="1" t="str">
        <f t="shared" si="5"/>
        <v/>
      </c>
      <c r="AE32" s="1" t="str">
        <f t="shared" si="4"/>
        <v/>
      </c>
      <c r="AF32" s="1" t="str">
        <f t="shared" si="4"/>
        <v/>
      </c>
    </row>
    <row r="33" spans="6:32" x14ac:dyDescent="0.25">
      <c r="F33" t="str">
        <f t="shared" si="12"/>
        <v/>
      </c>
      <c r="H33" s="1" t="str">
        <f t="shared" si="5"/>
        <v/>
      </c>
      <c r="AE33" s="1" t="str">
        <f t="shared" si="4"/>
        <v/>
      </c>
      <c r="AF33" s="1" t="str">
        <f t="shared" si="4"/>
        <v/>
      </c>
    </row>
    <row r="34" spans="6:32" x14ac:dyDescent="0.25">
      <c r="F34" t="str">
        <f t="shared" si="12"/>
        <v/>
      </c>
      <c r="H34" s="1" t="str">
        <f t="shared" si="5"/>
        <v/>
      </c>
      <c r="AE34" s="1" t="str">
        <f t="shared" si="4"/>
        <v/>
      </c>
      <c r="AF34" s="1" t="str">
        <f t="shared" si="4"/>
        <v/>
      </c>
    </row>
    <row r="35" spans="6:32" x14ac:dyDescent="0.25">
      <c r="F35" t="str">
        <f t="shared" si="12"/>
        <v/>
      </c>
      <c r="H35" s="1" t="str">
        <f t="shared" si="5"/>
        <v/>
      </c>
      <c r="AE35" s="1" t="str">
        <f t="shared" si="4"/>
        <v/>
      </c>
      <c r="AF35" s="1" t="str">
        <f t="shared" si="4"/>
        <v/>
      </c>
    </row>
    <row r="36" spans="6:32" x14ac:dyDescent="0.25">
      <c r="F36" t="str">
        <f t="shared" si="12"/>
        <v/>
      </c>
      <c r="H36" s="1" t="str">
        <f t="shared" si="5"/>
        <v/>
      </c>
      <c r="AE36" s="1" t="str">
        <f t="shared" si="4"/>
        <v/>
      </c>
      <c r="AF36" s="1" t="str">
        <f t="shared" si="4"/>
        <v/>
      </c>
    </row>
    <row r="37" spans="6:32" x14ac:dyDescent="0.25">
      <c r="F37" t="str">
        <f t="shared" si="12"/>
        <v/>
      </c>
      <c r="H37" s="1" t="str">
        <f t="shared" si="5"/>
        <v/>
      </c>
      <c r="AE37" s="1" t="str">
        <f t="shared" si="4"/>
        <v/>
      </c>
      <c r="AF37" s="1" t="str">
        <f t="shared" si="4"/>
        <v/>
      </c>
    </row>
    <row r="38" spans="6:32" x14ac:dyDescent="0.25">
      <c r="F38" t="str">
        <f t="shared" si="12"/>
        <v/>
      </c>
      <c r="H38" s="1" t="str">
        <f t="shared" si="5"/>
        <v/>
      </c>
      <c r="AE38" s="1" t="str">
        <f t="shared" ref="AE38:AF53" si="13">IF(OR(AE$21="",$G38=""),"",AD38)</f>
        <v/>
      </c>
      <c r="AF38" s="1" t="str">
        <f t="shared" si="13"/>
        <v/>
      </c>
    </row>
    <row r="39" spans="6:32" x14ac:dyDescent="0.25">
      <c r="F39" t="str">
        <f t="shared" si="12"/>
        <v/>
      </c>
      <c r="H39" s="1" t="str">
        <f t="shared" si="5"/>
        <v/>
      </c>
      <c r="AE39" s="1" t="str">
        <f t="shared" si="13"/>
        <v/>
      </c>
      <c r="AF39" s="1" t="str">
        <f t="shared" si="13"/>
        <v/>
      </c>
    </row>
    <row r="40" spans="6:32" x14ac:dyDescent="0.25">
      <c r="F40" t="str">
        <f t="shared" si="12"/>
        <v/>
      </c>
      <c r="H40" s="1" t="str">
        <f t="shared" si="5"/>
        <v/>
      </c>
      <c r="AE40" s="1" t="str">
        <f t="shared" si="13"/>
        <v/>
      </c>
      <c r="AF40" s="1" t="str">
        <f t="shared" si="13"/>
        <v/>
      </c>
    </row>
    <row r="41" spans="6:32" x14ac:dyDescent="0.25">
      <c r="F41" t="str">
        <f t="shared" si="12"/>
        <v/>
      </c>
      <c r="H41" s="1" t="str">
        <f t="shared" si="5"/>
        <v/>
      </c>
      <c r="AE41" s="1" t="str">
        <f t="shared" si="13"/>
        <v/>
      </c>
      <c r="AF41" s="1" t="str">
        <f t="shared" si="13"/>
        <v/>
      </c>
    </row>
    <row r="42" spans="6:32" x14ac:dyDescent="0.25">
      <c r="F42" t="str">
        <f t="shared" si="12"/>
        <v/>
      </c>
      <c r="H42" s="1" t="str">
        <f t="shared" si="5"/>
        <v/>
      </c>
      <c r="AE42" s="1" t="str">
        <f t="shared" si="13"/>
        <v/>
      </c>
      <c r="AF42" s="1" t="str">
        <f t="shared" si="13"/>
        <v/>
      </c>
    </row>
    <row r="43" spans="6:32" x14ac:dyDescent="0.25">
      <c r="F43" t="str">
        <f t="shared" si="12"/>
        <v/>
      </c>
      <c r="H43" s="1" t="str">
        <f t="shared" si="5"/>
        <v/>
      </c>
      <c r="AE43" s="1" t="str">
        <f t="shared" si="13"/>
        <v/>
      </c>
      <c r="AF43" s="1" t="str">
        <f t="shared" si="13"/>
        <v/>
      </c>
    </row>
    <row r="44" spans="6:32" x14ac:dyDescent="0.25">
      <c r="F44" t="str">
        <f t="shared" si="12"/>
        <v/>
      </c>
      <c r="H44" s="1" t="str">
        <f t="shared" si="5"/>
        <v/>
      </c>
      <c r="AE44" s="1" t="str">
        <f t="shared" si="13"/>
        <v/>
      </c>
      <c r="AF44" s="1" t="str">
        <f t="shared" si="13"/>
        <v/>
      </c>
    </row>
    <row r="45" spans="6:32" x14ac:dyDescent="0.25">
      <c r="F45" t="str">
        <f t="shared" si="12"/>
        <v/>
      </c>
      <c r="H45" s="1" t="str">
        <f t="shared" si="5"/>
        <v/>
      </c>
      <c r="AE45" s="1" t="str">
        <f t="shared" si="13"/>
        <v/>
      </c>
      <c r="AF45" s="1" t="str">
        <f t="shared" si="13"/>
        <v/>
      </c>
    </row>
    <row r="46" spans="6:32" x14ac:dyDescent="0.25">
      <c r="F46" t="str">
        <f t="shared" si="12"/>
        <v/>
      </c>
      <c r="H46" s="1" t="str">
        <f t="shared" si="5"/>
        <v/>
      </c>
      <c r="AE46" s="1" t="str">
        <f t="shared" si="13"/>
        <v/>
      </c>
      <c r="AF46" s="1" t="str">
        <f t="shared" si="13"/>
        <v/>
      </c>
    </row>
    <row r="47" spans="6:32" x14ac:dyDescent="0.25">
      <c r="F47" t="str">
        <f t="shared" si="12"/>
        <v/>
      </c>
      <c r="H47" s="1" t="str">
        <f t="shared" si="5"/>
        <v/>
      </c>
      <c r="AE47" s="1" t="str">
        <f t="shared" si="13"/>
        <v/>
      </c>
      <c r="AF47" s="1" t="str">
        <f t="shared" si="13"/>
        <v/>
      </c>
    </row>
    <row r="48" spans="6:32" x14ac:dyDescent="0.25">
      <c r="F48" t="str">
        <f t="shared" si="12"/>
        <v/>
      </c>
      <c r="H48" s="1" t="str">
        <f t="shared" si="5"/>
        <v/>
      </c>
      <c r="AE48" s="1" t="str">
        <f t="shared" si="13"/>
        <v/>
      </c>
      <c r="AF48" s="1" t="str">
        <f t="shared" si="13"/>
        <v/>
      </c>
    </row>
    <row r="49" spans="6:32" x14ac:dyDescent="0.25">
      <c r="F49" t="str">
        <f t="shared" si="12"/>
        <v/>
      </c>
      <c r="H49" s="1" t="str">
        <f t="shared" si="5"/>
        <v/>
      </c>
      <c r="AE49" s="1" t="str">
        <f t="shared" si="13"/>
        <v/>
      </c>
      <c r="AF49" s="1" t="str">
        <f t="shared" si="13"/>
        <v/>
      </c>
    </row>
    <row r="50" spans="6:32" x14ac:dyDescent="0.25">
      <c r="F50" t="str">
        <f t="shared" si="12"/>
        <v/>
      </c>
      <c r="H50" s="1" t="str">
        <f t="shared" si="5"/>
        <v/>
      </c>
      <c r="AE50" s="1" t="str">
        <f t="shared" si="13"/>
        <v/>
      </c>
      <c r="AF50" s="1" t="str">
        <f t="shared" si="13"/>
        <v/>
      </c>
    </row>
    <row r="51" spans="6:32" x14ac:dyDescent="0.25">
      <c r="F51" t="str">
        <f t="shared" si="12"/>
        <v/>
      </c>
      <c r="H51" s="1" t="str">
        <f t="shared" si="5"/>
        <v/>
      </c>
      <c r="AE51" s="1" t="str">
        <f t="shared" si="13"/>
        <v/>
      </c>
      <c r="AF51" s="1" t="str">
        <f t="shared" si="13"/>
        <v/>
      </c>
    </row>
    <row r="52" spans="6:32" x14ac:dyDescent="0.25">
      <c r="F52" t="str">
        <f t="shared" si="12"/>
        <v/>
      </c>
      <c r="H52" s="1" t="str">
        <f t="shared" si="5"/>
        <v/>
      </c>
      <c r="AE52" s="1" t="str">
        <f t="shared" si="13"/>
        <v/>
      </c>
      <c r="AF52" s="1" t="str">
        <f t="shared" si="13"/>
        <v/>
      </c>
    </row>
    <row r="53" spans="6:32" x14ac:dyDescent="0.25">
      <c r="F53" t="str">
        <f t="shared" si="12"/>
        <v/>
      </c>
      <c r="H53" s="1" t="str">
        <f t="shared" si="5"/>
        <v/>
      </c>
      <c r="AE53" s="1" t="str">
        <f t="shared" si="13"/>
        <v/>
      </c>
      <c r="AF53" s="1" t="str">
        <f t="shared" si="13"/>
        <v/>
      </c>
    </row>
    <row r="54" spans="6:32" x14ac:dyDescent="0.25">
      <c r="F54" t="str">
        <f t="shared" si="12"/>
        <v/>
      </c>
      <c r="H54" s="1" t="str">
        <f t="shared" si="5"/>
        <v/>
      </c>
      <c r="AE54" s="1" t="str">
        <f t="shared" ref="AE54:AF65" si="14">IF(OR(AE$21="",$G54=""),"",AD54)</f>
        <v/>
      </c>
      <c r="AF54" s="1" t="str">
        <f t="shared" si="14"/>
        <v/>
      </c>
    </row>
    <row r="55" spans="6:32" x14ac:dyDescent="0.25">
      <c r="F55" t="str">
        <f t="shared" si="12"/>
        <v/>
      </c>
      <c r="H55" s="1" t="str">
        <f t="shared" si="5"/>
        <v/>
      </c>
      <c r="AE55" s="1" t="str">
        <f t="shared" si="14"/>
        <v/>
      </c>
      <c r="AF55" s="1" t="str">
        <f t="shared" si="14"/>
        <v/>
      </c>
    </row>
    <row r="56" spans="6:32" x14ac:dyDescent="0.25">
      <c r="F56" t="str">
        <f t="shared" si="12"/>
        <v/>
      </c>
      <c r="H56" s="1" t="str">
        <f t="shared" si="5"/>
        <v/>
      </c>
      <c r="AE56" s="1" t="str">
        <f t="shared" si="14"/>
        <v/>
      </c>
      <c r="AF56" s="1" t="str">
        <f t="shared" si="14"/>
        <v/>
      </c>
    </row>
    <row r="57" spans="6:32" x14ac:dyDescent="0.25">
      <c r="F57" t="str">
        <f t="shared" si="12"/>
        <v/>
      </c>
      <c r="H57" s="1" t="str">
        <f t="shared" si="5"/>
        <v/>
      </c>
      <c r="AE57" s="1" t="str">
        <f t="shared" si="14"/>
        <v/>
      </c>
      <c r="AF57" s="1" t="str">
        <f t="shared" si="14"/>
        <v/>
      </c>
    </row>
    <row r="58" spans="6:32" x14ac:dyDescent="0.25">
      <c r="F58" t="str">
        <f t="shared" si="12"/>
        <v/>
      </c>
      <c r="H58" s="1" t="str">
        <f t="shared" si="5"/>
        <v/>
      </c>
      <c r="AE58" s="1" t="str">
        <f t="shared" si="14"/>
        <v/>
      </c>
      <c r="AF58" s="1" t="str">
        <f t="shared" si="14"/>
        <v/>
      </c>
    </row>
    <row r="59" spans="6:32" x14ac:dyDescent="0.25">
      <c r="F59" t="str">
        <f t="shared" si="12"/>
        <v/>
      </c>
      <c r="H59" s="1" t="str">
        <f t="shared" si="5"/>
        <v/>
      </c>
      <c r="AE59" s="1" t="str">
        <f t="shared" si="14"/>
        <v/>
      </c>
      <c r="AF59" s="1" t="str">
        <f t="shared" si="14"/>
        <v/>
      </c>
    </row>
    <row r="60" spans="6:32" x14ac:dyDescent="0.25">
      <c r="F60" t="str">
        <f t="shared" si="12"/>
        <v/>
      </c>
      <c r="H60" s="1" t="str">
        <f t="shared" si="5"/>
        <v/>
      </c>
      <c r="AE60" s="1" t="str">
        <f t="shared" si="14"/>
        <v/>
      </c>
      <c r="AF60" s="1" t="str">
        <f t="shared" si="14"/>
        <v/>
      </c>
    </row>
    <row r="61" spans="6:32" x14ac:dyDescent="0.25">
      <c r="F61" t="str">
        <f t="shared" si="12"/>
        <v/>
      </c>
      <c r="H61" s="1" t="str">
        <f t="shared" si="5"/>
        <v/>
      </c>
      <c r="AE61" s="1" t="str">
        <f t="shared" si="14"/>
        <v/>
      </c>
      <c r="AF61" s="1" t="str">
        <f t="shared" si="14"/>
        <v/>
      </c>
    </row>
    <row r="62" spans="6:32" x14ac:dyDescent="0.25">
      <c r="F62" t="str">
        <f t="shared" si="12"/>
        <v/>
      </c>
      <c r="H62" s="1" t="str">
        <f t="shared" si="5"/>
        <v/>
      </c>
      <c r="I62" s="1" t="str">
        <f t="shared" ref="I62:AD62" si="15">IF(OR(I$21="",$G62=""),"",H62)</f>
        <v/>
      </c>
      <c r="J62" s="1" t="str">
        <f t="shared" si="15"/>
        <v/>
      </c>
      <c r="K62" s="1" t="str">
        <f t="shared" si="15"/>
        <v/>
      </c>
      <c r="L62" s="1" t="str">
        <f t="shared" si="15"/>
        <v/>
      </c>
      <c r="M62" s="1" t="str">
        <f t="shared" si="15"/>
        <v/>
      </c>
      <c r="N62" s="1" t="str">
        <f t="shared" si="15"/>
        <v/>
      </c>
      <c r="O62" s="1" t="str">
        <f t="shared" si="15"/>
        <v/>
      </c>
      <c r="P62" s="1" t="str">
        <f t="shared" si="15"/>
        <v/>
      </c>
      <c r="Q62" s="1" t="str">
        <f t="shared" si="15"/>
        <v/>
      </c>
      <c r="R62" s="1" t="str">
        <f t="shared" si="15"/>
        <v/>
      </c>
      <c r="S62" s="1" t="str">
        <f t="shared" si="15"/>
        <v/>
      </c>
      <c r="T62" s="1" t="str">
        <f t="shared" si="15"/>
        <v/>
      </c>
      <c r="U62" s="1" t="str">
        <f t="shared" si="15"/>
        <v/>
      </c>
      <c r="V62" s="1" t="str">
        <f t="shared" si="15"/>
        <v/>
      </c>
      <c r="W62" s="1" t="str">
        <f t="shared" si="15"/>
        <v/>
      </c>
      <c r="X62" s="1" t="str">
        <f t="shared" si="15"/>
        <v/>
      </c>
      <c r="Y62" s="1" t="str">
        <f t="shared" si="15"/>
        <v/>
      </c>
      <c r="Z62" s="1" t="str">
        <f t="shared" si="15"/>
        <v/>
      </c>
      <c r="AA62" s="1" t="str">
        <f t="shared" si="15"/>
        <v/>
      </c>
      <c r="AB62" s="1" t="str">
        <f t="shared" si="15"/>
        <v/>
      </c>
      <c r="AC62" s="1" t="str">
        <f t="shared" si="15"/>
        <v/>
      </c>
      <c r="AD62" s="1" t="str">
        <f t="shared" si="15"/>
        <v/>
      </c>
      <c r="AE62" s="1" t="str">
        <f t="shared" si="14"/>
        <v/>
      </c>
      <c r="AF62" s="1" t="str">
        <f t="shared" si="14"/>
        <v/>
      </c>
    </row>
    <row r="63" spans="6:32" x14ac:dyDescent="0.25">
      <c r="F63" t="str">
        <f t="shared" si="12"/>
        <v/>
      </c>
      <c r="H63" s="1" t="str">
        <f t="shared" si="5"/>
        <v/>
      </c>
      <c r="I63" s="1" t="str">
        <f t="shared" ref="I63:AD63" si="16">IF(OR(I$21="",$G63=""),"",H63)</f>
        <v/>
      </c>
      <c r="J63" s="1" t="str">
        <f t="shared" si="16"/>
        <v/>
      </c>
      <c r="K63" s="1" t="str">
        <f t="shared" si="16"/>
        <v/>
      </c>
      <c r="L63" s="1" t="str">
        <f t="shared" si="16"/>
        <v/>
      </c>
      <c r="M63" s="1" t="str">
        <f t="shared" si="16"/>
        <v/>
      </c>
      <c r="N63" s="1" t="str">
        <f t="shared" si="16"/>
        <v/>
      </c>
      <c r="O63" s="1" t="str">
        <f t="shared" si="16"/>
        <v/>
      </c>
      <c r="P63" s="1" t="str">
        <f t="shared" si="16"/>
        <v/>
      </c>
      <c r="Q63" s="1" t="str">
        <f t="shared" si="16"/>
        <v/>
      </c>
      <c r="R63" s="1" t="str">
        <f t="shared" si="16"/>
        <v/>
      </c>
      <c r="S63" s="1" t="str">
        <f t="shared" si="16"/>
        <v/>
      </c>
      <c r="T63" s="1" t="str">
        <f t="shared" si="16"/>
        <v/>
      </c>
      <c r="U63" s="1" t="str">
        <f t="shared" si="16"/>
        <v/>
      </c>
      <c r="V63" s="1" t="str">
        <f t="shared" si="16"/>
        <v/>
      </c>
      <c r="W63" s="1" t="str">
        <f t="shared" si="16"/>
        <v/>
      </c>
      <c r="X63" s="1" t="str">
        <f t="shared" si="16"/>
        <v/>
      </c>
      <c r="Y63" s="1" t="str">
        <f t="shared" si="16"/>
        <v/>
      </c>
      <c r="Z63" s="1" t="str">
        <f t="shared" si="16"/>
        <v/>
      </c>
      <c r="AA63" s="1" t="str">
        <f t="shared" si="16"/>
        <v/>
      </c>
      <c r="AB63" s="1" t="str">
        <f t="shared" si="16"/>
        <v/>
      </c>
      <c r="AC63" s="1" t="str">
        <f t="shared" si="16"/>
        <v/>
      </c>
      <c r="AD63" s="1" t="str">
        <f t="shared" si="16"/>
        <v/>
      </c>
      <c r="AE63" s="1" t="str">
        <f t="shared" si="14"/>
        <v/>
      </c>
      <c r="AF63" s="1" t="str">
        <f t="shared" si="14"/>
        <v/>
      </c>
    </row>
    <row r="64" spans="6:32" x14ac:dyDescent="0.25">
      <c r="F64" t="s">
        <v>7</v>
      </c>
      <c r="H64" s="1" t="str">
        <f t="shared" si="5"/>
        <v/>
      </c>
      <c r="AE64" s="1" t="str">
        <f t="shared" si="14"/>
        <v/>
      </c>
      <c r="AF64" s="1" t="str">
        <f t="shared" si="14"/>
        <v/>
      </c>
    </row>
    <row r="65" spans="6:32" x14ac:dyDescent="0.25">
      <c r="F65" t="s">
        <v>8</v>
      </c>
      <c r="H65" s="1" t="str">
        <f t="shared" si="5"/>
        <v/>
      </c>
      <c r="AE65" s="1" t="str">
        <f t="shared" si="14"/>
        <v/>
      </c>
      <c r="AF65" s="1" t="str">
        <f t="shared" si="14"/>
        <v/>
      </c>
    </row>
    <row r="66" spans="6:32" x14ac:dyDescent="0.25">
      <c r="F66" t="s">
        <v>9</v>
      </c>
      <c r="H66" s="1" t="str">
        <f t="shared" si="5"/>
        <v/>
      </c>
    </row>
    <row r="71" spans="6:32" x14ac:dyDescent="0.25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4:E26">
    <cfRule type="expression" dxfId="57" priority="1" stopIfTrue="1">
      <formula>$F24="Terminado"</formula>
    </cfRule>
    <cfRule type="expression" dxfId="56" priority="2" stopIfTrue="1">
      <formula>$F24="En Progreso"</formula>
    </cfRule>
  </conditionalFormatting>
  <conditionalFormatting sqref="B27:G65 I27:AF65 B22:AF23 H27:H66">
    <cfRule type="expression" dxfId="55" priority="21" stopIfTrue="1">
      <formula>$F22="Terminado"</formula>
    </cfRule>
  </conditionalFormatting>
  <conditionalFormatting sqref="B22:AF23 B27:G65 I27:AF65 H27:H66">
    <cfRule type="expression" dxfId="54" priority="22" stopIfTrue="1">
      <formula>$F22="En Progreso"</formula>
    </cfRule>
  </conditionalFormatting>
  <conditionalFormatting sqref="C27:G65 I27:AF65">
    <cfRule type="expression" dxfId="53" priority="19" stopIfTrue="1">
      <formula>$F27="Done"</formula>
    </cfRule>
    <cfRule type="expression" dxfId="52" priority="20" stopIfTrue="1">
      <formula>$F27="Ongoing"</formula>
    </cfRule>
  </conditionalFormatting>
  <conditionalFormatting sqref="F24:AF26">
    <cfRule type="expression" dxfId="51" priority="5" stopIfTrue="1">
      <formula>$F24="Terminado"</formula>
    </cfRule>
    <cfRule type="expression" dxfId="50" priority="6" stopIfTrue="1">
      <formula>$F24="En Progreso"</formula>
    </cfRule>
  </conditionalFormatting>
  <conditionalFormatting sqref="L22:AF26">
    <cfRule type="expression" dxfId="49" priority="3" stopIfTrue="1">
      <formula>$F22="Done"</formula>
    </cfRule>
    <cfRule type="expression" dxfId="48" priority="4" stopIfTrue="1">
      <formula>$F22="Ongoing"</formula>
    </cfRule>
  </conditionalFormatting>
  <dataValidations count="1">
    <dataValidation type="list" allowBlank="1" showInputMessage="1" sqref="F10:F15 F22:F71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topLeftCell="B4" zoomScaleNormal="100" workbookViewId="0">
      <selection activeCell="E22" sqref="E22:E31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93" bestFit="1" customWidth="1"/>
    <col min="4" max="4" width="10.6640625" style="1" customWidth="1"/>
    <col min="5" max="5" width="16.88671875" bestFit="1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23</v>
      </c>
      <c r="D3" s="30" t="s">
        <v>75</v>
      </c>
      <c r="E3" s="31"/>
      <c r="F3" s="31"/>
      <c r="G3" s="31"/>
      <c r="H3" s="32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24</v>
      </c>
      <c r="D4" s="30" t="s">
        <v>76</v>
      </c>
      <c r="E4" s="31"/>
      <c r="F4" s="31"/>
      <c r="G4" s="31"/>
      <c r="H4" s="32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25</v>
      </c>
      <c r="D5" s="30" t="s">
        <v>77</v>
      </c>
      <c r="E5" s="31"/>
      <c r="F5" s="31"/>
      <c r="G5" s="31"/>
      <c r="H5" s="32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2" spans="2:32" x14ac:dyDescent="0.25">
      <c r="C12" s="36"/>
    </row>
    <row r="13" spans="2:32" x14ac:dyDescent="0.25">
      <c r="C13" s="36"/>
    </row>
    <row r="16" spans="2:32" x14ac:dyDescent="0.25">
      <c r="B16" s="4"/>
      <c r="C16" s="4" t="s">
        <v>11</v>
      </c>
      <c r="D16" s="1">
        <v>7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7</v>
      </c>
      <c r="E17" s="4" t="s">
        <v>13</v>
      </c>
      <c r="F17" s="4" t="s">
        <v>17</v>
      </c>
      <c r="G17" s="3">
        <f ca="1">SUM(OFFSET(G21,1,0,TaskRows,1))</f>
        <v>127</v>
      </c>
      <c r="H17" s="3">
        <f ca="1">IF(AND(SUM(OFFSET(H21,1,0,TaskRows,1))=0),0,SUM(OFFSET(H21,1,0,TaskRows,1)))</f>
        <v>127</v>
      </c>
      <c r="I17" s="3">
        <f t="shared" ref="I17:AF17" ca="1" si="0">IF(AND(SUM(OFFSET(I21,1,0,TaskRows,1))=0),"",SUM(OFFSET(I21,1,0,TaskRows,1)))</f>
        <v>98</v>
      </c>
      <c r="J17" s="3">
        <f t="shared" ca="1" si="0"/>
        <v>74</v>
      </c>
      <c r="K17" s="3">
        <f t="shared" ca="1" si="0"/>
        <v>50</v>
      </c>
      <c r="L17" s="3">
        <f t="shared" ca="1" si="0"/>
        <v>31</v>
      </c>
      <c r="M17" s="3">
        <f t="shared" ca="1" si="0"/>
        <v>17</v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/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10</v>
      </c>
      <c r="E18" t="s">
        <v>2</v>
      </c>
      <c r="F18" s="1">
        <f ca="1">IF(COUNTIF(H17:AF17,"&gt;0")=0,1,COUNTIF(H17:AF17,"&gt;0"))</f>
        <v>6</v>
      </c>
      <c r="H18" s="1">
        <f ca="1">IF(H21="","",$G17-$G17/($D16-1)*(H21-1))</f>
        <v>127</v>
      </c>
      <c r="I18" s="1">
        <f t="shared" ref="I18:AF18" ca="1" si="1">IF(I21="","",TotalEffort-TotalEffort/(ImplementationDays)*(I21-1))</f>
        <v>108.85714285714286</v>
      </c>
      <c r="J18" s="1">
        <f t="shared" ca="1" si="1"/>
        <v>90.714285714285722</v>
      </c>
      <c r="K18" s="1">
        <f t="shared" ca="1" si="1"/>
        <v>72.571428571428569</v>
      </c>
      <c r="L18" s="1">
        <f t="shared" ca="1" si="1"/>
        <v>54.428571428571431</v>
      </c>
      <c r="M18" s="1">
        <f t="shared" ca="1" si="1"/>
        <v>36.285714285714292</v>
      </c>
      <c r="N18" s="1">
        <f t="shared" ca="1" si="1"/>
        <v>18.142857142857139</v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121.52380952380955</v>
      </c>
      <c r="I19" s="1">
        <f t="shared" ca="1" si="2"/>
        <v>99.380952380952408</v>
      </c>
      <c r="J19" s="1">
        <f t="shared" ca="1" si="2"/>
        <v>77.238095238095255</v>
      </c>
      <c r="K19" s="1">
        <f t="shared" ca="1" si="2"/>
        <v>55.095238095238116</v>
      </c>
      <c r="L19" s="1">
        <f t="shared" ca="1" si="2"/>
        <v>32.952380952380977</v>
      </c>
      <c r="M19" s="1">
        <f t="shared" ca="1" si="2"/>
        <v>10.809523809523824</v>
      </c>
      <c r="N19" s="1" t="str">
        <f t="shared" ca="1" si="2"/>
        <v/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>
        <v>1.1000000000000001</v>
      </c>
      <c r="C22" t="s">
        <v>78</v>
      </c>
      <c r="D22" s="1" t="s">
        <v>35</v>
      </c>
      <c r="E22" s="28" t="s">
        <v>83</v>
      </c>
      <c r="F22" t="s">
        <v>22</v>
      </c>
      <c r="G22" s="1">
        <v>18</v>
      </c>
      <c r="H22" s="1">
        <f t="shared" ref="H22:H66" si="4">IF(OR(H$21="",$G22=""),"",G22)</f>
        <v>18</v>
      </c>
      <c r="I22" s="1">
        <v>12</v>
      </c>
      <c r="J22" s="1">
        <v>6</v>
      </c>
      <c r="K22" s="1">
        <v>0</v>
      </c>
      <c r="L22" s="1">
        <v>0</v>
      </c>
      <c r="M22" s="1">
        <v>0</v>
      </c>
      <c r="N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5">
      <c r="B23">
        <v>1.2</v>
      </c>
      <c r="C23" t="s">
        <v>34</v>
      </c>
      <c r="D23" s="1" t="s">
        <v>35</v>
      </c>
      <c r="E23" s="28" t="s">
        <v>83</v>
      </c>
      <c r="F23" t="s">
        <v>22</v>
      </c>
      <c r="G23" s="1">
        <v>16</v>
      </c>
      <c r="H23" s="1">
        <f t="shared" si="4"/>
        <v>16</v>
      </c>
      <c r="I23" s="1">
        <v>12</v>
      </c>
      <c r="J23" s="1">
        <v>8</v>
      </c>
      <c r="K23" s="1">
        <v>4</v>
      </c>
      <c r="L23" s="1">
        <v>0</v>
      </c>
      <c r="M23" s="1">
        <v>0</v>
      </c>
      <c r="N23" s="1">
        <v>0</v>
      </c>
      <c r="AE23" s="1" t="str">
        <f t="shared" si="5"/>
        <v/>
      </c>
      <c r="AF23" s="1" t="str">
        <f t="shared" si="5"/>
        <v/>
      </c>
    </row>
    <row r="24" spans="2:32" x14ac:dyDescent="0.25">
      <c r="B24">
        <v>1.3</v>
      </c>
      <c r="C24" t="s">
        <v>32</v>
      </c>
      <c r="D24" s="1" t="s">
        <v>35</v>
      </c>
      <c r="E24" s="28" t="s">
        <v>83</v>
      </c>
      <c r="F24" t="s">
        <v>22</v>
      </c>
      <c r="G24" s="1">
        <v>14</v>
      </c>
      <c r="H24" s="1">
        <f t="shared" si="4"/>
        <v>14</v>
      </c>
      <c r="I24" s="1">
        <v>11</v>
      </c>
      <c r="J24" s="1">
        <v>8</v>
      </c>
      <c r="K24" s="1">
        <v>5</v>
      </c>
      <c r="L24" s="1">
        <v>2</v>
      </c>
      <c r="M24" s="1">
        <v>0</v>
      </c>
      <c r="N24" s="1">
        <v>0</v>
      </c>
      <c r="AE24" s="1" t="str">
        <f t="shared" si="5"/>
        <v/>
      </c>
      <c r="AF24" s="1" t="str">
        <f t="shared" si="5"/>
        <v/>
      </c>
    </row>
    <row r="25" spans="2:32" x14ac:dyDescent="0.25">
      <c r="B25">
        <v>1.4</v>
      </c>
      <c r="C25" t="s">
        <v>33</v>
      </c>
      <c r="D25" s="1" t="s">
        <v>35</v>
      </c>
      <c r="E25" s="28" t="s">
        <v>83</v>
      </c>
      <c r="F25" t="s">
        <v>22</v>
      </c>
      <c r="G25" s="1">
        <v>10</v>
      </c>
      <c r="H25" s="1">
        <f t="shared" si="4"/>
        <v>10</v>
      </c>
      <c r="I25" s="1">
        <v>8</v>
      </c>
      <c r="J25" s="1">
        <v>6</v>
      </c>
      <c r="K25" s="1">
        <v>4</v>
      </c>
      <c r="L25" s="1">
        <v>2</v>
      </c>
      <c r="M25" s="1">
        <v>0</v>
      </c>
      <c r="N25" s="1">
        <v>0</v>
      </c>
      <c r="AE25" s="1" t="str">
        <f t="shared" si="5"/>
        <v/>
      </c>
      <c r="AF25" s="1" t="str">
        <f t="shared" si="5"/>
        <v/>
      </c>
    </row>
    <row r="26" spans="2:32" x14ac:dyDescent="0.25">
      <c r="B26">
        <v>2.1</v>
      </c>
      <c r="C26" t="s">
        <v>79</v>
      </c>
      <c r="D26" s="1" t="s">
        <v>37</v>
      </c>
      <c r="E26" s="28" t="s">
        <v>83</v>
      </c>
      <c r="F26" t="s">
        <v>22</v>
      </c>
      <c r="G26" s="1">
        <v>12</v>
      </c>
      <c r="H26" s="1">
        <f t="shared" ref="H26:H28" si="6">IF(OR(H$21="",$G26=""),"",G26)</f>
        <v>12</v>
      </c>
      <c r="I26" s="1">
        <v>10</v>
      </c>
      <c r="J26" s="1">
        <v>8</v>
      </c>
      <c r="K26" s="1">
        <v>6</v>
      </c>
      <c r="L26" s="1">
        <v>4</v>
      </c>
      <c r="M26" s="1">
        <v>2</v>
      </c>
      <c r="N26" s="1">
        <v>0</v>
      </c>
      <c r="AE26" s="1" t="str">
        <f t="shared" ref="AE26:AE28" si="7">IF(OR(AE$21="",$G26=""),"",AD26)</f>
        <v/>
      </c>
      <c r="AF26" s="1" t="str">
        <f t="shared" ref="AF26:AF28" si="8">IF(OR(AF$21="",$G26=""),"",AE26)</f>
        <v/>
      </c>
    </row>
    <row r="27" spans="2:32" x14ac:dyDescent="0.25">
      <c r="B27">
        <v>2.2000000000000002</v>
      </c>
      <c r="C27" t="s">
        <v>81</v>
      </c>
      <c r="D27" s="1" t="s">
        <v>37</v>
      </c>
      <c r="E27" s="28" t="s">
        <v>83</v>
      </c>
      <c r="F27" t="s">
        <v>22</v>
      </c>
      <c r="G27" s="1">
        <v>8</v>
      </c>
      <c r="H27" s="1">
        <f t="shared" si="6"/>
        <v>8</v>
      </c>
      <c r="I27" s="1">
        <v>7</v>
      </c>
      <c r="J27" s="1">
        <v>6</v>
      </c>
      <c r="K27" s="1">
        <v>5</v>
      </c>
      <c r="L27" s="1">
        <v>4</v>
      </c>
      <c r="M27" s="1">
        <v>3</v>
      </c>
      <c r="N27" s="1">
        <v>0</v>
      </c>
      <c r="AE27" s="1" t="str">
        <f t="shared" si="7"/>
        <v/>
      </c>
      <c r="AF27" s="1" t="str">
        <f t="shared" si="8"/>
        <v/>
      </c>
    </row>
    <row r="28" spans="2:32" x14ac:dyDescent="0.25">
      <c r="B28">
        <v>2.2999999999999998</v>
      </c>
      <c r="C28" t="s">
        <v>80</v>
      </c>
      <c r="D28" s="1" t="s">
        <v>37</v>
      </c>
      <c r="E28" s="28" t="s">
        <v>83</v>
      </c>
      <c r="F28" t="s">
        <v>22</v>
      </c>
      <c r="G28" s="1">
        <v>15</v>
      </c>
      <c r="H28" s="1">
        <f t="shared" si="6"/>
        <v>15</v>
      </c>
      <c r="I28" s="1">
        <v>13</v>
      </c>
      <c r="J28" s="1">
        <v>11</v>
      </c>
      <c r="K28" s="1">
        <v>9</v>
      </c>
      <c r="L28" s="1">
        <v>7</v>
      </c>
      <c r="M28" s="1">
        <v>5</v>
      </c>
      <c r="N28" s="1">
        <v>0</v>
      </c>
      <c r="AE28" s="1" t="str">
        <f t="shared" si="7"/>
        <v/>
      </c>
      <c r="AF28" s="1" t="str">
        <f t="shared" si="8"/>
        <v/>
      </c>
    </row>
    <row r="29" spans="2:32" x14ac:dyDescent="0.25">
      <c r="B29">
        <v>2.4</v>
      </c>
      <c r="C29" t="s">
        <v>36</v>
      </c>
      <c r="D29" s="1" t="s">
        <v>37</v>
      </c>
      <c r="E29" s="28" t="s">
        <v>83</v>
      </c>
      <c r="F29" t="s">
        <v>22</v>
      </c>
      <c r="G29" s="1">
        <v>10</v>
      </c>
      <c r="H29" s="1">
        <f t="shared" ref="H29" si="9">IF(OR(H$21="",$G29=""),"",G29)</f>
        <v>10</v>
      </c>
      <c r="I29" s="1">
        <v>9</v>
      </c>
      <c r="J29" s="1">
        <v>8</v>
      </c>
      <c r="K29" s="1">
        <v>7</v>
      </c>
      <c r="L29" s="1">
        <v>5</v>
      </c>
      <c r="M29" s="1">
        <v>3</v>
      </c>
      <c r="N29" s="1">
        <v>0</v>
      </c>
      <c r="AE29" s="1" t="str">
        <f t="shared" ref="AE29" si="10">IF(OR(AE$21="",$G29=""),"",AD29)</f>
        <v/>
      </c>
      <c r="AF29" s="1" t="str">
        <f t="shared" ref="AF29" si="11">IF(OR(AF$21="",$G29=""),"",AE29)</f>
        <v/>
      </c>
    </row>
    <row r="30" spans="2:32" x14ac:dyDescent="0.25">
      <c r="B30">
        <v>3.1</v>
      </c>
      <c r="C30" s="28" t="s">
        <v>82</v>
      </c>
      <c r="D30" s="1" t="s">
        <v>38</v>
      </c>
      <c r="E30" s="28" t="s">
        <v>83</v>
      </c>
      <c r="F30" t="s">
        <v>22</v>
      </c>
      <c r="G30" s="1">
        <v>12</v>
      </c>
      <c r="H30" s="1">
        <f t="shared" si="4"/>
        <v>12</v>
      </c>
      <c r="I30" s="1">
        <v>6</v>
      </c>
      <c r="J30" s="1">
        <v>5</v>
      </c>
      <c r="K30" s="1">
        <v>4</v>
      </c>
      <c r="L30" s="1">
        <v>3</v>
      </c>
      <c r="M30" s="1">
        <v>2</v>
      </c>
      <c r="N30" s="1">
        <v>0</v>
      </c>
      <c r="AE30" s="1" t="str">
        <f t="shared" si="5"/>
        <v/>
      </c>
      <c r="AF30" s="1" t="str">
        <f t="shared" si="5"/>
        <v/>
      </c>
    </row>
    <row r="31" spans="2:32" x14ac:dyDescent="0.25">
      <c r="B31">
        <v>3.2</v>
      </c>
      <c r="C31" s="28" t="s">
        <v>41</v>
      </c>
      <c r="D31" s="1" t="s">
        <v>38</v>
      </c>
      <c r="E31" s="28" t="s">
        <v>83</v>
      </c>
      <c r="F31" t="s">
        <v>22</v>
      </c>
      <c r="G31" s="1">
        <v>12</v>
      </c>
      <c r="H31" s="1">
        <f t="shared" si="4"/>
        <v>12</v>
      </c>
      <c r="I31" s="1">
        <v>10</v>
      </c>
      <c r="J31" s="1">
        <v>8</v>
      </c>
      <c r="K31" s="1">
        <v>6</v>
      </c>
      <c r="L31" s="1">
        <v>4</v>
      </c>
      <c r="M31" s="1">
        <v>2</v>
      </c>
      <c r="N31" s="1">
        <v>0</v>
      </c>
      <c r="AE31" s="1" t="str">
        <f t="shared" si="5"/>
        <v/>
      </c>
      <c r="AF31" s="1" t="str">
        <f t="shared" si="5"/>
        <v/>
      </c>
    </row>
    <row r="32" spans="2:32" x14ac:dyDescent="0.25"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5">
      <c r="F33" t="str">
        <f t="shared" ref="F33:F63" si="12">IF(C33&lt;&gt;"","Planned","")</f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5">
      <c r="F34" t="str">
        <f t="shared" si="12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5">
      <c r="F35" t="str">
        <f t="shared" si="12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5">
      <c r="F36" t="str">
        <f t="shared" si="12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5">
      <c r="F37" t="str">
        <f t="shared" si="12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5">
      <c r="F38" t="str">
        <f t="shared" si="12"/>
        <v/>
      </c>
      <c r="H38" s="1" t="str">
        <f t="shared" si="4"/>
        <v/>
      </c>
      <c r="AE38" s="1" t="str">
        <f t="shared" ref="AE38:AF53" si="13">IF(OR(AE$21="",$G38=""),"",AD38)</f>
        <v/>
      </c>
      <c r="AF38" s="1" t="str">
        <f t="shared" si="13"/>
        <v/>
      </c>
    </row>
    <row r="39" spans="6:32" x14ac:dyDescent="0.25">
      <c r="F39" t="str">
        <f t="shared" si="12"/>
        <v/>
      </c>
      <c r="H39" s="1" t="str">
        <f t="shared" si="4"/>
        <v/>
      </c>
      <c r="AE39" s="1" t="str">
        <f t="shared" si="13"/>
        <v/>
      </c>
      <c r="AF39" s="1" t="str">
        <f t="shared" si="13"/>
        <v/>
      </c>
    </row>
    <row r="40" spans="6:32" x14ac:dyDescent="0.25">
      <c r="F40" t="str">
        <f t="shared" si="12"/>
        <v/>
      </c>
      <c r="H40" s="1" t="str">
        <f t="shared" si="4"/>
        <v/>
      </c>
      <c r="AE40" s="1" t="str">
        <f t="shared" si="13"/>
        <v/>
      </c>
      <c r="AF40" s="1" t="str">
        <f t="shared" si="13"/>
        <v/>
      </c>
    </row>
    <row r="41" spans="6:32" x14ac:dyDescent="0.25">
      <c r="F41" t="str">
        <f t="shared" si="12"/>
        <v/>
      </c>
      <c r="H41" s="1" t="str">
        <f t="shared" si="4"/>
        <v/>
      </c>
      <c r="AE41" s="1" t="str">
        <f t="shared" si="13"/>
        <v/>
      </c>
      <c r="AF41" s="1" t="str">
        <f t="shared" si="13"/>
        <v/>
      </c>
    </row>
    <row r="42" spans="6:32" x14ac:dyDescent="0.25">
      <c r="F42" t="str">
        <f t="shared" si="12"/>
        <v/>
      </c>
      <c r="H42" s="1" t="str">
        <f t="shared" si="4"/>
        <v/>
      </c>
      <c r="AE42" s="1" t="str">
        <f t="shared" si="13"/>
        <v/>
      </c>
      <c r="AF42" s="1" t="str">
        <f t="shared" si="13"/>
        <v/>
      </c>
    </row>
    <row r="43" spans="6:32" x14ac:dyDescent="0.25">
      <c r="F43" t="str">
        <f t="shared" si="12"/>
        <v/>
      </c>
      <c r="H43" s="1" t="str">
        <f t="shared" si="4"/>
        <v/>
      </c>
      <c r="AE43" s="1" t="str">
        <f t="shared" si="13"/>
        <v/>
      </c>
      <c r="AF43" s="1" t="str">
        <f t="shared" si="13"/>
        <v/>
      </c>
    </row>
    <row r="44" spans="6:32" x14ac:dyDescent="0.25">
      <c r="F44" t="str">
        <f t="shared" si="12"/>
        <v/>
      </c>
      <c r="H44" s="1" t="str">
        <f t="shared" si="4"/>
        <v/>
      </c>
      <c r="AE44" s="1" t="str">
        <f t="shared" si="13"/>
        <v/>
      </c>
      <c r="AF44" s="1" t="str">
        <f t="shared" si="13"/>
        <v/>
      </c>
    </row>
    <row r="45" spans="6:32" x14ac:dyDescent="0.25">
      <c r="F45" t="str">
        <f t="shared" si="12"/>
        <v/>
      </c>
      <c r="H45" s="1" t="str">
        <f t="shared" si="4"/>
        <v/>
      </c>
      <c r="AE45" s="1" t="str">
        <f t="shared" si="13"/>
        <v/>
      </c>
      <c r="AF45" s="1" t="str">
        <f t="shared" si="13"/>
        <v/>
      </c>
    </row>
    <row r="46" spans="6:32" x14ac:dyDescent="0.25">
      <c r="F46" t="str">
        <f t="shared" si="12"/>
        <v/>
      </c>
      <c r="H46" s="1" t="str">
        <f t="shared" si="4"/>
        <v/>
      </c>
      <c r="AE46" s="1" t="str">
        <f t="shared" si="13"/>
        <v/>
      </c>
      <c r="AF46" s="1" t="str">
        <f t="shared" si="13"/>
        <v/>
      </c>
    </row>
    <row r="47" spans="6:32" x14ac:dyDescent="0.25">
      <c r="F47" t="str">
        <f t="shared" si="12"/>
        <v/>
      </c>
      <c r="H47" s="1" t="str">
        <f t="shared" si="4"/>
        <v/>
      </c>
      <c r="AE47" s="1" t="str">
        <f t="shared" si="13"/>
        <v/>
      </c>
      <c r="AF47" s="1" t="str">
        <f t="shared" si="13"/>
        <v/>
      </c>
    </row>
    <row r="48" spans="6:32" x14ac:dyDescent="0.25">
      <c r="F48" t="str">
        <f t="shared" si="12"/>
        <v/>
      </c>
      <c r="H48" s="1" t="str">
        <f t="shared" si="4"/>
        <v/>
      </c>
      <c r="AE48" s="1" t="str">
        <f t="shared" si="13"/>
        <v/>
      </c>
      <c r="AF48" s="1" t="str">
        <f t="shared" si="13"/>
        <v/>
      </c>
    </row>
    <row r="49" spans="6:32" x14ac:dyDescent="0.25">
      <c r="F49" t="str">
        <f t="shared" si="12"/>
        <v/>
      </c>
      <c r="H49" s="1" t="str">
        <f t="shared" si="4"/>
        <v/>
      </c>
      <c r="AE49" s="1" t="str">
        <f t="shared" si="13"/>
        <v/>
      </c>
      <c r="AF49" s="1" t="str">
        <f t="shared" si="13"/>
        <v/>
      </c>
    </row>
    <row r="50" spans="6:32" x14ac:dyDescent="0.25">
      <c r="F50" t="str">
        <f t="shared" si="12"/>
        <v/>
      </c>
      <c r="H50" s="1" t="str">
        <f t="shared" si="4"/>
        <v/>
      </c>
      <c r="AE50" s="1" t="str">
        <f t="shared" si="13"/>
        <v/>
      </c>
      <c r="AF50" s="1" t="str">
        <f t="shared" si="13"/>
        <v/>
      </c>
    </row>
    <row r="51" spans="6:32" x14ac:dyDescent="0.25">
      <c r="F51" t="str">
        <f t="shared" si="12"/>
        <v/>
      </c>
      <c r="H51" s="1" t="str">
        <f t="shared" si="4"/>
        <v/>
      </c>
      <c r="AE51" s="1" t="str">
        <f t="shared" si="13"/>
        <v/>
      </c>
      <c r="AF51" s="1" t="str">
        <f t="shared" si="13"/>
        <v/>
      </c>
    </row>
    <row r="52" spans="6:32" x14ac:dyDescent="0.25">
      <c r="F52" t="str">
        <f t="shared" si="12"/>
        <v/>
      </c>
      <c r="H52" s="1" t="str">
        <f t="shared" si="4"/>
        <v/>
      </c>
      <c r="AE52" s="1" t="str">
        <f t="shared" si="13"/>
        <v/>
      </c>
      <c r="AF52" s="1" t="str">
        <f t="shared" si="13"/>
        <v/>
      </c>
    </row>
    <row r="53" spans="6:32" x14ac:dyDescent="0.25">
      <c r="F53" t="str">
        <f t="shared" si="12"/>
        <v/>
      </c>
      <c r="H53" s="1" t="str">
        <f t="shared" si="4"/>
        <v/>
      </c>
      <c r="AE53" s="1" t="str">
        <f t="shared" si="13"/>
        <v/>
      </c>
      <c r="AF53" s="1" t="str">
        <f t="shared" si="13"/>
        <v/>
      </c>
    </row>
    <row r="54" spans="6:32" x14ac:dyDescent="0.25">
      <c r="F54" t="str">
        <f t="shared" si="12"/>
        <v/>
      </c>
      <c r="H54" s="1" t="str">
        <f t="shared" si="4"/>
        <v/>
      </c>
      <c r="AE54" s="1" t="str">
        <f t="shared" ref="AE54:AF65" si="14">IF(OR(AE$21="",$G54=""),"",AD54)</f>
        <v/>
      </c>
      <c r="AF54" s="1" t="str">
        <f t="shared" si="14"/>
        <v/>
      </c>
    </row>
    <row r="55" spans="6:32" x14ac:dyDescent="0.25">
      <c r="F55" t="str">
        <f t="shared" si="12"/>
        <v/>
      </c>
      <c r="H55" s="1" t="str">
        <f t="shared" si="4"/>
        <v/>
      </c>
      <c r="AE55" s="1" t="str">
        <f t="shared" si="14"/>
        <v/>
      </c>
      <c r="AF55" s="1" t="str">
        <f t="shared" si="14"/>
        <v/>
      </c>
    </row>
    <row r="56" spans="6:32" x14ac:dyDescent="0.25">
      <c r="F56" t="str">
        <f t="shared" si="12"/>
        <v/>
      </c>
      <c r="H56" s="1" t="str">
        <f t="shared" si="4"/>
        <v/>
      </c>
      <c r="AE56" s="1" t="str">
        <f t="shared" si="14"/>
        <v/>
      </c>
      <c r="AF56" s="1" t="str">
        <f t="shared" si="14"/>
        <v/>
      </c>
    </row>
    <row r="57" spans="6:32" x14ac:dyDescent="0.25">
      <c r="F57" t="str">
        <f t="shared" si="12"/>
        <v/>
      </c>
      <c r="H57" s="1" t="str">
        <f t="shared" si="4"/>
        <v/>
      </c>
      <c r="AE57" s="1" t="str">
        <f t="shared" si="14"/>
        <v/>
      </c>
      <c r="AF57" s="1" t="str">
        <f t="shared" si="14"/>
        <v/>
      </c>
    </row>
    <row r="58" spans="6:32" x14ac:dyDescent="0.25">
      <c r="F58" t="str">
        <f t="shared" si="12"/>
        <v/>
      </c>
      <c r="H58" s="1" t="str">
        <f t="shared" si="4"/>
        <v/>
      </c>
      <c r="AE58" s="1" t="str">
        <f t="shared" si="14"/>
        <v/>
      </c>
      <c r="AF58" s="1" t="str">
        <f t="shared" si="14"/>
        <v/>
      </c>
    </row>
    <row r="59" spans="6:32" x14ac:dyDescent="0.25">
      <c r="F59" t="str">
        <f t="shared" si="12"/>
        <v/>
      </c>
      <c r="H59" s="1" t="str">
        <f t="shared" si="4"/>
        <v/>
      </c>
      <c r="AE59" s="1" t="str">
        <f t="shared" si="14"/>
        <v/>
      </c>
      <c r="AF59" s="1" t="str">
        <f t="shared" si="14"/>
        <v/>
      </c>
    </row>
    <row r="60" spans="6:32" x14ac:dyDescent="0.25">
      <c r="F60" t="str">
        <f t="shared" si="12"/>
        <v/>
      </c>
      <c r="H60" s="1" t="str">
        <f t="shared" si="4"/>
        <v/>
      </c>
      <c r="AE60" s="1" t="str">
        <f t="shared" si="14"/>
        <v/>
      </c>
      <c r="AF60" s="1" t="str">
        <f t="shared" si="14"/>
        <v/>
      </c>
    </row>
    <row r="61" spans="6:32" x14ac:dyDescent="0.25">
      <c r="F61" t="str">
        <f t="shared" si="12"/>
        <v/>
      </c>
      <c r="H61" s="1" t="str">
        <f t="shared" si="4"/>
        <v/>
      </c>
      <c r="AE61" s="1" t="str">
        <f t="shared" si="14"/>
        <v/>
      </c>
      <c r="AF61" s="1" t="str">
        <f t="shared" si="14"/>
        <v/>
      </c>
    </row>
    <row r="62" spans="6:32" x14ac:dyDescent="0.25">
      <c r="F62" t="str">
        <f t="shared" si="12"/>
        <v/>
      </c>
      <c r="H62" s="1" t="str">
        <f t="shared" si="4"/>
        <v/>
      </c>
      <c r="I62" s="1" t="str">
        <f t="shared" ref="I62:AD62" si="15">IF(OR(I$21="",$G62=""),"",H62)</f>
        <v/>
      </c>
      <c r="J62" s="1" t="str">
        <f t="shared" si="15"/>
        <v/>
      </c>
      <c r="K62" s="1" t="str">
        <f t="shared" si="15"/>
        <v/>
      </c>
      <c r="L62" s="1" t="str">
        <f t="shared" si="15"/>
        <v/>
      </c>
      <c r="M62" s="1" t="str">
        <f t="shared" si="15"/>
        <v/>
      </c>
      <c r="N62" s="1" t="str">
        <f t="shared" si="15"/>
        <v/>
      </c>
      <c r="O62" s="1" t="str">
        <f t="shared" si="15"/>
        <v/>
      </c>
      <c r="P62" s="1" t="str">
        <f t="shared" si="15"/>
        <v/>
      </c>
      <c r="Q62" s="1" t="str">
        <f t="shared" si="15"/>
        <v/>
      </c>
      <c r="R62" s="1" t="str">
        <f t="shared" si="15"/>
        <v/>
      </c>
      <c r="S62" s="1" t="str">
        <f t="shared" si="15"/>
        <v/>
      </c>
      <c r="T62" s="1" t="str">
        <f t="shared" si="15"/>
        <v/>
      </c>
      <c r="U62" s="1" t="str">
        <f t="shared" si="15"/>
        <v/>
      </c>
      <c r="V62" s="1" t="str">
        <f t="shared" si="15"/>
        <v/>
      </c>
      <c r="W62" s="1" t="str">
        <f t="shared" si="15"/>
        <v/>
      </c>
      <c r="X62" s="1" t="str">
        <f t="shared" si="15"/>
        <v/>
      </c>
      <c r="Y62" s="1" t="str">
        <f t="shared" si="15"/>
        <v/>
      </c>
      <c r="Z62" s="1" t="str">
        <f t="shared" si="15"/>
        <v/>
      </c>
      <c r="AA62" s="1" t="str">
        <f t="shared" si="15"/>
        <v/>
      </c>
      <c r="AB62" s="1" t="str">
        <f t="shared" si="15"/>
        <v/>
      </c>
      <c r="AC62" s="1" t="str">
        <f t="shared" si="15"/>
        <v/>
      </c>
      <c r="AD62" s="1" t="str">
        <f t="shared" si="15"/>
        <v/>
      </c>
      <c r="AE62" s="1" t="str">
        <f t="shared" si="14"/>
        <v/>
      </c>
      <c r="AF62" s="1" t="str">
        <f t="shared" si="14"/>
        <v/>
      </c>
    </row>
    <row r="63" spans="6:32" x14ac:dyDescent="0.25">
      <c r="F63" t="str">
        <f t="shared" si="12"/>
        <v/>
      </c>
      <c r="H63" s="1" t="str">
        <f t="shared" si="4"/>
        <v/>
      </c>
      <c r="I63" s="1" t="str">
        <f t="shared" ref="I63:AD63" si="16">IF(OR(I$21="",$G63=""),"",H63)</f>
        <v/>
      </c>
      <c r="J63" s="1" t="str">
        <f t="shared" si="16"/>
        <v/>
      </c>
      <c r="K63" s="1" t="str">
        <f t="shared" si="16"/>
        <v/>
      </c>
      <c r="L63" s="1" t="str">
        <f t="shared" si="16"/>
        <v/>
      </c>
      <c r="M63" s="1" t="str">
        <f t="shared" si="16"/>
        <v/>
      </c>
      <c r="N63" s="1" t="str">
        <f t="shared" si="16"/>
        <v/>
      </c>
      <c r="O63" s="1" t="str">
        <f t="shared" si="16"/>
        <v/>
      </c>
      <c r="P63" s="1" t="str">
        <f t="shared" si="16"/>
        <v/>
      </c>
      <c r="Q63" s="1" t="str">
        <f t="shared" si="16"/>
        <v/>
      </c>
      <c r="R63" s="1" t="str">
        <f t="shared" si="16"/>
        <v/>
      </c>
      <c r="S63" s="1" t="str">
        <f t="shared" si="16"/>
        <v/>
      </c>
      <c r="T63" s="1" t="str">
        <f t="shared" si="16"/>
        <v/>
      </c>
      <c r="U63" s="1" t="str">
        <f t="shared" si="16"/>
        <v/>
      </c>
      <c r="V63" s="1" t="str">
        <f t="shared" si="16"/>
        <v/>
      </c>
      <c r="W63" s="1" t="str">
        <f t="shared" si="16"/>
        <v/>
      </c>
      <c r="X63" s="1" t="str">
        <f t="shared" si="16"/>
        <v/>
      </c>
      <c r="Y63" s="1" t="str">
        <f t="shared" si="16"/>
        <v/>
      </c>
      <c r="Z63" s="1" t="str">
        <f t="shared" si="16"/>
        <v/>
      </c>
      <c r="AA63" s="1" t="str">
        <f t="shared" si="16"/>
        <v/>
      </c>
      <c r="AB63" s="1" t="str">
        <f t="shared" si="16"/>
        <v/>
      </c>
      <c r="AC63" s="1" t="str">
        <f t="shared" si="16"/>
        <v/>
      </c>
      <c r="AD63" s="1" t="str">
        <f t="shared" si="16"/>
        <v/>
      </c>
      <c r="AE63" s="1" t="str">
        <f t="shared" si="14"/>
        <v/>
      </c>
      <c r="AF63" s="1" t="str">
        <f t="shared" si="14"/>
        <v/>
      </c>
    </row>
    <row r="64" spans="6:32" x14ac:dyDescent="0.25">
      <c r="F64" t="s">
        <v>7</v>
      </c>
      <c r="H64" s="1" t="str">
        <f t="shared" si="4"/>
        <v/>
      </c>
      <c r="AE64" s="1" t="str">
        <f t="shared" si="14"/>
        <v/>
      </c>
      <c r="AF64" s="1" t="str">
        <f t="shared" si="14"/>
        <v/>
      </c>
    </row>
    <row r="65" spans="2:32" x14ac:dyDescent="0.25">
      <c r="F65" t="s">
        <v>8</v>
      </c>
      <c r="H65" s="1" t="str">
        <f t="shared" si="4"/>
        <v/>
      </c>
      <c r="AE65" s="1" t="str">
        <f t="shared" si="14"/>
        <v/>
      </c>
      <c r="AF65" s="1" t="str">
        <f t="shared" si="14"/>
        <v/>
      </c>
    </row>
    <row r="66" spans="2:32" x14ac:dyDescent="0.25">
      <c r="F66" t="s">
        <v>9</v>
      </c>
      <c r="H66" s="1" t="str">
        <f t="shared" si="4"/>
        <v/>
      </c>
    </row>
    <row r="71" spans="2:32" s="1" customFormat="1" x14ac:dyDescent="0.2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phoneticPr fontId="6" type="noConversion"/>
  <conditionalFormatting sqref="B30:B31 F30:N32 O30:Q34 R30:AF36 B32:C32 B33:N34 B35:Q36 B37:AF65">
    <cfRule type="expression" dxfId="47" priority="20" stopIfTrue="1">
      <formula>$F30="En Progreso"</formula>
    </cfRule>
  </conditionalFormatting>
  <conditionalFormatting sqref="B27:C29 F27:AF29 E32">
    <cfRule type="expression" dxfId="46" priority="4" stopIfTrue="1">
      <formula>$F27="En Progreso"</formula>
    </cfRule>
  </conditionalFormatting>
  <conditionalFormatting sqref="B22:AF22 D27:D32 B23:D26 F23:AF26 E23:E31">
    <cfRule type="expression" dxfId="45" priority="15" stopIfTrue="1">
      <formula>$F22="Terminado"</formula>
    </cfRule>
    <cfRule type="expression" dxfId="44" priority="16" stopIfTrue="1">
      <formula>$F22="En Progreso"</formula>
    </cfRule>
  </conditionalFormatting>
  <conditionalFormatting sqref="F27:AF29 B27:C29 E32">
    <cfRule type="expression" dxfId="43" priority="3" stopIfTrue="1">
      <formula>$F27="Terminado"</formula>
    </cfRule>
  </conditionalFormatting>
  <conditionalFormatting sqref="F30:N32 O30:Q34 R30:AF36 B32:C32 B33:N34 B35:Q36 B37:AF65 B30:B31">
    <cfRule type="expression" dxfId="42" priority="19" stopIfTrue="1">
      <formula>$F30="Terminado"</formula>
    </cfRule>
  </conditionalFormatting>
  <conditionalFormatting sqref="F30:N32 O30:Q34 R30:AF36 C32 C33:N34 C35:Q36 C37:AF65">
    <cfRule type="expression" dxfId="41" priority="17" stopIfTrue="1">
      <formula>$F30="Done"</formula>
    </cfRule>
    <cfRule type="expression" dxfId="40" priority="18" stopIfTrue="1">
      <formula>$F30="Ongoing"</formula>
    </cfRule>
  </conditionalFormatting>
  <conditionalFormatting sqref="L22:AF29">
    <cfRule type="expression" dxfId="39" priority="1" stopIfTrue="1">
      <formula>$F22="Done"</formula>
    </cfRule>
    <cfRule type="expression" dxfId="38" priority="2" stopIfTrue="1">
      <formula>$F22="Ongoing"</formula>
    </cfRule>
  </conditionalFormatting>
  <dataValidations count="1">
    <dataValidation type="list" allowBlank="1" showInputMessage="1" sqref="F10:F15 F22:F71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27EA-1970-4107-B5D9-7359F18CABA5}">
  <dimension ref="B1:AF70"/>
  <sheetViews>
    <sheetView topLeftCell="A7" workbookViewId="0">
      <selection activeCell="B31" sqref="B31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94" bestFit="1" customWidth="1"/>
    <col min="4" max="4" width="10.6640625" style="1" customWidth="1"/>
    <col min="5" max="5" width="16.88671875" bestFit="1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23</v>
      </c>
      <c r="D3" s="30" t="s">
        <v>75</v>
      </c>
      <c r="E3" s="31"/>
      <c r="F3" s="31"/>
      <c r="G3" s="31"/>
      <c r="H3" s="32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24</v>
      </c>
      <c r="D4" s="30" t="s">
        <v>76</v>
      </c>
      <c r="E4" s="31"/>
      <c r="F4" s="31"/>
      <c r="G4" s="31"/>
      <c r="H4" s="32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25</v>
      </c>
      <c r="D5" s="30" t="s">
        <v>77</v>
      </c>
      <c r="E5" s="31"/>
      <c r="F5" s="31"/>
      <c r="G5" s="31"/>
      <c r="H5" s="32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5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7.399999999999999" x14ac:dyDescent="0.3">
      <c r="C8" s="6">
        <v>3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1" spans="2:32" x14ac:dyDescent="0.25">
      <c r="C11" s="34"/>
    </row>
    <row r="12" spans="2:32" x14ac:dyDescent="0.25">
      <c r="C12" s="36"/>
    </row>
    <row r="16" spans="2:32" x14ac:dyDescent="0.25">
      <c r="B16" s="4"/>
      <c r="C16" s="4" t="s">
        <v>11</v>
      </c>
      <c r="D16" s="1">
        <v>7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7</v>
      </c>
      <c r="E17" s="4" t="s">
        <v>13</v>
      </c>
      <c r="F17" s="4" t="s">
        <v>17</v>
      </c>
      <c r="G17" s="3">
        <f ca="1">SUM(OFFSET(G21,1,0,TaskRows,1))</f>
        <v>115</v>
      </c>
      <c r="H17" s="3">
        <f ca="1">IF(AND(SUM(OFFSET(H21,1,0,TaskRows,1))=0),0,SUM(OFFSET(H21,1,0,TaskRows,1)))</f>
        <v>115</v>
      </c>
      <c r="I17" s="3">
        <f t="shared" ref="I17:AF17" ca="1" si="0">IF(AND(SUM(OFFSET(I21,1,0,TaskRows,1))=0),"",SUM(OFFSET(I21,1,0,TaskRows,1)))</f>
        <v>95</v>
      </c>
      <c r="J17" s="3">
        <f t="shared" ca="1" si="0"/>
        <v>75</v>
      </c>
      <c r="K17" s="3">
        <f t="shared" ca="1" si="0"/>
        <v>55</v>
      </c>
      <c r="L17" s="3">
        <f t="shared" ca="1" si="0"/>
        <v>35</v>
      </c>
      <c r="M17" s="3">
        <f t="shared" ca="1" si="0"/>
        <v>18</v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IF(COUNTA(C22:C248)=0,1,COUNTA(C22:C248))</f>
        <v>9</v>
      </c>
      <c r="E18" t="s">
        <v>2</v>
      </c>
      <c r="F18" s="1">
        <f ca="1">IF(COUNTIF(H17:AF17,"&gt;0")=0,1,COUNTIF(H17:AF17,"&gt;0"))</f>
        <v>6</v>
      </c>
      <c r="H18" s="1">
        <f ca="1">IF(H21="","",$G17-$G17/($D16-1)*(H21-1))</f>
        <v>115</v>
      </c>
      <c r="I18" s="1">
        <f t="shared" ref="I18:AF18" ca="1" si="1">IF(I21="","",TotalEffort-TotalEffort/(ImplementationDays)*(I21-1))</f>
        <v>98.571428571428569</v>
      </c>
      <c r="J18" s="1">
        <f t="shared" ca="1" si="1"/>
        <v>82.142857142857139</v>
      </c>
      <c r="K18" s="1">
        <f t="shared" ca="1" si="1"/>
        <v>65.714285714285722</v>
      </c>
      <c r="L18" s="1">
        <f t="shared" ca="1" si="1"/>
        <v>49.285714285714292</v>
      </c>
      <c r="M18" s="1">
        <f t="shared" ca="1" si="1"/>
        <v>32.857142857142861</v>
      </c>
      <c r="N18" s="1">
        <f t="shared" ca="1" si="1"/>
        <v>16.428571428571445</v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114.42857142857142</v>
      </c>
      <c r="I19" s="1">
        <f t="shared" ca="1" si="2"/>
        <v>94.857142857142847</v>
      </c>
      <c r="J19" s="1">
        <f t="shared" ca="1" si="2"/>
        <v>75.285714285714278</v>
      </c>
      <c r="K19" s="1">
        <f t="shared" ca="1" si="2"/>
        <v>55.714285714285694</v>
      </c>
      <c r="L19" s="1">
        <f t="shared" ca="1" si="2"/>
        <v>36.14285714285711</v>
      </c>
      <c r="M19" s="1">
        <f t="shared" ca="1" si="2"/>
        <v>16.571428571428541</v>
      </c>
      <c r="N19" s="1" t="str">
        <f t="shared" ca="1" si="2"/>
        <v/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>
        <v>1.1000000000000001</v>
      </c>
      <c r="C22" s="28" t="s">
        <v>42</v>
      </c>
      <c r="D22" s="29" t="s">
        <v>39</v>
      </c>
      <c r="E22" t="s">
        <v>83</v>
      </c>
      <c r="F22" t="s">
        <v>22</v>
      </c>
      <c r="G22" s="1">
        <v>17</v>
      </c>
      <c r="H22" s="1">
        <f t="shared" ref="H22:H30" si="4">IF(OR(H$21="",$G22=""),"",G22)</f>
        <v>17</v>
      </c>
      <c r="I22" s="1">
        <v>13</v>
      </c>
      <c r="J22" s="1">
        <v>9</v>
      </c>
      <c r="K22" s="1">
        <v>5</v>
      </c>
      <c r="L22" s="1">
        <v>2</v>
      </c>
      <c r="M22" s="1">
        <v>0</v>
      </c>
      <c r="N22" s="1">
        <v>0</v>
      </c>
      <c r="AE22" s="1" t="str">
        <f t="shared" ref="AE22:AF30" si="5">IF(OR(AE$21="",$G22=""),"",AD22)</f>
        <v/>
      </c>
      <c r="AF22" s="1" t="str">
        <f t="shared" si="5"/>
        <v/>
      </c>
    </row>
    <row r="23" spans="2:32" x14ac:dyDescent="0.25">
      <c r="B23">
        <v>1.2</v>
      </c>
      <c r="C23" s="28" t="s">
        <v>43</v>
      </c>
      <c r="D23" s="29" t="s">
        <v>39</v>
      </c>
      <c r="E23" t="s">
        <v>83</v>
      </c>
      <c r="F23" t="s">
        <v>22</v>
      </c>
      <c r="G23" s="1">
        <v>14</v>
      </c>
      <c r="H23" s="1">
        <f t="shared" si="4"/>
        <v>14</v>
      </c>
      <c r="I23" s="1">
        <v>11</v>
      </c>
      <c r="J23" s="1">
        <v>8</v>
      </c>
      <c r="K23" s="1">
        <v>5</v>
      </c>
      <c r="L23" s="1">
        <v>2</v>
      </c>
      <c r="M23" s="1">
        <v>0</v>
      </c>
      <c r="N23" s="1">
        <v>0</v>
      </c>
      <c r="AE23" s="1" t="str">
        <f t="shared" si="5"/>
        <v/>
      </c>
      <c r="AF23" s="1" t="str">
        <f t="shared" si="5"/>
        <v/>
      </c>
    </row>
    <row r="24" spans="2:32" x14ac:dyDescent="0.25">
      <c r="B24">
        <v>1.3</v>
      </c>
      <c r="C24" s="28" t="s">
        <v>44</v>
      </c>
      <c r="D24" s="29" t="s">
        <v>39</v>
      </c>
      <c r="E24" t="s">
        <v>83</v>
      </c>
      <c r="F24" t="s">
        <v>22</v>
      </c>
      <c r="G24" s="1">
        <v>10</v>
      </c>
      <c r="H24" s="1">
        <f t="shared" si="4"/>
        <v>10</v>
      </c>
      <c r="I24" s="1">
        <v>8</v>
      </c>
      <c r="J24" s="1">
        <v>6</v>
      </c>
      <c r="K24" s="1">
        <v>4</v>
      </c>
      <c r="L24" s="1">
        <v>2</v>
      </c>
      <c r="M24" s="1">
        <v>0</v>
      </c>
      <c r="N24" s="1">
        <v>0</v>
      </c>
      <c r="AE24" s="1" t="str">
        <f t="shared" si="5"/>
        <v/>
      </c>
      <c r="AF24" s="1" t="str">
        <f t="shared" si="5"/>
        <v/>
      </c>
    </row>
    <row r="25" spans="2:32" x14ac:dyDescent="0.25">
      <c r="B25">
        <v>2.1</v>
      </c>
      <c r="C25" s="28" t="s">
        <v>45</v>
      </c>
      <c r="D25" s="29" t="s">
        <v>40</v>
      </c>
      <c r="E25" t="s">
        <v>83</v>
      </c>
      <c r="F25" t="s">
        <v>22</v>
      </c>
      <c r="G25" s="1">
        <v>16</v>
      </c>
      <c r="H25" s="1">
        <f t="shared" si="4"/>
        <v>16</v>
      </c>
      <c r="I25" s="1">
        <v>13</v>
      </c>
      <c r="J25" s="1">
        <v>10</v>
      </c>
      <c r="K25" s="1">
        <v>7</v>
      </c>
      <c r="L25" s="1">
        <v>4</v>
      </c>
      <c r="M25" s="1">
        <v>2</v>
      </c>
      <c r="N25" s="1">
        <v>0</v>
      </c>
      <c r="AE25" s="1" t="str">
        <f t="shared" si="5"/>
        <v/>
      </c>
      <c r="AF25" s="1" t="str">
        <f t="shared" si="5"/>
        <v/>
      </c>
    </row>
    <row r="26" spans="2:32" x14ac:dyDescent="0.25">
      <c r="B26">
        <v>2.2000000000000002</v>
      </c>
      <c r="C26" s="28" t="s">
        <v>46</v>
      </c>
      <c r="D26" s="29" t="s">
        <v>40</v>
      </c>
      <c r="E26" t="s">
        <v>83</v>
      </c>
      <c r="F26" t="s">
        <v>22</v>
      </c>
      <c r="G26" s="1">
        <v>12</v>
      </c>
      <c r="H26" s="1">
        <f t="shared" si="4"/>
        <v>12</v>
      </c>
      <c r="I26" s="1">
        <v>10</v>
      </c>
      <c r="J26" s="1">
        <v>8</v>
      </c>
      <c r="K26" s="1">
        <v>6</v>
      </c>
      <c r="L26" s="1">
        <v>4</v>
      </c>
      <c r="M26" s="1">
        <v>2</v>
      </c>
      <c r="N26" s="1">
        <v>0</v>
      </c>
      <c r="AE26" s="1" t="str">
        <f t="shared" si="5"/>
        <v/>
      </c>
      <c r="AF26" s="1" t="str">
        <f t="shared" si="5"/>
        <v/>
      </c>
    </row>
    <row r="27" spans="2:32" x14ac:dyDescent="0.25">
      <c r="B27">
        <v>2.2999999999999998</v>
      </c>
      <c r="C27" s="28" t="s">
        <v>47</v>
      </c>
      <c r="D27" s="29" t="s">
        <v>40</v>
      </c>
      <c r="E27" t="s">
        <v>83</v>
      </c>
      <c r="F27" t="s">
        <v>22</v>
      </c>
      <c r="G27" s="1">
        <v>8</v>
      </c>
      <c r="H27" s="1">
        <f t="shared" si="4"/>
        <v>8</v>
      </c>
      <c r="I27" s="1">
        <v>7</v>
      </c>
      <c r="J27" s="1">
        <v>6</v>
      </c>
      <c r="K27" s="1">
        <v>5</v>
      </c>
      <c r="L27" s="1">
        <v>4</v>
      </c>
      <c r="M27" s="1">
        <v>3</v>
      </c>
      <c r="N27" s="1">
        <v>0</v>
      </c>
      <c r="AE27" s="1" t="str">
        <f t="shared" si="5"/>
        <v/>
      </c>
      <c r="AF27" s="1" t="str">
        <f t="shared" si="5"/>
        <v/>
      </c>
    </row>
    <row r="28" spans="2:32" x14ac:dyDescent="0.25">
      <c r="B28">
        <v>2.4</v>
      </c>
      <c r="C28" s="28" t="s">
        <v>48</v>
      </c>
      <c r="D28" s="29" t="s">
        <v>40</v>
      </c>
      <c r="E28" t="s">
        <v>83</v>
      </c>
      <c r="F28" t="s">
        <v>22</v>
      </c>
      <c r="G28" s="1">
        <v>15</v>
      </c>
      <c r="H28" s="1">
        <f t="shared" si="4"/>
        <v>15</v>
      </c>
      <c r="I28" s="1">
        <v>13</v>
      </c>
      <c r="J28" s="1">
        <v>11</v>
      </c>
      <c r="K28" s="1">
        <v>9</v>
      </c>
      <c r="L28" s="1">
        <v>7</v>
      </c>
      <c r="M28" s="1">
        <v>5</v>
      </c>
      <c r="N28" s="1">
        <v>0</v>
      </c>
      <c r="AE28" s="1" t="str">
        <f t="shared" si="5"/>
        <v/>
      </c>
      <c r="AF28" s="1" t="str">
        <f t="shared" si="5"/>
        <v/>
      </c>
    </row>
    <row r="29" spans="2:32" x14ac:dyDescent="0.25">
      <c r="B29">
        <v>3.1</v>
      </c>
      <c r="C29" s="28" t="s">
        <v>49</v>
      </c>
      <c r="D29" s="29" t="s">
        <v>71</v>
      </c>
      <c r="E29" t="s">
        <v>83</v>
      </c>
      <c r="F29" t="s">
        <v>22</v>
      </c>
      <c r="G29" s="1">
        <v>10</v>
      </c>
      <c r="H29" s="1">
        <f t="shared" si="4"/>
        <v>10</v>
      </c>
      <c r="I29" s="1">
        <v>9</v>
      </c>
      <c r="J29" s="1">
        <v>8</v>
      </c>
      <c r="K29" s="1">
        <v>7</v>
      </c>
      <c r="L29" s="1">
        <v>5</v>
      </c>
      <c r="M29" s="1">
        <v>3</v>
      </c>
      <c r="N29" s="1">
        <v>0</v>
      </c>
      <c r="AE29" s="1" t="str">
        <f t="shared" si="5"/>
        <v/>
      </c>
      <c r="AF29" s="1" t="str">
        <f t="shared" si="5"/>
        <v/>
      </c>
    </row>
    <row r="30" spans="2:32" x14ac:dyDescent="0.25">
      <c r="B30">
        <v>3.2</v>
      </c>
      <c r="C30" s="28" t="s">
        <v>50</v>
      </c>
      <c r="D30" s="29" t="s">
        <v>71</v>
      </c>
      <c r="E30" t="s">
        <v>83</v>
      </c>
      <c r="F30" t="s">
        <v>22</v>
      </c>
      <c r="G30" s="1">
        <v>13</v>
      </c>
      <c r="H30" s="1">
        <f t="shared" si="4"/>
        <v>13</v>
      </c>
      <c r="I30" s="1">
        <v>11</v>
      </c>
      <c r="J30" s="1">
        <v>9</v>
      </c>
      <c r="K30" s="1">
        <v>7</v>
      </c>
      <c r="L30" s="1">
        <v>5</v>
      </c>
      <c r="M30" s="1">
        <v>3</v>
      </c>
      <c r="N30" s="1">
        <v>0</v>
      </c>
      <c r="AE30" s="1" t="str">
        <f t="shared" si="5"/>
        <v/>
      </c>
      <c r="AF30" s="1" t="str">
        <f t="shared" si="5"/>
        <v/>
      </c>
    </row>
    <row r="31" spans="2:32" x14ac:dyDescent="0.25">
      <c r="F31" t="str">
        <f t="shared" ref="F31:F62" si="6">IF(C31&lt;&gt;"","Planned","")</f>
        <v/>
      </c>
      <c r="H31" s="1" t="str">
        <f t="shared" ref="H31:W65" si="7">IF(OR(H$21="",$G31=""),"",G31)</f>
        <v/>
      </c>
      <c r="AE31" s="1" t="str">
        <f t="shared" ref="AE31:AF36" si="8">IF(OR(AE$21="",$G31=""),"",AD31)</f>
        <v/>
      </c>
      <c r="AF31" s="1" t="str">
        <f t="shared" si="8"/>
        <v/>
      </c>
    </row>
    <row r="32" spans="2:32" x14ac:dyDescent="0.25">
      <c r="F32" t="str">
        <f t="shared" si="6"/>
        <v/>
      </c>
      <c r="H32" s="1" t="str">
        <f t="shared" si="7"/>
        <v/>
      </c>
      <c r="AE32" s="1" t="str">
        <f t="shared" si="8"/>
        <v/>
      </c>
      <c r="AF32" s="1" t="str">
        <f t="shared" si="8"/>
        <v/>
      </c>
    </row>
    <row r="33" spans="6:32" x14ac:dyDescent="0.25">
      <c r="F33" t="str">
        <f t="shared" si="6"/>
        <v/>
      </c>
      <c r="H33" s="1" t="str">
        <f t="shared" si="7"/>
        <v/>
      </c>
      <c r="AE33" s="1" t="str">
        <f t="shared" si="8"/>
        <v/>
      </c>
      <c r="AF33" s="1" t="str">
        <f t="shared" si="8"/>
        <v/>
      </c>
    </row>
    <row r="34" spans="6:32" x14ac:dyDescent="0.25">
      <c r="F34" t="str">
        <f t="shared" si="6"/>
        <v/>
      </c>
      <c r="H34" s="1" t="str">
        <f t="shared" si="7"/>
        <v/>
      </c>
      <c r="AE34" s="1" t="str">
        <f t="shared" si="8"/>
        <v/>
      </c>
      <c r="AF34" s="1" t="str">
        <f t="shared" si="8"/>
        <v/>
      </c>
    </row>
    <row r="35" spans="6:32" x14ac:dyDescent="0.25">
      <c r="F35" t="str">
        <f t="shared" si="6"/>
        <v/>
      </c>
      <c r="H35" s="1" t="str">
        <f t="shared" si="7"/>
        <v/>
      </c>
      <c r="AE35" s="1" t="str">
        <f t="shared" si="8"/>
        <v/>
      </c>
      <c r="AF35" s="1" t="str">
        <f t="shared" si="8"/>
        <v/>
      </c>
    </row>
    <row r="36" spans="6:32" x14ac:dyDescent="0.25">
      <c r="F36" t="str">
        <f t="shared" si="6"/>
        <v/>
      </c>
      <c r="H36" s="1" t="str">
        <f t="shared" si="7"/>
        <v/>
      </c>
      <c r="AE36" s="1" t="str">
        <f t="shared" si="8"/>
        <v/>
      </c>
      <c r="AF36" s="1" t="str">
        <f t="shared" si="8"/>
        <v/>
      </c>
    </row>
    <row r="37" spans="6:32" x14ac:dyDescent="0.25">
      <c r="F37" t="str">
        <f t="shared" si="6"/>
        <v/>
      </c>
      <c r="H37" s="1" t="str">
        <f t="shared" si="7"/>
        <v/>
      </c>
      <c r="AE37" s="1" t="str">
        <f t="shared" ref="AE37:AF52" si="9">IF(OR(AE$21="",$G37=""),"",AD37)</f>
        <v/>
      </c>
      <c r="AF37" s="1" t="str">
        <f t="shared" si="9"/>
        <v/>
      </c>
    </row>
    <row r="38" spans="6:32" x14ac:dyDescent="0.25">
      <c r="F38" t="str">
        <f t="shared" si="6"/>
        <v/>
      </c>
      <c r="H38" s="1" t="str">
        <f t="shared" si="7"/>
        <v/>
      </c>
      <c r="AE38" s="1" t="str">
        <f t="shared" si="9"/>
        <v/>
      </c>
      <c r="AF38" s="1" t="str">
        <f t="shared" si="9"/>
        <v/>
      </c>
    </row>
    <row r="39" spans="6:32" x14ac:dyDescent="0.25">
      <c r="F39" t="str">
        <f t="shared" si="6"/>
        <v/>
      </c>
      <c r="H39" s="1" t="str">
        <f t="shared" si="7"/>
        <v/>
      </c>
      <c r="AE39" s="1" t="str">
        <f t="shared" si="9"/>
        <v/>
      </c>
      <c r="AF39" s="1" t="str">
        <f t="shared" si="9"/>
        <v/>
      </c>
    </row>
    <row r="40" spans="6:32" x14ac:dyDescent="0.25">
      <c r="F40" t="str">
        <f t="shared" si="6"/>
        <v/>
      </c>
      <c r="H40" s="1" t="str">
        <f t="shared" si="7"/>
        <v/>
      </c>
      <c r="AE40" s="1" t="str">
        <f t="shared" si="9"/>
        <v/>
      </c>
      <c r="AF40" s="1" t="str">
        <f t="shared" si="9"/>
        <v/>
      </c>
    </row>
    <row r="41" spans="6:32" x14ac:dyDescent="0.25">
      <c r="F41" t="str">
        <f t="shared" si="6"/>
        <v/>
      </c>
      <c r="H41" s="1" t="str">
        <f t="shared" si="7"/>
        <v/>
      </c>
      <c r="AE41" s="1" t="str">
        <f t="shared" si="9"/>
        <v/>
      </c>
      <c r="AF41" s="1" t="str">
        <f t="shared" si="9"/>
        <v/>
      </c>
    </row>
    <row r="42" spans="6:32" x14ac:dyDescent="0.25">
      <c r="F42" t="str">
        <f t="shared" si="6"/>
        <v/>
      </c>
      <c r="H42" s="1" t="str">
        <f t="shared" si="7"/>
        <v/>
      </c>
      <c r="AE42" s="1" t="str">
        <f t="shared" si="9"/>
        <v/>
      </c>
      <c r="AF42" s="1" t="str">
        <f t="shared" si="9"/>
        <v/>
      </c>
    </row>
    <row r="43" spans="6:32" x14ac:dyDescent="0.25">
      <c r="F43" t="str">
        <f t="shared" si="6"/>
        <v/>
      </c>
      <c r="H43" s="1" t="str">
        <f t="shared" si="7"/>
        <v/>
      </c>
      <c r="AE43" s="1" t="str">
        <f t="shared" si="9"/>
        <v/>
      </c>
      <c r="AF43" s="1" t="str">
        <f t="shared" si="9"/>
        <v/>
      </c>
    </row>
    <row r="44" spans="6:32" x14ac:dyDescent="0.25">
      <c r="F44" t="str">
        <f t="shared" si="6"/>
        <v/>
      </c>
      <c r="H44" s="1" t="str">
        <f t="shared" si="7"/>
        <v/>
      </c>
      <c r="AE44" s="1" t="str">
        <f t="shared" si="9"/>
        <v/>
      </c>
      <c r="AF44" s="1" t="str">
        <f t="shared" si="9"/>
        <v/>
      </c>
    </row>
    <row r="45" spans="6:32" x14ac:dyDescent="0.25">
      <c r="F45" t="str">
        <f t="shared" si="6"/>
        <v/>
      </c>
      <c r="H45" s="1" t="str">
        <f t="shared" si="7"/>
        <v/>
      </c>
      <c r="AE45" s="1" t="str">
        <f t="shared" si="9"/>
        <v/>
      </c>
      <c r="AF45" s="1" t="str">
        <f t="shared" si="9"/>
        <v/>
      </c>
    </row>
    <row r="46" spans="6:32" x14ac:dyDescent="0.25">
      <c r="F46" t="str">
        <f t="shared" si="6"/>
        <v/>
      </c>
      <c r="H46" s="1" t="str">
        <f t="shared" si="7"/>
        <v/>
      </c>
      <c r="AE46" s="1" t="str">
        <f t="shared" si="9"/>
        <v/>
      </c>
      <c r="AF46" s="1" t="str">
        <f t="shared" si="9"/>
        <v/>
      </c>
    </row>
    <row r="47" spans="6:32" x14ac:dyDescent="0.25">
      <c r="F47" t="str">
        <f t="shared" si="6"/>
        <v/>
      </c>
      <c r="H47" s="1" t="str">
        <f t="shared" si="7"/>
        <v/>
      </c>
      <c r="AE47" s="1" t="str">
        <f t="shared" si="9"/>
        <v/>
      </c>
      <c r="AF47" s="1" t="str">
        <f t="shared" si="9"/>
        <v/>
      </c>
    </row>
    <row r="48" spans="6:32" x14ac:dyDescent="0.25">
      <c r="F48" t="str">
        <f t="shared" si="6"/>
        <v/>
      </c>
      <c r="H48" s="1" t="str">
        <f t="shared" si="7"/>
        <v/>
      </c>
      <c r="AE48" s="1" t="str">
        <f t="shared" si="9"/>
        <v/>
      </c>
      <c r="AF48" s="1" t="str">
        <f t="shared" si="9"/>
        <v/>
      </c>
    </row>
    <row r="49" spans="6:32" x14ac:dyDescent="0.25">
      <c r="F49" t="str">
        <f t="shared" si="6"/>
        <v/>
      </c>
      <c r="H49" s="1" t="str">
        <f t="shared" si="7"/>
        <v/>
      </c>
      <c r="AE49" s="1" t="str">
        <f t="shared" si="9"/>
        <v/>
      </c>
      <c r="AF49" s="1" t="str">
        <f t="shared" si="9"/>
        <v/>
      </c>
    </row>
    <row r="50" spans="6:32" x14ac:dyDescent="0.25">
      <c r="F50" t="str">
        <f t="shared" si="6"/>
        <v/>
      </c>
      <c r="H50" s="1" t="str">
        <f t="shared" si="7"/>
        <v/>
      </c>
      <c r="AE50" s="1" t="str">
        <f t="shared" si="9"/>
        <v/>
      </c>
      <c r="AF50" s="1" t="str">
        <f t="shared" si="9"/>
        <v/>
      </c>
    </row>
    <row r="51" spans="6:32" x14ac:dyDescent="0.25">
      <c r="F51" t="str">
        <f t="shared" si="6"/>
        <v/>
      </c>
      <c r="H51" s="1" t="str">
        <f t="shared" si="7"/>
        <v/>
      </c>
      <c r="AE51" s="1" t="str">
        <f t="shared" si="9"/>
        <v/>
      </c>
      <c r="AF51" s="1" t="str">
        <f t="shared" si="9"/>
        <v/>
      </c>
    </row>
    <row r="52" spans="6:32" x14ac:dyDescent="0.25">
      <c r="F52" t="str">
        <f t="shared" si="6"/>
        <v/>
      </c>
      <c r="H52" s="1" t="str">
        <f t="shared" si="7"/>
        <v/>
      </c>
      <c r="AE52" s="1" t="str">
        <f t="shared" si="9"/>
        <v/>
      </c>
      <c r="AF52" s="1" t="str">
        <f t="shared" si="9"/>
        <v/>
      </c>
    </row>
    <row r="53" spans="6:32" x14ac:dyDescent="0.25">
      <c r="F53" t="str">
        <f t="shared" si="6"/>
        <v/>
      </c>
      <c r="H53" s="1" t="str">
        <f t="shared" si="7"/>
        <v/>
      </c>
      <c r="AE53" s="1" t="str">
        <f t="shared" ref="AE53:AF64" si="10">IF(OR(AE$21="",$G53=""),"",AD53)</f>
        <v/>
      </c>
      <c r="AF53" s="1" t="str">
        <f t="shared" si="10"/>
        <v/>
      </c>
    </row>
    <row r="54" spans="6:32" x14ac:dyDescent="0.25">
      <c r="F54" t="str">
        <f t="shared" si="6"/>
        <v/>
      </c>
      <c r="H54" s="1" t="str">
        <f t="shared" si="7"/>
        <v/>
      </c>
      <c r="AE54" s="1" t="str">
        <f t="shared" si="10"/>
        <v/>
      </c>
      <c r="AF54" s="1" t="str">
        <f t="shared" si="10"/>
        <v/>
      </c>
    </row>
    <row r="55" spans="6:32" x14ac:dyDescent="0.25">
      <c r="F55" t="str">
        <f t="shared" si="6"/>
        <v/>
      </c>
      <c r="H55" s="1" t="str">
        <f t="shared" si="7"/>
        <v/>
      </c>
      <c r="AE55" s="1" t="str">
        <f t="shared" si="10"/>
        <v/>
      </c>
      <c r="AF55" s="1" t="str">
        <f t="shared" si="10"/>
        <v/>
      </c>
    </row>
    <row r="56" spans="6:32" x14ac:dyDescent="0.25">
      <c r="F56" t="str">
        <f t="shared" si="6"/>
        <v/>
      </c>
      <c r="H56" s="1" t="str">
        <f t="shared" si="7"/>
        <v/>
      </c>
      <c r="AE56" s="1" t="str">
        <f t="shared" si="10"/>
        <v/>
      </c>
      <c r="AF56" s="1" t="str">
        <f t="shared" si="10"/>
        <v/>
      </c>
    </row>
    <row r="57" spans="6:32" x14ac:dyDescent="0.25">
      <c r="F57" t="str">
        <f t="shared" si="6"/>
        <v/>
      </c>
      <c r="H57" s="1" t="str">
        <f t="shared" si="7"/>
        <v/>
      </c>
      <c r="AE57" s="1" t="str">
        <f t="shared" si="10"/>
        <v/>
      </c>
      <c r="AF57" s="1" t="str">
        <f t="shared" si="10"/>
        <v/>
      </c>
    </row>
    <row r="58" spans="6:32" x14ac:dyDescent="0.25">
      <c r="F58" t="str">
        <f t="shared" si="6"/>
        <v/>
      </c>
      <c r="H58" s="1" t="str">
        <f t="shared" si="7"/>
        <v/>
      </c>
      <c r="AE58" s="1" t="str">
        <f t="shared" si="10"/>
        <v/>
      </c>
      <c r="AF58" s="1" t="str">
        <f t="shared" si="10"/>
        <v/>
      </c>
    </row>
    <row r="59" spans="6:32" x14ac:dyDescent="0.25">
      <c r="F59" t="str">
        <f t="shared" si="6"/>
        <v/>
      </c>
      <c r="H59" s="1" t="str">
        <f t="shared" si="7"/>
        <v/>
      </c>
      <c r="AE59" s="1" t="str">
        <f t="shared" si="10"/>
        <v/>
      </c>
      <c r="AF59" s="1" t="str">
        <f t="shared" si="10"/>
        <v/>
      </c>
    </row>
    <row r="60" spans="6:32" x14ac:dyDescent="0.25">
      <c r="F60" t="str">
        <f t="shared" si="6"/>
        <v/>
      </c>
      <c r="H60" s="1" t="str">
        <f t="shared" si="7"/>
        <v/>
      </c>
      <c r="AE60" s="1" t="str">
        <f t="shared" si="10"/>
        <v/>
      </c>
      <c r="AF60" s="1" t="str">
        <f t="shared" si="10"/>
        <v/>
      </c>
    </row>
    <row r="61" spans="6:32" x14ac:dyDescent="0.25">
      <c r="F61" t="str">
        <f t="shared" si="6"/>
        <v/>
      </c>
      <c r="H61" s="1" t="str">
        <f t="shared" si="7"/>
        <v/>
      </c>
      <c r="I61" s="1" t="str">
        <f t="shared" si="7"/>
        <v/>
      </c>
      <c r="J61" s="1" t="str">
        <f t="shared" si="7"/>
        <v/>
      </c>
      <c r="K61" s="1" t="str">
        <f t="shared" si="7"/>
        <v/>
      </c>
      <c r="L61" s="1" t="str">
        <f t="shared" si="7"/>
        <v/>
      </c>
      <c r="M61" s="1" t="str">
        <f t="shared" si="7"/>
        <v/>
      </c>
      <c r="N61" s="1" t="str">
        <f t="shared" si="7"/>
        <v/>
      </c>
      <c r="O61" s="1" t="str">
        <f t="shared" si="7"/>
        <v/>
      </c>
      <c r="P61" s="1" t="str">
        <f t="shared" si="7"/>
        <v/>
      </c>
      <c r="Q61" s="1" t="str">
        <f t="shared" si="7"/>
        <v/>
      </c>
      <c r="R61" s="1" t="str">
        <f t="shared" si="7"/>
        <v/>
      </c>
      <c r="S61" s="1" t="str">
        <f t="shared" si="7"/>
        <v/>
      </c>
      <c r="T61" s="1" t="str">
        <f t="shared" si="7"/>
        <v/>
      </c>
      <c r="U61" s="1" t="str">
        <f t="shared" si="7"/>
        <v/>
      </c>
      <c r="V61" s="1" t="str">
        <f t="shared" si="7"/>
        <v/>
      </c>
      <c r="W61" s="1" t="str">
        <f t="shared" si="7"/>
        <v/>
      </c>
      <c r="X61" s="1" t="str">
        <f t="shared" ref="X61:AD62" si="11">IF(OR(X$21="",$G61=""),"",W61)</f>
        <v/>
      </c>
      <c r="Y61" s="1" t="str">
        <f t="shared" si="11"/>
        <v/>
      </c>
      <c r="Z61" s="1" t="str">
        <f t="shared" si="11"/>
        <v/>
      </c>
      <c r="AA61" s="1" t="str">
        <f t="shared" si="11"/>
        <v/>
      </c>
      <c r="AB61" s="1" t="str">
        <f t="shared" si="11"/>
        <v/>
      </c>
      <c r="AC61" s="1" t="str">
        <f t="shared" si="11"/>
        <v/>
      </c>
      <c r="AD61" s="1" t="str">
        <f t="shared" si="11"/>
        <v/>
      </c>
      <c r="AE61" s="1" t="str">
        <f t="shared" si="10"/>
        <v/>
      </c>
      <c r="AF61" s="1" t="str">
        <f t="shared" si="10"/>
        <v/>
      </c>
    </row>
    <row r="62" spans="6:32" x14ac:dyDescent="0.25">
      <c r="F62" t="str">
        <f t="shared" si="6"/>
        <v/>
      </c>
      <c r="H62" s="1" t="str">
        <f t="shared" si="7"/>
        <v/>
      </c>
      <c r="I62" s="1" t="str">
        <f t="shared" si="7"/>
        <v/>
      </c>
      <c r="J62" s="1" t="str">
        <f t="shared" si="7"/>
        <v/>
      </c>
      <c r="K62" s="1" t="str">
        <f t="shared" si="7"/>
        <v/>
      </c>
      <c r="L62" s="1" t="str">
        <f t="shared" si="7"/>
        <v/>
      </c>
      <c r="M62" s="1" t="str">
        <f t="shared" si="7"/>
        <v/>
      </c>
      <c r="N62" s="1" t="str">
        <f t="shared" si="7"/>
        <v/>
      </c>
      <c r="O62" s="1" t="str">
        <f t="shared" si="7"/>
        <v/>
      </c>
      <c r="P62" s="1" t="str">
        <f t="shared" si="7"/>
        <v/>
      </c>
      <c r="Q62" s="1" t="str">
        <f t="shared" si="7"/>
        <v/>
      </c>
      <c r="R62" s="1" t="str">
        <f t="shared" si="7"/>
        <v/>
      </c>
      <c r="S62" s="1" t="str">
        <f t="shared" si="7"/>
        <v/>
      </c>
      <c r="T62" s="1" t="str">
        <f t="shared" si="7"/>
        <v/>
      </c>
      <c r="U62" s="1" t="str">
        <f t="shared" si="7"/>
        <v/>
      </c>
      <c r="V62" s="1" t="str">
        <f t="shared" si="7"/>
        <v/>
      </c>
      <c r="W62" s="1" t="str">
        <f t="shared" si="7"/>
        <v/>
      </c>
      <c r="X62" s="1" t="str">
        <f t="shared" si="11"/>
        <v/>
      </c>
      <c r="Y62" s="1" t="str">
        <f t="shared" si="11"/>
        <v/>
      </c>
      <c r="Z62" s="1" t="str">
        <f t="shared" si="11"/>
        <v/>
      </c>
      <c r="AA62" s="1" t="str">
        <f t="shared" si="11"/>
        <v/>
      </c>
      <c r="AB62" s="1" t="str">
        <f t="shared" si="11"/>
        <v/>
      </c>
      <c r="AC62" s="1" t="str">
        <f t="shared" si="11"/>
        <v/>
      </c>
      <c r="AD62" s="1" t="str">
        <f t="shared" si="11"/>
        <v/>
      </c>
      <c r="AE62" s="1" t="str">
        <f t="shared" si="10"/>
        <v/>
      </c>
      <c r="AF62" s="1" t="str">
        <f t="shared" si="10"/>
        <v/>
      </c>
    </row>
    <row r="63" spans="6:32" x14ac:dyDescent="0.25">
      <c r="F63" t="s">
        <v>7</v>
      </c>
      <c r="H63" s="1" t="str">
        <f t="shared" si="7"/>
        <v/>
      </c>
      <c r="AE63" s="1" t="str">
        <f t="shared" si="10"/>
        <v/>
      </c>
      <c r="AF63" s="1" t="str">
        <f t="shared" si="10"/>
        <v/>
      </c>
    </row>
    <row r="64" spans="6:32" x14ac:dyDescent="0.25">
      <c r="F64" t="s">
        <v>8</v>
      </c>
      <c r="H64" s="1" t="str">
        <f t="shared" si="7"/>
        <v/>
      </c>
      <c r="AE64" s="1" t="str">
        <f t="shared" si="10"/>
        <v/>
      </c>
      <c r="AF64" s="1" t="str">
        <f t="shared" si="10"/>
        <v/>
      </c>
    </row>
    <row r="65" spans="2:8" x14ac:dyDescent="0.25">
      <c r="F65" t="s">
        <v>9</v>
      </c>
      <c r="H65" s="1" t="str">
        <f t="shared" si="7"/>
        <v/>
      </c>
    </row>
    <row r="70" spans="2:8" s="1" customFormat="1" x14ac:dyDescent="0.25">
      <c r="B70"/>
      <c r="C70"/>
      <c r="E70"/>
      <c r="F70" t="str">
        <f>IF(C70&lt;&gt;"","Planned","")</f>
        <v/>
      </c>
    </row>
  </sheetData>
  <mergeCells count="3">
    <mergeCell ref="D3:H3"/>
    <mergeCell ref="D4:H4"/>
    <mergeCell ref="D5:H5"/>
  </mergeCells>
  <conditionalFormatting sqref="B25:B30 D30">
    <cfRule type="expression" dxfId="37" priority="13" stopIfTrue="1">
      <formula>$F25="Terminado"</formula>
    </cfRule>
    <cfRule type="expression" dxfId="36" priority="14" stopIfTrue="1">
      <formula>$F25="En Progreso"</formula>
    </cfRule>
  </conditionalFormatting>
  <conditionalFormatting sqref="B22:AF22 C25:D25 B23:D24 F23:AF25 F30:AF30 E23:E30">
    <cfRule type="expression" dxfId="35" priority="42" stopIfTrue="1">
      <formula>$F22="En Progreso"</formula>
    </cfRule>
  </conditionalFormatting>
  <conditionalFormatting sqref="B31:AF64">
    <cfRule type="expression" dxfId="34" priority="45" stopIfTrue="1">
      <formula>$F31="Terminado"</formula>
    </cfRule>
    <cfRule type="expression" dxfId="33" priority="46" stopIfTrue="1">
      <formula>$F31="En Progreso"</formula>
    </cfRule>
  </conditionalFormatting>
  <conditionalFormatting sqref="C26:D29">
    <cfRule type="expression" dxfId="32" priority="5" stopIfTrue="1">
      <formula>$F26="Terminado"</formula>
    </cfRule>
    <cfRule type="expression" dxfId="31" priority="6" stopIfTrue="1">
      <formula>$F26="En Progreso"</formula>
    </cfRule>
  </conditionalFormatting>
  <conditionalFormatting sqref="C31:AF64 F30:AF30">
    <cfRule type="expression" dxfId="30" priority="43" stopIfTrue="1">
      <formula>$F30="Done"</formula>
    </cfRule>
    <cfRule type="expression" dxfId="29" priority="44" stopIfTrue="1">
      <formula>$F30="Ongoing"</formula>
    </cfRule>
  </conditionalFormatting>
  <conditionalFormatting sqref="F26:AF29">
    <cfRule type="expression" dxfId="28" priority="25" stopIfTrue="1">
      <formula>$F26="Terminado"</formula>
    </cfRule>
    <cfRule type="expression" dxfId="27" priority="26" stopIfTrue="1">
      <formula>$F26="En Progreso"</formula>
    </cfRule>
  </conditionalFormatting>
  <conditionalFormatting sqref="B22:AF22 C25:D25 B23:D24 F23:AF25 F30:AF30 E23:E30">
    <cfRule type="expression" dxfId="26" priority="41" stopIfTrue="1">
      <formula>$F22="Terminado"</formula>
    </cfRule>
  </conditionalFormatting>
  <conditionalFormatting sqref="L22:AF29">
    <cfRule type="expression" dxfId="25" priority="23" stopIfTrue="1">
      <formula>$F22="Done"</formula>
    </cfRule>
    <cfRule type="expression" dxfId="24" priority="24" stopIfTrue="1">
      <formula>$F22="Ongoing"</formula>
    </cfRule>
  </conditionalFormatting>
  <dataValidations count="1">
    <dataValidation type="list" allowBlank="1" showInputMessage="1" sqref="F10:F15 F22:F70" xr:uid="{65899FBA-6111-4217-ADCE-8CB680B727B4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CBAB-7D98-4A55-AF9C-150ED4371AD3}">
  <dimension ref="B1:AF71"/>
  <sheetViews>
    <sheetView tabSelected="1" topLeftCell="A4" workbookViewId="0">
      <selection activeCell="C10" sqref="C10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94" bestFit="1" customWidth="1"/>
    <col min="4" max="4" width="10.6640625" style="1" customWidth="1"/>
    <col min="5" max="5" width="24.33203125" bestFit="1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23</v>
      </c>
      <c r="D3" s="30" t="s">
        <v>75</v>
      </c>
      <c r="E3" s="31"/>
      <c r="F3" s="31"/>
      <c r="G3" s="31"/>
      <c r="H3" s="32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24</v>
      </c>
      <c r="D4" s="30" t="s">
        <v>76</v>
      </c>
      <c r="E4" s="31"/>
      <c r="F4" s="31"/>
      <c r="G4" s="31"/>
      <c r="H4" s="32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25</v>
      </c>
      <c r="D5" s="30" t="s">
        <v>77</v>
      </c>
      <c r="E5" s="31"/>
      <c r="F5" s="31"/>
      <c r="G5" s="31"/>
      <c r="H5" s="32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5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1" spans="2:32" x14ac:dyDescent="0.25">
      <c r="C11" s="36"/>
    </row>
    <row r="12" spans="2:32" x14ac:dyDescent="0.25">
      <c r="C12" s="36"/>
    </row>
    <row r="16" spans="2:32" x14ac:dyDescent="0.25">
      <c r="B16" s="4"/>
      <c r="C16" s="4" t="s">
        <v>11</v>
      </c>
      <c r="D16" s="1">
        <v>7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7</v>
      </c>
      <c r="E17" s="4" t="s">
        <v>13</v>
      </c>
      <c r="F17" s="4" t="s">
        <v>17</v>
      </c>
      <c r="G17" s="3">
        <f ca="1">SUM(OFFSET(G21,1,0,TaskRows,1))</f>
        <v>168</v>
      </c>
      <c r="H17" s="3">
        <f ca="1">IF(AND(SUM(OFFSET(H21,1,0,TaskRows,1))=0),0,SUM(OFFSET(H21,1,0,TaskRows,1)))</f>
        <v>168</v>
      </c>
      <c r="I17" s="3">
        <f t="shared" ref="I17:AF17" ca="1" si="0">IF(AND(SUM(OFFSET(I21,1,0,TaskRows,1))=0),"",SUM(OFFSET(I21,1,0,TaskRows,1)))</f>
        <v>146</v>
      </c>
      <c r="J17" s="3">
        <f t="shared" ca="1" si="0"/>
        <v>122</v>
      </c>
      <c r="K17" s="3">
        <f t="shared" ca="1" si="0"/>
        <v>94</v>
      </c>
      <c r="L17" s="3">
        <f t="shared" ca="1" si="0"/>
        <v>63</v>
      </c>
      <c r="M17" s="3">
        <f t="shared" ca="1" si="0"/>
        <v>32</v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15</v>
      </c>
      <c r="E18" t="s">
        <v>2</v>
      </c>
      <c r="F18" s="1">
        <f ca="1">IF(COUNTIF(H17:AF17,"&gt;0")=0,1,COUNTIF(H17:AF17,"&gt;0"))</f>
        <v>6</v>
      </c>
      <c r="H18" s="1">
        <f ca="1">IF(H21="","",$G17-$G17/($D16-1)*(H21-1))</f>
        <v>168</v>
      </c>
      <c r="I18" s="1">
        <f t="shared" ref="I18:AF18" ca="1" si="1">IF(I21="","",TotalEffort-TotalEffort/(ImplementationDays)*(I21-1))</f>
        <v>144</v>
      </c>
      <c r="J18" s="1">
        <f t="shared" ca="1" si="1"/>
        <v>120</v>
      </c>
      <c r="K18" s="1">
        <f t="shared" ca="1" si="1"/>
        <v>96</v>
      </c>
      <c r="L18" s="1">
        <f t="shared" ca="1" si="1"/>
        <v>72</v>
      </c>
      <c r="M18" s="1">
        <f t="shared" ca="1" si="1"/>
        <v>48</v>
      </c>
      <c r="N18" s="1">
        <f t="shared" ca="1" si="1"/>
        <v>24</v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172.52380952380952</v>
      </c>
      <c r="I19" s="1">
        <f t="shared" ca="1" si="2"/>
        <v>145.18095238095239</v>
      </c>
      <c r="J19" s="1">
        <f t="shared" ca="1" si="2"/>
        <v>117.83809523809525</v>
      </c>
      <c r="K19" s="1">
        <f t="shared" ca="1" si="2"/>
        <v>90.495238095238108</v>
      </c>
      <c r="L19" s="1">
        <f t="shared" ca="1" si="2"/>
        <v>63.152380952380952</v>
      </c>
      <c r="M19" s="1">
        <f t="shared" ca="1" si="2"/>
        <v>35.809523809523824</v>
      </c>
      <c r="N19" s="1">
        <f t="shared" ca="1" si="2"/>
        <v>8.466666666666697</v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>
        <v>1.1000000000000001</v>
      </c>
      <c r="C22" s="28" t="s">
        <v>51</v>
      </c>
      <c r="D22" s="29" t="s">
        <v>66</v>
      </c>
      <c r="E22" t="s">
        <v>83</v>
      </c>
      <c r="F22" t="s">
        <v>22</v>
      </c>
      <c r="G22" s="1">
        <v>18</v>
      </c>
      <c r="H22" s="1">
        <f t="shared" ref="H22:H31" si="4">IF(OR(H$21="",$G22=""),"",G22)</f>
        <v>18</v>
      </c>
      <c r="I22" s="1">
        <v>15</v>
      </c>
      <c r="J22" s="1">
        <v>12</v>
      </c>
      <c r="K22" s="1">
        <v>9</v>
      </c>
      <c r="L22" s="1">
        <v>6</v>
      </c>
      <c r="M22" s="1">
        <v>3</v>
      </c>
      <c r="N22" s="1">
        <v>0</v>
      </c>
      <c r="AE22" s="1" t="str">
        <f t="shared" ref="AE22:AF31" si="5">IF(OR(AE$21="",$G22=""),"",AD22)</f>
        <v/>
      </c>
      <c r="AF22" s="1" t="str">
        <f t="shared" si="5"/>
        <v/>
      </c>
    </row>
    <row r="23" spans="2:32" x14ac:dyDescent="0.25">
      <c r="B23">
        <v>1.2</v>
      </c>
      <c r="C23" s="28" t="s">
        <v>52</v>
      </c>
      <c r="D23" s="29" t="s">
        <v>66</v>
      </c>
      <c r="E23" t="s">
        <v>83</v>
      </c>
      <c r="F23" t="s">
        <v>22</v>
      </c>
      <c r="G23" s="1">
        <v>14</v>
      </c>
      <c r="H23" s="1">
        <f t="shared" si="4"/>
        <v>14</v>
      </c>
      <c r="I23" s="1">
        <v>12</v>
      </c>
      <c r="J23" s="1">
        <v>10</v>
      </c>
      <c r="K23" s="1">
        <v>8</v>
      </c>
      <c r="L23" s="1">
        <v>6</v>
      </c>
      <c r="M23" s="1">
        <v>3</v>
      </c>
      <c r="N23" s="1">
        <v>0</v>
      </c>
      <c r="AE23" s="1" t="str">
        <f t="shared" si="5"/>
        <v/>
      </c>
      <c r="AF23" s="1" t="str">
        <f t="shared" si="5"/>
        <v/>
      </c>
    </row>
    <row r="24" spans="2:32" x14ac:dyDescent="0.25">
      <c r="B24">
        <v>1.3</v>
      </c>
      <c r="C24" s="28" t="s">
        <v>53</v>
      </c>
      <c r="D24" s="29" t="s">
        <v>66</v>
      </c>
      <c r="E24" t="s">
        <v>83</v>
      </c>
      <c r="F24" t="s">
        <v>22</v>
      </c>
      <c r="G24" s="1">
        <v>13</v>
      </c>
      <c r="H24" s="1">
        <f t="shared" si="4"/>
        <v>13</v>
      </c>
      <c r="I24" s="1">
        <v>11</v>
      </c>
      <c r="J24" s="1">
        <v>9</v>
      </c>
      <c r="K24" s="1">
        <v>7</v>
      </c>
      <c r="L24" s="1">
        <v>5</v>
      </c>
      <c r="M24" s="1">
        <v>3</v>
      </c>
      <c r="N24" s="1">
        <v>0</v>
      </c>
      <c r="AE24" s="1" t="str">
        <f t="shared" si="5"/>
        <v/>
      </c>
      <c r="AF24" s="1" t="str">
        <f t="shared" si="5"/>
        <v/>
      </c>
    </row>
    <row r="25" spans="2:32" x14ac:dyDescent="0.25">
      <c r="B25">
        <v>2.1</v>
      </c>
      <c r="C25" s="28" t="s">
        <v>54</v>
      </c>
      <c r="D25" s="29" t="s">
        <v>67</v>
      </c>
      <c r="E25" t="s">
        <v>83</v>
      </c>
      <c r="F25" t="s">
        <v>22</v>
      </c>
      <c r="G25" s="1">
        <v>12</v>
      </c>
      <c r="H25" s="1">
        <f t="shared" si="4"/>
        <v>12</v>
      </c>
      <c r="I25" s="1">
        <v>10</v>
      </c>
      <c r="J25" s="1">
        <v>8</v>
      </c>
      <c r="K25" s="1">
        <v>6</v>
      </c>
      <c r="L25" s="1">
        <v>4</v>
      </c>
      <c r="M25" s="1">
        <v>2</v>
      </c>
      <c r="N25" s="1">
        <v>0</v>
      </c>
      <c r="AE25" s="1" t="str">
        <f t="shared" si="5"/>
        <v/>
      </c>
      <c r="AF25" s="1" t="str">
        <f t="shared" si="5"/>
        <v/>
      </c>
    </row>
    <row r="26" spans="2:32" x14ac:dyDescent="0.25">
      <c r="B26">
        <v>2.2000000000000002</v>
      </c>
      <c r="C26" s="28" t="s">
        <v>55</v>
      </c>
      <c r="D26" s="29" t="s">
        <v>67</v>
      </c>
      <c r="E26" t="s">
        <v>83</v>
      </c>
      <c r="F26" t="s">
        <v>22</v>
      </c>
      <c r="G26" s="1">
        <v>10</v>
      </c>
      <c r="H26" s="1">
        <f t="shared" si="4"/>
        <v>10</v>
      </c>
      <c r="I26" s="1">
        <v>9</v>
      </c>
      <c r="J26" s="1">
        <v>8</v>
      </c>
      <c r="K26" s="1">
        <v>6</v>
      </c>
      <c r="L26" s="1">
        <v>4</v>
      </c>
      <c r="M26" s="1">
        <v>2</v>
      </c>
      <c r="N26" s="1">
        <v>0</v>
      </c>
      <c r="AE26" s="1" t="str">
        <f t="shared" si="5"/>
        <v/>
      </c>
      <c r="AF26" s="1" t="str">
        <f t="shared" si="5"/>
        <v/>
      </c>
    </row>
    <row r="27" spans="2:32" x14ac:dyDescent="0.25">
      <c r="B27">
        <v>2.2999999999999998</v>
      </c>
      <c r="C27" s="28" t="s">
        <v>56</v>
      </c>
      <c r="D27" s="29" t="s">
        <v>67</v>
      </c>
      <c r="E27" t="s">
        <v>83</v>
      </c>
      <c r="F27" t="s">
        <v>22</v>
      </c>
      <c r="G27" s="1">
        <v>9</v>
      </c>
      <c r="H27" s="1">
        <f t="shared" si="4"/>
        <v>9</v>
      </c>
      <c r="I27" s="1">
        <v>8</v>
      </c>
      <c r="J27" s="1">
        <v>7</v>
      </c>
      <c r="K27" s="1">
        <v>6</v>
      </c>
      <c r="L27" s="1">
        <v>4</v>
      </c>
      <c r="M27" s="1">
        <v>2</v>
      </c>
      <c r="N27" s="1">
        <v>0</v>
      </c>
      <c r="AE27" s="1" t="str">
        <f t="shared" si="5"/>
        <v/>
      </c>
      <c r="AF27" s="1" t="str">
        <f t="shared" si="5"/>
        <v/>
      </c>
    </row>
    <row r="28" spans="2:32" x14ac:dyDescent="0.25">
      <c r="B28">
        <v>2.4</v>
      </c>
      <c r="C28" s="28" t="s">
        <v>57</v>
      </c>
      <c r="D28" s="29" t="s">
        <v>67</v>
      </c>
      <c r="E28" t="s">
        <v>83</v>
      </c>
      <c r="F28" t="s">
        <v>22</v>
      </c>
      <c r="G28" s="1">
        <v>11</v>
      </c>
      <c r="H28" s="1">
        <f t="shared" si="4"/>
        <v>11</v>
      </c>
      <c r="I28" s="1">
        <v>10</v>
      </c>
      <c r="J28" s="1">
        <v>8</v>
      </c>
      <c r="K28" s="1">
        <v>6</v>
      </c>
      <c r="L28" s="1">
        <v>4</v>
      </c>
      <c r="M28" s="1">
        <v>2</v>
      </c>
      <c r="N28" s="1">
        <v>0</v>
      </c>
      <c r="AE28" s="1" t="str">
        <f t="shared" si="5"/>
        <v/>
      </c>
      <c r="AF28" s="1" t="str">
        <f t="shared" si="5"/>
        <v/>
      </c>
    </row>
    <row r="29" spans="2:32" x14ac:dyDescent="0.25">
      <c r="B29">
        <v>3.1</v>
      </c>
      <c r="C29" s="28" t="s">
        <v>58</v>
      </c>
      <c r="D29" s="29" t="s">
        <v>68</v>
      </c>
      <c r="E29" t="s">
        <v>27</v>
      </c>
      <c r="F29" t="s">
        <v>22</v>
      </c>
      <c r="G29" s="1">
        <v>8</v>
      </c>
      <c r="H29" s="1">
        <f t="shared" si="4"/>
        <v>8</v>
      </c>
      <c r="I29" s="1">
        <v>7</v>
      </c>
      <c r="J29" s="1">
        <v>6</v>
      </c>
      <c r="K29" s="1">
        <v>5</v>
      </c>
      <c r="L29" s="1">
        <v>3</v>
      </c>
      <c r="M29" s="1">
        <v>1</v>
      </c>
      <c r="N29" s="1">
        <v>0</v>
      </c>
      <c r="AE29" s="1" t="str">
        <f t="shared" si="5"/>
        <v/>
      </c>
      <c r="AF29" s="1" t="str">
        <f t="shared" si="5"/>
        <v/>
      </c>
    </row>
    <row r="30" spans="2:32" x14ac:dyDescent="0.25">
      <c r="B30">
        <v>3.2</v>
      </c>
      <c r="C30" s="28" t="s">
        <v>59</v>
      </c>
      <c r="D30" s="29" t="s">
        <v>68</v>
      </c>
      <c r="E30" t="s">
        <v>27</v>
      </c>
      <c r="F30" t="s">
        <v>22</v>
      </c>
      <c r="G30" s="1">
        <v>9</v>
      </c>
      <c r="H30" s="1">
        <f t="shared" si="4"/>
        <v>9</v>
      </c>
      <c r="I30" s="1">
        <v>8</v>
      </c>
      <c r="J30" s="1">
        <v>7</v>
      </c>
      <c r="K30" s="1">
        <v>5</v>
      </c>
      <c r="L30" s="1">
        <v>3</v>
      </c>
      <c r="M30" s="1">
        <v>2</v>
      </c>
      <c r="N30" s="1">
        <v>0</v>
      </c>
      <c r="AE30" s="1" t="str">
        <f t="shared" si="5"/>
        <v/>
      </c>
      <c r="AF30" s="1" t="str">
        <f t="shared" si="5"/>
        <v/>
      </c>
    </row>
    <row r="31" spans="2:32" x14ac:dyDescent="0.25">
      <c r="B31">
        <v>3.3</v>
      </c>
      <c r="C31" s="28" t="s">
        <v>60</v>
      </c>
      <c r="D31" s="29" t="s">
        <v>68</v>
      </c>
      <c r="E31" t="s">
        <v>27</v>
      </c>
      <c r="F31" t="s">
        <v>22</v>
      </c>
      <c r="G31" s="1">
        <v>7</v>
      </c>
      <c r="H31" s="1">
        <f t="shared" si="4"/>
        <v>7</v>
      </c>
      <c r="I31" s="1">
        <v>6</v>
      </c>
      <c r="J31" s="1">
        <v>5</v>
      </c>
      <c r="K31" s="1">
        <v>4</v>
      </c>
      <c r="L31" s="1">
        <v>3</v>
      </c>
      <c r="M31" s="1">
        <v>2</v>
      </c>
      <c r="N31" s="1">
        <v>0</v>
      </c>
      <c r="AE31" s="1" t="str">
        <f t="shared" si="5"/>
        <v/>
      </c>
      <c r="AF31" s="1" t="str">
        <f t="shared" si="5"/>
        <v/>
      </c>
    </row>
    <row r="32" spans="2:32" x14ac:dyDescent="0.25">
      <c r="B32">
        <v>4.0999999999999996</v>
      </c>
      <c r="C32" s="28" t="s">
        <v>61</v>
      </c>
      <c r="D32" s="29" t="s">
        <v>69</v>
      </c>
      <c r="E32" t="s">
        <v>83</v>
      </c>
      <c r="F32" t="s">
        <v>22</v>
      </c>
      <c r="G32" s="1">
        <v>13</v>
      </c>
      <c r="H32" s="1">
        <f t="shared" ref="H32:W66" si="6">IF(OR(H$21="",$G32=""),"",G32)</f>
        <v>13</v>
      </c>
      <c r="I32" s="1">
        <v>11</v>
      </c>
      <c r="J32" s="1">
        <v>9</v>
      </c>
      <c r="K32" s="1">
        <v>7</v>
      </c>
      <c r="L32" s="1">
        <v>5</v>
      </c>
      <c r="M32" s="1">
        <v>3</v>
      </c>
      <c r="N32" s="1">
        <v>0</v>
      </c>
      <c r="AE32" s="1" t="str">
        <f t="shared" ref="AE32:AF37" si="7">IF(OR(AE$21="",$G32=""),"",AD32)</f>
        <v/>
      </c>
      <c r="AF32" s="1" t="str">
        <f t="shared" si="7"/>
        <v/>
      </c>
    </row>
    <row r="33" spans="2:32" x14ac:dyDescent="0.25">
      <c r="B33">
        <v>4.2</v>
      </c>
      <c r="C33" s="28" t="s">
        <v>62</v>
      </c>
      <c r="D33" s="29" t="s">
        <v>69</v>
      </c>
      <c r="E33" t="s">
        <v>83</v>
      </c>
      <c r="F33" t="s">
        <v>22</v>
      </c>
      <c r="G33" s="1">
        <v>10</v>
      </c>
      <c r="H33" s="1">
        <f t="shared" si="6"/>
        <v>10</v>
      </c>
      <c r="I33" s="1">
        <v>9</v>
      </c>
      <c r="J33" s="1">
        <v>8</v>
      </c>
      <c r="K33" s="1">
        <v>6</v>
      </c>
      <c r="L33" s="1">
        <v>4</v>
      </c>
      <c r="M33" s="1">
        <v>2</v>
      </c>
      <c r="N33" s="1">
        <v>0</v>
      </c>
      <c r="AE33" s="1" t="str">
        <f t="shared" si="7"/>
        <v/>
      </c>
      <c r="AF33" s="1" t="str">
        <f t="shared" si="7"/>
        <v/>
      </c>
    </row>
    <row r="34" spans="2:32" x14ac:dyDescent="0.25">
      <c r="B34">
        <v>4.3</v>
      </c>
      <c r="C34" s="28" t="s">
        <v>63</v>
      </c>
      <c r="D34" s="29" t="s">
        <v>69</v>
      </c>
      <c r="E34" t="s">
        <v>83</v>
      </c>
      <c r="F34" t="s">
        <v>22</v>
      </c>
      <c r="G34" s="1">
        <v>11</v>
      </c>
      <c r="H34" s="1">
        <f t="shared" si="6"/>
        <v>11</v>
      </c>
      <c r="I34" s="1">
        <v>10</v>
      </c>
      <c r="J34" s="1">
        <v>8</v>
      </c>
      <c r="K34" s="1">
        <v>6</v>
      </c>
      <c r="L34" s="1">
        <v>4</v>
      </c>
      <c r="M34" s="1">
        <v>2</v>
      </c>
      <c r="N34" s="1">
        <v>0</v>
      </c>
      <c r="AE34" s="1" t="str">
        <f t="shared" si="7"/>
        <v/>
      </c>
      <c r="AF34" s="1" t="str">
        <f t="shared" si="7"/>
        <v/>
      </c>
    </row>
    <row r="35" spans="2:32" x14ac:dyDescent="0.25">
      <c r="B35">
        <v>5.0999999999999996</v>
      </c>
      <c r="C35" s="28" t="s">
        <v>64</v>
      </c>
      <c r="D35" s="29" t="s">
        <v>70</v>
      </c>
      <c r="E35" t="s">
        <v>83</v>
      </c>
      <c r="F35" t="s">
        <v>22</v>
      </c>
      <c r="G35" s="1">
        <v>8</v>
      </c>
      <c r="H35" s="1">
        <f t="shared" si="6"/>
        <v>8</v>
      </c>
      <c r="I35" s="1">
        <v>7</v>
      </c>
      <c r="J35" s="1">
        <v>6</v>
      </c>
      <c r="K35" s="1">
        <v>5</v>
      </c>
      <c r="L35" s="1">
        <v>3</v>
      </c>
      <c r="M35" s="1">
        <v>1</v>
      </c>
      <c r="N35" s="1">
        <v>0</v>
      </c>
      <c r="AE35" s="1" t="str">
        <f t="shared" si="7"/>
        <v/>
      </c>
      <c r="AF35" s="1" t="str">
        <f t="shared" si="7"/>
        <v/>
      </c>
    </row>
    <row r="36" spans="2:32" x14ac:dyDescent="0.25">
      <c r="B36">
        <v>5.2</v>
      </c>
      <c r="C36" s="28" t="s">
        <v>65</v>
      </c>
      <c r="D36" s="29" t="s">
        <v>70</v>
      </c>
      <c r="E36" t="s">
        <v>83</v>
      </c>
      <c r="F36" t="s">
        <v>22</v>
      </c>
      <c r="G36" s="1">
        <v>15</v>
      </c>
      <c r="H36" s="1">
        <f t="shared" si="6"/>
        <v>15</v>
      </c>
      <c r="I36" s="1">
        <v>13</v>
      </c>
      <c r="J36" s="1">
        <v>11</v>
      </c>
      <c r="K36" s="1">
        <v>8</v>
      </c>
      <c r="L36" s="1">
        <v>5</v>
      </c>
      <c r="M36" s="1">
        <v>2</v>
      </c>
      <c r="N36" s="1">
        <v>0</v>
      </c>
      <c r="AE36" s="1" t="str">
        <f t="shared" si="7"/>
        <v/>
      </c>
      <c r="AF36" s="1" t="str">
        <f t="shared" si="7"/>
        <v/>
      </c>
    </row>
    <row r="37" spans="2:32" x14ac:dyDescent="0.25">
      <c r="F37" t="str">
        <f t="shared" ref="F37:F63" si="8">IF(C37&lt;&gt;"","Planned","")</f>
        <v/>
      </c>
      <c r="H37" s="1" t="str">
        <f t="shared" si="6"/>
        <v/>
      </c>
      <c r="AE37" s="1" t="str">
        <f t="shared" si="7"/>
        <v/>
      </c>
      <c r="AF37" s="1" t="str">
        <f t="shared" si="7"/>
        <v/>
      </c>
    </row>
    <row r="38" spans="2:32" x14ac:dyDescent="0.25">
      <c r="F38" t="str">
        <f t="shared" si="8"/>
        <v/>
      </c>
      <c r="H38" s="1" t="str">
        <f t="shared" si="6"/>
        <v/>
      </c>
      <c r="AE38" s="1" t="str">
        <f t="shared" ref="AE38:AF53" si="9">IF(OR(AE$21="",$G38=""),"",AD38)</f>
        <v/>
      </c>
      <c r="AF38" s="1" t="str">
        <f t="shared" si="9"/>
        <v/>
      </c>
    </row>
    <row r="39" spans="2:32" x14ac:dyDescent="0.25">
      <c r="F39" t="str">
        <f t="shared" si="8"/>
        <v/>
      </c>
      <c r="H39" s="1" t="str">
        <f t="shared" si="6"/>
        <v/>
      </c>
      <c r="AE39" s="1" t="str">
        <f t="shared" si="9"/>
        <v/>
      </c>
      <c r="AF39" s="1" t="str">
        <f t="shared" si="9"/>
        <v/>
      </c>
    </row>
    <row r="40" spans="2:32" x14ac:dyDescent="0.25">
      <c r="F40" t="str">
        <f t="shared" si="8"/>
        <v/>
      </c>
      <c r="H40" s="1" t="str">
        <f t="shared" si="6"/>
        <v/>
      </c>
      <c r="AE40" s="1" t="str">
        <f t="shared" si="9"/>
        <v/>
      </c>
      <c r="AF40" s="1" t="str">
        <f t="shared" si="9"/>
        <v/>
      </c>
    </row>
    <row r="41" spans="2:32" x14ac:dyDescent="0.25">
      <c r="F41" t="str">
        <f t="shared" si="8"/>
        <v/>
      </c>
      <c r="H41" s="1" t="str">
        <f t="shared" si="6"/>
        <v/>
      </c>
      <c r="AE41" s="1" t="str">
        <f t="shared" si="9"/>
        <v/>
      </c>
      <c r="AF41" s="1" t="str">
        <f t="shared" si="9"/>
        <v/>
      </c>
    </row>
    <row r="42" spans="2:32" x14ac:dyDescent="0.25">
      <c r="F42" t="str">
        <f t="shared" si="8"/>
        <v/>
      </c>
      <c r="H42" s="1" t="str">
        <f t="shared" si="6"/>
        <v/>
      </c>
      <c r="AE42" s="1" t="str">
        <f t="shared" si="9"/>
        <v/>
      </c>
      <c r="AF42" s="1" t="str">
        <f t="shared" si="9"/>
        <v/>
      </c>
    </row>
    <row r="43" spans="2:32" x14ac:dyDescent="0.25">
      <c r="F43" t="str">
        <f t="shared" si="8"/>
        <v/>
      </c>
      <c r="H43" s="1" t="str">
        <f t="shared" si="6"/>
        <v/>
      </c>
      <c r="AE43" s="1" t="str">
        <f t="shared" si="9"/>
        <v/>
      </c>
      <c r="AF43" s="1" t="str">
        <f t="shared" si="9"/>
        <v/>
      </c>
    </row>
    <row r="44" spans="2:32" x14ac:dyDescent="0.25">
      <c r="F44" t="str">
        <f t="shared" si="8"/>
        <v/>
      </c>
      <c r="H44" s="1" t="str">
        <f t="shared" si="6"/>
        <v/>
      </c>
      <c r="AE44" s="1" t="str">
        <f t="shared" si="9"/>
        <v/>
      </c>
      <c r="AF44" s="1" t="str">
        <f t="shared" si="9"/>
        <v/>
      </c>
    </row>
    <row r="45" spans="2:32" x14ac:dyDescent="0.25">
      <c r="F45" t="str">
        <f t="shared" si="8"/>
        <v/>
      </c>
      <c r="H45" s="1" t="str">
        <f t="shared" si="6"/>
        <v/>
      </c>
      <c r="AE45" s="1" t="str">
        <f t="shared" si="9"/>
        <v/>
      </c>
      <c r="AF45" s="1" t="str">
        <f t="shared" si="9"/>
        <v/>
      </c>
    </row>
    <row r="46" spans="2:32" x14ac:dyDescent="0.25">
      <c r="F46" t="str">
        <f t="shared" si="8"/>
        <v/>
      </c>
      <c r="H46" s="1" t="str">
        <f t="shared" si="6"/>
        <v/>
      </c>
      <c r="AE46" s="1" t="str">
        <f t="shared" si="9"/>
        <v/>
      </c>
      <c r="AF46" s="1" t="str">
        <f t="shared" si="9"/>
        <v/>
      </c>
    </row>
    <row r="47" spans="2:32" x14ac:dyDescent="0.25">
      <c r="F47" t="str">
        <f t="shared" si="8"/>
        <v/>
      </c>
      <c r="H47" s="1" t="str">
        <f t="shared" si="6"/>
        <v/>
      </c>
      <c r="AE47" s="1" t="str">
        <f t="shared" si="9"/>
        <v/>
      </c>
      <c r="AF47" s="1" t="str">
        <f t="shared" si="9"/>
        <v/>
      </c>
    </row>
    <row r="48" spans="2:32" x14ac:dyDescent="0.25">
      <c r="F48" t="str">
        <f t="shared" si="8"/>
        <v/>
      </c>
      <c r="H48" s="1" t="str">
        <f t="shared" si="6"/>
        <v/>
      </c>
      <c r="AE48" s="1" t="str">
        <f t="shared" si="9"/>
        <v/>
      </c>
      <c r="AF48" s="1" t="str">
        <f t="shared" si="9"/>
        <v/>
      </c>
    </row>
    <row r="49" spans="6:32" x14ac:dyDescent="0.25">
      <c r="F49" t="str">
        <f t="shared" si="8"/>
        <v/>
      </c>
      <c r="H49" s="1" t="str">
        <f t="shared" si="6"/>
        <v/>
      </c>
      <c r="AE49" s="1" t="str">
        <f t="shared" si="9"/>
        <v/>
      </c>
      <c r="AF49" s="1" t="str">
        <f t="shared" si="9"/>
        <v/>
      </c>
    </row>
    <row r="50" spans="6:32" x14ac:dyDescent="0.25">
      <c r="F50" t="str">
        <f t="shared" si="8"/>
        <v/>
      </c>
      <c r="H50" s="1" t="str">
        <f t="shared" si="6"/>
        <v/>
      </c>
      <c r="AE50" s="1" t="str">
        <f t="shared" si="9"/>
        <v/>
      </c>
      <c r="AF50" s="1" t="str">
        <f t="shared" si="9"/>
        <v/>
      </c>
    </row>
    <row r="51" spans="6:32" x14ac:dyDescent="0.25">
      <c r="F51" t="str">
        <f t="shared" si="8"/>
        <v/>
      </c>
      <c r="H51" s="1" t="str">
        <f t="shared" si="6"/>
        <v/>
      </c>
      <c r="AE51" s="1" t="str">
        <f t="shared" si="9"/>
        <v/>
      </c>
      <c r="AF51" s="1" t="str">
        <f t="shared" si="9"/>
        <v/>
      </c>
    </row>
    <row r="52" spans="6:32" x14ac:dyDescent="0.25">
      <c r="F52" t="str">
        <f t="shared" si="8"/>
        <v/>
      </c>
      <c r="H52" s="1" t="str">
        <f t="shared" si="6"/>
        <v/>
      </c>
      <c r="AE52" s="1" t="str">
        <f t="shared" si="9"/>
        <v/>
      </c>
      <c r="AF52" s="1" t="str">
        <f t="shared" si="9"/>
        <v/>
      </c>
    </row>
    <row r="53" spans="6:32" x14ac:dyDescent="0.25">
      <c r="F53" t="str">
        <f t="shared" si="8"/>
        <v/>
      </c>
      <c r="H53" s="1" t="str">
        <f t="shared" si="6"/>
        <v/>
      </c>
      <c r="AE53" s="1" t="str">
        <f t="shared" si="9"/>
        <v/>
      </c>
      <c r="AF53" s="1" t="str">
        <f t="shared" si="9"/>
        <v/>
      </c>
    </row>
    <row r="54" spans="6:32" x14ac:dyDescent="0.25">
      <c r="F54" t="str">
        <f t="shared" si="8"/>
        <v/>
      </c>
      <c r="H54" s="1" t="str">
        <f t="shared" si="6"/>
        <v/>
      </c>
      <c r="AE54" s="1" t="str">
        <f t="shared" ref="AE54:AF65" si="10">IF(OR(AE$21="",$G54=""),"",AD54)</f>
        <v/>
      </c>
      <c r="AF54" s="1" t="str">
        <f t="shared" si="10"/>
        <v/>
      </c>
    </row>
    <row r="55" spans="6:32" x14ac:dyDescent="0.25">
      <c r="F55" t="str">
        <f t="shared" si="8"/>
        <v/>
      </c>
      <c r="H55" s="1" t="str">
        <f t="shared" si="6"/>
        <v/>
      </c>
      <c r="AE55" s="1" t="str">
        <f t="shared" si="10"/>
        <v/>
      </c>
      <c r="AF55" s="1" t="str">
        <f t="shared" si="10"/>
        <v/>
      </c>
    </row>
    <row r="56" spans="6:32" x14ac:dyDescent="0.25">
      <c r="F56" t="str">
        <f t="shared" si="8"/>
        <v/>
      </c>
      <c r="H56" s="1" t="str">
        <f t="shared" si="6"/>
        <v/>
      </c>
      <c r="AE56" s="1" t="str">
        <f t="shared" si="10"/>
        <v/>
      </c>
      <c r="AF56" s="1" t="str">
        <f t="shared" si="10"/>
        <v/>
      </c>
    </row>
    <row r="57" spans="6:32" x14ac:dyDescent="0.25">
      <c r="F57" t="str">
        <f t="shared" si="8"/>
        <v/>
      </c>
      <c r="H57" s="1" t="str">
        <f t="shared" si="6"/>
        <v/>
      </c>
      <c r="AE57" s="1" t="str">
        <f t="shared" si="10"/>
        <v/>
      </c>
      <c r="AF57" s="1" t="str">
        <f t="shared" si="10"/>
        <v/>
      </c>
    </row>
    <row r="58" spans="6:32" x14ac:dyDescent="0.25">
      <c r="F58" t="str">
        <f t="shared" si="8"/>
        <v/>
      </c>
      <c r="H58" s="1" t="str">
        <f t="shared" si="6"/>
        <v/>
      </c>
      <c r="AE58" s="1" t="str">
        <f t="shared" si="10"/>
        <v/>
      </c>
      <c r="AF58" s="1" t="str">
        <f t="shared" si="10"/>
        <v/>
      </c>
    </row>
    <row r="59" spans="6:32" x14ac:dyDescent="0.25">
      <c r="F59" t="str">
        <f t="shared" si="8"/>
        <v/>
      </c>
      <c r="H59" s="1" t="str">
        <f t="shared" si="6"/>
        <v/>
      </c>
      <c r="AE59" s="1" t="str">
        <f t="shared" si="10"/>
        <v/>
      </c>
      <c r="AF59" s="1" t="str">
        <f t="shared" si="10"/>
        <v/>
      </c>
    </row>
    <row r="60" spans="6:32" x14ac:dyDescent="0.25">
      <c r="F60" t="str">
        <f t="shared" si="8"/>
        <v/>
      </c>
      <c r="H60" s="1" t="str">
        <f t="shared" si="6"/>
        <v/>
      </c>
      <c r="AE60" s="1" t="str">
        <f t="shared" si="10"/>
        <v/>
      </c>
      <c r="AF60" s="1" t="str">
        <f t="shared" si="10"/>
        <v/>
      </c>
    </row>
    <row r="61" spans="6:32" x14ac:dyDescent="0.25">
      <c r="F61" t="str">
        <f t="shared" si="8"/>
        <v/>
      </c>
      <c r="H61" s="1" t="str">
        <f t="shared" si="6"/>
        <v/>
      </c>
      <c r="AE61" s="1" t="str">
        <f t="shared" si="10"/>
        <v/>
      </c>
      <c r="AF61" s="1" t="str">
        <f t="shared" si="10"/>
        <v/>
      </c>
    </row>
    <row r="62" spans="6:32" x14ac:dyDescent="0.25">
      <c r="F62" t="str">
        <f t="shared" si="8"/>
        <v/>
      </c>
      <c r="H62" s="1" t="str">
        <f t="shared" si="6"/>
        <v/>
      </c>
      <c r="I62" s="1" t="str">
        <f t="shared" si="6"/>
        <v/>
      </c>
      <c r="J62" s="1" t="str">
        <f t="shared" si="6"/>
        <v/>
      </c>
      <c r="K62" s="1" t="str">
        <f t="shared" si="6"/>
        <v/>
      </c>
      <c r="L62" s="1" t="str">
        <f t="shared" si="6"/>
        <v/>
      </c>
      <c r="M62" s="1" t="str">
        <f t="shared" si="6"/>
        <v/>
      </c>
      <c r="N62" s="1" t="str">
        <f t="shared" si="6"/>
        <v/>
      </c>
      <c r="O62" s="1" t="str">
        <f t="shared" si="6"/>
        <v/>
      </c>
      <c r="P62" s="1" t="str">
        <f t="shared" si="6"/>
        <v/>
      </c>
      <c r="Q62" s="1" t="str">
        <f t="shared" si="6"/>
        <v/>
      </c>
      <c r="R62" s="1" t="str">
        <f t="shared" si="6"/>
        <v/>
      </c>
      <c r="S62" s="1" t="str">
        <f t="shared" si="6"/>
        <v/>
      </c>
      <c r="T62" s="1" t="str">
        <f t="shared" si="6"/>
        <v/>
      </c>
      <c r="U62" s="1" t="str">
        <f t="shared" si="6"/>
        <v/>
      </c>
      <c r="V62" s="1" t="str">
        <f t="shared" si="6"/>
        <v/>
      </c>
      <c r="W62" s="1" t="str">
        <f t="shared" si="6"/>
        <v/>
      </c>
      <c r="X62" s="1" t="str">
        <f t="shared" ref="X62:AD63" si="11">IF(OR(X$21="",$G62=""),"",W62)</f>
        <v/>
      </c>
      <c r="Y62" s="1" t="str">
        <f t="shared" si="11"/>
        <v/>
      </c>
      <c r="Z62" s="1" t="str">
        <f t="shared" si="11"/>
        <v/>
      </c>
      <c r="AA62" s="1" t="str">
        <f t="shared" si="11"/>
        <v/>
      </c>
      <c r="AB62" s="1" t="str">
        <f t="shared" si="11"/>
        <v/>
      </c>
      <c r="AC62" s="1" t="str">
        <f t="shared" si="11"/>
        <v/>
      </c>
      <c r="AD62" s="1" t="str">
        <f t="shared" si="11"/>
        <v/>
      </c>
      <c r="AE62" s="1" t="str">
        <f t="shared" si="10"/>
        <v/>
      </c>
      <c r="AF62" s="1" t="str">
        <f t="shared" si="10"/>
        <v/>
      </c>
    </row>
    <row r="63" spans="6:32" x14ac:dyDescent="0.25">
      <c r="F63" t="str">
        <f t="shared" si="8"/>
        <v/>
      </c>
      <c r="H63" s="1" t="str">
        <f t="shared" si="6"/>
        <v/>
      </c>
      <c r="I63" s="1" t="str">
        <f t="shared" si="6"/>
        <v/>
      </c>
      <c r="J63" s="1" t="str">
        <f t="shared" si="6"/>
        <v/>
      </c>
      <c r="K63" s="1" t="str">
        <f t="shared" si="6"/>
        <v/>
      </c>
      <c r="L63" s="1" t="str">
        <f t="shared" si="6"/>
        <v/>
      </c>
      <c r="M63" s="1" t="str">
        <f t="shared" si="6"/>
        <v/>
      </c>
      <c r="N63" s="1" t="str">
        <f t="shared" si="6"/>
        <v/>
      </c>
      <c r="O63" s="1" t="str">
        <f t="shared" si="6"/>
        <v/>
      </c>
      <c r="P63" s="1" t="str">
        <f t="shared" si="6"/>
        <v/>
      </c>
      <c r="Q63" s="1" t="str">
        <f t="shared" si="6"/>
        <v/>
      </c>
      <c r="R63" s="1" t="str">
        <f t="shared" si="6"/>
        <v/>
      </c>
      <c r="S63" s="1" t="str">
        <f t="shared" si="6"/>
        <v/>
      </c>
      <c r="T63" s="1" t="str">
        <f t="shared" si="6"/>
        <v/>
      </c>
      <c r="U63" s="1" t="str">
        <f t="shared" si="6"/>
        <v/>
      </c>
      <c r="V63" s="1" t="str">
        <f t="shared" si="6"/>
        <v/>
      </c>
      <c r="W63" s="1" t="str">
        <f t="shared" si="6"/>
        <v/>
      </c>
      <c r="X63" s="1" t="str">
        <f t="shared" si="11"/>
        <v/>
      </c>
      <c r="Y63" s="1" t="str">
        <f t="shared" si="11"/>
        <v/>
      </c>
      <c r="Z63" s="1" t="str">
        <f t="shared" si="11"/>
        <v/>
      </c>
      <c r="AA63" s="1" t="str">
        <f t="shared" si="11"/>
        <v/>
      </c>
      <c r="AB63" s="1" t="str">
        <f t="shared" si="11"/>
        <v/>
      </c>
      <c r="AC63" s="1" t="str">
        <f t="shared" si="11"/>
        <v/>
      </c>
      <c r="AD63" s="1" t="str">
        <f t="shared" si="11"/>
        <v/>
      </c>
      <c r="AE63" s="1" t="str">
        <f t="shared" si="10"/>
        <v/>
      </c>
      <c r="AF63" s="1" t="str">
        <f t="shared" si="10"/>
        <v/>
      </c>
    </row>
    <row r="64" spans="6:32" x14ac:dyDescent="0.25">
      <c r="F64" t="s">
        <v>7</v>
      </c>
      <c r="H64" s="1" t="str">
        <f t="shared" si="6"/>
        <v/>
      </c>
      <c r="AE64" s="1" t="str">
        <f t="shared" si="10"/>
        <v/>
      </c>
      <c r="AF64" s="1" t="str">
        <f t="shared" si="10"/>
        <v/>
      </c>
    </row>
    <row r="65" spans="2:32" x14ac:dyDescent="0.25">
      <c r="F65" t="s">
        <v>8</v>
      </c>
      <c r="H65" s="1" t="str">
        <f t="shared" si="6"/>
        <v/>
      </c>
      <c r="AE65" s="1" t="str">
        <f t="shared" si="10"/>
        <v/>
      </c>
      <c r="AF65" s="1" t="str">
        <f t="shared" si="10"/>
        <v/>
      </c>
    </row>
    <row r="66" spans="2:32" x14ac:dyDescent="0.25">
      <c r="F66" t="s">
        <v>9</v>
      </c>
      <c r="H66" s="1" t="str">
        <f t="shared" si="6"/>
        <v/>
      </c>
    </row>
    <row r="71" spans="2:32" s="1" customFormat="1" x14ac:dyDescent="0.2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5:B33">
    <cfRule type="expression" dxfId="23" priority="27" stopIfTrue="1">
      <formula>$F25="Terminado"</formula>
    </cfRule>
    <cfRule type="expression" dxfId="22" priority="28" stopIfTrue="1">
      <formula>$F25="En Progreso"</formula>
    </cfRule>
  </conditionalFormatting>
  <conditionalFormatting sqref="B22:AF22 C25:D25 F30:AF31 B23:D24 F23:AF25 E23:E28">
    <cfRule type="expression" dxfId="21" priority="56" stopIfTrue="1">
      <formula>$F22="En Progreso"</formula>
    </cfRule>
  </conditionalFormatting>
  <conditionalFormatting sqref="C28">
    <cfRule type="expression" dxfId="20" priority="43" stopIfTrue="1">
      <formula>$F28="Terminado"</formula>
    </cfRule>
    <cfRule type="expression" dxfId="19" priority="44" stopIfTrue="1">
      <formula>$F28="En Progreso"</formula>
    </cfRule>
  </conditionalFormatting>
  <conditionalFormatting sqref="D26:D36">
    <cfRule type="expression" dxfId="18" priority="3" stopIfTrue="1">
      <formula>$F26="Terminado"</formula>
    </cfRule>
    <cfRule type="expression" dxfId="17" priority="4" stopIfTrue="1">
      <formula>$F26="En Progreso"</formula>
    </cfRule>
  </conditionalFormatting>
  <conditionalFormatting sqref="E29:E31">
    <cfRule type="expression" dxfId="16" priority="1" stopIfTrue="1">
      <formula>$F29="Terminado"</formula>
    </cfRule>
  </conditionalFormatting>
  <conditionalFormatting sqref="E29:E31">
    <cfRule type="expression" dxfId="15" priority="2" stopIfTrue="1">
      <formula>$F29="En Progreso"</formula>
    </cfRule>
  </conditionalFormatting>
  <conditionalFormatting sqref="B34:C36 B37:AF65 E32:AF36">
    <cfRule type="expression" dxfId="14" priority="59" stopIfTrue="1">
      <formula>$F32="Terminado"</formula>
    </cfRule>
    <cfRule type="expression" dxfId="13" priority="60" stopIfTrue="1">
      <formula>$F32="En Progreso"</formula>
    </cfRule>
  </conditionalFormatting>
  <conditionalFormatting sqref="C34:C36 C37:AF65 E32:AF36">
    <cfRule type="expression" dxfId="12" priority="57" stopIfTrue="1">
      <formula>$F32="Done"</formula>
    </cfRule>
    <cfRule type="expression" dxfId="11" priority="58" stopIfTrue="1">
      <formula>$F32="Ongoing"</formula>
    </cfRule>
  </conditionalFormatting>
  <conditionalFormatting sqref="F26:AF29">
    <cfRule type="expression" dxfId="10" priority="39" stopIfTrue="1">
      <formula>$F26="Terminado"</formula>
    </cfRule>
    <cfRule type="expression" dxfId="9" priority="40" stopIfTrue="1">
      <formula>$F26="En Progreso"</formula>
    </cfRule>
  </conditionalFormatting>
  <conditionalFormatting sqref="F30:AF31 B22:AF22 C25:D25 B23:D24 F23:AF25 E23:E28">
    <cfRule type="expression" dxfId="8" priority="55" stopIfTrue="1">
      <formula>$F22="Terminado"</formula>
    </cfRule>
  </conditionalFormatting>
  <conditionalFormatting sqref="F30:AF31">
    <cfRule type="expression" dxfId="7" priority="53" stopIfTrue="1">
      <formula>$F30="Done"</formula>
    </cfRule>
    <cfRule type="expression" dxfId="6" priority="54" stopIfTrue="1">
      <formula>$F30="Ongoing"</formula>
    </cfRule>
  </conditionalFormatting>
  <conditionalFormatting sqref="L22:AF29">
    <cfRule type="expression" dxfId="5" priority="37" stopIfTrue="1">
      <formula>$F22="Done"</formula>
    </cfRule>
    <cfRule type="expression" dxfId="4" priority="38" stopIfTrue="1">
      <formula>$F22="Ongoing"</formula>
    </cfRule>
  </conditionalFormatting>
  <dataValidations count="1">
    <dataValidation type="list" allowBlank="1" showInputMessage="1" sqref="F10:F15 F22:F71" xr:uid="{BA449E09-83E5-4F06-A086-35D468F904B1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topLeftCell="A5" workbookViewId="0">
      <selection activeCell="F70" sqref="F70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23</v>
      </c>
      <c r="D3" s="33"/>
      <c r="E3" s="33"/>
      <c r="F3" s="33"/>
      <c r="G3" s="33"/>
      <c r="H3" s="33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24</v>
      </c>
      <c r="D4" s="33"/>
      <c r="E4" s="33"/>
      <c r="F4" s="33"/>
      <c r="G4" s="33"/>
      <c r="H4" s="33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25</v>
      </c>
      <c r="D5" s="33"/>
      <c r="E5" s="33"/>
      <c r="F5" s="33"/>
      <c r="G5" s="33"/>
      <c r="H5" s="33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5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E17" s="4" t="s">
        <v>13</v>
      </c>
      <c r="F17" s="4" t="s">
        <v>17</v>
      </c>
      <c r="G17" s="3">
        <f ca="1">SUM(OFFSET(G21,1,0,TaskRows,1))</f>
        <v>0</v>
      </c>
      <c r="H17" s="3">
        <f ca="1">IF(AND(SUM(OFFSET(H21,1,0,TaskRows,1))=0),0,SUM(OFFSET(H21,1,0,TaskRows,1)))</f>
        <v>0</v>
      </c>
      <c r="I17" s="3" t="str">
        <f t="shared" ref="I17:AF17" ca="1" si="0">IF(AND(SUM(OFFSET(I21,1,0,TaskRows,1))=0),"",SUM(OFFSET(I21,1,0,TaskRows,1)))</f>
        <v/>
      </c>
      <c r="J17" s="3" t="str">
        <f t="shared" ca="1" si="0"/>
        <v/>
      </c>
      <c r="K17" s="3" t="str">
        <f t="shared" ca="1" si="0"/>
        <v/>
      </c>
      <c r="L17" s="3" t="str">
        <f t="shared" ca="1" si="0"/>
        <v/>
      </c>
      <c r="M17" s="3" t="str">
        <f t="shared" ca="1" si="0"/>
        <v/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 t="str">
        <f t="shared" ref="I21:AF21" si="3">IF($D$16&gt;H21,H21+1,"")</f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5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5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5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5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5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5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5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5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5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5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5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5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5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5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5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5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5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5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5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5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5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5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5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5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5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5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5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5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5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5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5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5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5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5">
      <c r="F66" t="s">
        <v>9</v>
      </c>
      <c r="H66" s="1" t="str">
        <f t="shared" si="5"/>
        <v/>
      </c>
    </row>
    <row r="71" spans="2:32" s="1" customFormat="1" x14ac:dyDescent="0.2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3" priority="3" stopIfTrue="1">
      <formula>$F22="Terminado"</formula>
    </cfRule>
    <cfRule type="expression" dxfId="2" priority="4" stopIfTrue="1">
      <formula>$F22="En Progreso"</formula>
    </cfRule>
  </conditionalFormatting>
  <conditionalFormatting sqref="L22:AF25 C26:AF65">
    <cfRule type="expression" dxfId="1" priority="1" stopIfTrue="1">
      <formula>$F22="Done"</formula>
    </cfRule>
    <cfRule type="expression" dxfId="0" priority="2" stopIfTrue="1">
      <formula>$F22="Ongoing"</formula>
    </cfRule>
  </conditionalFormatting>
  <dataValidations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40</vt:i4>
      </vt:variant>
    </vt:vector>
  </HeadingPairs>
  <TitlesOfParts>
    <vt:vector size="45" baseType="lpstr">
      <vt:lpstr>Sprint 1</vt:lpstr>
      <vt:lpstr>Sprint 2</vt:lpstr>
      <vt:lpstr>Sprint 3</vt:lpstr>
      <vt:lpstr>Sprint 4</vt:lpstr>
      <vt:lpstr>Plantilla Sprint</vt:lpstr>
      <vt:lpstr>'Plantilla Sprint'!DoneDays</vt:lpstr>
      <vt:lpstr>'Sprint 1'!DoneDays</vt:lpstr>
      <vt:lpstr>'Sprint 2'!DoneDays</vt:lpstr>
      <vt:lpstr>'Sprint 3'!DoneDays</vt:lpstr>
      <vt:lpstr>'Sprint 4'!DoneDays</vt:lpstr>
      <vt:lpstr>'Plantilla Sprint'!ImplementationDays</vt:lpstr>
      <vt:lpstr>'Sprint 1'!ImplementationDays</vt:lpstr>
      <vt:lpstr>'Sprint 2'!ImplementationDays</vt:lpstr>
      <vt:lpstr>'Sprint 3'!ImplementationDays</vt:lpstr>
      <vt:lpstr>'Sprint 4'!ImplementationDays</vt:lpstr>
      <vt:lpstr>'Plantilla Sprint'!SprintTasks</vt:lpstr>
      <vt:lpstr>'Sprint 1'!SprintTasks</vt:lpstr>
      <vt:lpstr>'Sprint 2'!SprintTasks</vt:lpstr>
      <vt:lpstr>'Sprint 3'!SprintTasks</vt:lpstr>
      <vt:lpstr>'Sprint 4'!SprintTasks</vt:lpstr>
      <vt:lpstr>'Plantilla Sprint'!TaskRows</vt:lpstr>
      <vt:lpstr>'Sprint 1'!TaskRows</vt:lpstr>
      <vt:lpstr>'Sprint 2'!TaskRows</vt:lpstr>
      <vt:lpstr>'Sprint 3'!TaskRows</vt:lpstr>
      <vt:lpstr>'Sprint 4'!TaskRows</vt:lpstr>
      <vt:lpstr>'Plantilla Sprint'!TaskStatus</vt:lpstr>
      <vt:lpstr>'Sprint 1'!TaskStatus</vt:lpstr>
      <vt:lpstr>'Sprint 2'!TaskStatus</vt:lpstr>
      <vt:lpstr>'Sprint 3'!TaskStatus</vt:lpstr>
      <vt:lpstr>'Sprint 4'!TaskStatus</vt:lpstr>
      <vt:lpstr>'Plantilla Sprint'!TaskStoryID</vt:lpstr>
      <vt:lpstr>'Sprint 1'!TaskStoryID</vt:lpstr>
      <vt:lpstr>'Sprint 2'!TaskStoryID</vt:lpstr>
      <vt:lpstr>'Sprint 3'!TaskStoryID</vt:lpstr>
      <vt:lpstr>'Sprint 4'!TaskStoryID</vt:lpstr>
      <vt:lpstr>'Plantilla Sprint'!TotalEffort</vt:lpstr>
      <vt:lpstr>'Sprint 1'!TotalEffort</vt:lpstr>
      <vt:lpstr>'Sprint 2'!TotalEffort</vt:lpstr>
      <vt:lpstr>'Sprint 3'!TotalEffort</vt:lpstr>
      <vt:lpstr>'Sprint 4'!TotalEffort</vt:lpstr>
      <vt:lpstr>'Plantilla Sprint'!TrendDays</vt:lpstr>
      <vt:lpstr>'Sprint 1'!TrendDays</vt:lpstr>
      <vt:lpstr>'Sprint 2'!TrendDays</vt:lpstr>
      <vt:lpstr>'Sprint 3'!TrendDays</vt:lpstr>
      <vt:lpstr>'Sprint 4'!TrendDays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JADEE NASHIRA HUAMANÑAHUI CONDORI</cp:lastModifiedBy>
  <cp:revision>1</cp:revision>
  <cp:lastPrinted>2006-09-01T14:59:00Z</cp:lastPrinted>
  <dcterms:created xsi:type="dcterms:W3CDTF">1998-06-05T11:20:44Z</dcterms:created>
  <dcterms:modified xsi:type="dcterms:W3CDTF">2025-10-22T22:11:33Z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