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myjcuedu-my.sharepoint.com/personal/riccardo_losciale_my_jcu_edu_au/Documents/chapter_2_vulnerability/Data/"/>
    </mc:Choice>
  </mc:AlternateContent>
  <xr:revisionPtr revIDLastSave="1" documentId="11_AAB6D0A303E182AACE81F81091410F2848B4EDF4" xr6:coauthVersionLast="47" xr6:coauthVersionMax="47" xr10:uidLastSave="{A27A7077-EA1A-49D0-A7CA-2191AB2861E9}"/>
  <bookViews>
    <workbookView xWindow="28680" yWindow="-120" windowWidth="29040" windowHeight="15720" activeTab="2" xr2:uid="{00000000-000D-0000-FFFF-FFFF00000000}"/>
  </bookViews>
  <sheets>
    <sheet name="Seagrass Experts" sheetId="1" r:id="rId1"/>
    <sheet name="SE_summary" sheetId="4" r:id="rId2"/>
    <sheet name="Site Managers" sheetId="2" r:id="rId3"/>
    <sheet name="SM_summary"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 i="2" l="1"/>
  <c r="S3" i="2" s="1"/>
  <c r="O2" i="2"/>
  <c r="M2" i="2"/>
  <c r="M3" i="2" s="1"/>
  <c r="L2" i="2"/>
  <c r="C31" i="3"/>
  <c r="D31" i="3"/>
  <c r="E31" i="3"/>
  <c r="L2" i="4"/>
  <c r="L3" i="4"/>
  <c r="L4" i="4"/>
  <c r="L5" i="4"/>
  <c r="L6" i="4"/>
  <c r="J13" i="4"/>
  <c r="I13" i="4"/>
  <c r="F13" i="4"/>
  <c r="G13" i="4"/>
  <c r="E13" i="4"/>
  <c r="D13" i="4"/>
  <c r="C13" i="4"/>
  <c r="H13" i="4"/>
  <c r="K8" i="4"/>
  <c r="L7" i="4" s="1"/>
  <c r="I8" i="4"/>
  <c r="H8" i="4"/>
  <c r="G8" i="4"/>
  <c r="F8" i="4"/>
  <c r="E8" i="4"/>
  <c r="D8" i="4"/>
  <c r="N2" i="2" l="1"/>
  <c r="Q3" i="2"/>
  <c r="P3" i="2"/>
  <c r="N3" i="2"/>
  <c r="O3" i="2"/>
  <c r="J64" i="2"/>
  <c r="L92" i="1"/>
  <c r="L90" i="1"/>
  <c r="I8" i="1" l="1"/>
  <c r="I7" i="1"/>
  <c r="I108" i="1" l="1"/>
  <c r="I114" i="1"/>
  <c r="I115" i="1"/>
  <c r="I116" i="1"/>
  <c r="I117" i="1"/>
  <c r="I107" i="1"/>
  <c r="I113" i="1"/>
  <c r="I112" i="1"/>
  <c r="I101" i="1"/>
  <c r="I102" i="1"/>
  <c r="I103" i="1"/>
  <c r="I104" i="1"/>
  <c r="I105" i="1"/>
  <c r="I106" i="1"/>
  <c r="I100" i="1"/>
  <c r="I99" i="1"/>
  <c r="I98" i="1"/>
  <c r="I111" i="1"/>
  <c r="I97" i="1"/>
  <c r="I95" i="1"/>
  <c r="I83" i="1"/>
  <c r="T2" i="1" l="1"/>
  <c r="J66" i="2"/>
  <c r="H65" i="2"/>
  <c r="J65" i="2"/>
  <c r="H66" i="2"/>
  <c r="H67" i="2" s="1"/>
  <c r="N178" i="1"/>
  <c r="N177" i="1"/>
  <c r="K178" i="1"/>
  <c r="K177" i="1"/>
  <c r="H178" i="1"/>
  <c r="H177" i="1"/>
  <c r="N179" i="1" l="1"/>
  <c r="H179" i="1"/>
  <c r="K179" i="1"/>
  <c r="J67" i="2"/>
  <c r="Q2" i="1" l="1"/>
  <c r="L98" i="1"/>
  <c r="I24" i="2"/>
  <c r="I27" i="2"/>
  <c r="I38" i="2"/>
  <c r="I53" i="2"/>
  <c r="I52" i="2"/>
  <c r="I41" i="2"/>
  <c r="I40" i="1" l="1"/>
  <c r="I11" i="2"/>
  <c r="I3" i="2"/>
  <c r="I30" i="2"/>
  <c r="I39" i="2"/>
  <c r="I32" i="2"/>
  <c r="I16" i="2"/>
  <c r="I17" i="2"/>
  <c r="I57" i="2"/>
  <c r="I18" i="2"/>
  <c r="I33" i="2"/>
  <c r="I40" i="2" l="1"/>
  <c r="I52" i="1"/>
  <c r="I66" i="1"/>
  <c r="I65" i="1"/>
  <c r="I56" i="1"/>
  <c r="W2" i="1"/>
  <c r="I9" i="1"/>
  <c r="I3" i="1"/>
  <c r="L3" i="1" s="1"/>
  <c r="L36" i="1"/>
  <c r="I20" i="1"/>
  <c r="I23" i="1"/>
  <c r="I5" i="2"/>
  <c r="I6" i="2"/>
  <c r="I15" i="1"/>
  <c r="I17" i="1"/>
  <c r="I10" i="1"/>
  <c r="I11" i="1"/>
  <c r="I16" i="1"/>
  <c r="I18" i="1"/>
  <c r="I109" i="1"/>
  <c r="L109" i="1" s="1"/>
  <c r="I12" i="1"/>
  <c r="I110" i="1"/>
  <c r="L110" i="1" s="1"/>
  <c r="I21" i="1"/>
  <c r="I22" i="1"/>
  <c r="L49" i="1"/>
  <c r="I43" i="1"/>
  <c r="I41" i="1"/>
  <c r="I42" i="1"/>
  <c r="I44" i="1"/>
  <c r="I51" i="1"/>
  <c r="I60" i="1"/>
  <c r="I76" i="1"/>
  <c r="L33" i="1"/>
  <c r="I67" i="1"/>
  <c r="L67" i="1" s="1"/>
  <c r="L32" i="1"/>
  <c r="I68" i="1"/>
  <c r="L68" i="1" s="1"/>
  <c r="I74" i="1"/>
  <c r="I61" i="1"/>
  <c r="I69" i="1"/>
  <c r="I77" i="1"/>
  <c r="I45" i="1"/>
  <c r="I53" i="1"/>
  <c r="I62" i="1"/>
  <c r="I63" i="1"/>
  <c r="I78" i="1"/>
  <c r="I64" i="1"/>
  <c r="I75" i="1"/>
  <c r="I4" i="1"/>
  <c r="U2" i="1" l="1"/>
  <c r="S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tc={D61CEC79-E6D0-43B6-A23C-FB69E0B308E2}</author>
    <author>tc={ACBC39C7-BCF3-4706-95E0-EF4245E85634}</author>
    <author>tc={78EC99C7-52C4-4F42-BCA3-E60E31F5BD74}</author>
    <author>tc={17CE3D35-D16C-40E7-BA66-BAA14468144E}</author>
    <author>tc={0EE445C5-6410-46CF-9671-209BBEB6160D}</author>
    <author>tc={C705AE2E-3FE4-4495-B2BF-5709FBB5C00C}</author>
    <author>tc={8ED1AF1F-E402-4C3D-82FB-60B423C678B7}</author>
    <author>tc={BB6FAF77-6DE5-45DC-A36F-53BC20ED0070}</author>
    <author>tc={6D9E1952-44C1-4B52-8A96-C47D9B75EF19}</author>
    <author>tc={0A55B1CC-6CA8-4C2F-B9A7-1342BCFE1F61}</author>
    <author>tc={DB138E6D-4914-45D2-A378-44C13968A531}</author>
    <author>tc={F2412915-D58B-4FF1-A770-1D6D35BF339E}</author>
    <author>tc={3C8A158E-FEE3-4B9D-9F83-D66AE51F755E}</author>
    <author>tc={F33C135C-411F-4315-80E8-CFBBAB9F4D2A}</author>
    <author>tc={45BF1C28-0A83-42D1-A048-10957E7FD58D}</author>
    <author>tc={2A836937-E73E-46AC-9360-390A516E07C5}</author>
    <author>tc={706C7593-22C7-4BF9-BB8E-2B76EADE4E57}</author>
    <author>tc={49202889-C559-4A04-B997-F57C53379439}</author>
    <author>tc={CB72AC0E-7937-4BE9-928C-8D06FBC407B2}</author>
    <author>tc={629125A8-AC43-44F8-9A67-02E159207CEE}</author>
    <author>tc={DB1D6ADD-AA9B-49FA-8F0A-218C28A7A3E3}</author>
    <author>tc={392F7B1F-1456-4032-B3F4-A4538E3A5696}</author>
    <author>tc={57CF0E09-F5FE-4FA0-839A-726CE6834FD1}</author>
    <author>tc={C8E9B551-06D5-4130-8F0D-C50711BA8ADB}</author>
    <author>tc={7AF7701C-4A9D-4576-840D-E7E00DA54920}</author>
    <author>tc={4B772C23-044E-4D30-A6EC-94E78F5ED09B}</author>
    <author>tc={D3A59123-1AA3-4B54-8583-5F72574D98DE}</author>
    <author>tc={21C6E89D-6B8A-4BB0-A7E7-A3A2EC79DBB9}</author>
  </authors>
  <commentList>
    <comment ref="D9"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Wrong email</t>
      </text>
    </comment>
    <comment ref="H32"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asked for clarification</t>
      </text>
    </comment>
    <comment ref="F34"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Michael sent email</t>
      </text>
    </comment>
    <comment ref="F36" authorId="3" shapeId="0" xr:uid="{00000000-0006-0000-0000-000004000000}">
      <text>
        <t>[Threaded comment]
Your version of Excel allows you to read this threaded comment; however, any edits to it will get removed if the file is opened in a newer version of Excel. Learn more: https://go.microsoft.com/fwlink/?linkid=870924
Comment:
    Michael Rasheed sent email</t>
      </text>
    </comment>
    <comment ref="F37" authorId="4"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Michael Rasheed sent email</t>
      </text>
    </comment>
    <comment ref="F38" authorId="5" shapeId="0" xr:uid="{00000000-0006-0000-0000-000006000000}">
      <text>
        <t>[Threaded comment]
Your version of Excel allows you to read this threaded comment; however, any edits to it will get removed if the file is opened in a newer version of Excel. Learn more: https://go.microsoft.com/fwlink/?linkid=870924
Comment:
    Michael Rasheed sent email</t>
      </text>
    </comment>
    <comment ref="F39" authorId="6"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Michael Rasheed sent email</t>
      </text>
    </comment>
    <comment ref="F46" authorId="7"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Michael Rasheed sent email</t>
      </text>
    </comment>
    <comment ref="F47" authorId="8"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Michael Rasheed sent email</t>
      </text>
    </comment>
    <comment ref="F48" authorId="9"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Michael Rasheed sent email</t>
      </text>
    </comment>
    <comment ref="F49" authorId="10"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Mike sent the email</t>
      </text>
    </comment>
    <comment ref="D52" authorId="11"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email is confirmed - is correct - Emilia</t>
      </text>
    </comment>
    <comment ref="B59" authorId="12"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Unsure if I send a follow-up - Emilia 
Reply:
    they replied, flagged email</t>
      </text>
    </comment>
    <comment ref="B67" authorId="13"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DONT DO</t>
      </text>
    </comment>
    <comment ref="B68" authorId="14"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DONT DO</t>
      </text>
    </comment>
    <comment ref="B71" authorId="15"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she replied, I flagged the email for you</t>
      </text>
    </comment>
    <comment ref="A74" authorId="16"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Puerto Princesa,
Tubbataha reef
Komodo
Ujung Kulon
Ha Long Bay</t>
      </text>
    </comment>
    <comment ref="B84" authorId="17"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in university of groningen, netherlands</t>
      </text>
    </comment>
    <comment ref="B95" authorId="18"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from UK, now in kenya working for UN</t>
      </text>
    </comment>
    <comment ref="B105" authorId="19"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works in Kenya too</t>
      </text>
    </comment>
    <comment ref="D109" authorId="20"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Wronf email</t>
      </text>
    </comment>
    <comment ref="B118" authorId="21"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in UK, working for OSPAR now from what I understood online</t>
      </text>
    </comment>
    <comment ref="B119" authorId="22"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worked on seagrass in Norway and West Africa</t>
      </text>
    </comment>
    <comment ref="B120" authorId="23"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hes in sweden now but originally from UK and still afiliated with cardiff university with the seagrass research.. and did research pretty much all over the world, developed this citizen science project with seagrass and one of his supervisors is robert unsworth</t>
      </text>
    </comment>
    <comment ref="I122" authorId="24"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Contacted Jane Mellors to ask for email</t>
      </text>
    </comment>
    <comment ref="B135" authorId="25"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CÉLINE LAFABRIE</t>
      </text>
    </comment>
    <comment ref="B136" authorId="26"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sweden</t>
      </text>
    </comment>
    <comment ref="B137" authorId="27"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thailand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tc={F2C8E3ED-A728-4E81-8820-354D6CC260F7}</author>
    <author>tc={20D297DB-8783-46F9-98D3-EE8471CF9747}</author>
    <author>tc={F33758BF-D005-4C70-A1C3-2EEE82277590}</author>
  </authors>
  <commentList>
    <comment ref="B16"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Sent by Jen Dryden</t>
      </text>
    </comment>
    <comment ref="B17"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Sent by Jen Dryden</t>
      </text>
    </comment>
    <comment ref="B18" authorId="2" shapeId="0" xr:uid="{00000000-0006-0000-0200-000003000000}">
      <text>
        <t>[Threaded comment]
Your version of Excel allows you to read this threaded comment; however, any edits to it will get removed if the file is opened in a newer version of Excel. Learn more: https://go.microsoft.com/fwlink/?linkid=870924
Comment:
    Sent by Jen Dryden</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3">
    <bk>
      <extLst>
        <ext uri="{3e2802c4-a4d2-4d8b-9148-e3be6c30e623}">
          <xlrd:rvb i="0"/>
        </ext>
      </extLst>
    </bk>
    <bk>
      <extLst>
        <ext uri="{3e2802c4-a4d2-4d8b-9148-e3be6c30e623}">
          <xlrd:rvb i="100"/>
        </ext>
      </extLst>
    </bk>
    <bk>
      <extLst>
        <ext uri="{3e2802c4-a4d2-4d8b-9148-e3be6c30e623}">
          <xlrd:rvb i="182"/>
        </ext>
      </extLst>
    </bk>
    <bk>
      <extLst>
        <ext uri="{3e2802c4-a4d2-4d8b-9148-e3be6c30e623}">
          <xlrd:rvb i="3"/>
        </ext>
      </extLst>
    </bk>
    <bk>
      <extLst>
        <ext uri="{3e2802c4-a4d2-4d8b-9148-e3be6c30e623}">
          <xlrd:rvb i="328"/>
        </ext>
      </extLst>
    </bk>
    <bk>
      <extLst>
        <ext uri="{3e2802c4-a4d2-4d8b-9148-e3be6c30e623}">
          <xlrd:rvb i="353"/>
        </ext>
      </extLst>
    </bk>
    <bk>
      <extLst>
        <ext uri="{3e2802c4-a4d2-4d8b-9148-e3be6c30e623}">
          <xlrd:rvb i="364"/>
        </ext>
      </extLst>
    </bk>
    <bk>
      <extLst>
        <ext uri="{3e2802c4-a4d2-4d8b-9148-e3be6c30e623}">
          <xlrd:rvb i="418"/>
        </ext>
      </extLst>
    </bk>
    <bk>
      <extLst>
        <ext uri="{3e2802c4-a4d2-4d8b-9148-e3be6c30e623}">
          <xlrd:rvb i="468"/>
        </ext>
      </extLst>
    </bk>
    <bk>
      <extLst>
        <ext uri="{3e2802c4-a4d2-4d8b-9148-e3be6c30e623}">
          <xlrd:rvb i="541"/>
        </ext>
      </extLst>
    </bk>
    <bk>
      <extLst>
        <ext uri="{3e2802c4-a4d2-4d8b-9148-e3be6c30e623}">
          <xlrd:rvb i="589"/>
        </ext>
      </extLst>
    </bk>
    <bk>
      <extLst>
        <ext uri="{3e2802c4-a4d2-4d8b-9148-e3be6c30e623}">
          <xlrd:rvb i="783"/>
        </ext>
      </extLst>
    </bk>
    <bk>
      <extLst>
        <ext uri="{3e2802c4-a4d2-4d8b-9148-e3be6c30e623}">
          <xlrd:rvb i="186"/>
        </ext>
      </extLst>
    </bk>
    <bk>
      <extLst>
        <ext uri="{3e2802c4-a4d2-4d8b-9148-e3be6c30e623}">
          <xlrd:rvb i="853"/>
        </ext>
      </extLst>
    </bk>
    <bk>
      <extLst>
        <ext uri="{3e2802c4-a4d2-4d8b-9148-e3be6c30e623}">
          <xlrd:rvb i="916"/>
        </ext>
      </extLst>
    </bk>
    <bk>
      <extLst>
        <ext uri="{3e2802c4-a4d2-4d8b-9148-e3be6c30e623}">
          <xlrd:rvb i="183"/>
        </ext>
      </extLst>
    </bk>
    <bk>
      <extLst>
        <ext uri="{3e2802c4-a4d2-4d8b-9148-e3be6c30e623}">
          <xlrd:rvb i="830"/>
        </ext>
      </extLst>
    </bk>
    <bk>
      <extLst>
        <ext uri="{3e2802c4-a4d2-4d8b-9148-e3be6c30e623}">
          <xlrd:rvb i="1043"/>
        </ext>
      </extLst>
    </bk>
    <bk>
      <extLst>
        <ext uri="{3e2802c4-a4d2-4d8b-9148-e3be6c30e623}">
          <xlrd:rvb i="1108"/>
        </ext>
      </extLst>
    </bk>
    <bk>
      <extLst>
        <ext uri="{3e2802c4-a4d2-4d8b-9148-e3be6c30e623}">
          <xlrd:rvb i="1163"/>
        </ext>
      </extLst>
    </bk>
    <bk>
      <extLst>
        <ext uri="{3e2802c4-a4d2-4d8b-9148-e3be6c30e623}">
          <xlrd:rvb i="1217"/>
        </ext>
      </extLst>
    </bk>
    <bk>
      <extLst>
        <ext uri="{3e2802c4-a4d2-4d8b-9148-e3be6c30e623}">
          <xlrd:rvb i="1279"/>
        </ext>
      </extLst>
    </bk>
    <bk>
      <extLst>
        <ext uri="{3e2802c4-a4d2-4d8b-9148-e3be6c30e623}">
          <xlrd:rvb i="1315"/>
        </ext>
      </extLst>
    </bk>
  </futureMetadata>
  <valueMetadata count="23">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valueMetadata>
</metadata>
</file>

<file path=xl/sharedStrings.xml><?xml version="1.0" encoding="utf-8"?>
<sst xmlns="http://schemas.openxmlformats.org/spreadsheetml/2006/main" count="1265" uniqueCount="553">
  <si>
    <t>Property</t>
  </si>
  <si>
    <t>Name</t>
  </si>
  <si>
    <t>Role</t>
  </si>
  <si>
    <t>Email</t>
  </si>
  <si>
    <t>Phone</t>
  </si>
  <si>
    <t>Email sent</t>
  </si>
  <si>
    <t>Time</t>
  </si>
  <si>
    <t>Responses</t>
  </si>
  <si>
    <t>Follow up</t>
  </si>
  <si>
    <t>Time_2</t>
  </si>
  <si>
    <t>Response_2</t>
  </si>
  <si>
    <t>Final_reminder</t>
  </si>
  <si>
    <t>Time_3</t>
  </si>
  <si>
    <t>Response_3</t>
  </si>
  <si>
    <t>Status</t>
  </si>
  <si>
    <t>Completed</t>
  </si>
  <si>
    <t>Percent response rate</t>
  </si>
  <si>
    <t>Reactions</t>
  </si>
  <si>
    <t>Percent reaction</t>
  </si>
  <si>
    <t>Open survey</t>
  </si>
  <si>
    <t>Percent open</t>
  </si>
  <si>
    <t>Victor Evrard</t>
  </si>
  <si>
    <t>Seagrass Expert</t>
  </si>
  <si>
    <t>v.evrard@nioo.knaw.nl</t>
  </si>
  <si>
    <t>NO</t>
  </si>
  <si>
    <t>Wrong email</t>
  </si>
  <si>
    <t>Marina Bonacorsi</t>
  </si>
  <si>
    <t>bonacorsi@univ-corse.fr</t>
  </si>
  <si>
    <t>T. J. Bouma</t>
  </si>
  <si>
    <t>t.bouma@nioo.knaw.nl</t>
  </si>
  <si>
    <t>kenya</t>
  </si>
  <si>
    <t>Gabriel Grimsditch</t>
  </si>
  <si>
    <t>ggrimsditch@iucnus.org</t>
  </si>
  <si>
    <t>Belinda Martin</t>
  </si>
  <si>
    <t>seagrass Expert</t>
  </si>
  <si>
    <t>belinda.martin@research.uwa.edu.au</t>
  </si>
  <si>
    <t>Patrick L. Colin</t>
  </si>
  <si>
    <t>crrfpalau@gmail.com</t>
  </si>
  <si>
    <t>YES</t>
  </si>
  <si>
    <t>Replied/unable to complete</t>
  </si>
  <si>
    <t>Claire Garrigue</t>
  </si>
  <si>
    <t>claire.garrigue@ird.fr</t>
  </si>
  <si>
    <t>Frederick T. Short</t>
  </si>
  <si>
    <t>fred.short@unh.edu</t>
  </si>
  <si>
    <t>Britta Shaffelke</t>
  </si>
  <si>
    <t>b.schaffelke@aims.gov.au</t>
  </si>
  <si>
    <t>Jo Foden</t>
  </si>
  <si>
    <t>Jo.Foden@ospar.org</t>
  </si>
  <si>
    <t>Aryono</t>
  </si>
  <si>
    <t>rhmsekretariat@gmail.com</t>
  </si>
  <si>
    <t>Jorge Cortes</t>
  </si>
  <si>
    <t>jorge.cortes@ucr.ac.cr</t>
  </si>
  <si>
    <t>Mediterranean/ Red Sea</t>
  </si>
  <si>
    <t>Carlos Duarte</t>
  </si>
  <si>
    <t>carlos.duarte@kaust.edu.au</t>
  </si>
  <si>
    <t>Jan E. Vermaat</t>
  </si>
  <si>
    <t>jan.vermaat@nmbu.no</t>
  </si>
  <si>
    <t>South East Asia</t>
  </si>
  <si>
    <t>John Barry Gallagher</t>
  </si>
  <si>
    <t>johnbarry.gallagher@utas.edu.au</t>
  </si>
  <si>
    <t>Banc D'Arguin</t>
  </si>
  <si>
    <t>Anne Littaye</t>
  </si>
  <si>
    <t>anne.littaye@orange.fr</t>
  </si>
  <si>
    <t>Replied - Done</t>
  </si>
  <si>
    <t>Ewan Tregarot</t>
  </si>
  <si>
    <t>ewan.tregarot@port.ac.uk</t>
  </si>
  <si>
    <t>Replied - to remind</t>
  </si>
  <si>
    <t>Brad Furman</t>
  </si>
  <si>
    <t xml:space="preserve">brad.Furman@FWC.com, </t>
  </si>
  <si>
    <t>Udhi Eko Hernawan</t>
  </si>
  <si>
    <t>udhi001@lipi.go.id</t>
  </si>
  <si>
    <t>NA</t>
  </si>
  <si>
    <t>Daisse</t>
  </si>
  <si>
    <t>info@whitesandssolutions.es</t>
  </si>
  <si>
    <t>Christine Pergent-Martini</t>
  </si>
  <si>
    <t>pmartini@univ-corse.fr</t>
  </si>
  <si>
    <t>Spain</t>
  </si>
  <si>
    <t>Ana Ruiz-Frau</t>
  </si>
  <si>
    <t>anaruiz@imedea.uib-csic.es</t>
  </si>
  <si>
    <t>Catherine Collier</t>
  </si>
  <si>
    <t>Catherine.collier@jcu.edu.au</t>
  </si>
  <si>
    <t>Replied - remind</t>
  </si>
  <si>
    <t>Chris Roelfsema</t>
  </si>
  <si>
    <t>c.roelfsema@uq.edu.au</t>
  </si>
  <si>
    <t>Paul York</t>
  </si>
  <si>
    <t>paul.york@jcu.edu.au</t>
  </si>
  <si>
    <t>Samantha Tol</t>
  </si>
  <si>
    <t>samantha.tol@jcu.edu.au</t>
  </si>
  <si>
    <t>Skye McKenna</t>
  </si>
  <si>
    <t>skye.mckenna@jcu.edu.au</t>
  </si>
  <si>
    <t>Tim Smith</t>
  </si>
  <si>
    <t>tim.smith2@jcu.edu.au</t>
  </si>
  <si>
    <t>Alana Grech</t>
  </si>
  <si>
    <t>alana.grech@jcu.edu.au</t>
  </si>
  <si>
    <t>Kuala Lumpur</t>
  </si>
  <si>
    <t>Jillian Lean Sim Ooi</t>
  </si>
  <si>
    <t>jillian_03@um.edu.my</t>
  </si>
  <si>
    <t>Simone Strydom</t>
  </si>
  <si>
    <t>simone.strydom@dbca.wa.gov.au</t>
  </si>
  <si>
    <t>Mohamed Ahmed Sidi Cheich</t>
  </si>
  <si>
    <t>m.a.sidicheik@rug.nl</t>
  </si>
  <si>
    <t>Micheal Durako</t>
  </si>
  <si>
    <t>durakom@uncw.edu</t>
  </si>
  <si>
    <t>Carmen Santos</t>
  </si>
  <si>
    <t>cbsantos@ualg.pt</t>
  </si>
  <si>
    <t>El-Hacen M. El-Hacen</t>
  </si>
  <si>
    <t>e.h.m.el.hacen@rug.nl</t>
  </si>
  <si>
    <t>Gerard Pergent</t>
  </si>
  <si>
    <t>pergent@univ-corse.fr</t>
  </si>
  <si>
    <t>Gulf of California</t>
  </si>
  <si>
    <t>Fabio Favoretto</t>
  </si>
  <si>
    <t>favorettofabio@gmail.com</t>
  </si>
  <si>
    <t>Universite des Antilles</t>
  </si>
  <si>
    <t>bri@univ-antilles.fr</t>
  </si>
  <si>
    <t>Replied</t>
  </si>
  <si>
    <t>Charles Boudouresque</t>
  </si>
  <si>
    <t>charles.boudouresque@mio.osupytheas.fr</t>
  </si>
  <si>
    <t>Sian Ka'an</t>
  </si>
  <si>
    <t>Juliana Acero</t>
  </si>
  <si>
    <t>Researchers</t>
  </si>
  <si>
    <t>juliana.torres.acero@gmail.com</t>
  </si>
  <si>
    <t>Megan Saunders</t>
  </si>
  <si>
    <t>m.saunders1@uq.edu.au</t>
  </si>
  <si>
    <t>Miguel Fortes</t>
  </si>
  <si>
    <t>migueldfortes@gmail.com</t>
  </si>
  <si>
    <t>Susan S. Belll</t>
  </si>
  <si>
    <t>sbell@usf.edu</t>
  </si>
  <si>
    <t>Martin Dahl</t>
  </si>
  <si>
    <t>martin.dahl@su.se</t>
  </si>
  <si>
    <t>Oscar Serrano</t>
  </si>
  <si>
    <t>o.serranogras@ecu.edu.au</t>
  </si>
  <si>
    <t>Maria Potouroglou</t>
  </si>
  <si>
    <t>maria.potouroglou@wri.org</t>
  </si>
  <si>
    <t>Anchana Prathep</t>
  </si>
  <si>
    <t>anchana.p@psu.ac.th</t>
  </si>
  <si>
    <t>Benjamin L Jones</t>
  </si>
  <si>
    <t>ben@projectseagrass.org;benjamin.jones@su.se</t>
  </si>
  <si>
    <t>No response</t>
  </si>
  <si>
    <t>Richard J Lilley</t>
  </si>
  <si>
    <t>rj@projectseagrass.org; lilleyrj@cardiff.ac.uk</t>
  </si>
  <si>
    <t>Jessie Jarvis</t>
  </si>
  <si>
    <t>jarvisj@uncw.edu</t>
  </si>
  <si>
    <t>Lina Mtwana Nordlund</t>
  </si>
  <si>
    <t>lina.mtwana.nordlund@geo.uu.se</t>
  </si>
  <si>
    <t>Claude Payri</t>
  </si>
  <si>
    <t>claude.payri@ird.fr</t>
  </si>
  <si>
    <t xml:space="preserve">Dr. Fourqureran </t>
  </si>
  <si>
    <t>fourqure@fiu.edu, jim.fourqurean@fiu.edu</t>
  </si>
  <si>
    <t>Marguerite Koch</t>
  </si>
  <si>
    <t>mkoch@fau.edu</t>
  </si>
  <si>
    <t>Claude Bouchon</t>
  </si>
  <si>
    <t>claudebouchon1@gmail.com</t>
  </si>
  <si>
    <t>Aldabra Atoll</t>
  </si>
  <si>
    <t xml:space="preserve">Sarah Hamilton </t>
  </si>
  <si>
    <t>shamylto@uow.edu.au</t>
  </si>
  <si>
    <t>Netherlands</t>
  </si>
  <si>
    <t>Tjisse van der Heide</t>
  </si>
  <si>
    <t>tjisse.van.der.heide@nioz.nl; t.vanderheide@science.ru.nl</t>
  </si>
  <si>
    <t>Arabian Sea</t>
  </si>
  <si>
    <t>Tom schils</t>
  </si>
  <si>
    <t>Academic</t>
  </si>
  <si>
    <t>tom@schils.be</t>
  </si>
  <si>
    <t>Jimena Samper-Villareal</t>
  </si>
  <si>
    <t>jimena.sampervillareal@ucr.ac.cr</t>
  </si>
  <si>
    <t>Alberto Sanchez</t>
  </si>
  <si>
    <t>alsanchezg13@gmail.com; alsanchezg@ipn.mx</t>
  </si>
  <si>
    <t>Brigitaa van Tussenbroek</t>
  </si>
  <si>
    <t>vantuss@cmarl.unam.mx</t>
  </si>
  <si>
    <t>Turkey</t>
  </si>
  <si>
    <t>Aysu Guresen</t>
  </si>
  <si>
    <t>aysugumusoglu@gmail.com, bilimap@istanbul.edu.tr</t>
  </si>
  <si>
    <t>Carmen Leiva-Duenas</t>
  </si>
  <si>
    <t>cleiva@ceab.csic.es</t>
  </si>
  <si>
    <t>iSimangalisio</t>
  </si>
  <si>
    <t>CM Browne</t>
  </si>
  <si>
    <t>catmbrowne@gmail.com</t>
  </si>
  <si>
    <t>Mediterranean</t>
  </si>
  <si>
    <t>Florian Holon</t>
  </si>
  <si>
    <t>florian.holon@andromede-ocean.com</t>
  </si>
  <si>
    <t>Leanne Cullen-Unsworth</t>
  </si>
  <si>
    <t>cullen-unsworthlc@cardiff.ac.uk</t>
  </si>
  <si>
    <t>Abbi Scott</t>
  </si>
  <si>
    <t>abbi.scott1@jcu.edu.au</t>
  </si>
  <si>
    <t>Alexandra Carter</t>
  </si>
  <si>
    <t>alexandra.carter@jcu.edu.au</t>
  </si>
  <si>
    <t>Katie Chartrand</t>
  </si>
  <si>
    <t>katie.chartrand@jcu.edu.au</t>
  </si>
  <si>
    <t>Robert Coles</t>
  </si>
  <si>
    <t>rob.coles@jcu.edu.au</t>
  </si>
  <si>
    <t>Giovanni De Falco</t>
  </si>
  <si>
    <t>giovanni.defalco@cnr.it</t>
  </si>
  <si>
    <t>Julio Adulfo Acosta-Calderon</t>
  </si>
  <si>
    <t>Seaweed Expert</t>
  </si>
  <si>
    <t>julioseaweed@gmail.com</t>
  </si>
  <si>
    <t>Nuria Marba</t>
  </si>
  <si>
    <t>nmarba@imedea.uib-csic.es</t>
  </si>
  <si>
    <t>A. Thorhaug</t>
  </si>
  <si>
    <t>athorhaug@msn.com</t>
  </si>
  <si>
    <t>Gary A. Kendrick</t>
  </si>
  <si>
    <t>gary.kendrick@uwa.edu.au</t>
  </si>
  <si>
    <t>Marion L. Cambridge</t>
  </si>
  <si>
    <t>marion.cambridge@uwa.edu.au</t>
  </si>
  <si>
    <t>Mike Van Keulen</t>
  </si>
  <si>
    <t>m.keulen@murdoch.edu.au</t>
  </si>
  <si>
    <t>Len McKenzie</t>
  </si>
  <si>
    <t>len.mckenzie@jcu.edu.au</t>
  </si>
  <si>
    <t>Michelle Waycott</t>
  </si>
  <si>
    <t>michelle.waycott@adelaide.edu.au</t>
  </si>
  <si>
    <t>SE Asia</t>
  </si>
  <si>
    <t>Kenji Sudo</t>
  </si>
  <si>
    <t>GIS Expert</t>
  </si>
  <si>
    <t>ksudo.hokudai@gmail.com</t>
  </si>
  <si>
    <t>Robert Nowicki</t>
  </si>
  <si>
    <t>rnowicki@mote.org</t>
  </si>
  <si>
    <t>Salomao Bandeira</t>
  </si>
  <si>
    <t>salomao.bandeira4@gmail.com</t>
  </si>
  <si>
    <t>Sue Doward</t>
  </si>
  <si>
    <t>susandoward@gmail.com</t>
  </si>
  <si>
    <t>Matthew Fraser</t>
  </si>
  <si>
    <t>matthew.fraser@uwa.edu.au</t>
  </si>
  <si>
    <t>Iris Hendriks</t>
  </si>
  <si>
    <t>iris@imedea.uib-csic.es</t>
  </si>
  <si>
    <t>Jane Mellors</t>
  </si>
  <si>
    <t>jane.mellors@jcu.edu.au</t>
  </si>
  <si>
    <t>Theresa Strazisar</t>
  </si>
  <si>
    <t>tstrazis@fau.edu; tstraz@gmail.com</t>
  </si>
  <si>
    <t>Han Olff</t>
  </si>
  <si>
    <t>h.olff@rug.nl</t>
  </si>
  <si>
    <t>Maria Cristina Duarte</t>
  </si>
  <si>
    <t>mcduarte@fc.ul.pt</t>
  </si>
  <si>
    <t>Maria Manuel Romeiras</t>
  </si>
  <si>
    <t>mmromeiras@isa.ulisboa.pt</t>
  </si>
  <si>
    <t>Siti Maryam Yaakub</t>
  </si>
  <si>
    <t>smj@dhigroup.com</t>
  </si>
  <si>
    <t>Mexico</t>
  </si>
  <si>
    <t>Tonatiuh Chávez Sánchez</t>
  </si>
  <si>
    <t>tchavez-sanchez@outlook.com</t>
  </si>
  <si>
    <t>Gorman Daniel</t>
  </si>
  <si>
    <t>d.Gorman@csiro.au</t>
  </si>
  <si>
    <t>Serge Andrefouet</t>
  </si>
  <si>
    <t>serge.andrefouet@ird.fr</t>
  </si>
  <si>
    <t>Vanderklift, Mat</t>
  </si>
  <si>
    <t>mat.vanderklift@csiro.au</t>
  </si>
  <si>
    <t>Fabrice Houngnandan</t>
  </si>
  <si>
    <t>houngnandan@gmail.com</t>
  </si>
  <si>
    <t>Céline Lafabrie</t>
  </si>
  <si>
    <t>celine.lafabrie@upf.pf</t>
  </si>
  <si>
    <t>New-Caledonian Dugong action plan</t>
  </si>
  <si>
    <t>Dugong/Seagrass Expert</t>
  </si>
  <si>
    <t>cmissionppm@cen.nc</t>
  </si>
  <si>
    <t>Sanaganeb</t>
  </si>
  <si>
    <t>University of Karthum (Gaiballa)</t>
  </si>
  <si>
    <t>dc.itna@uofk.edu</t>
  </si>
  <si>
    <t>Vanina Pasqualini</t>
  </si>
  <si>
    <t>pasqualini_v@univ-corse.fr</t>
  </si>
  <si>
    <t>Wawan Kiswara</t>
  </si>
  <si>
    <t>wkiswara@gmail.com</t>
  </si>
  <si>
    <t>Martin Gullström</t>
  </si>
  <si>
    <t>martin.gullstrom@sh.se</t>
  </si>
  <si>
    <t>RICHARD UNSWORTH</t>
  </si>
  <si>
    <t>r.k.f.unsworth@swansea.ac.uk</t>
  </si>
  <si>
    <t>Mats Björk</t>
  </si>
  <si>
    <t>mats.bjork@su.se</t>
  </si>
  <si>
    <t>Bcc</t>
  </si>
  <si>
    <t>Alix Green</t>
  </si>
  <si>
    <t xml:space="preserve">alix.green.15@ucl.ac.uk </t>
  </si>
  <si>
    <t>Paul Lavery</t>
  </si>
  <si>
    <t xml:space="preserve">p.lavery@ecu.edu.au </t>
  </si>
  <si>
    <t xml:space="preserve">PIMCHANOK BUAPET </t>
  </si>
  <si>
    <t>pimchanok.b@psu.ac.th</t>
  </si>
  <si>
    <t>Diana Perry</t>
  </si>
  <si>
    <t>diana.perry@slu.se</t>
  </si>
  <si>
    <t>mozmbique</t>
  </si>
  <si>
    <t>Salomão Bandeira</t>
  </si>
  <si>
    <t>Robyn Shilland</t>
  </si>
  <si>
    <t>R.Shilland@napier.ac.uk</t>
  </si>
  <si>
    <t>Mark Huxham</t>
  </si>
  <si>
    <t>m.huxham@napier.ac.uk</t>
  </si>
  <si>
    <t>Israel</t>
  </si>
  <si>
    <t>Sven Beer</t>
  </si>
  <si>
    <t>svenb@tauex.tau.ac.il</t>
  </si>
  <si>
    <t xml:space="preserve">Elizabeth Sinclair </t>
  </si>
  <si>
    <t>elizabeth.sinclair@uwa.edu.au</t>
  </si>
  <si>
    <t xml:space="preserve">John Statton </t>
  </si>
  <si>
    <t>john.statton@uwa.edu.au</t>
  </si>
  <si>
    <t xml:space="preserve">Mitchell Booth </t>
  </si>
  <si>
    <t>mitchell.booth@research.uwa.edu.au</t>
  </si>
  <si>
    <t xml:space="preserve">Ankje Frouws </t>
  </si>
  <si>
    <t xml:space="preserve">PhD student - gentic resilience of 2 seagrass species - ningaloo reef, shark bay </t>
  </si>
  <si>
    <t>AFROUWS@our.ecu.edu.au</t>
  </si>
  <si>
    <t xml:space="preserve">Maria Jung </t>
  </si>
  <si>
    <t xml:space="preserve">PhD </t>
  </si>
  <si>
    <t>maria.jung@research.uwa.edu.au</t>
  </si>
  <si>
    <t>Florida</t>
  </si>
  <si>
    <t xml:space="preserve">Joseph Serafy </t>
  </si>
  <si>
    <t>University of Miami</t>
  </si>
  <si>
    <t>jserafy@rsmas.miami.edu</t>
  </si>
  <si>
    <t>Christophe Cleguer</t>
  </si>
  <si>
    <t>christophe.cleguer@murdoch.edu.au</t>
  </si>
  <si>
    <t>Fanny Kernion</t>
  </si>
  <si>
    <t>fanny.kerninon@univ-brest.fr</t>
  </si>
  <si>
    <t>Alberto Borges</t>
  </si>
  <si>
    <t>alberto.borges@uliege.be</t>
  </si>
  <si>
    <t xml:space="preserve">Ibiza </t>
  </si>
  <si>
    <t>Mark Ferrer Vidal</t>
  </si>
  <si>
    <t>Seagrass scientist in Canary Islands</t>
  </si>
  <si>
    <t>marc@whitesandsolutions.es</t>
  </si>
  <si>
    <t>Contacted through Daissee</t>
  </si>
  <si>
    <t>COMPLETED</t>
  </si>
  <si>
    <t>Galapagos</t>
  </si>
  <si>
    <t>Arturo Izurieta</t>
  </si>
  <si>
    <t>arturo.izurieta@fcdarwin.org.ec</t>
  </si>
  <si>
    <t>Dawn Bailey</t>
  </si>
  <si>
    <t>Linkedin</t>
  </si>
  <si>
    <t>Eka Lisdayanti</t>
  </si>
  <si>
    <t>Seagrass Observer</t>
  </si>
  <si>
    <t>Margaret O. Hall</t>
  </si>
  <si>
    <t>Michael Rasheed</t>
  </si>
  <si>
    <t>michael.rasheed@jcu.edu.au</t>
  </si>
  <si>
    <t>Tubbataha Reef</t>
  </si>
  <si>
    <t>Retch Pagliawan</t>
  </si>
  <si>
    <t>tmo@tubbatahareefs.org</t>
  </si>
  <si>
    <t>Salome Bouglass</t>
  </si>
  <si>
    <t>salomebu@gmail.com</t>
  </si>
  <si>
    <t>Susi Rahmawati</t>
  </si>
  <si>
    <t>French polynesia</t>
  </si>
  <si>
    <t xml:space="preserve">university of french polynesia </t>
  </si>
  <si>
    <t>courrier @ upf.pf</t>
  </si>
  <si>
    <t>https://seagrassresearch.org/collaborators/</t>
  </si>
  <si>
    <t>http://www.biology.sci.psu.ac.th/seaweed-and-seagrass-research-unit/</t>
  </si>
  <si>
    <t>Massahiro Nakaoka</t>
  </si>
  <si>
    <t>nakaoka@fsc.hokudai.ac.jp</t>
  </si>
  <si>
    <t>Jeoff Gaeckle</t>
  </si>
  <si>
    <t>JEFFREY.GAECKLE@dnr.wa.gov</t>
  </si>
  <si>
    <t>Site</t>
  </si>
  <si>
    <t>Twitter</t>
  </si>
  <si>
    <t xml:space="preserve">Follow up </t>
  </si>
  <si>
    <t>Response</t>
  </si>
  <si>
    <t>Satus</t>
  </si>
  <si>
    <t>Lord Howe Islands</t>
  </si>
  <si>
    <t xml:space="preserve"> Hank Bower</t>
  </si>
  <si>
    <t>Hank.Bower@lhib.nsw.gov.au</t>
  </si>
  <si>
    <t>NO - LKDIN</t>
  </si>
  <si>
    <t>Agelique Songco</t>
  </si>
  <si>
    <t>Site manager</t>
  </si>
  <si>
    <t>Everglades National Park</t>
  </si>
  <si>
    <t>Amanda Bourque</t>
  </si>
  <si>
    <t>Biscayne National Park</t>
  </si>
  <si>
    <t>Amanda_Bourque@nps.gov</t>
  </si>
  <si>
    <t>High-Coast Kraven Archipelago</t>
  </si>
  <si>
    <t>Bäck Anette</t>
  </si>
  <si>
    <t>anette.back@metsa.fi</t>
  </si>
  <si>
    <t>Wadden Sea</t>
  </si>
  <si>
    <t>Barbara Hengels</t>
  </si>
  <si>
    <t>barbara.engels@bfn.de</t>
  </si>
  <si>
    <t xml:space="preserve">NO </t>
  </si>
  <si>
    <t>No responses</t>
  </si>
  <si>
    <t>GBR</t>
  </si>
  <si>
    <t>Bronwyn Houlden</t>
  </si>
  <si>
    <t>bronwyn.houlden@gbrmpa.gov.au</t>
  </si>
  <si>
    <t>Carol Honchin</t>
  </si>
  <si>
    <t>carol.honchin@gbrmpa.gov.au</t>
  </si>
  <si>
    <t>Shark Bay</t>
  </si>
  <si>
    <t>Cheryl Cowell</t>
  </si>
  <si>
    <t>cheryl.cowell@dbca.wa.gov.au</t>
  </si>
  <si>
    <t xml:space="preserve">Rock Island </t>
  </si>
  <si>
    <t>Dora Benhart</t>
  </si>
  <si>
    <t>Department of Conservation &amp; Law enforcement</t>
  </si>
  <si>
    <t>dorabenhart@gmail.com</t>
  </si>
  <si>
    <t>Dr. Farouke Dogley</t>
  </si>
  <si>
    <t>ceo@sif.sc</t>
  </si>
  <si>
    <t>Dr. Harald Marencic</t>
  </si>
  <si>
    <t>Deputy Executive Secretary, Wadden Sea World Heritage</t>
  </si>
  <si>
    <t>marencic@waddensea-secretariat.org</t>
  </si>
  <si>
    <t>+ 49 4421910815</t>
  </si>
  <si>
    <t>The Sundarbans</t>
  </si>
  <si>
    <t>Dr. Niamul Naser</t>
  </si>
  <si>
    <t>Professor of zoology</t>
  </si>
  <si>
    <t>mnnaser@du.ac.bd</t>
  </si>
  <si>
    <t xml:space="preserve">Dr. Souiedatt </t>
  </si>
  <si>
    <t>waca@worldbank.org</t>
  </si>
  <si>
    <t>Ebaye Sidina</t>
  </si>
  <si>
    <t>Park Vice-director</t>
  </si>
  <si>
    <t>ebaye_mhd@yahoo.fr</t>
  </si>
  <si>
    <t xml:space="preserve">YES - following - not active </t>
  </si>
  <si>
    <t>Hansel Caballero-Aragon</t>
  </si>
  <si>
    <t>CONABIO</t>
  </si>
  <si>
    <t>hcaballero@conabio.gob.mx</t>
  </si>
  <si>
    <t>NO - LKDIN - following CONABIO</t>
  </si>
  <si>
    <t>Jaime Valdez-Chavarin</t>
  </si>
  <si>
    <t>jvaldez@conabio.gob.mx</t>
  </si>
  <si>
    <t xml:space="preserve">NO - following CONABIO </t>
  </si>
  <si>
    <t>Jen Dryden</t>
  </si>
  <si>
    <t>jen.dryden@gbrmpa.gov.au</t>
  </si>
  <si>
    <t>Jenny Guerra</t>
  </si>
  <si>
    <t>Park Ranger - Environmental Education</t>
  </si>
  <si>
    <t xml:space="preserve">LKDIN </t>
  </si>
  <si>
    <t>Ningaloo Reef</t>
  </si>
  <si>
    <t>Joel Johnsson</t>
  </si>
  <si>
    <t>Chief Resilience Officer for Ningaloo</t>
  </si>
  <si>
    <t>joel.johnsson@dbca.wa.gov.au</t>
  </si>
  <si>
    <t>John Dollard</t>
  </si>
  <si>
    <t xml:space="preserve">Biologist - Wetland Restoration/ Plant Conservation </t>
  </si>
  <si>
    <t>Jose Lopez-Perea</t>
  </si>
  <si>
    <t>jperea@conabio.gob.mx</t>
  </si>
  <si>
    <t>Julia Busch</t>
  </si>
  <si>
    <t>busch@waddensea-secretariat.org</t>
  </si>
  <si>
    <t>Justin Gilligan</t>
  </si>
  <si>
    <t>Photographer</t>
  </si>
  <si>
    <t>info@justingilligan.com</t>
  </si>
  <si>
    <t>West Norwegian Fjords</t>
  </si>
  <si>
    <t>Katrin Blomvik</t>
  </si>
  <si>
    <t>Director</t>
  </si>
  <si>
    <t>katrin@verdasarvfjord.no</t>
  </si>
  <si>
    <t>+4795427390</t>
  </si>
  <si>
    <t>Wrong Email</t>
  </si>
  <si>
    <t>Laura Rosique-de la Cruz</t>
  </si>
  <si>
    <t>lrosique@conabio.gob.mx</t>
  </si>
  <si>
    <t xml:space="preserve">NO - FOllowing CONABIO </t>
  </si>
  <si>
    <t>Lemhaba Yarba</t>
  </si>
  <si>
    <t>Scientific coordinator</t>
  </si>
  <si>
    <t>ouldyarba@yahoo.fr</t>
  </si>
  <si>
    <t>Luke A' Bear</t>
  </si>
  <si>
    <t>aldabrascience@sif.sc</t>
  </si>
  <si>
    <t>Luke Skinner</t>
  </si>
  <si>
    <t>Marine Park Coordinator for Shark Bay</t>
  </si>
  <si>
    <t>luke.skinner@dbca.wa.gov.au</t>
  </si>
  <si>
    <t>The Kvarken Archipelago</t>
  </si>
  <si>
    <t>Malin Henriksson</t>
  </si>
  <si>
    <t>World Heritage Coordinator</t>
  </si>
  <si>
    <t>malin.henriksson@metsa.fi</t>
  </si>
  <si>
    <t>Manu San Felix</t>
  </si>
  <si>
    <t>Instagram/Twitter</t>
  </si>
  <si>
    <t xml:space="preserve">YES - following </t>
  </si>
  <si>
    <t>Ibiza</t>
  </si>
  <si>
    <t>Marcial Bardolet</t>
  </si>
  <si>
    <t>Balearic council</t>
  </si>
  <si>
    <t>marcialbardolet@gmail.com</t>
  </si>
  <si>
    <t>Sanganeb Marine National Park and Dungonab Bay – Mukkawar Island Marine National Park</t>
  </si>
  <si>
    <t xml:space="preserve">Marine Park Sudan </t>
  </si>
  <si>
    <t>TWITTER/ LKDIN</t>
  </si>
  <si>
    <t>Mark Read</t>
  </si>
  <si>
    <t>mark.read@gbrmpa.gov.au</t>
  </si>
  <si>
    <t>Marta Espinheira</t>
  </si>
  <si>
    <t>Ranger (Marine) at Department of Biodiversity, Conservation and Attractions</t>
  </si>
  <si>
    <t>martaespinheira@yahoo.com.au</t>
  </si>
  <si>
    <t>Lagoon of New Caledonia</t>
  </si>
  <si>
    <t xml:space="preserve">Myriam Marcon </t>
  </si>
  <si>
    <t>coordppm@cen.nc</t>
  </si>
  <si>
    <t>Coiba National Park</t>
  </si>
  <si>
    <t>Dive center</t>
  </si>
  <si>
    <t>info@coibadivecenter.com</t>
  </si>
  <si>
    <t>info@panamadivecenter.com</t>
  </si>
  <si>
    <t>jsolegeriil@gmail.com</t>
  </si>
  <si>
    <t>coastalmgnt@kororstategov.com</t>
  </si>
  <si>
    <t>The High Coast</t>
  </si>
  <si>
    <t>Patrik Bylund</t>
  </si>
  <si>
    <t>patrik.bylund@lansstyrelsen.se</t>
  </si>
  <si>
    <t>Everglades</t>
  </si>
  <si>
    <t>Penny Hall</t>
  </si>
  <si>
    <t>Florida Fish and Wildlife Conservation Commission</t>
  </si>
  <si>
    <t>penny.hall@myfwc.com</t>
  </si>
  <si>
    <t>Peter Barnes</t>
  </si>
  <si>
    <t>peter.barnes@dbca.wa.gov.au</t>
  </si>
  <si>
    <t>Phil Scott</t>
  </si>
  <si>
    <t>Committee chair</t>
  </si>
  <si>
    <t>pscott@prestoncosulting.com.au</t>
  </si>
  <si>
    <t>Prof Diana Walker</t>
  </si>
  <si>
    <t>Science/technical</t>
  </si>
  <si>
    <t>diatom@iinet.net.au</t>
  </si>
  <si>
    <t xml:space="preserve">protected planet </t>
  </si>
  <si>
    <t>authoritative source of data on protected areas and other effective area-based conservation measures (OECMs).</t>
  </si>
  <si>
    <t>protectedareas@unep-wcmc.org</t>
  </si>
  <si>
    <t>Ranier Ressl</t>
  </si>
  <si>
    <t>rressl@conabio.gob.mx</t>
  </si>
  <si>
    <t>Raul Martell-Dubois</t>
  </si>
  <si>
    <t>rmartell@conabio.gob.mx</t>
  </si>
  <si>
    <t>Sascha Taylor</t>
  </si>
  <si>
    <t>sascha.taylor@des.qld.gov.au</t>
  </si>
  <si>
    <t>Sergio Cerdeira-Estrada</t>
  </si>
  <si>
    <t>scerdeira@conabio.gob.mx</t>
  </si>
  <si>
    <t>iSimangaliso</t>
  </si>
  <si>
    <t>Sizo Sibiya</t>
  </si>
  <si>
    <t>Park Operations Director</t>
  </si>
  <si>
    <t>info@isimangaliso.com</t>
  </si>
  <si>
    <t>Susana Perera-Valderrama</t>
  </si>
  <si>
    <t>sperera@conabio.gob.mx</t>
  </si>
  <si>
    <t>Brazilian Atlantic Islands</t>
  </si>
  <si>
    <t>Tamar Project</t>
  </si>
  <si>
    <t>NGO</t>
  </si>
  <si>
    <t>info@noronha@tamar.org.br</t>
  </si>
  <si>
    <t>wrong Email</t>
  </si>
  <si>
    <t>Tegan Gourlay</t>
  </si>
  <si>
    <t>World Heritage Manager for the Ningaloo Coast</t>
  </si>
  <si>
    <t>tegan.gourlay@dbca.wa.gov.au</t>
  </si>
  <si>
    <t>Thomas Borchers</t>
  </si>
  <si>
    <t>Federal Ministry for the Environment, Nature Conservation and Nuclear Safety, Germany</t>
  </si>
  <si>
    <t>thomas.borchers@bmu.bund.de</t>
  </si>
  <si>
    <t>Belize Barrier Reef</t>
  </si>
  <si>
    <t>Vivian Ramnace</t>
  </si>
  <si>
    <t>vivian.ramnarace@fisheries.gov.bz</t>
  </si>
  <si>
    <t>Gulf of Porto: Calanche of Piana, Gulf of Girolata, Scandola Reserve</t>
  </si>
  <si>
    <t>Ha Long Bay</t>
  </si>
  <si>
    <t xml:space="preserve">Islands and Protected Areas of the Gulf of California </t>
  </si>
  <si>
    <t>Sanganeb</t>
  </si>
  <si>
    <t>Socotra Archipelago</t>
  </si>
  <si>
    <t>Whale Sanctuary of El Vizcaino</t>
  </si>
  <si>
    <t>Agnes McLein</t>
  </si>
  <si>
    <t>Patty Gorman</t>
  </si>
  <si>
    <t>WH</t>
  </si>
  <si>
    <t>Rank</t>
  </si>
  <si>
    <t>SM_opened</t>
  </si>
  <si>
    <t>SM_completed</t>
  </si>
  <si>
    <t>People contacted</t>
  </si>
  <si>
    <t>Ibiza, Biodiversity and Culture (Mixed)</t>
  </si>
  <si>
    <t>Belize Barrier Reef Reserve System</t>
  </si>
  <si>
    <t>Tubbatha Reefs</t>
  </si>
  <si>
    <t>Komodo National Park</t>
  </si>
  <si>
    <t>Puerto-Princesa</t>
  </si>
  <si>
    <t>Rock Island Lagoon (Mixed)</t>
  </si>
  <si>
    <t xml:space="preserve">Brazilian Atlantic Islands: Fernando de Noronha and Atol das Rocas Reserves </t>
  </si>
  <si>
    <t xml:space="preserve">Coiba National Park and its Special Zone of Marine Protection </t>
  </si>
  <si>
    <t>iSimaglisio</t>
  </si>
  <si>
    <t xml:space="preserve">Sian Ka’an </t>
  </si>
  <si>
    <t>East Rennel</t>
  </si>
  <si>
    <t>Ujung Kulon National Park</t>
  </si>
  <si>
    <t>High-Coast</t>
  </si>
  <si>
    <t>Bioregions</t>
  </si>
  <si>
    <t>selected</t>
  </si>
  <si>
    <t>Spatial_scale</t>
  </si>
  <si>
    <t>Frequency</t>
  </si>
  <si>
    <t>Trend</t>
  </si>
  <si>
    <t>F_imp</t>
  </si>
  <si>
    <t>Resistance</t>
  </si>
  <si>
    <t>Recovery</t>
  </si>
  <si>
    <t>Column1</t>
  </si>
  <si>
    <t>Total</t>
  </si>
  <si>
    <t>sent</t>
  </si>
  <si>
    <t>opened</t>
  </si>
  <si>
    <t>replied</t>
  </si>
  <si>
    <t>Unable to complete</t>
  </si>
  <si>
    <t>number</t>
  </si>
  <si>
    <t>percentage</t>
  </si>
  <si>
    <t>complete</t>
  </si>
  <si>
    <t>completed</t>
  </si>
  <si>
    <t>%</t>
  </si>
  <si>
    <t>wrong email</t>
  </si>
  <si>
    <t>arrived</t>
  </si>
  <si>
    <t>on leave</t>
  </si>
  <si>
    <t>reaction</t>
  </si>
  <si>
    <t>wrong_emails</t>
  </si>
  <si>
    <t>unique_site_sent</t>
  </si>
  <si>
    <t>unique_site_completed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</si>
</sst>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9" formatCode="0.0%"/>
    <numFmt numFmtId="170" formatCode="[$-409]h:mm:ss\ AM/PM;@"/>
    <numFmt numFmtId="171" formatCode="[$-F800]dddd\,\ mmmm\ dd\,\ yyyy"/>
    <numFmt numFmtId="172" formatCode="[$-409]h:mm\ AM/PM;@"/>
  </numFmts>
  <fonts count="18" x14ac:knownFonts="1">
    <font>
      <sz val="11"/>
      <color theme="1"/>
      <name val="Calibri"/>
      <family val="2"/>
      <scheme val="minor"/>
    </font>
    <font>
      <sz val="11"/>
      <color theme="1"/>
      <name val="Calibri"/>
      <family val="2"/>
      <scheme val="minor"/>
    </font>
    <font>
      <u/>
      <sz val="11"/>
      <color theme="10"/>
      <name val="Calibri"/>
      <family val="2"/>
      <scheme val="minor"/>
    </font>
    <font>
      <sz val="11"/>
      <color rgb="FF201F1E"/>
      <name val="Segoe UI"/>
      <family val="2"/>
    </font>
    <font>
      <sz val="11"/>
      <name val="Calibri"/>
      <family val="2"/>
      <scheme val="minor"/>
    </font>
    <font>
      <sz val="12"/>
      <color rgb="FF000000"/>
      <name val="Calibri"/>
      <family val="2"/>
      <scheme val="minor"/>
    </font>
    <font>
      <sz val="11"/>
      <color rgb="FF323130"/>
      <name val="Segoe UI"/>
      <family val="2"/>
    </font>
    <font>
      <sz val="11"/>
      <color rgb="FFFF0000"/>
      <name val="Calibri"/>
      <family val="2"/>
      <scheme val="minor"/>
    </font>
    <font>
      <sz val="8"/>
      <name val="Calibri"/>
      <family val="2"/>
      <scheme val="minor"/>
    </font>
    <font>
      <sz val="11"/>
      <color rgb="FF201F1E"/>
      <name val="Calibri"/>
      <family val="2"/>
      <scheme val="minor"/>
    </font>
    <font>
      <sz val="11"/>
      <color rgb="FF201F1E"/>
      <name val="Calibri"/>
      <family val="2"/>
      <charset val="1"/>
    </font>
    <font>
      <sz val="11"/>
      <color rgb="FF000000"/>
      <name val="Calibri"/>
      <family val="2"/>
      <scheme val="minor"/>
    </font>
    <font>
      <sz val="11"/>
      <color theme="1"/>
      <name val="Calibri"/>
      <family val="2"/>
    </font>
    <font>
      <sz val="11"/>
      <color rgb="FF000000"/>
      <name val="Calibri"/>
      <family val="2"/>
      <charset val="1"/>
    </font>
    <font>
      <sz val="11"/>
      <color rgb="FF0F1419"/>
      <name val="Calibri"/>
      <family val="2"/>
    </font>
    <font>
      <sz val="11"/>
      <color rgb="FF000000"/>
      <name val="Calibri"/>
      <family val="2"/>
      <scheme val="minor"/>
    </font>
    <font>
      <sz val="11"/>
      <color rgb="FF000000"/>
      <name val="Calibri"/>
      <family val="2"/>
    </font>
    <font>
      <sz val="11"/>
      <color rgb="FF000000"/>
      <name val="Calibri"/>
      <family val="2"/>
    </font>
  </fonts>
  <fills count="10">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00B050"/>
        <bgColor indexed="64"/>
      </patternFill>
    </fill>
    <fill>
      <patternFill patternType="solid">
        <fgColor rgb="FF00B050"/>
        <bgColor theme="4" tint="0.79998168889431442"/>
      </patternFill>
    </fill>
    <fill>
      <patternFill patternType="solid">
        <fgColor rgb="FFDDEBF7"/>
        <bgColor rgb="FFDDEBF7"/>
      </patternFill>
    </fill>
    <fill>
      <patternFill patternType="solid">
        <fgColor rgb="FFFFFFFF"/>
        <bgColor indexed="64"/>
      </patternFill>
    </fill>
  </fills>
  <borders count="13">
    <border>
      <left/>
      <right/>
      <top/>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thin">
        <color theme="4" tint="0.39997558519241921"/>
      </bottom>
      <diagonal/>
    </border>
    <border>
      <left style="thin">
        <color indexed="64"/>
      </left>
      <right/>
      <top/>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indexed="64"/>
      </right>
      <top style="thin">
        <color theme="4" tint="0.39997558519241921"/>
      </top>
      <bottom style="thin">
        <color theme="4" tint="0.39997558519241921"/>
      </bottom>
      <diagonal/>
    </border>
    <border>
      <left style="thin">
        <color indexed="64"/>
      </left>
      <right/>
      <top style="thin">
        <color theme="4" tint="0.39997558519241921"/>
      </top>
      <bottom style="thin">
        <color theme="4" tint="0.39997558519241921"/>
      </bottom>
      <diagonal/>
    </border>
  </borders>
  <cellStyleXfs count="2">
    <xf numFmtId="0" fontId="0" fillId="0" borderId="0"/>
    <xf numFmtId="0" fontId="2" fillId="0" borderId="0" applyNumberFormat="0" applyFill="0" applyBorder="0" applyAlignment="0" applyProtection="0"/>
  </cellStyleXfs>
  <cellXfs count="141">
    <xf numFmtId="0" fontId="0" fillId="0" borderId="0" xfId="0"/>
    <xf numFmtId="0" fontId="0" fillId="0" borderId="2" xfId="0" applyBorder="1"/>
    <xf numFmtId="0" fontId="0" fillId="0" borderId="3" xfId="0" applyBorder="1"/>
    <xf numFmtId="0" fontId="2" fillId="0" borderId="0" xfId="1"/>
    <xf numFmtId="0" fontId="0" fillId="2" borderId="0" xfId="0" applyFill="1"/>
    <xf numFmtId="0" fontId="2" fillId="0" borderId="0" xfId="1" applyAlignment="1">
      <alignment vertical="center"/>
    </xf>
    <xf numFmtId="0" fontId="0" fillId="3" borderId="0" xfId="0" applyFill="1"/>
    <xf numFmtId="0" fontId="4" fillId="0" borderId="0" xfId="1" applyFont="1"/>
    <xf numFmtId="0" fontId="5" fillId="0" borderId="0" xfId="0" applyFont="1"/>
    <xf numFmtId="0" fontId="0" fillId="0" borderId="5" xfId="0" applyBorder="1"/>
    <xf numFmtId="0" fontId="0" fillId="0" borderId="7" xfId="0" applyBorder="1"/>
    <xf numFmtId="0" fontId="0" fillId="0" borderId="8" xfId="0" applyBorder="1"/>
    <xf numFmtId="0" fontId="0" fillId="0" borderId="4" xfId="0" applyBorder="1"/>
    <xf numFmtId="0" fontId="2" fillId="0" borderId="4" xfId="0" applyFont="1" applyBorder="1"/>
    <xf numFmtId="0" fontId="0" fillId="0" borderId="6" xfId="0" applyBorder="1"/>
    <xf numFmtId="0" fontId="2" fillId="0" borderId="4" xfId="1" applyFill="1" applyBorder="1"/>
    <xf numFmtId="0" fontId="2" fillId="0" borderId="0" xfId="1" applyFill="1" applyBorder="1"/>
    <xf numFmtId="0" fontId="2" fillId="0" borderId="4" xfId="1" applyBorder="1"/>
    <xf numFmtId="14" fontId="0" fillId="0" borderId="4" xfId="0" applyNumberFormat="1" applyBorder="1"/>
    <xf numFmtId="0" fontId="6" fillId="0" borderId="0" xfId="0" applyFont="1"/>
    <xf numFmtId="0" fontId="2" fillId="0" borderId="6" xfId="1" applyBorder="1"/>
    <xf numFmtId="0" fontId="2" fillId="0" borderId="0" xfId="1" applyBorder="1"/>
    <xf numFmtId="0" fontId="0" fillId="5" borderId="0" xfId="0" applyFill="1"/>
    <xf numFmtId="0" fontId="0" fillId="7" borderId="4" xfId="0" applyFill="1" applyBorder="1"/>
    <xf numFmtId="14" fontId="0" fillId="6" borderId="4" xfId="0" applyNumberFormat="1" applyFill="1" applyBorder="1"/>
    <xf numFmtId="170" fontId="0" fillId="0" borderId="0" xfId="0" applyNumberFormat="1"/>
    <xf numFmtId="170" fontId="0" fillId="0" borderId="6" xfId="0" applyNumberFormat="1" applyBorder="1"/>
    <xf numFmtId="10" fontId="0" fillId="0" borderId="0" xfId="0" applyNumberFormat="1"/>
    <xf numFmtId="171" fontId="0" fillId="0" borderId="0" xfId="0" applyNumberFormat="1"/>
    <xf numFmtId="171" fontId="0" fillId="0" borderId="6" xfId="0" applyNumberFormat="1" applyBorder="1"/>
    <xf numFmtId="171" fontId="0" fillId="0" borderId="2" xfId="0" applyNumberFormat="1" applyBorder="1"/>
    <xf numFmtId="172" fontId="0" fillId="0" borderId="2" xfId="0" applyNumberFormat="1" applyBorder="1"/>
    <xf numFmtId="172" fontId="0" fillId="0" borderId="0" xfId="0" applyNumberFormat="1"/>
    <xf numFmtId="0" fontId="2" fillId="0" borderId="0" xfId="1" applyAlignment="1">
      <alignment wrapText="1"/>
    </xf>
    <xf numFmtId="14" fontId="0" fillId="0" borderId="6" xfId="0" applyNumberFormat="1" applyBorder="1"/>
    <xf numFmtId="171" fontId="0" fillId="0" borderId="4" xfId="0" applyNumberFormat="1" applyBorder="1"/>
    <xf numFmtId="0" fontId="2" fillId="0" borderId="6" xfId="1" applyFill="1" applyBorder="1"/>
    <xf numFmtId="0" fontId="2" fillId="0" borderId="4" xfId="1" applyBorder="1" applyAlignment="1">
      <alignment wrapText="1"/>
    </xf>
    <xf numFmtId="170" fontId="0" fillId="0" borderId="4" xfId="0" applyNumberFormat="1" applyBorder="1"/>
    <xf numFmtId="0" fontId="7" fillId="0" borderId="4" xfId="0" applyFont="1" applyBorder="1"/>
    <xf numFmtId="0" fontId="0" fillId="5" borderId="4" xfId="0" applyFill="1" applyBorder="1"/>
    <xf numFmtId="0" fontId="9" fillId="0" borderId="0" xfId="0" applyFont="1"/>
    <xf numFmtId="0" fontId="0" fillId="0" borderId="9" xfId="0" applyBorder="1"/>
    <xf numFmtId="171" fontId="0" fillId="0" borderId="5" xfId="0" applyNumberFormat="1" applyBorder="1"/>
    <xf numFmtId="1" fontId="0" fillId="0" borderId="8" xfId="0" applyNumberFormat="1" applyBorder="1"/>
    <xf numFmtId="0" fontId="0" fillId="6" borderId="4" xfId="0" applyFill="1" applyBorder="1"/>
    <xf numFmtId="0" fontId="0" fillId="2" borderId="4" xfId="0" applyFill="1" applyBorder="1"/>
    <xf numFmtId="0" fontId="0" fillId="4" borderId="10" xfId="0" applyFill="1" applyBorder="1" applyAlignment="1">
      <alignment horizontal="center"/>
    </xf>
    <xf numFmtId="0" fontId="7" fillId="0" borderId="10" xfId="0" applyFont="1" applyBorder="1" applyAlignment="1">
      <alignment horizontal="center" vertical="center"/>
    </xf>
    <xf numFmtId="0" fontId="0" fillId="0" borderId="10" xfId="0" applyBorder="1" applyAlignment="1">
      <alignment horizontal="center"/>
    </xf>
    <xf numFmtId="0" fontId="7" fillId="4" borderId="10" xfId="0" applyFont="1" applyFill="1" applyBorder="1" applyAlignment="1">
      <alignment horizontal="center"/>
    </xf>
    <xf numFmtId="0" fontId="0" fillId="0" borderId="10" xfId="0" applyBorder="1" applyAlignment="1">
      <alignment horizontal="center" vertical="center"/>
    </xf>
    <xf numFmtId="0" fontId="0" fillId="4" borderId="10" xfId="0" applyFill="1" applyBorder="1"/>
    <xf numFmtId="0" fontId="0" fillId="0" borderId="11" xfId="0" applyBorder="1" applyAlignment="1">
      <alignment horizontal="center"/>
    </xf>
    <xf numFmtId="0" fontId="0" fillId="4" borderId="12" xfId="0" applyFill="1" applyBorder="1" applyAlignment="1">
      <alignment horizontal="center"/>
    </xf>
    <xf numFmtId="0" fontId="0" fillId="0" borderId="0" xfId="0" applyAlignment="1">
      <alignment horizontal="center"/>
    </xf>
    <xf numFmtId="0" fontId="11" fillId="8" borderId="0" xfId="0" applyFont="1" applyFill="1" applyAlignment="1">
      <alignment horizontal="center"/>
    </xf>
    <xf numFmtId="0" fontId="11" fillId="0" borderId="0" xfId="0" applyFont="1" applyAlignment="1">
      <alignment horizontal="center" vertical="center"/>
    </xf>
    <xf numFmtId="0" fontId="11" fillId="0" borderId="0" xfId="0" applyFont="1" applyAlignment="1">
      <alignment horizontal="center"/>
    </xf>
    <xf numFmtId="0" fontId="0" fillId="0" borderId="0" xfId="0" applyBorder="1"/>
    <xf numFmtId="0" fontId="13" fillId="0" borderId="0" xfId="0" applyFont="1" applyAlignment="1">
      <alignment wrapText="1"/>
    </xf>
    <xf numFmtId="0" fontId="12" fillId="0" borderId="0" xfId="0" applyFont="1" applyFill="1" applyBorder="1" applyAlignment="1">
      <alignment wrapText="1"/>
    </xf>
    <xf numFmtId="0" fontId="14" fillId="0" borderId="0" xfId="0" applyFont="1" applyFill="1" applyBorder="1" applyAlignment="1">
      <alignment wrapText="1"/>
    </xf>
    <xf numFmtId="0" fontId="16" fillId="0" borderId="0" xfId="0" applyFont="1" applyAlignment="1">
      <alignment wrapText="1"/>
    </xf>
    <xf numFmtId="171" fontId="0" fillId="0" borderId="0" xfId="0" applyNumberFormat="1" applyBorder="1"/>
    <xf numFmtId="170" fontId="0" fillId="0" borderId="0" xfId="0" applyNumberFormat="1" applyBorder="1"/>
    <xf numFmtId="14" fontId="0" fillId="0" borderId="0" xfId="0" applyNumberFormat="1" applyBorder="1"/>
    <xf numFmtId="0" fontId="0" fillId="2" borderId="0" xfId="0" applyFill="1" applyBorder="1"/>
    <xf numFmtId="0" fontId="0" fillId="0" borderId="0" xfId="0" applyBorder="1" applyAlignment="1">
      <alignment horizontal="left"/>
    </xf>
    <xf numFmtId="0" fontId="10" fillId="0" borderId="0" xfId="0" applyFont="1" applyBorder="1" applyAlignment="1">
      <alignment wrapText="1"/>
    </xf>
    <xf numFmtId="0" fontId="0" fillId="0" borderId="0" xfId="0" applyNumberFormat="1"/>
    <xf numFmtId="0" fontId="0" fillId="0" borderId="8" xfId="0" applyNumberFormat="1" applyBorder="1"/>
    <xf numFmtId="0" fontId="0" fillId="0" borderId="4" xfId="0" applyNumberFormat="1" applyBorder="1"/>
    <xf numFmtId="0" fontId="0" fillId="0" borderId="0" xfId="0" applyNumberFormat="1" applyBorder="1"/>
    <xf numFmtId="0" fontId="0" fillId="0" borderId="5" xfId="0" applyNumberFormat="1" applyBorder="1"/>
    <xf numFmtId="0" fontId="0" fillId="0" borderId="6" xfId="0" applyNumberFormat="1" applyBorder="1"/>
    <xf numFmtId="0" fontId="0" fillId="0" borderId="0" xfId="0" applyFill="1" applyBorder="1"/>
    <xf numFmtId="0" fontId="17" fillId="0" borderId="0" xfId="0" applyFont="1" applyAlignment="1">
      <alignment wrapText="1"/>
    </xf>
    <xf numFmtId="0" fontId="0" fillId="3" borderId="0" xfId="0" applyFill="1" applyBorder="1"/>
    <xf numFmtId="0" fontId="3" fillId="3" borderId="0" xfId="0" applyFont="1" applyFill="1"/>
    <xf numFmtId="0" fontId="0" fillId="0" borderId="0" xfId="0" applyFill="1"/>
    <xf numFmtId="0" fontId="0" fillId="0" borderId="0" xfId="0" applyFill="1" applyAlignment="1">
      <alignment wrapText="1"/>
    </xf>
    <xf numFmtId="0" fontId="10" fillId="2" borderId="4" xfId="0" applyFont="1" applyFill="1" applyBorder="1" applyAlignment="1">
      <alignment wrapText="1"/>
    </xf>
    <xf numFmtId="0" fontId="0" fillId="0" borderId="4" xfId="0" applyFill="1" applyBorder="1"/>
    <xf numFmtId="14" fontId="0" fillId="0" borderId="0" xfId="0" applyNumberFormat="1"/>
    <xf numFmtId="0" fontId="10" fillId="0" borderId="4" xfId="0" applyFont="1" applyBorder="1" applyAlignment="1">
      <alignment wrapText="1"/>
    </xf>
    <xf numFmtId="0" fontId="0" fillId="3" borderId="6" xfId="0" applyFill="1" applyBorder="1"/>
    <xf numFmtId="0" fontId="0" fillId="0" borderId="10" xfId="0" applyBorder="1" applyAlignment="1">
      <alignment horizontal="left"/>
    </xf>
    <xf numFmtId="0" fontId="0" fillId="0" borderId="6" xfId="0" applyFill="1" applyBorder="1"/>
    <xf numFmtId="0" fontId="2" fillId="0" borderId="0" xfId="1" applyBorder="1" applyAlignment="1">
      <alignment wrapText="1"/>
    </xf>
    <xf numFmtId="0" fontId="0" fillId="4" borderId="4" xfId="0" applyFill="1" applyBorder="1"/>
    <xf numFmtId="49" fontId="0" fillId="0" borderId="1" xfId="0" applyNumberFormat="1" applyBorder="1"/>
    <xf numFmtId="49" fontId="0" fillId="0" borderId="3" xfId="0" applyNumberFormat="1" applyBorder="1"/>
    <xf numFmtId="49" fontId="0" fillId="0" borderId="6" xfId="0" applyNumberFormat="1" applyBorder="1"/>
    <xf numFmtId="49" fontId="0" fillId="0" borderId="0" xfId="0" applyNumberFormat="1"/>
    <xf numFmtId="0" fontId="2" fillId="9" borderId="6" xfId="1" applyFill="1" applyBorder="1" applyAlignment="1">
      <alignment wrapText="1"/>
    </xf>
    <xf numFmtId="0" fontId="14" fillId="0" borderId="6" xfId="0" applyFont="1" applyBorder="1" applyAlignment="1">
      <alignment wrapText="1"/>
    </xf>
    <xf numFmtId="0" fontId="2" fillId="0" borderId="6" xfId="1" applyBorder="1" applyAlignment="1">
      <alignment wrapText="1"/>
    </xf>
    <xf numFmtId="49" fontId="1" fillId="0" borderId="3" xfId="0" applyNumberFormat="1" applyFont="1" applyFill="1" applyBorder="1"/>
    <xf numFmtId="0" fontId="1" fillId="0" borderId="0" xfId="0" applyFont="1" applyFill="1" applyBorder="1" applyAlignment="1">
      <alignment wrapText="1"/>
    </xf>
    <xf numFmtId="171" fontId="1" fillId="0" borderId="0" xfId="0" applyNumberFormat="1" applyFont="1" applyFill="1" applyBorder="1"/>
    <xf numFmtId="0" fontId="1" fillId="0" borderId="0" xfId="0" applyFont="1" applyFill="1" applyBorder="1"/>
    <xf numFmtId="0" fontId="1" fillId="6" borderId="0" xfId="0" applyFont="1" applyFill="1" applyBorder="1"/>
    <xf numFmtId="0" fontId="1" fillId="0" borderId="4" xfId="0" applyFont="1" applyFill="1" applyBorder="1" applyAlignment="1">
      <alignment wrapText="1"/>
    </xf>
    <xf numFmtId="0" fontId="1" fillId="0" borderId="4" xfId="0" applyFont="1" applyFill="1" applyBorder="1"/>
    <xf numFmtId="171" fontId="1" fillId="0" borderId="4" xfId="0" applyNumberFormat="1" applyFont="1" applyFill="1" applyBorder="1"/>
    <xf numFmtId="0" fontId="1" fillId="0" borderId="4" xfId="0" applyNumberFormat="1" applyFont="1" applyFill="1" applyBorder="1"/>
    <xf numFmtId="0" fontId="1" fillId="4" borderId="4" xfId="0" applyFont="1" applyFill="1" applyBorder="1"/>
    <xf numFmtId="0" fontId="1" fillId="6" borderId="4" xfId="0" applyFont="1" applyFill="1" applyBorder="1"/>
    <xf numFmtId="0" fontId="1" fillId="0" borderId="5" xfId="0" applyFont="1" applyFill="1" applyBorder="1"/>
    <xf numFmtId="0" fontId="1" fillId="0" borderId="7" xfId="0" applyFont="1" applyFill="1" applyBorder="1"/>
    <xf numFmtId="171" fontId="1" fillId="0" borderId="6" xfId="0" applyNumberFormat="1" applyFont="1" applyFill="1" applyBorder="1"/>
    <xf numFmtId="0" fontId="1" fillId="0" borderId="6" xfId="0" applyFont="1" applyFill="1" applyBorder="1"/>
    <xf numFmtId="0" fontId="1" fillId="0" borderId="6" xfId="0" applyNumberFormat="1" applyFont="1" applyFill="1" applyBorder="1"/>
    <xf numFmtId="0" fontId="1" fillId="4" borderId="6" xfId="0" applyFont="1" applyFill="1" applyBorder="1"/>
    <xf numFmtId="0" fontId="0" fillId="5" borderId="7" xfId="0" applyFill="1" applyBorder="1"/>
    <xf numFmtId="169" fontId="0" fillId="0" borderId="0" xfId="0" applyNumberFormat="1"/>
    <xf numFmtId="0" fontId="7" fillId="0" borderId="12" xfId="0" applyFont="1" applyBorder="1" applyAlignment="1">
      <alignment horizontal="center"/>
    </xf>
    <xf numFmtId="0" fontId="0" fillId="0" borderId="0" xfId="0" applyBorder="1" applyAlignment="1">
      <alignment horizontal="center" vertical="center"/>
    </xf>
    <xf numFmtId="0" fontId="10" fillId="0" borderId="4" xfId="0" applyFont="1" applyFill="1" applyBorder="1" applyAlignment="1">
      <alignment wrapText="1"/>
    </xf>
    <xf numFmtId="169" fontId="0" fillId="0" borderId="4" xfId="0" applyNumberFormat="1" applyBorder="1"/>
    <xf numFmtId="0" fontId="13" fillId="0" borderId="4" xfId="0" applyFont="1" applyBorder="1" applyAlignment="1">
      <alignment wrapText="1"/>
    </xf>
    <xf numFmtId="0" fontId="0" fillId="0" borderId="4" xfId="0" applyBorder="1" applyAlignment="1">
      <alignment horizontal="center"/>
    </xf>
    <xf numFmtId="0" fontId="1" fillId="0" borderId="0" xfId="0" applyFont="1" applyBorder="1"/>
    <xf numFmtId="0" fontId="7" fillId="0" borderId="0" xfId="0" applyFont="1" applyBorder="1" applyAlignment="1">
      <alignment horizontal="left"/>
    </xf>
    <xf numFmtId="0" fontId="0" fillId="0" borderId="6" xfId="0" applyBorder="1" applyAlignment="1">
      <alignment horizontal="left"/>
    </xf>
    <xf numFmtId="0" fontId="7" fillId="4" borderId="4" xfId="0" applyFont="1" applyFill="1" applyBorder="1" applyAlignment="1">
      <alignment horizontal="center"/>
    </xf>
    <xf numFmtId="0" fontId="12" fillId="0" borderId="4" xfId="0" applyFont="1" applyBorder="1" applyAlignment="1">
      <alignment wrapText="1"/>
    </xf>
    <xf numFmtId="0" fontId="0" fillId="9" borderId="6" xfId="0" applyFill="1" applyBorder="1"/>
    <xf numFmtId="0" fontId="15" fillId="0" borderId="0" xfId="0" applyFont="1" applyFill="1" applyBorder="1" applyAlignment="1">
      <alignment wrapText="1"/>
    </xf>
    <xf numFmtId="0" fontId="2" fillId="0" borderId="6" xfId="0" applyFont="1" applyBorder="1"/>
    <xf numFmtId="0" fontId="2" fillId="0" borderId="0" xfId="0" applyFont="1" applyBorder="1"/>
    <xf numFmtId="0" fontId="13" fillId="0" borderId="0" xfId="0" applyFont="1" applyBorder="1" applyAlignment="1">
      <alignment wrapText="1"/>
    </xf>
    <xf numFmtId="49" fontId="0" fillId="0" borderId="7" xfId="0" applyNumberFormat="1" applyBorder="1"/>
    <xf numFmtId="171" fontId="1" fillId="0" borderId="6" xfId="0" applyNumberFormat="1" applyFont="1" applyBorder="1"/>
    <xf numFmtId="0" fontId="1" fillId="0" borderId="6" xfId="0" applyFont="1" applyBorder="1"/>
    <xf numFmtId="0" fontId="1" fillId="0" borderId="6" xfId="0" applyNumberFormat="1" applyFont="1" applyBorder="1"/>
    <xf numFmtId="14" fontId="0" fillId="6" borderId="6" xfId="0" applyNumberFormat="1" applyFill="1" applyBorder="1"/>
    <xf numFmtId="0" fontId="1" fillId="5" borderId="6" xfId="0" applyFont="1" applyFill="1" applyBorder="1"/>
    <xf numFmtId="0" fontId="0" fillId="4" borderId="6" xfId="0" applyFill="1" applyBorder="1"/>
    <xf numFmtId="0" fontId="0" fillId="2" borderId="5" xfId="0" applyFill="1" applyBorder="1"/>
  </cellXfs>
  <cellStyles count="2">
    <cellStyle name="Hyperlink" xfId="1" builtinId="8"/>
    <cellStyle name="Normal" xfId="0" builtinId="0"/>
  </cellStyles>
  <dxfs count="25">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71" formatCode="[$-F800]dddd\,\ mmmm\ dd\,\ yyyy"/>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71" formatCode="[$-F800]dddd\,\ mmmm\ dd\,\ yyyy"/>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style="thin">
          <color theme="4" tint="0.39997558519241921"/>
        </right>
        <top style="thin">
          <color theme="4" tint="0.39997558519241921"/>
        </top>
        <bottom style="thin">
          <color theme="4" tint="0.39997558519241921"/>
        </bottom>
      </border>
    </dxf>
    <dxf>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dxf>
    <dxf>
      <numFmt numFmtId="14" formatCode="0.00%"/>
    </dxf>
    <dxf>
      <numFmt numFmtId="171" formatCode="[$-F800]dddd\,\ mmmm\ dd\,\ yyyy"/>
    </dxf>
    <dxf>
      <numFmt numFmtId="172" formatCode="[$-409]h:mm\ AM/PM;@"/>
    </dxf>
    <dxf>
      <numFmt numFmtId="171" formatCode="[$-F800]dddd\,\ mmmm\ dd\,\ yyyy"/>
    </dxf>
    <dxf>
      <numFmt numFmtId="19" formatCode="d/mm/yyyy"/>
    </dxf>
    <dxf>
      <numFmt numFmtId="170" formatCode="[$-409]h:mm:ss\ AM/PM;@"/>
    </dxf>
    <dxf>
      <font>
        <b val="0"/>
        <i val="0"/>
        <strike val="0"/>
        <condense val="0"/>
        <extend val="0"/>
        <outline val="0"/>
        <shadow val="0"/>
        <u val="none"/>
        <vertAlign val="baseline"/>
        <sz val="11"/>
        <color theme="1"/>
        <name val="Calibri"/>
        <scheme val="minor"/>
      </font>
      <numFmt numFmtId="171" formatCode="[$-F800]dddd\,\ mmmm\ dd\,\ yyyy"/>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19" formatCode="d/mm/yyyy"/>
      <fill>
        <patternFill patternType="none">
          <fgColor indexed="64"/>
          <bgColor indexed="65"/>
        </patternFill>
      </fill>
      <border diagonalUp="0" diagonalDown="0">
        <left/>
        <right/>
        <top style="thin">
          <color theme="4" tint="0.39997558519241921"/>
        </top>
        <bottom/>
        <vertical/>
        <horizontal/>
      </border>
    </dxf>
    <dxf>
      <numFmt numFmtId="170" formatCode="[$-409]h:mm:ss\ AM/PM;@"/>
    </dxf>
    <dxf>
      <numFmt numFmtId="171" formatCode="[$-F800]dddd\,\ mmmm\ dd\,\ yyyy"/>
    </dxf>
    <dxf>
      <numFmt numFmtId="30" formatCode="@"/>
      <fill>
        <patternFill patternType="none">
          <fgColor indexed="64"/>
          <bgColor indexed="65"/>
        </patternFill>
      </fill>
      <border diagonalUp="0" diagonalDown="0">
        <left/>
        <right style="thin">
          <color indexed="64"/>
        </right>
        <top/>
        <bottom/>
        <vertical/>
        <horizontal/>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microsoft.com/office/2017/06/relationships/richStyles" Target="richData/richStyles.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sharedStrings" Target="sharedStrings.xml"/><Relationship Id="rId12" Type="http://schemas.microsoft.com/office/2017/06/relationships/rdArray" Target="richData/rdarray.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06/relationships/rdRichValueTypes" Target="richData/rdRichValueTyp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5" Type="http://schemas.microsoft.com/office/2017/06/relationships/rdSupportingPropertyBag" Target="richData/rdsupportingpropertybag.xml"/><Relationship Id="rId10" Type="http://schemas.microsoft.com/office/2017/06/relationships/rdRichValue" Target="richData/rdrichvalue.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20/07/relationships/rdRichValueWebImage" Target="richData/rdRichValueWebImage.xml"/><Relationship Id="rId14" Type="http://schemas.microsoft.com/office/2017/06/relationships/rdSupportingPropertyBagStructure" Target="richData/rdsupportingpropertybagstructure.xml"/></Relationships>
</file>

<file path=xl/persons/person.xml><?xml version="1.0" encoding="utf-8"?>
<personList xmlns="http://schemas.microsoft.com/office/spreadsheetml/2018/threadedcomments" xmlns:x="http://schemas.openxmlformats.org/spreadsheetml/2006/main">
  <person displayName="Ella Aviran" id="{5780081E-DCAC-43D5-9D8D-EF04968155AD}" userId="Ella Aviran" providerId="None"/>
  <person displayName="Riccardo Losciale" id="{A4AB8B90-5DBC-4827-A529-392C9E02F109}" userId="113cd5bd26da1c2e" providerId="Windows Live"/>
  <person displayName="Riccardo Losciale" id="{CB13D5B5-F1AA-49D5-A36E-493C2DF30CBE}" userId="S::riccardo.losciale@my.jcu.edu.au::5ebbc5e5-9a78-4ee0-a980-616c89dcb324" providerId="AD"/>
  <person displayName="Guest User" id="{8D8456C5-60CA-47CE-A0DB-E5A0297D1900}" userId="S::urn:spo:anon#66684ec714a4222484bc803742cad309a762200450b99f206bf228f82ec52d1d::" providerId="AD"/>
</personList>
</file>

<file path=xl/richData/_rels/rdRichValueWebImage.xml.rels><?xml version="1.0" encoding="UTF-8" standalone="yes"?>
<Relationships xmlns="http://schemas.openxmlformats.org/package/2006/relationships"><Relationship Id="rId13" Type="http://schemas.openxmlformats.org/officeDocument/2006/relationships/hyperlink" Target="https://www.bing.com/th?id=AMMS_fd05f7a1e69a5c18e8d1b1250e175087&amp;qlt=95" TargetMode="External"/><Relationship Id="rId18" Type="http://schemas.openxmlformats.org/officeDocument/2006/relationships/hyperlink" Target="https://www.bing.com/images/search?form=xlimg&amp;q=costa+rica" TargetMode="External"/><Relationship Id="rId26" Type="http://schemas.openxmlformats.org/officeDocument/2006/relationships/hyperlink" Target="https://www.bing.com/images/search?form=xlimg&amp;q=united+kingdom" TargetMode="External"/><Relationship Id="rId39" Type="http://schemas.openxmlformats.org/officeDocument/2006/relationships/hyperlink" Target="https://www.bing.com/th?id=AMMS_769a2a1cb6fb8ab5c87d6d18c0b59436&amp;qlt=95" TargetMode="External"/><Relationship Id="rId21" Type="http://schemas.openxmlformats.org/officeDocument/2006/relationships/hyperlink" Target="https://www.bing.com/th?id=AMMS_87d6546472b0e719bf86f4f56491bc37&amp;qlt=95" TargetMode="External"/><Relationship Id="rId34" Type="http://schemas.openxmlformats.org/officeDocument/2006/relationships/hyperlink" Target="https://www.bing.com/images/search?form=xlimg&amp;q=philippines" TargetMode="External"/><Relationship Id="rId42" Type="http://schemas.openxmlformats.org/officeDocument/2006/relationships/hyperlink" Target="https://www.bing.com/images/search?form=xlimg&amp;q=portugal" TargetMode="External"/><Relationship Id="rId7" Type="http://schemas.openxmlformats.org/officeDocument/2006/relationships/hyperlink" Target="https://www.bing.com/th?id=AMMS_efd0cd0fee4bdd2e0c7fcd241c61dda5&amp;qlt=95" TargetMode="External"/><Relationship Id="rId2" Type="http://schemas.openxmlformats.org/officeDocument/2006/relationships/hyperlink" Target="https://www.bing.com/images/search?form=xlimg&amp;q=ibiza+spain" TargetMode="External"/><Relationship Id="rId16" Type="http://schemas.openxmlformats.org/officeDocument/2006/relationships/hyperlink" Target="https://www.bing.com/images/search?form=xlimg&amp;q=corsica" TargetMode="External"/><Relationship Id="rId29" Type="http://schemas.openxmlformats.org/officeDocument/2006/relationships/hyperlink" Target="https://www.bing.com/th?id=AMMS_1441cdb0fff03f32fa109b371c2ad5e6&amp;qlt=95" TargetMode="External"/><Relationship Id="rId1" Type="http://schemas.openxmlformats.org/officeDocument/2006/relationships/hyperlink" Target="https://www.bing.com/th?id=AMMS_44f366a03f6db5c5741967c5a1c953b5&amp;qlt=95" TargetMode="External"/><Relationship Id="rId6" Type="http://schemas.openxmlformats.org/officeDocument/2006/relationships/hyperlink" Target="https://www.bing.com/images/search?form=xlimg&amp;q=indonesia" TargetMode="External"/><Relationship Id="rId11" Type="http://schemas.openxmlformats.org/officeDocument/2006/relationships/hyperlink" Target="https://www.bing.com/th?id=AMMS_eacb69bc4c31823fb17872127a01601a&amp;qlt=95" TargetMode="External"/><Relationship Id="rId24" Type="http://schemas.openxmlformats.org/officeDocument/2006/relationships/hyperlink" Target="https://www.bing.com/images/search?form=xlimg&amp;q=palau" TargetMode="External"/><Relationship Id="rId32" Type="http://schemas.openxmlformats.org/officeDocument/2006/relationships/hyperlink" Target="https://www.bing.com/images/search?form=xlimg&amp;q=netherlands" TargetMode="External"/><Relationship Id="rId37" Type="http://schemas.openxmlformats.org/officeDocument/2006/relationships/hyperlink" Target="https://www.bing.com/th?id=AMMS_55c844b602131147d9ae3dda47451b4f&amp;qlt=95" TargetMode="External"/><Relationship Id="rId40" Type="http://schemas.openxmlformats.org/officeDocument/2006/relationships/hyperlink" Target="https://www.bing.com/images/search?form=xlimg&amp;q=mauritania" TargetMode="External"/><Relationship Id="rId45" Type="http://schemas.openxmlformats.org/officeDocument/2006/relationships/hyperlink" Target="https://www.bing.com/th?id=AMMS_3bf67bba06af4fc7f9912f94fa5e5744&amp;qlt=95" TargetMode="External"/><Relationship Id="rId5" Type="http://schemas.openxmlformats.org/officeDocument/2006/relationships/hyperlink" Target="https://www.bing.com/th?id=AMMS_87c7c051f5a1048171442a7cef689a6f&amp;qlt=95" TargetMode="External"/><Relationship Id="rId15" Type="http://schemas.openxmlformats.org/officeDocument/2006/relationships/hyperlink" Target="https://www.bing.com/th?id=AMMS_7ca19ae1214f41d60f75bc768f15d9ea&amp;qlt=95" TargetMode="External"/><Relationship Id="rId23" Type="http://schemas.openxmlformats.org/officeDocument/2006/relationships/hyperlink" Target="https://www.bing.com/th?id=AMMS_28f26e8b9d1fb074cadd2ab79fbf0b18&amp;qlt=95" TargetMode="External"/><Relationship Id="rId28" Type="http://schemas.openxmlformats.org/officeDocument/2006/relationships/hyperlink" Target="https://www.bing.com/images/search?form=xlimg&amp;q=australia" TargetMode="External"/><Relationship Id="rId36" Type="http://schemas.openxmlformats.org/officeDocument/2006/relationships/hyperlink" Target="https://www.bing.com/images/search?form=xlimg&amp;q=sweden" TargetMode="External"/><Relationship Id="rId10" Type="http://schemas.openxmlformats.org/officeDocument/2006/relationships/hyperlink" Target="https://www.bing.com/images/search?form=xlimg&amp;q=florida" TargetMode="External"/><Relationship Id="rId19" Type="http://schemas.openxmlformats.org/officeDocument/2006/relationships/hyperlink" Target="https://www.bing.com/th?id=AMMS_6b19ca7236eb5fb53fce9a5bdb62f641&amp;qlt=95" TargetMode="External"/><Relationship Id="rId31" Type="http://schemas.openxmlformats.org/officeDocument/2006/relationships/hyperlink" Target="https://www.bing.com/th?id=AMMS_5f6a86b20eda38e7d669dfc7efa708bb&amp;qlt=95" TargetMode="External"/><Relationship Id="rId44" Type="http://schemas.openxmlformats.org/officeDocument/2006/relationships/hyperlink" Target="https://www.bing.com/images/search?form=xlimg&amp;q=singapore" TargetMode="External"/><Relationship Id="rId4" Type="http://schemas.openxmlformats.org/officeDocument/2006/relationships/hyperlink" Target="https://www.bing.com/images/search?form=xlimg&amp;q=spain" TargetMode="External"/><Relationship Id="rId9" Type="http://schemas.openxmlformats.org/officeDocument/2006/relationships/hyperlink" Target="https://www.bing.com/th?id=AMMS_23e05ce6cc3b5d77e1faa7c5568ef321&amp;qlt=95" TargetMode="External"/><Relationship Id="rId14" Type="http://schemas.openxmlformats.org/officeDocument/2006/relationships/hyperlink" Target="https://www.bing.com/images/search?form=xlimg&amp;q=new+caledonia" TargetMode="External"/><Relationship Id="rId22" Type="http://schemas.openxmlformats.org/officeDocument/2006/relationships/hyperlink" Target="https://www.bing.com/images/search?form=xlimg&amp;q=mexico" TargetMode="External"/><Relationship Id="rId27" Type="http://schemas.openxmlformats.org/officeDocument/2006/relationships/hyperlink" Target="https://www.bing.com/th?id=AMMS_cd1b41c7d2d593f979ad21ba1fb61f9f&amp;qlt=95" TargetMode="External"/><Relationship Id="rId30" Type="http://schemas.openxmlformats.org/officeDocument/2006/relationships/hyperlink" Target="https://www.bing.com/images/search?form=xlimg&amp;q=western+australia" TargetMode="External"/><Relationship Id="rId35" Type="http://schemas.openxmlformats.org/officeDocument/2006/relationships/hyperlink" Target="https://www.bing.com/th?id=AMMS_93db70fc660fbbae9bc9f5cd5a0ce7cf&amp;qlt=95" TargetMode="External"/><Relationship Id="rId43" Type="http://schemas.openxmlformats.org/officeDocument/2006/relationships/hyperlink" Target="https://www.bing.com/th?id=AMMS_320d47071657bbd42cea6aa0c2470b78&amp;qlt=95" TargetMode="External"/><Relationship Id="rId8" Type="http://schemas.openxmlformats.org/officeDocument/2006/relationships/hyperlink" Target="https://www.bing.com/images/search?form=xlimg&amp;q=everglades+ecosystem" TargetMode="External"/><Relationship Id="rId3" Type="http://schemas.openxmlformats.org/officeDocument/2006/relationships/hyperlink" Target="https://www.bing.com/th?id=AMMS_ff90d8fc41597ff4b2c49264f6f18f0d&amp;qlt=95" TargetMode="External"/><Relationship Id="rId12" Type="http://schemas.openxmlformats.org/officeDocument/2006/relationships/hyperlink" Target="https://www.bing.com/images/search?form=xlimg&amp;q=united+states" TargetMode="External"/><Relationship Id="rId17" Type="http://schemas.openxmlformats.org/officeDocument/2006/relationships/hyperlink" Target="https://www.bing.com/th?id=AMMS_7f08fc076d61c0bc0f48d82bf90c074e&amp;qlt=95" TargetMode="External"/><Relationship Id="rId25" Type="http://schemas.openxmlformats.org/officeDocument/2006/relationships/hyperlink" Target="https://www.bing.com/th?id=AMMS_08d2869d43a589e2a364e67dfd999853&amp;qlt=95" TargetMode="External"/><Relationship Id="rId33" Type="http://schemas.openxmlformats.org/officeDocument/2006/relationships/hyperlink" Target="https://www.bing.com/th?id=AMMS_0dc5729eea283556f638691ed96ea412&amp;qlt=95" TargetMode="External"/><Relationship Id="rId38" Type="http://schemas.openxmlformats.org/officeDocument/2006/relationships/hyperlink" Target="https://www.bing.com/images/search?form=xlimg&amp;q=mozambique" TargetMode="External"/><Relationship Id="rId46" Type="http://schemas.openxmlformats.org/officeDocument/2006/relationships/hyperlink" Target="https://www.bing.com/images/search?form=xlimg&amp;q=thailand" TargetMode="External"/><Relationship Id="rId20" Type="http://schemas.openxmlformats.org/officeDocument/2006/relationships/hyperlink" Target="https://www.bing.com/images/search?form=xlimg&amp;q=belize" TargetMode="External"/><Relationship Id="rId41" Type="http://schemas.openxmlformats.org/officeDocument/2006/relationships/hyperlink" Target="https://www.bing.com/th?id=AMMS_d7f5b8abb249abd32cf4fb32dc9ed008&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Srd>
</file>

<file path=xl/richData/rdarray.xml><?xml version="1.0" encoding="utf-8"?>
<arrayData xmlns="http://schemas.microsoft.com/office/spreadsheetml/2017/richdata2" count="72">
  <a r="1">
    <v t="s">Central European Time Zone</v>
  </a>
  <a r="3">
    <v t="r">30</v>
    <v t="r">31</v>
    <v t="r">32</v>
  </a>
  <a r="1">
    <v t="s">Spanish</v>
  </a>
  <a r="59">
    <v t="r">51</v>
    <v t="r">52</v>
    <v t="r">53</v>
    <v t="r">54</v>
    <v t="r">55</v>
    <v t="r">56</v>
    <v t="r">57</v>
    <v t="r">58</v>
    <v t="r">59</v>
    <v t="r">60</v>
    <v t="r">61</v>
    <v t="r">62</v>
    <v t="r">63</v>
    <v t="r">64</v>
    <v t="r">65</v>
    <v t="r">1</v>
    <v t="r">66</v>
    <v t="r">67</v>
    <v t="s">Province of Cádiz</v>
    <v t="r">68</v>
    <v t="r">69</v>
    <v t="r">70</v>
    <v t="r">71</v>
    <v t="r">72</v>
    <v t="s">Province of Seville</v>
    <v t="s">Province of Granada</v>
    <v t="s">Province of Valladolid</v>
    <v t="s">Province of Segovia</v>
    <v t="r">73</v>
    <v t="s">Province of Palencia</v>
    <v t="r">74</v>
    <v t="r">75</v>
    <v t="r">76</v>
    <v t="r">77</v>
    <v t="r">78</v>
    <v t="r">79</v>
    <v t="r">80</v>
    <v t="r">81</v>
    <v t="r">82</v>
    <v t="r">83</v>
    <v t="r">84</v>
    <v t="r">85</v>
    <v t="s">Province of Burgos</v>
    <v t="s">Province of Ciudad Real</v>
    <v t="r">86</v>
    <v t="r">87</v>
    <v t="r">88</v>
    <v t="s">Province of Teruel</v>
    <v t="r">89</v>
    <v t="s">Province of Málaga</v>
    <v t="r">90</v>
    <v t="s">Province of Huesca</v>
    <v t="s">Province of Jaén</v>
    <v t="r">91</v>
    <v t="s">Province of Soria</v>
    <v t="r">92</v>
    <v t="s">Province of Zamora</v>
    <v t="s">Province of Guadalajara</v>
    <v t="s">Province of Las Palmas</v>
  </a>
  <a r="2">
    <v t="s">Central European Time Zone</v>
    <v t="s">Western European Time Zone</v>
  </a>
  <a r="3">
    <v t="r">121</v>
    <v t="r">122</v>
    <v t="r">123</v>
  </a>
  <a r="1">
    <v t="s">Indonesian</v>
  </a>
  <a r="41">
    <v t="s">Sumatra</v>
    <v t="s">Java</v>
    <v t="r">106</v>
    <v t="r">142</v>
    <v t="r">143</v>
    <v t="s">Sulawesi</v>
    <v t="r">144</v>
    <v t="r">145</v>
    <v t="r">146</v>
    <v t="r">147</v>
    <v t="r">148</v>
    <v t="r">149</v>
    <v t="r">150</v>
    <v t="r">151</v>
    <v t="r">152</v>
    <v t="r">120</v>
    <v t="r">153</v>
    <v t="r">154</v>
    <v t="r">155</v>
    <v t="r">156</v>
    <v t="r">157</v>
    <v t="r">158</v>
    <v t="r">159</v>
    <v t="s">Maluku Islands</v>
    <v t="r">160</v>
    <v t="s">West Papua</v>
    <v t="r">161</v>
    <v t="r">162</v>
    <v t="r">163</v>
    <v t="r">164</v>
    <v t="r">165</v>
    <v t="r">166</v>
    <v t="r">167</v>
    <v t="r">168</v>
    <v t="r">169</v>
    <v t="r">170</v>
    <v t="r">171</v>
    <v t="r">172</v>
    <v t="s">Lesser Sunda Islands</v>
    <v t="r">173</v>
    <v t="r">174</v>
  </a>
  <a r="3">
    <v t="s">Indonesia Eastern Time Zone</v>
    <v t="s">Indonesia Central Time Zone</v>
    <v t="s">Indonesia Western Time Zone</v>
  </a>
  <a r="2">
    <v t="s">Eastern Time Zone</v>
    <v t="s">UTC−05:00</v>
  </a>
  <a r="2">
    <v t="r">200</v>
    <v t="s">Jeanette Nuñez (Lieutenant Governor)</v>
  </a>
  <a r="2">
    <v t="s">Eastern Time Zone</v>
    <v t="s">Central Time Zone</v>
  </a>
  <a r="2">
    <v t="r">245</v>
    <v t="r">246</v>
  </a>
  <a r="1">
    <v t="s">None</v>
  </a>
  <a r="59">
    <v t="r">265</v>
    <v t="r">266</v>
    <v t="r">267</v>
    <v t="r">244</v>
    <v t="r">268</v>
    <v t="r">269</v>
    <v t="r">270</v>
    <v t="r">230</v>
    <v t="r">271</v>
    <v t="r">272</v>
    <v t="r">273</v>
    <v t="r">274</v>
    <v t="r">275</v>
    <v t="r">276</v>
    <v t="r">277</v>
    <v t="r">278</v>
    <v t="r">279</v>
    <v t="r">280</v>
    <v t="r">281</v>
    <v t="r">282</v>
    <v t="r">283</v>
    <v t="r">284</v>
    <v t="r">285</v>
    <v t="r">286</v>
    <v t="r">287</v>
    <v t="r">288</v>
    <v t="r">289</v>
    <v t="r">290</v>
    <v t="r">291</v>
    <v t="r">292</v>
    <v t="r">293</v>
    <v t="r">294</v>
    <v t="r">295</v>
    <v t="r">296</v>
    <v t="r">297</v>
    <v t="r">298</v>
    <v t="r">299</v>
    <v t="r">300</v>
    <v t="r">301</v>
    <v t="r">302</v>
    <v t="r">303</v>
    <v t="r">304</v>
    <v t="r">305</v>
    <v t="r">306</v>
    <v t="r">307</v>
    <v t="r">308</v>
    <v t="r">309</v>
    <v t="r">183</v>
    <v t="r">310</v>
    <v t="r">311</v>
    <v t="r">312</v>
    <v t="r">313</v>
    <v t="r">314</v>
    <v t="r">315</v>
    <v t="r">316</v>
    <v t="r">317</v>
    <v t="r">318</v>
    <v t="r">319</v>
    <v t="r">320</v>
  </a>
  <a r="9">
    <v t="s">Chamorro Time Zone</v>
    <v t="s">Atlantic Time Zone</v>
    <v t="s">Eastern Time Zone</v>
    <v t="s">Central Time Zone</v>
    <v t="s">Mountain Time Zone</v>
    <v t="s">Pacific Time Zone</v>
    <v t="s">Alaska Time Zone</v>
    <v t="s">Hawaii-Aleutian Time Zone</v>
    <v t="s">Samoa Time Zone</v>
  </a>
  <a r="1">
    <v t="r">341</v>
  </a>
  <a r="1">
    <v t="s">French</v>
  </a>
  <a r="1">
    <v t="s">New Caledonia Time Zone</v>
  </a>
  <a r="1">
    <v t="s">Gilles Simeoni (President)</v>
  </a>
  <a r="2">
    <v t="s">Central European Summer Time</v>
    <v t="s">Central European Time Zone</v>
  </a>
  <a r="5">
    <v t="s">Gustavo J. Segura Sancho (Minister)</v>
    <v t="s">Andrea Meza Murillo (Minister)</v>
    <v t="r">384</v>
    <v t="r">385</v>
    <v t="r">386</v>
  </a>
  <a r="2">
    <v t="s">Spanish</v>
    <v t="s">Costa Rican Spanish</v>
  </a>
  <a r="7">
    <v t="r">404</v>
    <v t="r">405</v>
    <v t="r">406</v>
    <v t="r">407</v>
    <v t="r">408</v>
    <v t="r">409</v>
    <v t="r">410</v>
  </a>
  <a r="1">
    <v t="s">Central Time Zone</v>
  </a>
  <a r="2">
    <v t="r">438</v>
    <v t="r">439</v>
  </a>
  <a r="1">
    <v t="s">English</v>
  </a>
  <a r="6">
    <v t="r">456</v>
    <v t="r">457</v>
    <v t="r">458</v>
    <v t="r">459</v>
    <v t="r">460</v>
    <v t="r">461</v>
  </a>
  <a r="1">
    <v t="r">488</v>
  </a>
  <a r="32">
    <v t="r">474</v>
    <v t="r">504</v>
    <v t="r">505</v>
    <v t="r">506</v>
    <v t="r">507</v>
    <v t="r">508</v>
    <v t="r">509</v>
    <v t="r">510</v>
    <v t="r">511</v>
    <v t="r">512</v>
    <v t="r">513</v>
    <v t="r">514</v>
    <v t="r">515</v>
    <v t="r">516</v>
    <v t="r">517</v>
    <v t="r">518</v>
    <v t="r">519</v>
    <v t="r">520</v>
    <v t="r">521</v>
    <v t="r">522</v>
    <v t="r">523</v>
    <v t="r">524</v>
    <v t="r">525</v>
    <v t="r">526</v>
    <v t="r">527</v>
    <v t="r">528</v>
    <v t="r">529</v>
    <v t="r">530</v>
    <v t="r">531</v>
    <v t="r">532</v>
    <v t="r">533</v>
    <v t="r">534</v>
  </a>
  <a r="3">
    <v t="r">558</v>
    <v t="r">559</v>
    <v t="s">Uduch Sengebau Senior (Vice President)</v>
  </a>
  <a r="4">
    <v t="s">English</v>
    <v t="s">Palauan Language</v>
    <v t="s">Tobian Language</v>
    <v t="s">Sonsorolese language</v>
  </a>
  <a r="16">
    <v t="r">568</v>
    <v t="r">569</v>
    <v t="r">557</v>
    <v t="r">570</v>
    <v t="r">571</v>
    <v t="r">572</v>
    <v t="r">573</v>
    <v t="r">574</v>
    <v t="r">575</v>
    <v t="r">576</v>
    <v t="r">577</v>
    <v t="r">578</v>
    <v t="r">579</v>
    <v t="r">580</v>
    <v t="r">581</v>
    <v t="r">582</v>
  </a>
  <a r="1">
    <v t="s">Palau Time Zone</v>
  </a>
  <a r="4">
    <v t="r">609</v>
    <v t="r">610</v>
    <v t="r">611</v>
    <v t="r">612</v>
  </a>
  <a r="150">
    <v t="r">629</v>
    <v t="r">630</v>
    <v t="r">631</v>
    <v t="r">632</v>
    <v t="r">633</v>
    <v t="r">634</v>
    <v t="r">635</v>
    <v t="r">636</v>
    <v t="r">637</v>
    <v t="r">638</v>
    <v t="r">639</v>
    <v t="r">640</v>
    <v t="r">641</v>
    <v t="r">642</v>
    <v t="r">643</v>
    <v t="r">644</v>
    <v t="r">645</v>
    <v t="r">646</v>
    <v t="r">647</v>
    <v t="r">648</v>
    <v t="r">649</v>
    <v t="r">650</v>
    <v t="r">651</v>
    <v t="r">652</v>
    <v t="r">653</v>
    <v t="r">654</v>
    <v t="r">655</v>
    <v t="r">656</v>
    <v t="r">657</v>
    <v t="r">658</v>
    <v t="r">659</v>
    <v t="r">660</v>
    <v t="r">661</v>
    <v t="r">662</v>
    <v t="r">663</v>
    <v t="r">664</v>
    <v t="r">665</v>
    <v t="r">666</v>
    <v t="r">667</v>
    <v t="r">668</v>
    <v t="r">669</v>
    <v t="r">670</v>
    <v t="r">671</v>
    <v t="r">672</v>
    <v t="r">673</v>
    <v t="r">674</v>
    <v t="r">675</v>
    <v t="r">676</v>
    <v t="r">677</v>
    <v t="r">678</v>
    <v t="r">679</v>
    <v t="r">680</v>
    <v t="r">681</v>
    <v t="r">682</v>
    <v t="r">683</v>
    <v t="r">684</v>
    <v t="r">685</v>
    <v t="r">686</v>
    <v t="r">687</v>
    <v t="r">688</v>
    <v t="r">689</v>
    <v t="r">690</v>
    <v t="r">691</v>
    <v t="r">692</v>
    <v t="r">693</v>
    <v t="r">694</v>
    <v t="r">695</v>
    <v t="r">696</v>
    <v t="r">697</v>
    <v t="r">698</v>
    <v t="r">699</v>
    <v t="r">700</v>
    <v t="r">701</v>
    <v t="r">702</v>
    <v t="r">703</v>
    <v t="r">704</v>
    <v t="r">705</v>
    <v t="r">706</v>
    <v t="r">707</v>
    <v t="r">708</v>
    <v t="r">709</v>
    <v t="r">710</v>
    <v t="r">711</v>
    <v t="r">712</v>
    <v t="r">713</v>
    <v t="r">714</v>
    <v t="r">715</v>
    <v t="r">716</v>
    <v t="r">717</v>
    <v t="r">718</v>
    <v t="r">719</v>
    <v t="r">720</v>
    <v t="r">721</v>
    <v t="r">722</v>
    <v t="r">723</v>
    <v t="r">724</v>
    <v t="r">725</v>
    <v t="r">726</v>
    <v t="r">727</v>
    <v t="r">728</v>
    <v t="r">729</v>
    <v t="r">730</v>
    <v t="r">731</v>
    <v t="r">732</v>
    <v t="r">733</v>
    <v t="r">734</v>
    <v t="r">735</v>
    <v t="r">736</v>
    <v t="r">737</v>
    <v t="r">738</v>
    <v t="r">739</v>
    <v t="r">740</v>
    <v t="r">741</v>
    <v t="r">742</v>
    <v t="r">743</v>
    <v t="s">Metropolitan Borough of Wirral</v>
    <v t="r">744</v>
    <v t="s">Metropolitan Borough of Knowsley</v>
    <v t="r">745</v>
    <v t="r">746</v>
    <v t="r">747</v>
    <v t="r">748</v>
    <v t="r">749</v>
    <v t="r">750</v>
    <v t="r">751</v>
    <v t="r">752</v>
    <v t="r">753</v>
    <v t="r">754</v>
    <v t="r">755</v>
    <v t="r">756</v>
    <v t="r">757</v>
    <v t="r">758</v>
    <v t="r">759</v>
    <v t="r">760</v>
    <v t="r">761</v>
    <v t="r">762</v>
    <v t="r">763</v>
    <v t="r">764</v>
    <v t="r">765</v>
    <v t="r">766</v>
    <v t="r">767</v>
    <v t="s">Outer Hebrides</v>
    <v t="r">768</v>
    <v t="r">769</v>
    <v t="r">770</v>
    <v t="r">771</v>
    <v t="r">772</v>
    <v t="r">773</v>
    <v t="r">774</v>
    <v t="r">775</v>
  </a>
  <a r="3">
    <v t="s">British Summer Time</v>
    <v t="s">Greenwich Mean Time Zone</v>
    <v t="s">Western European Time Zone</v>
  </a>
  <a r="10">
    <v t="r">438</v>
    <v t="r">804</v>
    <v t="r">805</v>
    <v t="r">806</v>
    <v t="r">806</v>
    <v t="r">807</v>
    <v t="r">808</v>
    <v t="r">809</v>
    <v t="r">810</v>
    <v t="r">806</v>
  </a>
  <a r="8">
    <v t="r">825</v>
    <v t="r">826</v>
    <v t="r">827</v>
    <v t="r">828</v>
    <v t="r">829</v>
    <v t="r">830</v>
    <v t="r">831</v>
    <v t="r">832</v>
  </a>
  <a r="12">
    <v t="s">Norfolk Time Zone</v>
    <v t="s">Lord Howe Time Zone</v>
    <v t="s">Australian Eastern Time Zone</v>
    <v t="s">Australian Central Time Zone</v>
    <v t="s">Central Western Time Zone</v>
    <v t="s">Australian Western Time Zone</v>
    <v t="s">Casey Time Zone</v>
    <v t="s">Christmas Island Time Zone</v>
    <v t="s">Davis Time Zone</v>
    <v t="s">Cocos Islands Time Zone</v>
    <v t="s">Heard and McDonald Islands Time Zone</v>
    <v t="s">Mawson Station Time Zone</v>
  </a>
  <a r="1">
    <v t="r">843</v>
  </a>
  <a r="1">
    <v t="s">Australian Western Time Zone</v>
  </a>
  <a r="3">
    <v t="r">873</v>
    <v t="r">874</v>
    <v t="r">875</v>
  </a>
  <a r="1">
    <v t="s">Dutch</v>
  </a>
  <a r="15">
    <v t="r">894</v>
    <v t="r">895</v>
    <v t="r">896</v>
    <v t="r">897</v>
    <v t="r">898</v>
    <v t="r">899</v>
    <v t="r">900</v>
    <v t="r">901</v>
    <v t="r">902</v>
    <v t="r">903</v>
    <v t="r">904</v>
    <v t="r">905</v>
    <v t="r">906</v>
    <v t="r">907</v>
    <v t="r">908</v>
  </a>
  <a r="2">
    <v t="s">Central European Time Zone</v>
    <v t="s">Atlantic Time Zone</v>
  </a>
  <a r="2">
    <v t="r">936</v>
    <v t="r">937</v>
  </a>
  <a r="3">
    <v t="s">English</v>
    <v t="s">Filipino language</v>
    <v t="s">Philippine English</v>
  </a>
  <a r="97">
    <v t="r">955</v>
    <v t="r">956</v>
    <v t="r">957</v>
    <v t="r">958</v>
    <v t="r">959</v>
    <v t="r">960</v>
    <v t="r">961</v>
    <v t="r">962</v>
    <v t="r">963</v>
    <v t="r">964</v>
    <v t="r">965</v>
    <v t="r">966</v>
    <v t="s">Ilocos Region</v>
    <v t="r">967</v>
    <v t="r">968</v>
    <v t="r">969</v>
    <v t="s">Bicol Region</v>
    <v t="r">970</v>
    <v t="r">971</v>
    <v t="s">Western Visayas</v>
    <v t="r">972</v>
    <v t="r">973</v>
    <v t="r">974</v>
    <v t="r">975</v>
    <v t="r">976</v>
    <v t="r">977</v>
    <v t="r">978</v>
    <v t="r">979</v>
    <v t="r">980</v>
    <v t="r">981</v>
    <v t="r">982</v>
    <v t="r">983</v>
    <v t="r">984</v>
    <v t="r">985</v>
    <v t="r">986</v>
    <v t="r">987</v>
    <v t="r">988</v>
    <v t="r">989</v>
    <v t="r">990</v>
    <v t="r">991</v>
    <v t="r">992</v>
    <v t="r">993</v>
    <v t="r">994</v>
    <v t="r">995</v>
    <v t="r">996</v>
    <v t="r">997</v>
    <v t="r">998</v>
    <v t="r">999</v>
    <v t="r">1000</v>
    <v t="r">1001</v>
    <v t="r">1002</v>
    <v t="r">1003</v>
    <v t="r">1004</v>
    <v t="r">1005</v>
    <v t="r">1006</v>
    <v t="r">1007</v>
    <v t="r">1008</v>
    <v t="r">1009</v>
    <v t="r">1010</v>
    <v t="r">1011</v>
    <v t="r">1012</v>
    <v t="r">1013</v>
    <v t="r">1014</v>
    <v t="r">1015</v>
    <v t="r">1016</v>
    <v t="r">1017</v>
    <v t="r">1018</v>
    <v t="r">1019</v>
    <v t="r">1020</v>
    <v t="r">1021</v>
    <v t="r">1022</v>
    <v t="r">1023</v>
    <v t="r">1024</v>
    <v t="r">1025</v>
    <v t="r">1026</v>
    <v t="r">1027</v>
    <v t="r">1028</v>
    <v t="r">1029</v>
    <v t="r">1030</v>
    <v t="r">1031</v>
    <v t="r">1032</v>
    <v t="s">Davao Region</v>
    <v t="s">Central Luzon</v>
    <v t="r">1033</v>
    <v t="s">Central Visayas</v>
    <v t="s">Zamboanga Peninsula</v>
    <v t="s">Autonomous Region in Muslim Mindanao</v>
    <v t="r">1034</v>
    <v t="s">Cagayan Valley</v>
    <v t="s">Cordillera Administrative Region</v>
    <v t="s">Eastern Visayas</v>
    <v t="s">Mimaropa</v>
    <v t="s">Caraga</v>
    <v t="s">Soccsksargen</v>
    <v t="s">Calabarzon</v>
    <v t="r">1035</v>
    <v t="s">Northern Mindanao</v>
  </a>
  <a r="1">
    <v t="s">Philippine Time Zone</v>
  </a>
  <a r="2">
    <v t="r">1064</v>
    <v t="r">1065</v>
  </a>
  <a r="1">
    <v t="s">Swedish</v>
  </a>
  <a r="21">
    <v t="r">1081</v>
    <v t="r">1082</v>
    <v t="r">1083</v>
    <v t="r">1084</v>
    <v t="r">1085</v>
    <v t="r">1086</v>
    <v t="r">1087</v>
    <v t="r">1088</v>
    <v t="r">1089</v>
    <v t="r">1090</v>
    <v t="r">1091</v>
    <v t="r">1092</v>
    <v t="r">1093</v>
    <v t="r">1094</v>
    <v t="r">1095</v>
    <v t="r">1096</v>
    <v t="r">1097</v>
    <v t="r">1098</v>
    <v t="r">1099</v>
    <v t="r">1100</v>
    <v t="r">1101</v>
  </a>
  <a r="1">
    <v t="r">1128</v>
  </a>
  <a r="1">
    <v t="s">Portuguese</v>
  </a>
  <a r="11">
    <v t="r">1114</v>
    <v t="r">1146</v>
    <v t="r">1147</v>
    <v t="r">1148</v>
    <v t="r">1149</v>
    <v t="r">1150</v>
    <v t="r">1151</v>
    <v t="r">1152</v>
    <v t="r">1153</v>
    <v t="r">1154</v>
    <v t="r">1155</v>
  </a>
  <a r="1">
    <v t="s">Central Africa Time Zone</v>
  </a>
  <a r="2">
    <v t="s">Mohamed Ould Ghazouani (President)</v>
    <v t="s">Mohamed Ould Bilal (Prime Minister)</v>
  </a>
  <a r="1">
    <v t="s">Arabic</v>
  </a>
  <a r="15">
    <v t="r">1196</v>
    <v t="r">1197</v>
    <v t="r">1198</v>
    <v t="r">1199</v>
    <v t="r">1200</v>
    <v t="r">1201</v>
    <v t="r">1202</v>
    <v t="r">1203</v>
    <v t="r">1204</v>
    <v t="r">1205</v>
    <v t="r">1206</v>
    <v t="r">1207</v>
    <v t="r">1208</v>
    <v t="r">1209</v>
    <v t="r">1210</v>
  </a>
  <a r="1">
    <v t="s">Greenwich Mean Time Zone</v>
  </a>
  <a r="2">
    <v t="r">1236</v>
    <v t="r">1237</v>
  </a>
  <a r="20">
    <v t="r">1252</v>
    <v t="r">1253</v>
    <v t="r">1254</v>
    <v t="r">1255</v>
    <v t="r">1256</v>
    <v t="r">1257</v>
    <v t="r">1258</v>
    <v t="r">1259</v>
    <v t="r">1260</v>
    <v t="r">1261</v>
    <v t="r">1262</v>
    <v t="r">1263</v>
    <v t="r">1264</v>
    <v t="r">1265</v>
    <v t="r">1266</v>
    <v t="r">1267</v>
    <v t="r">1268</v>
    <v t="r">1269</v>
    <v t="r">1270</v>
    <v t="r">1271</v>
  </a>
  <a r="1">
    <v t="s">Western European Time Zone</v>
  </a>
  <a r="2">
    <v t="r">1298</v>
    <v t="r">1299</v>
  </a>
  <a r="6">
    <v t="s">Malay</v>
    <v t="s">English</v>
    <v t="s">Tamil</v>
    <v t="s">Standard Chinese</v>
    <v t="s">Singapore English</v>
    <v t="s">Singaporean Mandarin</v>
  </a>
  <a r="5">
    <v t="s">North East Community Development Council</v>
    <v t="s">South East Community Development Council</v>
    <v t="s">Central Singapore Community Development Council</v>
    <v t="s">South West Community Development Council</v>
    <v t="s">North West Community Development Council</v>
  </a>
  <a r="1">
    <v t="s">Singapore Standard Time</v>
  </a>
  <a r="10">
    <v t="r">1334</v>
    <v t="r">1335</v>
    <v t="r">1336</v>
    <v t="r">1337</v>
    <v t="s">Anutin Charnvirakul (Minister)</v>
    <v t="r">1338</v>
    <v t="r">1339</v>
    <v t="s">Thonmanat Phromphan (Minister)</v>
    <v t="s">Prapat Phothasuthan (Minister)</v>
    <v t="s">Chalermchai Srichang (Minister)</v>
  </a>
  <a r="1">
    <v t="s">Thai</v>
  </a>
  <a r="78">
    <v t="r">1321</v>
    <v t="r">1357</v>
    <v t="r">1358</v>
    <v t="r">1359</v>
    <v t="r">1360</v>
    <v t="r">1361</v>
    <v t="r">1362</v>
    <v t="r">1363</v>
    <v t="r">1364</v>
    <v t="r">1365</v>
    <v t="r">1366</v>
    <v t="r">1367</v>
    <v t="r">1368</v>
    <v t="r">1369</v>
    <v t="r">1370</v>
    <v t="r">1371</v>
    <v t="r">1372</v>
    <v t="r">1373</v>
    <v t="r">1374</v>
    <v t="r">1375</v>
    <v t="r">1376</v>
    <v t="r">1377</v>
    <v t="r">1378</v>
    <v t="r">1379</v>
    <v t="r">1380</v>
    <v t="r">1381</v>
    <v t="r">1382</v>
    <v t="r">1383</v>
    <v t="r">1384</v>
    <v t="r">1385</v>
    <v t="r">1386</v>
    <v t="r">1387</v>
    <v t="r">1388</v>
    <v t="r">1389</v>
    <v t="r">1390</v>
    <v t="r">1391</v>
    <v t="r">1392</v>
    <v t="r">1393</v>
    <v t="r">1394</v>
    <v t="r">1395</v>
    <v t="r">1396</v>
    <v t="r">1397</v>
    <v t="r">1398</v>
    <v t="r">1399</v>
    <v t="r">1400</v>
    <v t="r">1401</v>
    <v t="r">1402</v>
    <v t="r">1403</v>
    <v t="r">1404</v>
    <v t="r">1405</v>
    <v t="r">1406</v>
    <v t="r">1407</v>
    <v t="r">1408</v>
    <v t="r">1409</v>
    <v t="r">1410</v>
    <v t="r">1411</v>
    <v t="r">1412</v>
    <v t="r">1413</v>
    <v t="r">1414</v>
    <v t="r">1415</v>
    <v t="r">1416</v>
    <v t="r">1417</v>
    <v t="r">1418</v>
    <v t="r">1419</v>
    <v t="r">1420</v>
    <v t="r">1421</v>
    <v t="r">1422</v>
    <v t="r">1423</v>
    <v t="r">1424</v>
    <v t="r">1425</v>
    <v t="r">1426</v>
    <v t="r">1427</v>
    <v t="r">1428</v>
    <v t="r">1429</v>
    <v t="r">1430</v>
    <v t="r">1431</v>
    <v t="r">1432</v>
    <v t="r">1433</v>
  </a>
  <a r="1">
    <v t="s">Thailand Time Zone</v>
  </a>
</arrayData>
</file>

<file path=xl/richData/rdrichvalue.xml><?xml version="1.0" encoding="utf-8"?>
<rvData xmlns="http://schemas.microsoft.com/office/spreadsheetml/2017/richdata" count="1441">
  <rv s="0">
    <v>536870912</v>
    <v>Ibiza</v>
    <v>dc08f816-8914-33e8-779a-fe2dc20ead98</v>
    <v>en-AU</v>
    <v>Map</v>
  </rv>
  <rv s="0">
    <v>536870912</v>
    <v>Balearic Islands</v>
    <v>7e327ef9-6826-d495-c6f5-ce9e1568e47a</v>
    <v>en-AU</v>
    <v>Map</v>
  </rv>
  <rv s="1">
    <fb>571.04</fb>
    <v>12</v>
  </rv>
  <rv s="0">
    <v>536870912</v>
    <v>Spain</v>
    <v>1baf9d59-f443-e9f4-6e49-de048a073e3f</v>
    <v>en-AU</v>
    <v>Map</v>
  </rv>
  <rv s="2">
    <v>0</v>
    <v>10</v>
    <v>13</v>
    <v>0</v>
    <v>Image of Ibiza</v>
  </rv>
  <rv s="1">
    <fb>38.979999999999997</fb>
    <v>14</v>
  </rv>
  <rv s="3">
    <v>https://www.bing.com/search?q=ibiza+spain&amp;form=skydnc</v>
    <v>Learn more on Bing</v>
  </rv>
  <rv s="1">
    <fb>1.43</fb>
    <v>14</v>
  </rv>
  <rv s="1">
    <fb>147914</fb>
    <v>12</v>
  </rv>
  <rv s="4">
    <v>0</v>
  </rv>
  <rv s="5">
    <v>#VALUE!</v>
    <v>en-AU</v>
    <v>dc08f816-8914-33e8-779a-fe2dc20ead98</v>
    <v>536870912</v>
    <v>1</v>
    <v>4</v>
    <v>5</v>
    <v>Ibiza</v>
    <v>8</v>
    <v>9</v>
    <v>Map</v>
    <v>10</v>
    <v>11</v>
    <v>1</v>
    <v>2</v>
    <v>3</v>
    <v>Ibiza is a Spanish island in the Mediterranean Sea off the eastern coast of Spain. It is 150 kilometres from the city of Valencia. It is the third largest of the Balearic Islands, an autonomous community of Spain. Its largest settlements are Ibiza Town, Santa Eulària des Riu, and Sant Antoni de Portmany. Its highest point, called Sa Talaiassa, is 475 metres above sea level.</v>
    <v>4</v>
    <v>5</v>
    <v>6</v>
    <v>7</v>
    <v>Ibiza</v>
    <v>8</v>
    <v>9</v>
    <v>Ibiza</v>
    <v>mdp/vdpid/7210331881944907777</v>
  </rv>
  <rv s="1">
    <fb>0.52577247440306896</fb>
    <v>37</v>
  </rv>
  <rv s="1">
    <fb>505370</fb>
    <v>12</v>
  </rv>
  <rv s="1">
    <fb>196000</fb>
    <v>12</v>
  </rv>
  <rv s="1">
    <fb>7.9</fb>
    <v>38</v>
  </rv>
  <rv s="1">
    <fb>34</fb>
    <v>39</v>
  </rv>
  <rv s="0">
    <v>536870912</v>
    <v>Madrid</v>
    <v>a497c067-c4c6-4bf4-9a5d-34fd30589bda</v>
    <v>en-AU</v>
    <v>Map</v>
  </rv>
  <rv s="1">
    <fb>244002.18</fb>
    <v>12</v>
  </rv>
  <rv s="1">
    <fb>110.96151904206</fb>
    <v>40</v>
  </rv>
  <rv s="1">
    <fb>6.9953624171701497E-3</fb>
    <v>37</v>
  </rv>
  <rv s="1">
    <fb>5355.9870055822103</fb>
    <v>12</v>
  </rv>
  <rv s="1">
    <fb>1.26</fb>
    <v>38</v>
  </rv>
  <rv s="1">
    <fb>0.36936209528965797</fb>
    <v>37</v>
  </rv>
  <rv s="1">
    <fb>72.955546118337793</fb>
    <v>41</v>
  </rv>
  <rv s="1">
    <fb>1.26</fb>
    <v>42</v>
  </rv>
  <rv s="1">
    <fb>1394116310768.6299</fb>
    <v>43</v>
  </rv>
  <rv s="1">
    <fb>1.0271029</fb>
    <v>37</v>
  </rv>
  <rv s="1">
    <fb>0.88853009999999999</fb>
    <v>37</v>
  </rv>
  <rv s="2">
    <v>1</v>
    <v>10</v>
    <v>44</v>
    <v>0</v>
    <v>Image of Spain</v>
  </rv>
  <rv s="1">
    <fb>2.5</fb>
    <v>41</v>
  </rv>
  <rv s="0">
    <v>805306368</v>
    <v>Iñigo Urkullu (Head of government)</v>
    <v>0d4f30d6-1d60-806b-c22a-e860ba137b27</v>
    <v>en-AU</v>
    <v>Generic</v>
  </rv>
  <rv s="0">
    <v>805306368</v>
    <v>King Felipe VI of Spain (Monarch)</v>
    <v>ec86fb82-ddbc-286a-d1a7-3644682c1efc</v>
    <v>en-AU</v>
    <v>Generic</v>
  </rv>
  <rv s="0">
    <v>805306368</v>
    <v>Pedro Sánchez (Prime Minister)</v>
    <v>9e0d6cf3-f466-7b6f-0a92-aa23020fc120</v>
    <v>en-AU</v>
    <v>Generic</v>
  </rv>
  <rv s="4">
    <v>1</v>
  </rv>
  <rv s="3">
    <v>https://www.bing.com/search?q=spain&amp;form=skydnc</v>
    <v>Learn more on Bing</v>
  </rv>
  <rv s="1">
    <fb>83.334146341463395</fb>
    <v>41</v>
  </rv>
  <rv s="1">
    <fb>797285840000</fb>
    <v>43</v>
  </rv>
  <rv s="1">
    <fb>4</fb>
    <v>41</v>
  </rv>
  <rv s="1">
    <fb>5.6</fb>
    <v>42</v>
  </rv>
  <rv s="4">
    <v>2</v>
  </rv>
  <rv s="1">
    <fb>0.24229018520000001</fb>
    <v>37</v>
  </rv>
  <rv s="1">
    <fb>3.8723000000000001</fb>
    <v>38</v>
  </rv>
  <rv s="1">
    <fb>47076781</fb>
    <v>12</v>
  </rv>
  <rv s="1">
    <fb>0.23399999999999999</fb>
    <v>37</v>
  </rv>
  <rv s="1">
    <fb>0.254</fb>
    <v>37</v>
  </rv>
  <rv s="1">
    <fb>0.41</fb>
    <v>37</v>
  </rv>
  <rv s="1">
    <fb>2.1000000000000001E-2</fb>
    <v>37</v>
  </rv>
  <rv s="1">
    <fb>6.2E-2</fb>
    <v>37</v>
  </rv>
  <rv s="1">
    <fb>0.122</fb>
    <v>37</v>
  </rv>
  <rv s="1">
    <fb>0.17199999999999999</fb>
    <v>37</v>
  </rv>
  <rv s="1">
    <fb>0.57492000579834002</fb>
    <v>37</v>
  </rv>
  <rv s="0">
    <v>536870912</v>
    <v>Galicia</v>
    <v>70c91f08-f55c-f98a-047e-aa9228ed4253</v>
    <v>en-AU</v>
    <v>Map</v>
  </rv>
  <rv s="0">
    <v>536870912</v>
    <v>Canary Islands</v>
    <v>e5f4f633-d27e-9012-be27-a85d7ed21999</v>
    <v>en-AU</v>
    <v>Map</v>
  </rv>
  <rv s="0">
    <v>536870912</v>
    <v>Asturias</v>
    <v>6880b28a-27ed-46a3-3b3f-93553df34103</v>
    <v>en-AU</v>
    <v>Map</v>
  </rv>
  <rv s="0">
    <v>536870912</v>
    <v>Community of Madrid</v>
    <v>854c08ed-f6d7-c812-1a3f-46928ae0597e</v>
    <v>en-AU</v>
    <v>Map</v>
  </rv>
  <rv s="0">
    <v>536870912</v>
    <v>Catalonia</v>
    <v>54afd4ed-d6c4-c6c9-2f8d-10440795b196</v>
    <v>en-AU</v>
    <v>Map</v>
  </rv>
  <rv s="0">
    <v>536870912</v>
    <v>Cantabria</v>
    <v>ff0ffbe3-172a-ecd8-17cd-6f2f89c9d0dd</v>
    <v>en-AU</v>
    <v>Map</v>
  </rv>
  <rv s="0">
    <v>536870912</v>
    <v>Basque Country</v>
    <v>27cbb013-d521-0f66-7c87-67bad92e92f5</v>
    <v>en-AU</v>
    <v>Map</v>
  </rv>
  <rv s="0">
    <v>536870912</v>
    <v>Melilla</v>
    <v>a67b3afb-47dd-d884-afd6-0794c4de12ba</v>
    <v>en-AU</v>
    <v>Map</v>
  </rv>
  <rv s="0">
    <v>536870912</v>
    <v>Extremadura</v>
    <v>60c245e4-f9c9-d637-1ff7-50148c20166f</v>
    <v>en-AU</v>
    <v>Map</v>
  </rv>
  <rv s="0">
    <v>536870912</v>
    <v>Andalusia</v>
    <v>b009454b-b921-1477-fbf3-ea4c66d409b5</v>
    <v>en-AU</v>
    <v>Map</v>
  </rv>
  <rv s="0">
    <v>536870912</v>
    <v>Ceuta</v>
    <v>4575b2d9-4933-9d93-b84d-3080054b3dda</v>
    <v>en-AU</v>
    <v>Map</v>
  </rv>
  <rv s="0">
    <v>536870912</v>
    <v>Province of Castellón</v>
    <v>67094629-aa10-d62a-16d6-0fa9deeb1a43</v>
    <v>en-AU</v>
    <v>Map</v>
  </rv>
  <rv s="0">
    <v>536870912</v>
    <v>Aragon</v>
    <v>66482df7-7a8d-eb53-1b74-7702eb8f6ab7</v>
    <v>en-AU</v>
    <v>Map</v>
  </rv>
  <rv s="0">
    <v>536870912</v>
    <v>Navarre</v>
    <v>bd2c46e0-0dec-2a95-cf06-e23728a2a0ed</v>
    <v>en-AU</v>
    <v>Map</v>
  </rv>
  <rv s="0">
    <v>536870912</v>
    <v>Province of León</v>
    <v>2b12d681-c881-a39a-191e-360067079f4e</v>
    <v>en-AU</v>
    <v>Map</v>
  </rv>
  <rv s="0">
    <v>536870912</v>
    <v>Biscay</v>
    <v>4bfafe6b-99a7-ddb4-4646-6c32e5a3f1cb</v>
    <v>en-AU</v>
    <v>Map</v>
  </rv>
  <rv s="0">
    <v>536870912</v>
    <v>Province of Valencia</v>
    <v>75aeab78-6688-6517-939f-4012899c2bda</v>
    <v>en-AU</v>
    <v>Map</v>
  </rv>
  <rv s="0">
    <v>536870912</v>
    <v>Province of Ávila</v>
    <v>545a079a-5aff-1a18-2b7b-a462d93c152d</v>
    <v>en-AU</v>
    <v>Map</v>
  </rv>
  <rv s="0">
    <v>536870912</v>
    <v>Castile and León</v>
    <v>7fc8f34d-7f31-b8c6-34d4-545cb3920adf</v>
    <v>en-AU</v>
    <v>Map</v>
  </rv>
  <rv s="0">
    <v>536870912</v>
    <v>Province of Salamanca</v>
    <v>b994b69e-e819-6a99-5f2a-a581d9fcea56</v>
    <v>en-AU</v>
    <v>Map</v>
  </rv>
  <rv s="0">
    <v>536870912</v>
    <v>Valencian Community</v>
    <v>d1a45f13-aca9-6854-cb23-92573a279216</v>
    <v>en-AU</v>
    <v>Map</v>
  </rv>
  <rv s="0">
    <v>536870912</v>
    <v>Province of Barcelona</v>
    <v>b2a3ae51-9710-d8d5-f226-e01e09478534</v>
    <v>en-AU</v>
    <v>Map</v>
  </rv>
  <rv s="0">
    <v>536870912</v>
    <v>Province of Alicante</v>
    <v>87d7b372-751f-e733-6f14-ac80525014a9</v>
    <v>en-AU</v>
    <v>Map</v>
  </rv>
  <rv s="0">
    <v>536870912</v>
    <v>Province of Cáceres</v>
    <v>3a9f24a5-e151-a024-dc89-0bd15fcc2a8b</v>
    <v>en-AU</v>
    <v>Map</v>
  </rv>
  <rv s="0">
    <v>536870912</v>
    <v>Province of Lugo</v>
    <v>af6d4164-f953-27c3-082c-33c429fec322</v>
    <v>en-AU</v>
    <v>Map</v>
  </rv>
  <rv s="0">
    <v>536870912</v>
    <v>Province of Pontevedra</v>
    <v>c1aaaaff-0eb5-0f73-598d-c58391a9f7b0</v>
    <v>en-AU</v>
    <v>Map</v>
  </rv>
  <rv s="0">
    <v>536870912</v>
    <v>Region of Murcia</v>
    <v>e697a468-5c9d-9a42-68ac-b04781a55abd</v>
    <v>en-AU</v>
    <v>Map</v>
  </rv>
  <rv s="0">
    <v>536870912</v>
    <v>Province of A Coruña</v>
    <v>d8fb1e81-3943-afed-8b2e-ae2cdff823be</v>
    <v>en-AU</v>
    <v>Map</v>
  </rv>
  <rv s="0">
    <v>536870912</v>
    <v>Álava</v>
    <v>8959d0bf-9d98-b288-5500-218f00703dca</v>
    <v>en-AU</v>
    <v>Map</v>
  </rv>
  <rv s="0">
    <v>536870912</v>
    <v>Gipuzkoa</v>
    <v>0732c56a-f22d-470e-f63d-392a2cf0e083</v>
    <v>en-AU</v>
    <v>Map</v>
  </rv>
  <rv s="0">
    <v>536870912</v>
    <v>Province of Tarragona</v>
    <v>4597b0ff-134e-9771-b6c8-e4f0139c0068</v>
    <v>en-AU</v>
    <v>Map</v>
  </rv>
  <rv s="0">
    <v>536870912</v>
    <v>Province of Albacete</v>
    <v>18c4f8c3-d2c8-c44a-b473-323e3e7de6d0</v>
    <v>en-AU</v>
    <v>Map</v>
  </rv>
  <rv s="0">
    <v>536870912</v>
    <v>Province of Almería</v>
    <v>6c4ed7e1-933d-021e-cbe6-180ba81bd9c6</v>
    <v>en-AU</v>
    <v>Map</v>
  </rv>
  <rv s="0">
    <v>536870912</v>
    <v>Province of Huelva</v>
    <v>8494cf79-28dd-7fc8-78c1-3d23f9d50c0e</v>
    <v>en-AU</v>
    <v>Map</v>
  </rv>
  <rv s="0">
    <v>536870912</v>
    <v>Province of Girona</v>
    <v>10862bc0-af28-7e3a-6341-2b573f763195</v>
    <v>en-AU</v>
    <v>Map</v>
  </rv>
  <rv s="0">
    <v>536870912</v>
    <v>Province of Córdoba</v>
    <v>51d8fb3a-05ff-9f1f-c573-c4de97128e9f</v>
    <v>en-AU</v>
    <v>Map</v>
  </rv>
  <rv s="0">
    <v>536870912</v>
    <v>Zaragoza</v>
    <v>da720a8f-e35f-3613-9353-280d14021ee4</v>
    <v>en-AU</v>
    <v>Map</v>
  </rv>
  <rv s="0">
    <v>536870912</v>
    <v>Province of Toledo</v>
    <v>9593769e-9524-c7fb-b3b4-1167c424ce82</v>
    <v>en-AU</v>
    <v>Map</v>
  </rv>
  <rv s="0">
    <v>536870912</v>
    <v>Province of Lleida</v>
    <v>cd271e37-2d9a-a660-6a8c-0aafb0a0ef8b</v>
    <v>en-AU</v>
    <v>Map</v>
  </rv>
  <rv s="0">
    <v>536870912</v>
    <v>Province of Ourense</v>
    <v>bc6cca6b-fdac-c4e1-4afc-938d67981cf7</v>
    <v>en-AU</v>
    <v>Map</v>
  </rv>
  <rv s="0">
    <v>536870912</v>
    <v>Province of Cuenca</v>
    <v>b09a8a7a-9a31-9f4a-b2d3-41ce4141dcf1</v>
    <v>en-AU</v>
    <v>Map</v>
  </rv>
  <rv s="0">
    <v>536870912</v>
    <v>Province of Badajoz</v>
    <v>d3262493-a230-ae9f-966a-9daeb967db68</v>
    <v>en-AU</v>
    <v>Map</v>
  </rv>
  <rv s="4">
    <v>3</v>
  </rv>
  <rv s="1">
    <fb>0.14248211393678101</fb>
    <v>37</v>
  </rv>
  <rv s="4">
    <v>4</v>
  </rv>
  <rv s="1">
    <fb>0.47</fb>
    <v>37</v>
  </rv>
  <rv s="1">
    <fb>0.13958999633789099</fb>
    <v>45</v>
  </rv>
  <rv s="1">
    <fb>37927409</fb>
    <v>12</v>
  </rv>
  <rv s="6">
    <v>#VALUE!</v>
    <v>en-AU</v>
    <v>1baf9d59-f443-e9f4-6e49-de048a073e3f</v>
    <v>536870912</v>
    <v>1</v>
    <v>34</v>
    <v>35</v>
    <v>Spain</v>
    <v>8</v>
    <v>9</v>
    <v>Map</v>
    <v>10</v>
    <v>36</v>
    <v>ES</v>
    <v>11</v>
    <v>12</v>
    <v>13</v>
    <v>14</v>
    <v>15</v>
    <v>16</v>
    <v>17</v>
    <v>18</v>
    <v>19</v>
    <v>EUR</v>
    <v>Spain, formally the Kingdom of Spain, is a country in Southwestern Europe with some pockets of territory across the Strait of Gibraltar and the Atlantic Ocean. Its continental European territory is situated on the Iberian Peninsula. Its territory also includes two archipelagos: the Canary Islands off the coast of North Africa, and the Balearic Islands in the Mediterranean Sea. The African exclaves of Ceuta, Melilla, and Peñón de Vélez de la Gomera make Spain the only European country to have a physical border with an African country. Several small islands in the Alboran Sea are also part of Spanish territory. The country's mainland is bordered to the south and east by the Mediterranean Sea; to the north and northeast by France, Andorra, and the Bay of Biscay; and to the west and northwest by Portugal and the Atlantic Ocean respectively.</v>
    <v>20</v>
    <v>21</v>
    <v>22</v>
    <v>23</v>
    <v>24</v>
    <v>25</v>
    <v>26</v>
    <v>27</v>
    <v>28</v>
    <v>29</v>
    <v>16</v>
    <v>33</v>
    <v>34</v>
    <v>35</v>
    <v>36</v>
    <v>37</v>
    <v>38</v>
    <v>Spain</v>
    <v>Marcha Real</v>
    <v>39</v>
    <v>Spain</v>
    <v>40</v>
    <v>41</v>
    <v>42</v>
    <v>43</v>
    <v>44</v>
    <v>45</v>
    <v>46</v>
    <v>47</v>
    <v>48</v>
    <v>49</v>
    <v>50</v>
    <v>93</v>
    <v>94</v>
    <v>95</v>
    <v>96</v>
    <v>97</v>
    <v>Spain</v>
    <v>98</v>
    <v>mdp/vdpid/217</v>
  </rv>
  <rv s="0">
    <v>536870912</v>
    <v>Indonesia</v>
    <v>b4a5bd62-2259-21e3-4627-bf249ae6ee84</v>
    <v>en-AU</v>
    <v>Map</v>
  </rv>
  <rv s="1">
    <fb>0.31464420364656098</fb>
    <v>37</v>
  </rv>
  <rv s="1">
    <fb>1904569</fb>
    <v>12</v>
  </rv>
  <rv s="1">
    <fb>676000</fb>
    <v>12</v>
  </rv>
  <rv s="1">
    <fb>18.071999999999999</fb>
    <v>38</v>
  </rv>
  <rv s="1">
    <fb>62</fb>
    <v>39</v>
  </rv>
  <rv s="0">
    <v>536870912</v>
    <v>Jakarta</v>
    <v>6261fc72-a172-5cdd-9c67-a7644a026c29</v>
    <v>en-AU</v>
    <v>Map</v>
  </rv>
  <rv s="1">
    <fb>563324.54</fb>
    <v>12</v>
  </rv>
  <rv s="1">
    <fb>151.17667507135201</fb>
    <v>40</v>
  </rv>
  <rv s="1">
    <fb>3.0305866496949097E-2</fb>
    <v>37</v>
  </rv>
  <rv s="1">
    <fb>811.90690494758496</fb>
    <v>12</v>
  </rv>
  <rv s="1">
    <fb>2.3109999999999999</fb>
    <v>38</v>
  </rv>
  <rv s="1">
    <fb>0.49860398197419897</fb>
    <v>37</v>
  </rv>
  <rv s="1">
    <fb>66.089475456589</fb>
    <v>41</v>
  </rv>
  <rv s="1">
    <fb>0.63</fb>
    <v>42</v>
  </rv>
  <rv s="1">
    <fb>1119190780752.8</fb>
    <v>43</v>
  </rv>
  <rv s="1">
    <fb>1.0641081999999999</fb>
    <v>37</v>
  </rv>
  <rv s="1">
    <fb>0.3631104</fb>
    <v>37</v>
  </rv>
  <rv s="2">
    <v>2</v>
    <v>10</v>
    <v>57</v>
    <v>0</v>
    <v>Image of Indonesia</v>
  </rv>
  <rv s="1">
    <fb>21.1</fb>
    <v>41</v>
  </rv>
  <rv s="0">
    <v>536870912</v>
    <v>Kalimantan</v>
    <v>48aa7165-5c3e-8f0f-dc18-7912239a9af0</v>
    <v>en-AU</v>
    <v>Map</v>
  </rv>
  <rv s="0">
    <v>805306368</v>
    <v>Joko Widodo (President)</v>
    <v>0e561e59-7fca-ba4b-34f2-e33811030cff</v>
    <v>en-AU</v>
    <v>Generic</v>
  </rv>
  <rv s="0">
    <v>805306368</v>
    <v>Sri Mulyani Indrawati (Minister)</v>
    <v>a5c4558a-dbfc-8300-1ab2-a2f89b5c3ccd</v>
    <v>en-AU</v>
    <v>Generic</v>
  </rv>
  <rv s="0">
    <v>805306368</v>
    <v>Ma'ruf Amin (Vice President)</v>
    <v>29ff1220-4804-d4c1-f570-57918054b501</v>
    <v>en-AU</v>
    <v>Generic</v>
  </rv>
  <rv s="4">
    <v>5</v>
  </rv>
  <rv s="3">
    <v>https://www.bing.com/search?q=indonesia&amp;form=skydnc</v>
    <v>Learn more on Bing</v>
  </rv>
  <rv s="1">
    <fb>71.509</fb>
    <v>41</v>
  </rv>
  <rv s="1">
    <fb>523321860000</fb>
    <v>43</v>
  </rv>
  <rv s="1">
    <fb>177</fb>
    <v>41</v>
  </rv>
  <rv s="1">
    <fb>0.48</fb>
    <v>42</v>
  </rv>
  <rv s="4">
    <v>6</v>
  </rv>
  <rv s="1">
    <fb>0.48302203660000004</fb>
    <v>37</v>
  </rv>
  <rv s="1">
    <fb>0.4269</fb>
    <v>38</v>
  </rv>
  <rv s="1">
    <fb>270203917</fb>
    <v>12</v>
  </rv>
  <rv s="1">
    <fb>0.217</fb>
    <v>37</v>
  </rv>
  <rv s="1">
    <fb>0.30399999999999999</fb>
    <v>37</v>
  </rv>
  <rv s="1">
    <fb>0.46100000000000002</fb>
    <v>37</v>
  </rv>
  <rv s="1">
    <fb>2.7999999999999997E-2</fb>
    <v>37</v>
  </rv>
  <rv s="1">
    <fb>6.7000000000000004E-2</fb>
    <v>37</v>
  </rv>
  <rv s="1">
    <fb>0.105</fb>
    <v>37</v>
  </rv>
  <rv s="1">
    <fb>0.14899999999999999</fb>
    <v>37</v>
  </rv>
  <rv s="1">
    <fb>0.67496002197265592</fb>
    <v>37</v>
  </rv>
  <rv s="0">
    <v>536870912</v>
    <v>Bali</v>
    <v>c4f6d9fa-e141-4316-1f4b-6dff75b71985</v>
    <v>en-AU</v>
    <v>Map</v>
  </rv>
  <rv s="0">
    <v>536870912</v>
    <v>West Java</v>
    <v>931eb2be-2b48-b0ff-4997-05f06cf85b18</v>
    <v>en-AU</v>
    <v>Map</v>
  </rv>
  <rv s="0">
    <v>536870912</v>
    <v>West Sumatra</v>
    <v>3ad5cdb7-7630-6662-ae72-367bbd112dc0</v>
    <v>en-AU</v>
    <v>Map</v>
  </rv>
  <rv s="0">
    <v>536870912</v>
    <v>Central Java</v>
    <v>39b12ecc-e3fb-184d-0602-e36314b32c5d</v>
    <v>en-AU</v>
    <v>Map</v>
  </rv>
  <rv s="0">
    <v>536870912</v>
    <v>East Java</v>
    <v>f76a129e-0160-9c71-d6b5-fb788a91af78</v>
    <v>en-AU</v>
    <v>Map</v>
  </rv>
  <rv s="0">
    <v>536870912</v>
    <v>South Sulawesi</v>
    <v>f6bf6682-f96f-24d6-1b1b-b05c77b899cd</v>
    <v>en-AU</v>
    <v>Map</v>
  </rv>
  <rv s="0">
    <v>536870912</v>
    <v>North Sumatra</v>
    <v>42ca1f6c-e43e-bf42-fe72-4ad9e000d932</v>
    <v>en-AU</v>
    <v>Map</v>
  </rv>
  <rv s="0">
    <v>536870912</v>
    <v>North Sulawesi</v>
    <v>70a8dc2d-0ecd-0471-3c78-516c671329a4</v>
    <v>en-AU</v>
    <v>Map</v>
  </rv>
  <rv s="0">
    <v>536870912</v>
    <v>South Sumatra</v>
    <v>3f0b33c1-6f1e-a592-3d72-2b8e053c5609</v>
    <v>en-AU</v>
    <v>Map</v>
  </rv>
  <rv s="0">
    <v>536870912</v>
    <v>Maluku</v>
    <v>39a3c290-4f4b-b61e-f197-a09ae7642267</v>
    <v>en-AU</v>
    <v>Map</v>
  </rv>
  <rv s="0">
    <v>536870912</v>
    <v>Papua</v>
    <v>0f2c1326-0491-269f-31e1-74488078a32a</v>
    <v>en-AU</v>
    <v>Map</v>
  </rv>
  <rv s="0">
    <v>536870912</v>
    <v>Banten</v>
    <v>b4e3eb01-c9fd-7eab-acf2-789027f22206</v>
    <v>en-AU</v>
    <v>Map</v>
  </rv>
  <rv s="0">
    <v>536870912</v>
    <v>Special Region of Yogyakarta</v>
    <v>7a5ea5db-f9d5-434b-8ed3-d1dbe5b4e377</v>
    <v>en-AU</v>
    <v>Map</v>
  </rv>
  <rv s="0">
    <v>536870912</v>
    <v>Aceh</v>
    <v>a7512e23-3525-d514-b5ee-6adb3af70ca0</v>
    <v>en-AU</v>
    <v>Map</v>
  </rv>
  <rv s="0">
    <v>536870912</v>
    <v>East Nusa Tenggara</v>
    <v>0f9a80a8-52fa-396b-9da0-b9128a05870d</v>
    <v>en-AU</v>
    <v>Map</v>
  </rv>
  <rv s="0">
    <v>536870912</v>
    <v>North Maluku</v>
    <v>4d1d7c2d-e3a4-666c-5b1d-1a8b18de3a5c</v>
    <v>en-AU</v>
    <v>Map</v>
  </rv>
  <rv s="0">
    <v>536870912</v>
    <v>West Kalimantan</v>
    <v>5febf7f0-5901-95c6-deac-984325a2c927</v>
    <v>en-AU</v>
    <v>Map</v>
  </rv>
  <rv s="0">
    <v>536870912</v>
    <v>South Kalimantan</v>
    <v>d0e9b3fa-cc83-7afb-07e9-c2d457864e16</v>
    <v>en-AU</v>
    <v>Map</v>
  </rv>
  <rv s="0">
    <v>536870912</v>
    <v>Jambi</v>
    <v>f9f17551-f6f4-8e98-3914-364646c1f529</v>
    <v>en-AU</v>
    <v>Map</v>
  </rv>
  <rv s="0">
    <v>536870912</v>
    <v>Riau</v>
    <v>f537ab07-cdad-a175-50d8-b58eb136e125</v>
    <v>en-AU</v>
    <v>Map</v>
  </rv>
  <rv s="0">
    <v>536870912</v>
    <v>Riau Islands</v>
    <v>e3471e28-8f42-6ecf-4ccf-4698fdb6ba7b</v>
    <v>en-AU</v>
    <v>Map</v>
  </rv>
  <rv s="0">
    <v>536870912</v>
    <v>West Papua</v>
    <v>2bd66757-1154-0845-4ab3-b533eaafb66a</v>
    <v>en-AU</v>
    <v>Map</v>
  </rv>
  <rv s="0">
    <v>536870912</v>
    <v>Lampung</v>
    <v>c37bf0bc-29d7-8a9d-c9ca-5d41aeee72da</v>
    <v>en-AU</v>
    <v>Map</v>
  </rv>
  <rv s="0">
    <v>536870912</v>
    <v>East Kalimantan</v>
    <v>1c25ef68-f0fa-78fc-107b-520cea759d8a</v>
    <v>en-AU</v>
    <v>Map</v>
  </rv>
  <rv s="0">
    <v>536870912</v>
    <v>Bangka Belitung Islands</v>
    <v>3af40073-e8c1-5118-afe5-3cbc63eec4de</v>
    <v>en-AU</v>
    <v>Map</v>
  </rv>
  <rv s="0">
    <v>536870912</v>
    <v>Bengkulu</v>
    <v>ca439385-218f-1525-c930-ce7acb910fd2</v>
    <v>en-AU</v>
    <v>Map</v>
  </rv>
  <rv s="0">
    <v>536870912</v>
    <v>West Nusa Tenggara</v>
    <v>0407c75f-c808-9cce-028b-f2d85975e54a</v>
    <v>en-AU</v>
    <v>Map</v>
  </rv>
  <rv s="0">
    <v>536870912</v>
    <v>Gorontalo</v>
    <v>e2330abd-3509-8dcd-5446-d0bdb068233e</v>
    <v>en-AU</v>
    <v>Map</v>
  </rv>
  <rv s="0">
    <v>536870912</v>
    <v>Central Sulawesi</v>
    <v>fca0651b-c50d-6497-3564-cf378d76f7ca</v>
    <v>en-AU</v>
    <v>Map</v>
  </rv>
  <rv s="0">
    <v>536870912</v>
    <v>West Sulawesi</v>
    <v>50e1c5b6-8c37-abe2-96fd-7b0ddfe17455</v>
    <v>en-AU</v>
    <v>Map</v>
  </rv>
  <rv s="0">
    <v>536870912</v>
    <v>Central Kalimantan</v>
    <v>8d3f7094-f4c0-94dc-e426-1fcab06739ff</v>
    <v>en-AU</v>
    <v>Map</v>
  </rv>
  <rv s="0">
    <v>536870912</v>
    <v>Southeast Sulawesi</v>
    <v>4aff599f-5e3f-801e-344a-16dcaacba1b8</v>
    <v>en-AU</v>
    <v>Map</v>
  </rv>
  <rv s="0">
    <v>536870912</v>
    <v>North Kalimantan</v>
    <v>669e45da-91e6-45ec-af06-a29b2ed52f69</v>
    <v>en-AU</v>
    <v>Map</v>
  </rv>
  <rv s="4">
    <v>7</v>
  </rv>
  <rv s="1">
    <fb>0.10230449477737399</fb>
    <v>37</v>
  </rv>
  <rv s="4">
    <v>8</v>
  </rv>
  <rv s="1">
    <fb>0.30099999999999999</fb>
    <v>37</v>
  </rv>
  <rv s="1">
    <fb>4.6869997978210398E-2</fb>
    <v>45</v>
  </rv>
  <rv s="1">
    <fb>151509724</fb>
    <v>12</v>
  </rv>
  <rv s="6">
    <v>#VALUE!</v>
    <v>en-AU</v>
    <v>b4a5bd62-2259-21e3-4627-bf249ae6ee84</v>
    <v>536870912</v>
    <v>1</v>
    <v>55</v>
    <v>35</v>
    <v>Indonesia</v>
    <v>8</v>
    <v>9</v>
    <v>Map</v>
    <v>10</v>
    <v>56</v>
    <v>ID</v>
    <v>101</v>
    <v>102</v>
    <v>103</v>
    <v>104</v>
    <v>105</v>
    <v>106</v>
    <v>107</v>
    <v>108</v>
    <v>109</v>
    <v>IDR</v>
    <v>Indonesia, officially the Republic of Indonesia, is a country in Southeast Asia and Oceania between the Indian and Pacific oceans. It consists of more than seventeen thousand islands, including Sumatra, Java, Sulawesi, and parts of Borneo and New Guinea. Indonesia is the world's largest island country and the 14th-largest country by land area, at 1,904,569 square kilometres. With more than 270 million people, Indonesia is the world's fourth-most populous country and the most populous Muslim-majority country. Java, the world's most populous island, is home to more than half of the country's population.</v>
    <v>110</v>
    <v>111</v>
    <v>112</v>
    <v>113</v>
    <v>114</v>
    <v>115</v>
    <v>116</v>
    <v>117</v>
    <v>118</v>
    <v>119</v>
    <v>120</v>
    <v>124</v>
    <v>125</v>
    <v>126</v>
    <v>127</v>
    <v>128</v>
    <v>129</v>
    <v>Indonesia</v>
    <v>Indonesia Raya</v>
    <v>130</v>
    <v>Republic of Indonesia</v>
    <v>131</v>
    <v>132</v>
    <v>133</v>
    <v>134</v>
    <v>135</v>
    <v>136</v>
    <v>137</v>
    <v>138</v>
    <v>139</v>
    <v>140</v>
    <v>141</v>
    <v>175</v>
    <v>176</v>
    <v>177</v>
    <v>178</v>
    <v>179</v>
    <v>Indonesia</v>
    <v>180</v>
    <v>mdp/vdpid/111</v>
  </rv>
  <rv s="0">
    <v>536870912</v>
    <v>Everglades</v>
    <v>06368b79-0b63-efcd-976c-d9fddb294bfb</v>
    <v>en-AU</v>
    <v>Map</v>
  </rv>
  <rv s="0">
    <v>536870912</v>
    <v>Florida</v>
    <v>5fece3f4-e8e8-4159-843e-f725a930ad50</v>
    <v>en-AU</v>
    <v>Map</v>
  </rv>
  <rv s="0">
    <v>536870912</v>
    <v>Broward County</v>
    <v>cf5e8599-9690-9e20-ba91-9e988de7800e</v>
    <v>en-AU</v>
    <v>Map</v>
  </rv>
  <rv s="1">
    <fb>1900</fb>
    <v>12</v>
  </rv>
  <rv s="0">
    <v>536870912</v>
    <v>United States</v>
    <v>5232ed96-85b1-2edb-12c6-63e6c597a1de</v>
    <v>en-AU</v>
    <v>Map</v>
  </rv>
  <rv s="2">
    <v>3</v>
    <v>10</v>
    <v>62</v>
    <v>0</v>
    <v>Image of Everglades</v>
  </rv>
  <rv s="1">
    <fb>26</fb>
    <v>14</v>
  </rv>
  <rv s="3">
    <v>https://www.bing.com/search?q=everglades+ecosystem&amp;form=skydnc</v>
    <v>Learn more on Bing</v>
  </rv>
  <rv s="1">
    <fb>-80.7</fb>
    <v>14</v>
  </rv>
  <rv s="4">
    <v>9</v>
  </rv>
  <rv s="7">
    <v>#VALUE!</v>
    <v>en-AU</v>
    <v>06368b79-0b63-efcd-976c-d9fddb294bfb</v>
    <v>536870912</v>
    <v>1</v>
    <v>59</v>
    <v>60</v>
    <v>Everglades</v>
    <v>8</v>
    <v>9</v>
    <v>Map</v>
    <v>10</v>
    <v>61</v>
    <v>183</v>
    <v>184</v>
    <v>185</v>
    <v>186</v>
    <v>The Everglades is a natural region of tropical wetlands in the southern portion of the U.S. state of Florida, comprising the southern half of a large drainage basin within the Neotropical realm. The ecosystem it forms is not presently found anywhere else on earth. The system begins near Orlando with the Kissimmee River, which discharges into the vast but shallow Lake Okeechobee. Water leaving the lake in the wet season forms a slow-moving river 60 miles wide and over 100 miles long, flowing southward across a limestone shelf to Florida Bay at the southern end of the state. The Everglades experience a wide range of weather patterns, from frequent flooding in the wet season to drought in the dry season. Throughout the 20th century, the Everglades suffered significant loss of habitat and environmental degradation.</v>
    <v>187</v>
    <v>188</v>
    <v>189</v>
    <v>190</v>
    <v>Everglades</v>
    <v>191</v>
    <v>Everglades</v>
    <v>mdp/vdpid/5502097671092961281</v>
  </rv>
  <rv s="1">
    <fb>170304</fb>
    <v>12</v>
  </rv>
  <rv s="1">
    <fb>116240</fb>
    <v>12</v>
  </rv>
  <rv s="0">
    <v>536870912</v>
    <v>Tallahassee</v>
    <v>fe8036d9-2764-4483-9405-f07a59b69915</v>
    <v>en-AU</v>
    <v>Map</v>
  </rv>
  <rv s="1">
    <fb>7300494</fb>
    <v>12</v>
  </rv>
  <rv s="1">
    <fb>9301642</fb>
    <v>12</v>
  </rv>
  <rv s="2">
    <v>4</v>
    <v>10</v>
    <v>72</v>
    <v>0</v>
    <v>Image of Florida</v>
  </rv>
  <rv s="0">
    <v>536870912</v>
    <v>Jacksonville</v>
    <v>8bd6021b-ea7f-4470-a29b-042b1c82e07f</v>
    <v>en-AU</v>
    <v>Map</v>
  </rv>
  <rv s="0">
    <v>805306368</v>
    <v>Ron DeSantis (Governor)</v>
    <v>1ed346c3-9ad7-8e78-ae55-5ed54b15749a</v>
    <v>en-AU</v>
    <v>Generic</v>
  </rv>
  <rv s="4">
    <v>10</v>
  </rv>
  <rv s="3">
    <v>https://www.bing.com/search?q=florida&amp;form=skydnc</v>
    <v>Learn more on Bing</v>
  </rv>
  <rv s="1">
    <fb>1002</fb>
    <v>43</v>
  </rv>
  <rv s="1">
    <fb>47507</fb>
    <v>43</v>
  </rv>
  <rv s="1">
    <fb>159000</fb>
    <v>43</v>
  </rv>
  <rv s="1">
    <fb>2.63</fb>
    <v>38</v>
  </rv>
  <rv s="1">
    <fb>21670000</fb>
    <v>12</v>
  </rv>
  <rv s="1">
    <fb>9.6000000000000002E-2</fb>
    <v>37</v>
  </rv>
  <rv s="1">
    <fb>0.19399999999999998</fb>
    <v>37</v>
  </rv>
  <rv s="1">
    <fb>5.0000000000000001E-3</fb>
    <v>73</v>
  </rv>
  <rv s="1">
    <fb>0.27300000000000002</fb>
    <v>37</v>
  </rv>
  <rv s="1">
    <fb>0.16800000000000001</fb>
    <v>37</v>
  </rv>
  <rv s="1">
    <fb>0.19699999999999998</fb>
    <v>37</v>
  </rv>
  <rv s="1">
    <fb>0.86900000000000011</fb>
    <v>37</v>
  </rv>
  <rv s="1">
    <fb>0.245</fb>
    <v>37</v>
  </rv>
  <rv s="1">
    <fb>0.58799999999999997</fb>
    <v>37</v>
  </rv>
  <rv s="1">
    <fb>1E-3</fb>
    <v>37</v>
  </rv>
  <rv s="1">
    <fb>8.5000000000000006E-2</fb>
    <v>37</v>
  </rv>
  <rv s="1">
    <fb>0.02</fb>
    <v>37</v>
  </rv>
  <rv s="1">
    <fb>0.20300000000000001</fb>
    <v>37</v>
  </rv>
  <rv s="1">
    <fb>5.4000000000000006E-2</fb>
    <v>37</v>
  </rv>
  <rv s="1">
    <fb>0.77700000000000002</fb>
    <v>37</v>
  </rv>
  <rv s="4">
    <v>11</v>
  </rv>
  <rv s="8">
    <v>#VALUE!</v>
    <v>en-AU</v>
    <v>5fece3f4-e8e8-4159-843e-f725a930ad50</v>
    <v>536870912</v>
    <v>1</v>
    <v>69</v>
    <v>70</v>
    <v>Florida</v>
    <v>8</v>
    <v>9</v>
    <v>Map</v>
    <v>10</v>
    <v>71</v>
    <v>US-FL</v>
    <v>193</v>
    <v>194</v>
    <v>195</v>
    <v>186</v>
    <v>Florida is a state located in the Southeastern region of the United States. With a population of over 21 million, Florida is the third-most populous and the 22nd-most extensive of the 50 United States. The state is bordered to the west by the Gulf of Mexico, to the northwest by Alabama, to the north by Georgia, to the east by the Atlantic Ocean, and to the south by the Straits of Florida. The state's capital is Tallahassee and its most populous municipality is Jacksonville. The Miami metropolitan area, with a population of almost 6.2 million, is the most populous urban area in Florida and the seventh-most populous in the United States. Other urban areas in the state with a population of more than one million are Tampa Bay, Orlando, and Jacksonville. Florida's $1.0 trillion economy is the fourth-largest of any U.S. state, and if it were a country, Florida would be the 16th-largest economy in the world.</v>
    <v>196</v>
    <v>197</v>
    <v>198</v>
    <v>199</v>
    <v>201</v>
    <v>202</v>
    <v>203</v>
    <v>204</v>
    <v>205</v>
    <v>Florida</v>
    <v>206</v>
    <v>207</v>
    <v>208</v>
    <v>209</v>
    <v>210</v>
    <v>137</v>
    <v>211</v>
    <v>212</v>
    <v>213</v>
    <v>214</v>
    <v>215</v>
    <v>216</v>
    <v>217</v>
    <v>218</v>
    <v>219</v>
    <v>220</v>
    <v>221</v>
    <v>222</v>
    <v>223</v>
    <v>Florida</v>
    <v>mdp/vdpid/11032</v>
  </rv>
  <rv s="1">
    <fb>0.44369067999501505</fb>
    <v>37</v>
  </rv>
  <rv s="1">
    <fb>9833517</fb>
    <v>12</v>
  </rv>
  <rv s="1">
    <fb>1359000</fb>
    <v>12</v>
  </rv>
  <rv s="1">
    <fb>11.6</fb>
    <v>38</v>
  </rv>
  <rv s="1">
    <fb>1</fb>
    <v>39</v>
  </rv>
  <rv s="0">
    <v>536870912</v>
    <v>Washington, D.C.</v>
    <v>216726d1-8987-06d3-5eff-823da05c3d3c</v>
    <v>en-AU</v>
    <v>Map</v>
  </rv>
  <rv s="1">
    <fb>5006302.0769999996</fb>
    <v>12</v>
  </rv>
  <rv s="1">
    <fb>117.244195476228</fb>
    <v>40</v>
  </rv>
  <rv s="1">
    <fb>1.8122100752601501E-2</fb>
    <v>37</v>
  </rv>
  <rv s="1">
    <fb>12993.961824772699</fb>
    <v>12</v>
  </rv>
  <rv s="1">
    <fb>1.7295</fb>
    <v>38</v>
  </rv>
  <rv s="1">
    <fb>0.339297856663409</fb>
    <v>37</v>
  </rv>
  <rv s="1">
    <fb>82.427828245269197</fb>
    <v>41</v>
  </rv>
  <rv s="1">
    <fb>0.71</fb>
    <v>42</v>
  </rv>
  <rv s="1">
    <fb>20807000000000</fb>
    <v>43</v>
  </rv>
  <rv s="1">
    <fb>1.0182144</fb>
    <v>37</v>
  </rv>
  <rv s="1">
    <fb>0.88167390000000001</fb>
    <v>37</v>
  </rv>
  <rv s="2">
    <v>5</v>
    <v>10</v>
    <v>85</v>
    <v>0</v>
    <v>Image of United States</v>
  </rv>
  <rv s="1">
    <fb>5.6</fb>
    <v>41</v>
  </rv>
  <rv s="0">
    <v>536870912</v>
    <v>New York City</v>
    <v>60d5dc2b-c915-460b-b722-c9e3485499ca</v>
    <v>en-AU</v>
    <v>Map</v>
  </rv>
  <rv s="0">
    <v>805306368</v>
    <v>Joe Biden (President)</v>
    <v>cad484f9-be75-7a78-12dd-16233f823cd7</v>
    <v>en-AU</v>
    <v>Generic</v>
  </rv>
  <rv s="0">
    <v>805306368</v>
    <v>Kamala Harris (Vice President)</v>
    <v>ef5cf66f-32b7-7271-286a-8e8313eda5c5</v>
    <v>en-AU</v>
    <v>Generic</v>
  </rv>
  <rv s="4">
    <v>12</v>
  </rv>
  <rv s="3">
    <v>https://www.bing.com/search?q=united+states&amp;form=skydnc</v>
    <v>Learn more on Bing</v>
  </rv>
  <rv s="1">
    <fb>78.539024390243895</fb>
    <v>41</v>
  </rv>
  <rv s="1">
    <fb>30436313050000</fb>
    <v>43</v>
  </rv>
  <rv s="1">
    <fb>19</fb>
    <v>41</v>
  </rv>
  <rv s="1">
    <fb>7.25</fb>
    <v>42</v>
  </rv>
  <rv s="4">
    <v>13</v>
  </rv>
  <rv s="1">
    <fb>0.1108387988</fb>
    <v>37</v>
  </rv>
  <rv s="1">
    <fb>2.6120000000000001</fb>
    <v>38</v>
  </rv>
  <rv s="1">
    <fb>328239523</fb>
    <v>12</v>
  </rv>
  <rv s="1">
    <fb>0.22600000000000001</fb>
    <v>37</v>
  </rv>
  <rv s="1">
    <fb>0.30499999999999999</fb>
    <v>37</v>
  </rv>
  <rv s="1">
    <fb>0.46799999999999997</fb>
    <v>37</v>
  </rv>
  <rv s="1">
    <fb>1.7000000000000001E-2</fb>
    <v>37</v>
  </rv>
  <rv s="1">
    <fb>5.0999999999999997E-2</fb>
    <v>37</v>
  </rv>
  <rv s="1">
    <fb>0.10300000000000001</fb>
    <v>37</v>
  </rv>
  <rv s="1">
    <fb>0.153</fb>
    <v>37</v>
  </rv>
  <rv s="1">
    <fb>0.62048999786377002</fb>
    <v>37</v>
  </rv>
  <rv s="0">
    <v>536870912</v>
    <v>New York</v>
    <v>caeb7b9a-f5d7-4686-8fb5-cf7628296b13</v>
    <v>en-AU</v>
    <v>Map</v>
  </rv>
  <rv s="0">
    <v>536870912</v>
    <v>Washington</v>
    <v>e8a0d824-4c94-2f90-256a-a6adfa28f789</v>
    <v>en-AU</v>
    <v>Map</v>
  </rv>
  <rv s="0">
    <v>536870912</v>
    <v>Washington</v>
    <v>982ad551-fd5d-45df-bd70-bf704dd576e4</v>
    <v>en-AU</v>
    <v>Map</v>
  </rv>
  <rv s="0">
    <v>536870912</v>
    <v>New Jersey</v>
    <v>05277898-b62b-4878-8632-09d29756a2ff</v>
    <v>en-AU</v>
    <v>Map</v>
  </rv>
  <rv s="0">
    <v>536870912</v>
    <v>South Carolina</v>
    <v>810015e8-b10b-4232-9e2c-de87a67bd26e</v>
    <v>en-AU</v>
    <v>Map</v>
  </rv>
  <rv s="0">
    <v>536870912</v>
    <v>Kentucky</v>
    <v>108dfd18-4626-481a-8dfa-18f64e6eac84</v>
    <v>en-AU</v>
    <v>Map</v>
  </rv>
  <rv s="0">
    <v>536870912</v>
    <v>California</v>
    <v>3009d91d-d582-4c34-85ba-772ba09e5be1</v>
    <v>en-AU</v>
    <v>Map</v>
  </rv>
  <rv s="0">
    <v>536870912</v>
    <v>Missouri</v>
    <v>6185f8cb-44e1-4da6-9bf0-b75286aeb591</v>
    <v>en-AU</v>
    <v>Map</v>
  </rv>
  <rv s="0">
    <v>536870912</v>
    <v>Illinois</v>
    <v>4131acb8-628a-4241-8920-ca79eab9dade</v>
    <v>en-AU</v>
    <v>Map</v>
  </rv>
  <rv s="0">
    <v>536870912</v>
    <v>Hawaii</v>
    <v>b6f01eaf-aecf-44f6-b64d-1f6e982365c3</v>
    <v>en-AU</v>
    <v>Map</v>
  </rv>
  <rv s="0">
    <v>536870912</v>
    <v>Nevada</v>
    <v>c2157d7e-617e-4517-80f8-1b08113afc14</v>
    <v>en-AU</v>
    <v>Map</v>
  </rv>
  <rv s="0">
    <v>536870912</v>
    <v>Pennsylvania</v>
    <v>6304580e-c803-4266-818a-971619176547</v>
    <v>en-AU</v>
    <v>Map</v>
  </rv>
  <rv s="0">
    <v>536870912</v>
    <v>Louisiana</v>
    <v>0ca1e87f-e2f6-43fb-8deb-d22bd09a9cae</v>
    <v>en-AU</v>
    <v>Map</v>
  </rv>
  <rv s="0">
    <v>536870912</v>
    <v>Texas</v>
    <v>00a23ccd-3344-461c-8b9f-c2bb55be5815</v>
    <v>en-AU</v>
    <v>Map</v>
  </rv>
  <rv s="0">
    <v>536870912</v>
    <v>Michigan</v>
    <v>162411c2-b757-495d-aa81-93942fae2f7e</v>
    <v>en-AU</v>
    <v>Map</v>
  </rv>
  <rv s="0">
    <v>536870912</v>
    <v>Maryland</v>
    <v>4c472f4d-06a8-4d90-8bb8-da4d168c73fe</v>
    <v>en-AU</v>
    <v>Map</v>
  </rv>
  <rv s="0">
    <v>536870912</v>
    <v>Alaska</v>
    <v>31c4c7a1-54e7-4306-ac9b-f1b02e85bda5</v>
    <v>en-AU</v>
    <v>Map</v>
  </rv>
  <rv s="0">
    <v>536870912</v>
    <v>Ohio</v>
    <v>6f3df7da-1ef6-48e3-b2b3-b5b5fce3e846</v>
    <v>en-AU</v>
    <v>Map</v>
  </rv>
  <rv s="0">
    <v>536870912</v>
    <v>West Virginia</v>
    <v>8a47255a-fae3-4faa-aa32-c6f384cb6c1d</v>
    <v>en-AU</v>
    <v>Map</v>
  </rv>
  <rv s="0">
    <v>536870912</v>
    <v>Wyoming</v>
    <v>bff03ad6-2b7f-400b-a76e-eb9fc4a93961</v>
    <v>en-AU</v>
    <v>Map</v>
  </rv>
  <rv s="0">
    <v>536870912</v>
    <v>Virginia</v>
    <v>7eee9976-e8a7-472c-ada1-007208abd678</v>
    <v>en-AU</v>
    <v>Map</v>
  </rv>
  <rv s="0">
    <v>536870912</v>
    <v>Connecticut</v>
    <v>b3ca6523-435e-4a3b-8f78-1ad900a52cf8</v>
    <v>en-AU</v>
    <v>Map</v>
  </rv>
  <rv s="0">
    <v>536870912</v>
    <v>Iowa</v>
    <v>77850824-b07a-487a-af58-37f9949afc27</v>
    <v>en-AU</v>
    <v>Map</v>
  </rv>
  <rv s="0">
    <v>536870912</v>
    <v>North Dakota</v>
    <v>77fbc744-3efe-4aa9-9e8e-f8034f06b941</v>
    <v>en-AU</v>
    <v>Map</v>
  </rv>
  <rv s="0">
    <v>536870912</v>
    <v>Oregon</v>
    <v>cacd36fd-7c62-43e2-a632-64a2a1811933</v>
    <v>en-AU</v>
    <v>Map</v>
  </rv>
  <rv s="0">
    <v>536870912</v>
    <v>Massachusetts</v>
    <v>845219d5-3650-4199-b926-964ca27c863c</v>
    <v>en-AU</v>
    <v>Map</v>
  </rv>
  <rv s="0">
    <v>536870912</v>
    <v>Oklahoma</v>
    <v>cbcf556f-952a-4665-bb95-0500b27f9976</v>
    <v>en-AU</v>
    <v>Map</v>
  </rv>
  <rv s="0">
    <v>536870912</v>
    <v>Montana</v>
    <v>447d6cd5-53f6-4c8f-bf6c-9ff228415c3b</v>
    <v>en-AU</v>
    <v>Map</v>
  </rv>
  <rv s="0">
    <v>536870912</v>
    <v>Arizona</v>
    <v>bf973f46-5962-4997-a7ba-a05f1aa2a9f9</v>
    <v>en-AU</v>
    <v>Map</v>
  </rv>
  <rv s="0">
    <v>536870912</v>
    <v>Alabama</v>
    <v>376f8b06-52f6-4e72-a31d-311a3563e645</v>
    <v>en-AU</v>
    <v>Map</v>
  </rv>
  <rv s="0">
    <v>536870912</v>
    <v>Wisconsin</v>
    <v>cb4d2853-06f4-4467-8e7c-4e31cbb35cb2</v>
    <v>en-AU</v>
    <v>Map</v>
  </rv>
  <rv s="0">
    <v>536870912</v>
    <v>Georgia</v>
    <v>84604bc7-2c47-4f8d-8ea5-b6ac8c018a20</v>
    <v>en-AU</v>
    <v>Map</v>
  </rv>
  <rv s="0">
    <v>536870912</v>
    <v>Mississippi</v>
    <v>6af619ca-217d-49c0-9a86-153fc7fbcd78</v>
    <v>en-AU</v>
    <v>Map</v>
  </rv>
  <rv s="0">
    <v>536870912</v>
    <v>North Carolina</v>
    <v>9e2bf053-dd80-4646-8f26-65075e7085c0</v>
    <v>en-AU</v>
    <v>Map</v>
  </rv>
  <rv s="0">
    <v>536870912</v>
    <v>Utah</v>
    <v>c6705e44-d27f-4240-95a2-54e802e3b524</v>
    <v>en-AU</v>
    <v>Map</v>
  </rv>
  <rv s="0">
    <v>536870912</v>
    <v>New Mexico</v>
    <v>a16d3636-4349-41c7-a77e-89e34b26a8ad</v>
    <v>en-AU</v>
    <v>Map</v>
  </rv>
  <rv s="0">
    <v>536870912</v>
    <v>New Hampshire</v>
    <v>9ca71997-cc97-46eb-8911-fac32f80b0b1</v>
    <v>en-AU</v>
    <v>Map</v>
  </rv>
  <rv s="0">
    <v>536870912</v>
    <v>Delaware</v>
    <v>8ad617cc-3d7a-4b3c-a787-098de959ccc4</v>
    <v>en-AU</v>
    <v>Map</v>
  </rv>
  <rv s="0">
    <v>536870912</v>
    <v>South Dakota</v>
    <v>9cee0b65-d357-479e-a066-31c634648f47</v>
    <v>en-AU</v>
    <v>Map</v>
  </rv>
  <rv s="0">
    <v>536870912</v>
    <v>Nebraska</v>
    <v>3e64ff5d-6b40-4dbe-91b1-0e554e892496</v>
    <v>en-AU</v>
    <v>Map</v>
  </rv>
  <rv s="0">
    <v>536870912</v>
    <v>Kansas</v>
    <v>6e527b71-bd3e-4bc1-b1c0-59d288b4fd5e</v>
    <v>en-AU</v>
    <v>Map</v>
  </rv>
  <rv s="0">
    <v>536870912</v>
    <v>Maine</v>
    <v>d62dd683-9cf9-4db9-a497-d810d529592b</v>
    <v>en-AU</v>
    <v>Map</v>
  </rv>
  <rv s="0">
    <v>536870912</v>
    <v>Indiana</v>
    <v>109f7e5a-efbb-4953-b4b8-cb812ce1ff5d</v>
    <v>en-AU</v>
    <v>Map</v>
  </rv>
  <rv s="0">
    <v>536870912</v>
    <v>Minnesota</v>
    <v>77f97f6f-7e93-46e5-b486-6198effe8dea</v>
    <v>en-AU</v>
    <v>Map</v>
  </rv>
  <rv s="0">
    <v>536870912</v>
    <v>Vermont</v>
    <v>221864cc-447e-4e78-847c-59e485d73bff</v>
    <v>en-AU</v>
    <v>Map</v>
  </rv>
  <rv s="0">
    <v>536870912</v>
    <v>Rhode Island</v>
    <v>65a08f52-b469-4f7c-8353-9b3c0b2a5752</v>
    <v>en-AU</v>
    <v>Map</v>
  </rv>
  <rv s="0">
    <v>536870912</v>
    <v>Idaho</v>
    <v>ecd30387-20fa-4523-9045-e2860154b5e9</v>
    <v>en-AU</v>
    <v>Map</v>
  </rv>
  <rv s="0">
    <v>536870912</v>
    <v>Arkansas</v>
    <v>b939db72-08f2-4ea6-a16a-a53bf32e6612</v>
    <v>en-AU</v>
    <v>Map</v>
  </rv>
  <rv s="0">
    <v>536870912</v>
    <v>Colorado</v>
    <v>a070c5c2-b22d-41d8-b869-f20e583c4f80</v>
    <v>en-AU</v>
    <v>Map</v>
  </rv>
  <rv s="0">
    <v>536870912</v>
    <v>Tennessee</v>
    <v>9bbc9c72-1bf1-4ef6-b66d-a6cdef70f4f3</v>
    <v>en-AU</v>
    <v>Map</v>
  </rv>
  <rv s="0">
    <v>536870912</v>
    <v>Puerto Rico</v>
    <v>72752f4d-11d3-5470-b64e-b9e012b0520f</v>
    <v>en-AU</v>
    <v>Map</v>
  </rv>
  <rv s="0">
    <v>536870912</v>
    <v>United States Virgin Islands</v>
    <v>38bd827b-bc00-140e-85be-46a96078429c</v>
    <v>en-AU</v>
    <v>Map</v>
  </rv>
  <rv s="0">
    <v>536870912</v>
    <v>American Samoa</v>
    <v>12d04d63-b9b5-855b-0821-b32474a729a4</v>
    <v>en-AU</v>
    <v>Map</v>
  </rv>
  <rv s="0">
    <v>536870912</v>
    <v>Guam</v>
    <v>f842c067-b461-3084-6a3b-6c6c7431fc9a</v>
    <v>en-AU</v>
    <v>Map</v>
  </rv>
  <rv s="0">
    <v>536870912</v>
    <v>Northern Mariana Islands</v>
    <v>f4475436-adda-9ff0-b5fe-6c3dff0e26be</v>
    <v>en-AU</v>
    <v>Map</v>
  </rv>
  <rv s="0">
    <v>536870912</v>
    <v>United States Minor Outlying Islands</v>
    <v>0a148d8f-0026-1089-40fb-cf776177ba31</v>
    <v>en-AU</v>
    <v>Map</v>
  </rv>
  <rv s="4">
    <v>14</v>
  </rv>
  <rv s="1">
    <fb>9.5866513904898809E-2</fb>
    <v>37</v>
  </rv>
  <rv s="4">
    <v>15</v>
  </rv>
  <rv s="1">
    <fb>0.36599999999999999</fb>
    <v>37</v>
  </rv>
  <rv s="1">
    <fb>0.14699999999999999</fb>
    <v>45</v>
  </rv>
  <rv s="1">
    <fb>270663028</fb>
    <v>12</v>
  </rv>
  <rv s="6">
    <v>#VALUE!</v>
    <v>en-AU</v>
    <v>5232ed96-85b1-2edb-12c6-63e6c597a1de</v>
    <v>536870912</v>
    <v>1</v>
    <v>83</v>
    <v>35</v>
    <v>United States</v>
    <v>8</v>
    <v>9</v>
    <v>Map</v>
    <v>10</v>
    <v>84</v>
    <v>US</v>
    <v>225</v>
    <v>226</v>
    <v>227</v>
    <v>228</v>
    <v>229</v>
    <v>230</v>
    <v>231</v>
    <v>232</v>
    <v>233</v>
    <v>USD</v>
    <v>The United States of America, commonly known as the United States or America, is a country primarily located in North America. It consists of 50 states, a federal district, five major self-governing territories, 326 Indian reservations, and some minor possessions. At 3.8 million square miles, it is the world's third- or fourth-largest country by total area. With a population of more than 328 million people, it is the third most populous country in the world. The national capital is Washington, D.C., and the most populous city is New York City.</v>
    <v>234</v>
    <v>235</v>
    <v>236</v>
    <v>237</v>
    <v>238</v>
    <v>239</v>
    <v>240</v>
    <v>241</v>
    <v>242</v>
    <v>243</v>
    <v>244</v>
    <v>247</v>
    <v>248</v>
    <v>249</v>
    <v>250</v>
    <v>251</v>
    <v>252</v>
    <v>United States</v>
    <v>The Star-Spangled Banner</v>
    <v>253</v>
    <v>United States of America</v>
    <v>254</v>
    <v>255</v>
    <v>256</v>
    <v>257</v>
    <v>258</v>
    <v>259</v>
    <v>260</v>
    <v>261</v>
    <v>262</v>
    <v>263</v>
    <v>264</v>
    <v>321</v>
    <v>322</v>
    <v>323</v>
    <v>324</v>
    <v>325</v>
    <v>United States</v>
    <v>326</v>
    <v>mdp/vdpid/244</v>
  </rv>
  <rv s="0">
    <v>536870912</v>
    <v>New Caledonia</v>
    <v>25b2aeab-b390-d01e-1f7f-90be767bd899</v>
    <v>en-AU</v>
    <v>Map</v>
  </rv>
  <rv s="1">
    <fb>0.10078774917569101</fb>
    <v>37</v>
  </rv>
  <rv s="1">
    <fb>18575</fb>
    <v>12</v>
  </rv>
  <rv s="1">
    <fb>14.5</fb>
    <v>38</v>
  </rv>
  <rv s="1">
    <fb>687</fb>
    <v>39</v>
  </rv>
  <rv s="0">
    <v>536870912</v>
    <v>Nouméa</v>
    <v>911ffc0f-d3ab-c5d7-1078-0f069bb6b06b</v>
    <v>en-AU</v>
    <v>Map</v>
  </rv>
  <rv s="1">
    <fb>5328.1509999999998</fb>
    <v>12</v>
  </rv>
  <rv s="1">
    <fb>106.95976842723501</fb>
    <v>40</v>
  </rv>
  <rv s="1">
    <fb>5.7831743552115298E-3</fb>
    <v>37</v>
  </rv>
  <rv s="1">
    <fb>1.97</fb>
    <v>38</v>
  </rv>
  <rv s="1">
    <fb>0.45897155361050301</fb>
    <v>37</v>
  </rv>
  <rv s="1">
    <fb>2682347064.3642001</fb>
    <v>43</v>
  </rv>
  <rv s="2">
    <v>6</v>
    <v>10</v>
    <v>94</v>
    <v>0</v>
    <v>Image of New Caledonia</v>
  </rv>
  <rv s="0">
    <v>805306368</v>
    <v>Philippe Germain (President)</v>
    <v>52d4e6dc-9011-1ecb-1401-f3f440beb99e</v>
    <v>en-AU</v>
    <v>Generic</v>
  </rv>
  <rv s="4">
    <v>16</v>
  </rv>
  <rv s="3">
    <v>https://www.bing.com/search?q=new+caledonia&amp;form=skydnc</v>
    <v>Learn more on Bing</v>
  </rv>
  <rv s="1">
    <fb>77.148780487804899</fb>
    <v>41</v>
  </rv>
  <rv s="4">
    <v>17</v>
  </rv>
  <rv s="1">
    <fb>1.982</fb>
    <v>38</v>
  </rv>
  <rv s="1">
    <fb>287800</fb>
    <v>12</v>
  </rv>
  <rv s="1">
    <fb>0.63057998657226599</fb>
    <v>37</v>
  </rv>
  <rv s="4">
    <v>18</v>
  </rv>
  <rv s="1">
    <fb>0.128000001907349</fb>
    <v>45</v>
  </rv>
  <rv s="1">
    <fb>204637</fb>
    <v>12</v>
  </rv>
  <rv s="9">
    <v>#VALUE!</v>
    <v>en-AU</v>
    <v>25b2aeab-b390-d01e-1f7f-90be767bd899</v>
    <v>536870912</v>
    <v>1</v>
    <v>91</v>
    <v>92</v>
    <v>New Caledonia</v>
    <v>8</v>
    <v>9</v>
    <v>Map</v>
    <v>10</v>
    <v>93</v>
    <v>NC</v>
    <v>329</v>
    <v>330</v>
    <v>331</v>
    <v>332</v>
    <v>333</v>
    <v>334</v>
    <v>335</v>
    <v>336</v>
    <v>New Caledonia is a special collectivity of France in the southwest Pacific Ocean, south of Vanuatu, about 1,210 km east of Australia and 17,000 km from Metropolitan France. The archipelago, part of the Melanesia subregion, includes the main island of Grande Terre, the Loyalty Islands, the Chesterfield Islands, the Belep archipelago, the Isle of Pines, and a few remote islets. The Chesterfield Islands are in the Coral Sea. French people, especially locals, call Grande Terre Le Caillou.</v>
    <v>337</v>
    <v>338</v>
    <v>339</v>
    <v>340</v>
    <v>333</v>
    <v>342</v>
    <v>343</v>
    <v>344</v>
    <v>New Caledonia</v>
    <v>Soyons unis, devenons frères</v>
    <v>345</v>
    <v>Territory of New Caledonia and Dependencies</v>
    <v>346</v>
    <v>347</v>
    <v>348</v>
    <v>349</v>
    <v>350</v>
    <v>New Caledonia</v>
    <v>351</v>
    <v>mdp/vdpid/170</v>
  </rv>
  <rv s="0">
    <v>536870912</v>
    <v>Corsica</v>
    <v>7dae6ff4-03ba-2162-da4b-d4cf544ad43f</v>
    <v>en-AU</v>
    <v>Map</v>
  </rv>
  <rv s="1">
    <fb>8680</fb>
    <v>12</v>
  </rv>
  <rv s="0">
    <v>536870912</v>
    <v>Ajaccio</v>
    <v>6b67a41a-84b3-8ed8-3b2d-44d3342d6fc8</v>
    <v>en-AU</v>
    <v>Map</v>
  </rv>
  <rv s="0">
    <v>536870912</v>
    <v>France</v>
    <v>c7bfe2de-4f82-e23c-ae42-8544b5b5c0ea</v>
    <v>en-AU</v>
    <v>Map</v>
  </rv>
  <rv s="2">
    <v>7</v>
    <v>10</v>
    <v>99</v>
    <v>0</v>
    <v>Image of Corsica</v>
  </rv>
  <rv s="0">
    <v>536870912</v>
    <v>Canton of Bastia-4</v>
    <v>21ef27e0-c50c-aa82-d465-1ffa41a8ca99</v>
    <v>en-AU</v>
    <v>Map</v>
  </rv>
  <rv s="4">
    <v>19</v>
  </rv>
  <rv s="3">
    <v>https://www.bing.com/search?q=corsica&amp;form=skydnc</v>
    <v>Learn more on Bing</v>
  </rv>
  <rv s="1">
    <fb>330455</fb>
    <v>12</v>
  </rv>
  <rv s="4">
    <v>20</v>
  </rv>
  <rv s="10">
    <v>#VALUE!</v>
    <v>en-AU</v>
    <v>7dae6ff4-03ba-2162-da4b-d4cf544ad43f</v>
    <v>536870912</v>
    <v>1</v>
    <v>96</v>
    <v>97</v>
    <v>Corsica</v>
    <v>8</v>
    <v>9</v>
    <v>Map</v>
    <v>10</v>
    <v>98</v>
    <v>FR-COR</v>
    <v>354</v>
    <v>355</v>
    <v>356</v>
    <v>Corsica is an island in the Mediterranean Sea and politically one of the eighteen regions of France. It is the fourth-largest island in the Mediterranean and lies southeast of the French mainland, west of the Italian Peninsula and immediately north of the Italian island of Sardinia, the land mass nearest to it. A single chain of mountains makes up two-thirds of the island. In 2016, it had a population of 330,455.</v>
    <v>357</v>
    <v>358</v>
    <v>359</v>
    <v>360</v>
    <v>Corsica</v>
    <v>361</v>
    <v>362</v>
    <v>Corsica</v>
    <v>mdp/vdpid/10038703</v>
  </rv>
  <rv s="0">
    <v>536870912</v>
    <v>Costa Rica</v>
    <v>f5e3b04e-cbe6-130c-d1c8-899095cd5757</v>
    <v>en-AU</v>
    <v>Map</v>
  </rv>
  <rv s="1">
    <fb>0.34459459459459502</fb>
    <v>37</v>
  </rv>
  <rv s="1">
    <fb>51100</fb>
    <v>12</v>
  </rv>
  <rv s="1">
    <fb>10000</fb>
    <v>12</v>
  </rv>
  <rv s="1">
    <fb>13.971</fb>
    <v>38</v>
  </rv>
  <rv s="1">
    <fb>506</fb>
    <v>39</v>
  </rv>
  <rv s="0">
    <v>536870912</v>
    <v>San Jose</v>
    <v>b2b18307-dcfe-e3ce-b41f-986fcc0a9689</v>
    <v>en-AU</v>
    <v>Map</v>
  </rv>
  <rv s="1">
    <fb>8023.3959999999997</fb>
    <v>12</v>
  </rv>
  <rv s="1">
    <fb>128.845869400021</fb>
    <v>40</v>
  </rv>
  <rv s="1">
    <fb>2.0962025659294899E-2</fb>
    <v>37</v>
  </rv>
  <rv s="1">
    <fb>1942.48816990297</fb>
    <v>12</v>
  </rv>
  <rv s="1">
    <fb>1.754</fb>
    <v>38</v>
  </rv>
  <rv s="1">
    <fb>0.54567174915234606</fb>
    <v>37</v>
  </rv>
  <rv s="1">
    <fb>49.880272733962499</fb>
    <v>41</v>
  </rv>
  <rv s="1">
    <fb>0.98</fb>
    <v>42</v>
  </rv>
  <rv s="1">
    <fb>61773944173.673599</fb>
    <v>43</v>
  </rv>
  <rv s="1">
    <fb>1.1329429</fb>
    <v>37</v>
  </rv>
  <rv s="1">
    <fb>0.5520794</fb>
    <v>37</v>
  </rv>
  <rv s="2">
    <v>8</v>
    <v>10</v>
    <v>110</v>
    <v>0</v>
    <v>Image of Costa Rica</v>
  </rv>
  <rv s="1">
    <fb>7.6</fb>
    <v>41</v>
  </rv>
  <rv s="0">
    <v>805306368</v>
    <v>Carlos Alvarado Quesada (President)</v>
    <v>2960cf4d-0503-bbdd-6436-71dbf20ad077</v>
    <v>en-AU</v>
    <v>Generic</v>
  </rv>
  <rv s="0">
    <v>805306368</v>
    <v>Epsy Campbell Barr (Vice President)</v>
    <v>e9105d57-fb78-cc34-be29-f5ca1f9ce570</v>
    <v>en-AU</v>
    <v>Generic</v>
  </rv>
  <rv s="0">
    <v>805306368</v>
    <v>Marvin Rodríguez Cordero (Vice President)</v>
    <v>21cbcb24-eae5-22b4-1835-c3d3d0191777</v>
    <v>en-AU</v>
    <v>Generic</v>
  </rv>
  <rv s="4">
    <v>21</v>
  </rv>
  <rv s="3">
    <v>https://www.bing.com/search?q=costa+rica&amp;form=skydnc</v>
    <v>Learn more on Bing</v>
  </rv>
  <rv s="1">
    <fb>80.094999999999999</fb>
    <v>41</v>
  </rv>
  <rv s="1">
    <fb>2217350000</fb>
    <v>43</v>
  </rv>
  <rv s="1">
    <fb>27</fb>
    <v>41</v>
  </rv>
  <rv s="1">
    <fb>1.84</fb>
    <v>42</v>
  </rv>
  <rv s="4">
    <v>22</v>
  </rv>
  <rv s="1">
    <fb>0.21485754409999999</fb>
    <v>37</v>
  </rv>
  <rv s="1">
    <fb>2.8938999999999999</fb>
    <v>38</v>
  </rv>
  <rv s="1">
    <fb>5047561</fb>
    <v>12</v>
  </rv>
  <rv s="1">
    <fb>0.20899999999999999</fb>
    <v>37</v>
  </rv>
  <rv s="1">
    <fb>0.36299999999999999</fb>
    <v>37</v>
  </rv>
  <rv s="1">
    <fb>0.53299999999999992</fb>
    <v>37</v>
  </rv>
  <rv s="1">
    <fb>1.4999999999999999E-2</fb>
    <v>37</v>
  </rv>
  <rv s="1">
    <fb>4.2999999999999997E-2</fb>
    <v>37</v>
  </rv>
  <rv s="1">
    <fb>0.13</fb>
    <v>37</v>
  </rv>
  <rv s="1">
    <fb>0.62098999023437496</fb>
    <v>37</v>
  </rv>
  <rv s="0">
    <v>536870912</v>
    <v>San José Province</v>
    <v>8042d242-4799-87de-29ba-5051712f3715</v>
    <v>en-AU</v>
    <v>Map</v>
  </rv>
  <rv s="0">
    <v>536870912</v>
    <v>Limón Province</v>
    <v>703154f4-49e4-ccb0-f9c6-d52a73875ac7</v>
    <v>en-AU</v>
    <v>Map</v>
  </rv>
  <rv s="0">
    <v>536870912</v>
    <v>Guanacaste Province</v>
    <v>4d846351-04ca-1740-4d47-7258f4be3d9f</v>
    <v>en-AU</v>
    <v>Map</v>
  </rv>
  <rv s="0">
    <v>536870912</v>
    <v>Alajuela Province</v>
    <v>d852ccc7-833e-944a-ddce-9ca14d5ffd13</v>
    <v>en-AU</v>
    <v>Map</v>
  </rv>
  <rv s="0">
    <v>536870912</v>
    <v>Puntarenas Province</v>
    <v>31e6881a-b4f6-8725-2fb1-825ad41306ef</v>
    <v>en-AU</v>
    <v>Map</v>
  </rv>
  <rv s="0">
    <v>536870912</v>
    <v>Heredia Province</v>
    <v>6dcef63a-cb12-0db8-3877-58ca68806818</v>
    <v>en-AU</v>
    <v>Map</v>
  </rv>
  <rv s="0">
    <v>536870912</v>
    <v>Cartago Province</v>
    <v>e0d48e76-9fcf-d96c-dade-3a266652cce4</v>
    <v>en-AU</v>
    <v>Map</v>
  </rv>
  <rv s="4">
    <v>23</v>
  </rv>
  <rv s="1">
    <fb>0.13588420861398298</fb>
    <v>37</v>
  </rv>
  <rv s="4">
    <v>24</v>
  </rv>
  <rv s="1">
    <fb>0.58299999999999996</fb>
    <v>37</v>
  </rv>
  <rv s="1">
    <fb>0.11854000091552701</fb>
    <v>45</v>
  </rv>
  <rv s="1">
    <fb>4041885</fb>
    <v>12</v>
  </rv>
  <rv s="6">
    <v>#VALUE!</v>
    <v>en-AU</v>
    <v>f5e3b04e-cbe6-130c-d1c8-899095cd5757</v>
    <v>536870912</v>
    <v>1</v>
    <v>108</v>
    <v>35</v>
    <v>Costa Rica</v>
    <v>8</v>
    <v>9</v>
    <v>Map</v>
    <v>10</v>
    <v>109</v>
    <v>CR</v>
    <v>365</v>
    <v>366</v>
    <v>367</v>
    <v>368</v>
    <v>369</v>
    <v>370</v>
    <v>371</v>
    <v>372</v>
    <v>373</v>
    <v>CRC</v>
    <v>Costa Rica, officially the Republic of Costa Rica, is a country in Central America, bordered by Nicaragua to the north, the Caribbean Sea to the northeast, Panama to the southeast, the Pacific Ocean to the southwest, and Ecuador to the south of Cocos Island. It has a population of around 5 million in a land area of 51,060 square kilometers. An estimated 333,980 people live in the capital and largest city, San José, with around 2 million people in the surrounding metropolitan area.</v>
    <v>374</v>
    <v>375</v>
    <v>376</v>
    <v>377</v>
    <v>378</v>
    <v>379</v>
    <v>380</v>
    <v>381</v>
    <v>382</v>
    <v>383</v>
    <v>370</v>
    <v>387</v>
    <v>388</v>
    <v>389</v>
    <v>390</v>
    <v>391</v>
    <v>392</v>
    <v>Costa Rica</v>
    <v>Noble patria, tu hermosa bandera</v>
    <v>393</v>
    <v>Republic of Costa Rica</v>
    <v>394</v>
    <v>395</v>
    <v>396</v>
    <v>397</v>
    <v>398</v>
    <v>399</v>
    <v>400</v>
    <v>401</v>
    <v>218</v>
    <v>402</v>
    <v>403</v>
    <v>411</v>
    <v>412</v>
    <v>413</v>
    <v>414</v>
    <v>415</v>
    <v>Costa Rica</v>
    <v>416</v>
    <v>mdp/vdpid/54</v>
  </rv>
  <rv s="0">
    <v>536870912</v>
    <v>Belize</v>
    <v>eae59045-3e7c-550b-bf09-43e8fa37d86c</v>
    <v>en-AU</v>
    <v>Map</v>
  </rv>
  <rv s="1">
    <fb>7.0144673388864501E-2</fb>
    <v>37</v>
  </rv>
  <rv s="1">
    <fb>22966</fb>
    <v>12</v>
  </rv>
  <rv s="1">
    <fb>2000</fb>
    <v>12</v>
  </rv>
  <rv s="1">
    <fb>20.786000000000001</fb>
    <v>38</v>
  </rv>
  <rv s="1">
    <fb>501</fb>
    <v>39</v>
  </rv>
  <rv s="0">
    <v>536870912</v>
    <v>Belmopan</v>
    <v>dad1dd30-ed1c-0202-05ab-669ad8919a90</v>
    <v>en-AU</v>
    <v>Map</v>
  </rv>
  <rv s="1">
    <fb>568.38499999999999</fb>
    <v>12</v>
  </rv>
  <rv s="1">
    <fb>105.677036031274</fb>
    <v>40</v>
  </rv>
  <rv s="1">
    <fb>-8.8528155199999996E-3</fb>
    <v>37</v>
  </rv>
  <rv s="1">
    <fb>2.3069999999999999</fb>
    <v>38</v>
  </rv>
  <rv s="1">
    <fb>0.59679089403633501</fb>
    <v>37</v>
  </rv>
  <rv s="1">
    <fb>0</fb>
    <v>41</v>
  </rv>
  <rv s="1">
    <fb>1.1299999999999999</fb>
    <v>42</v>
  </rv>
  <rv s="1">
    <fb>1879613600</fb>
    <v>43</v>
  </rv>
  <rv s="1">
    <fb>1.1169688</fb>
    <v>37</v>
  </rv>
  <rv s="1">
    <fb>0.24656639999999999</fb>
    <v>37</v>
  </rv>
  <rv s="2">
    <v>9</v>
    <v>10</v>
    <v>122</v>
    <v>0</v>
    <v>Image of Belize</v>
  </rv>
  <rv s="1">
    <fb>11.2</fb>
    <v>41</v>
  </rv>
  <rv s="0">
    <v>536870912</v>
    <v>Belize City</v>
    <v>8f0e9015-6b2a-49be-e880-840892d4b61b</v>
    <v>en-AU</v>
    <v>Map</v>
  </rv>
  <rv s="0">
    <v>805306368</v>
    <v>Elizabeth II (Monarch)</v>
    <v>01e347c1-9d99-c7e6-79d1-390a1844d093</v>
    <v>en-AU</v>
    <v>Generic</v>
  </rv>
  <rv s="0">
    <v>805306368</v>
    <v>Johnny Briceño (Prime Minister)</v>
    <v>fc266a28-f4c6-9adf-b1d7-26c8c0c93f25</v>
    <v>en-AU</v>
    <v>Generic</v>
  </rv>
  <rv s="4">
    <v>25</v>
  </rv>
  <rv s="3">
    <v>https://www.bing.com/search?q=belize&amp;form=skydnc</v>
    <v>Learn more on Bing</v>
  </rv>
  <rv s="1">
    <fb>74.495999999999995</fb>
    <v>41</v>
  </rv>
  <rv s="1">
    <fb>36</fb>
    <v>41</v>
  </rv>
  <rv s="1">
    <fb>1.65</fb>
    <v>42</v>
  </rv>
  <rv s="4">
    <v>26</v>
  </rv>
  <rv s="1">
    <fb>0.22653518250000002</fb>
    <v>37</v>
  </rv>
  <rv s="1">
    <fb>1.1229</fb>
    <v>38</v>
  </rv>
  <rv s="1">
    <fb>390353</fb>
    <v>12</v>
  </rv>
  <rv s="1">
    <fb>0.42399999999999999</fb>
    <v>37</v>
  </rv>
  <rv s="1">
    <fb>0.57700000000000007</fb>
    <v>37</v>
  </rv>
  <rv s="1">
    <fb>9.0000000000000011E-3</fb>
    <v>37</v>
  </rv>
  <rv s="1">
    <fb>3.2000000000000001E-2</fb>
    <v>37</v>
  </rv>
  <rv s="1">
    <fb>7.6999999999999999E-2</fb>
    <v>37</v>
  </rv>
  <rv s="1">
    <fb>0.12</fb>
    <v>37</v>
  </rv>
  <rv s="1">
    <fb>0.65055999755859406</fb>
    <v>37</v>
  </rv>
  <rv s="0">
    <v>536870912</v>
    <v>Belize District</v>
    <v>409b313f-3766-80d5-7bad-2ef05a3772d5</v>
    <v>en-AU</v>
    <v>Map</v>
  </rv>
  <rv s="0">
    <v>536870912</v>
    <v>Orange Walk District</v>
    <v>e2c07473-b05a-03ba-cac3-f4fa1fba9ea1</v>
    <v>en-AU</v>
    <v>Map</v>
  </rv>
  <rv s="0">
    <v>536870912</v>
    <v>Corozal District</v>
    <v>08cc89bc-1318-db5b-d64f-3824ae1c2826</v>
    <v>en-AU</v>
    <v>Map</v>
  </rv>
  <rv s="0">
    <v>536870912</v>
    <v>Stann Creek District</v>
    <v>1c03201e-86fb-790c-6d28-ad109e2e7b5e</v>
    <v>en-AU</v>
    <v>Map</v>
  </rv>
  <rv s="0">
    <v>536870912</v>
    <v>Toledo District</v>
    <v>c3c6b98d-3c9e-a32e-5a63-37509945ac40</v>
    <v>en-AU</v>
    <v>Map</v>
  </rv>
  <rv s="0">
    <v>536870912</v>
    <v>Cayo District</v>
    <v>1347ac81-8a46-0687-d9ce-4a2f24ebb647</v>
    <v>en-AU</v>
    <v>Map</v>
  </rv>
  <rv s="4">
    <v>27</v>
  </rv>
  <rv s="1">
    <fb>0.26337913307198102</fb>
    <v>37</v>
  </rv>
  <rv s="1">
    <fb>0.311</fb>
    <v>37</v>
  </rv>
  <rv s="1">
    <fb>6.41300010681152E-2</fb>
    <v>45</v>
  </rv>
  <rv s="1">
    <fb>179039</fb>
    <v>12</v>
  </rv>
  <rv s="11">
    <v>#VALUE!</v>
    <v>en-AU</v>
    <v>eae59045-3e7c-550b-bf09-43e8fa37d86c</v>
    <v>536870912</v>
    <v>1</v>
    <v>119</v>
    <v>120</v>
    <v>Belize</v>
    <v>8</v>
    <v>9</v>
    <v>Map</v>
    <v>10</v>
    <v>121</v>
    <v>BZ</v>
    <v>419</v>
    <v>420</v>
    <v>421</v>
    <v>422</v>
    <v>423</v>
    <v>424</v>
    <v>425</v>
    <v>426</v>
    <v>427</v>
    <v>BZD</v>
    <v>Belize is a Caribbean country located on the northeastern coast of Central America. Belize is bordered on the north by Mexico, on the east by the Caribbean Sea, and on the south and west by Guatemala. It has an area of 22,970 square kilometres and a population of 419,199. Its mainland is about 290 km long and 110 km wide. It has the lowest population and population density in Central America. The country's population growth rate of 1.87% per year is the second highest in the region and one of the highest in the Western Hemisphere.</v>
    <v>428</v>
    <v>429</v>
    <v>430</v>
    <v>431</v>
    <v>432</v>
    <v>433</v>
    <v>434</v>
    <v>435</v>
    <v>436</v>
    <v>437</v>
    <v>440</v>
    <v>441</v>
    <v>442</v>
    <v>443</v>
    <v>444</v>
    <v>Belize</v>
    <v>Land of the Free</v>
    <v>445</v>
    <v>Belize</v>
    <v>446</v>
    <v>447</v>
    <v>448</v>
    <v>209</v>
    <v>449</v>
    <v>450</v>
    <v>451</v>
    <v>452</v>
    <v>453</v>
    <v>454</v>
    <v>455</v>
    <v>462</v>
    <v>463</v>
    <v>413</v>
    <v>464</v>
    <v>465</v>
    <v>Belize</v>
    <v>466</v>
    <v>mdp/vdpid/24</v>
  </rv>
  <rv s="0">
    <v>536870912</v>
    <v>Mexico</v>
    <v>8e475659-4bdc-d912-6494-affce0096bc1</v>
    <v>en-AU</v>
    <v>Map</v>
  </rv>
  <rv s="1">
    <fb>0.54649553743666202</fb>
    <v>37</v>
  </rv>
  <rv s="1">
    <fb>1964375</fb>
    <v>12</v>
  </rv>
  <rv s="1">
    <fb>336000</fb>
    <v>12</v>
  </rv>
  <rv s="1">
    <fb>17.602</fb>
    <v>38</v>
  </rv>
  <rv s="1">
    <fb>52</fb>
    <v>39</v>
  </rv>
  <rv s="0">
    <v>536870912</v>
    <v>Mexico City</v>
    <v>f1281260-8340-e258-c8ec-3522504400e5</v>
    <v>en-AU</v>
    <v>Map</v>
  </rv>
  <rv s="1">
    <fb>486405.54800000001</fb>
    <v>12</v>
  </rv>
  <rv s="1">
    <fb>141.54252296997399</fb>
    <v>40</v>
  </rv>
  <rv s="1">
    <fb>3.6359614212704998E-2</fb>
    <v>37</v>
  </rv>
  <rv s="1">
    <fb>2157.32394883914</fb>
    <v>12</v>
  </rv>
  <rv s="1">
    <fb>2.129</fb>
    <v>38</v>
  </rv>
  <rv s="1">
    <fb>0.339249458255099</fb>
    <v>37</v>
  </rv>
  <rv s="1">
    <fb>90.426207910940704</fb>
    <v>41</v>
  </rv>
  <rv s="1">
    <fb>0.73</fb>
    <v>42</v>
  </rv>
  <rv s="1">
    <fb>1258286717124.53</fb>
    <v>43</v>
  </rv>
  <rv s="1">
    <fb>1.0577000999999999</fb>
    <v>37</v>
  </rv>
  <rv s="1">
    <fb>0.40228960000000002</fb>
    <v>37</v>
  </rv>
  <rv s="2">
    <v>10</v>
    <v>10</v>
    <v>134</v>
    <v>0</v>
    <v>Image of Mexico</v>
  </rv>
  <rv s="1">
    <fb>11</fb>
    <v>41</v>
  </rv>
  <rv s="0">
    <v>805306368</v>
    <v>Andrés Manuel López Obrador (President)</v>
    <v>f285a927-f27b-4a8e-277b-5c53b148cf20</v>
    <v>en-AU</v>
    <v>Generic</v>
  </rv>
  <rv s="4">
    <v>28</v>
  </rv>
  <rv s="3">
    <v>https://www.bing.com/search?q=mexico&amp;form=skydnc</v>
    <v>Learn more on Bing</v>
  </rv>
  <rv s="1">
    <fb>74.992000000000004</fb>
    <v>41</v>
  </rv>
  <rv s="1">
    <fb>413618820000</fb>
    <v>43</v>
  </rv>
  <rv s="1">
    <fb>33</fb>
    <v>41</v>
  </rv>
  <rv s="1">
    <fb>0.49</fb>
    <v>42</v>
  </rv>
  <rv s="1">
    <fb>0.41370018680000004</fb>
    <v>37</v>
  </rv>
  <rv s="1">
    <fb>2.3826999999999998</fb>
    <v>38</v>
  </rv>
  <rv s="1">
    <fb>126014024</fb>
    <v>12</v>
  </rv>
  <rv s="1">
    <fb>0.2</fb>
    <v>37</v>
  </rv>
  <rv s="1">
    <fb>0.36399999999999999</fb>
    <v>37</v>
  </rv>
  <rv s="1">
    <fb>0.51700000000000002</fb>
    <v>37</v>
  </rv>
  <rv s="1">
    <fb>9.5000000000000001E-2</fb>
    <v>37</v>
  </rv>
  <rv s="1">
    <fb>0.13500000000000001</fb>
    <v>37</v>
  </rv>
  <rv s="1">
    <fb>0.60680000305175807</fb>
    <v>37</v>
  </rv>
  <rv s="0">
    <v>536870912</v>
    <v>Jalisco</v>
    <v>18c29bf9-bbf0-e90f-10f3-c48c9791339b</v>
    <v>en-AU</v>
    <v>Map</v>
  </rv>
  <rv s="0">
    <v>536870912</v>
    <v>Tamaulipas</v>
    <v>6f2fce2f-2090-8583-dbf3-dd9d6fc3cab3</v>
    <v>en-AU</v>
    <v>Map</v>
  </rv>
  <rv s="0">
    <v>536870912</v>
    <v>Aguascalientes</v>
    <v>7f39db16-d0e9-f4ba-b929-2a69336bbcb0</v>
    <v>en-AU</v>
    <v>Map</v>
  </rv>
  <rv s="0">
    <v>536870912</v>
    <v>Sonora</v>
    <v>e59e4f16-5e42-af6e-b970-e0ae59046077</v>
    <v>en-AU</v>
    <v>Map</v>
  </rv>
  <rv s="0">
    <v>536870912</v>
    <v>Chiapas</v>
    <v>f0d5e228-a3c3-8699-7df3-32ab85b078b3</v>
    <v>en-AU</v>
    <v>Map</v>
  </rv>
  <rv s="0">
    <v>536870912</v>
    <v>San Luis Potosí</v>
    <v>c228dff2-2024-525b-1b90-fe82a2f5ccfc</v>
    <v>en-AU</v>
    <v>Map</v>
  </rv>
  <rv s="0">
    <v>536870912</v>
    <v>Chihuahua</v>
    <v>ce5a5e29-7bae-05e8-fec7-e028f5c1e139</v>
    <v>en-AU</v>
    <v>Map</v>
  </rv>
  <rv s="0">
    <v>536870912</v>
    <v>Sinaloa</v>
    <v>ef7dcafc-cca2-39b2-e063-e2bbf5b2022e</v>
    <v>en-AU</v>
    <v>Map</v>
  </rv>
  <rv s="0">
    <v>536870912</v>
    <v>Oaxaca</v>
    <v>2a651e2b-4cd2-6315-971b-6bddb30dfb4d</v>
    <v>en-AU</v>
    <v>Map</v>
  </rv>
  <rv s="0">
    <v>536870912</v>
    <v>Tabasco</v>
    <v>f96880d9-0a36-58d3-7351-a4c7070c642d</v>
    <v>en-AU</v>
    <v>Map</v>
  </rv>
  <rv s="0">
    <v>536870912</v>
    <v>Zacatecas</v>
    <v>135a47e4-6f2c-2112-febf-50c21b485bd3</v>
    <v>en-AU</v>
    <v>Map</v>
  </rv>
  <rv s="0">
    <v>536870912</v>
    <v>Hidalgo</v>
    <v>76baa939-e01a-077d-0c83-522220d05a5b</v>
    <v>en-AU</v>
    <v>Map</v>
  </rv>
  <rv s="0">
    <v>536870912</v>
    <v>Nayarit</v>
    <v>d5ab8703-9922-20b7-03c7-acb17f76b03e</v>
    <v>en-AU</v>
    <v>Map</v>
  </rv>
  <rv s="0">
    <v>536870912</v>
    <v>Baja California</v>
    <v>6b504587-24aa-0512-9ca8-180f7fa0f586</v>
    <v>en-AU</v>
    <v>Map</v>
  </rv>
  <rv s="0">
    <v>536870912</v>
    <v>Coahuila</v>
    <v>b1fb0720-5dff-3cd3-aa9b-e91c0988b9f4</v>
    <v>en-AU</v>
    <v>Map</v>
  </rv>
  <rv s="0">
    <v>536870912</v>
    <v>Querétaro</v>
    <v>4a2d4179-0f55-70d5-99e7-165b2289a273</v>
    <v>en-AU</v>
    <v>Map</v>
  </rv>
  <rv s="0">
    <v>536870912</v>
    <v>Puebla</v>
    <v>e266f3f0-af5e-7537-36e1-118cfcc783a3</v>
    <v>en-AU</v>
    <v>Map</v>
  </rv>
  <rv s="0">
    <v>536870912</v>
    <v>Veracruz</v>
    <v>10381f79-264a-f2fd-08f8-cc5377683832</v>
    <v>en-AU</v>
    <v>Map</v>
  </rv>
  <rv s="0">
    <v>536870912</v>
    <v>Guanajuato</v>
    <v>9eaf00cd-2b5c-3655-adbc-dc91f1f0fca3</v>
    <v>en-AU</v>
    <v>Map</v>
  </rv>
  <rv s="0">
    <v>536870912</v>
    <v>Michoacán</v>
    <v>33ec3160-5b7b-5fef-defd-4574b6b819d6</v>
    <v>en-AU</v>
    <v>Map</v>
  </rv>
  <rv s="0">
    <v>536870912</v>
    <v>Colima</v>
    <v>c5187e51-1440-155f-505d-5c7804e1489f</v>
    <v>en-AU</v>
    <v>Map</v>
  </rv>
  <rv s="0">
    <v>536870912</v>
    <v>Durango</v>
    <v>d5a4a060-173a-aa5a-3023-abf4cbc2f03d</v>
    <v>en-AU</v>
    <v>Map</v>
  </rv>
  <rv s="0">
    <v>536870912</v>
    <v>Mexico State</v>
    <v>884c2c6c-6f06-85ee-aa8d-65b8980f2231</v>
    <v>en-AU</v>
    <v>Map</v>
  </rv>
  <rv s="0">
    <v>536870912</v>
    <v>Guerrero</v>
    <v>86638283-e8d0-0d69-1241-dc688f82149b</v>
    <v>en-AU</v>
    <v>Map</v>
  </rv>
  <rv s="0">
    <v>536870912</v>
    <v>Nuevo León</v>
    <v>1696b325-bf35-b9aa-28db-3304c1996498</v>
    <v>en-AU</v>
    <v>Map</v>
  </rv>
  <rv s="0">
    <v>536870912</v>
    <v>Yucatán</v>
    <v>f096e19b-5b56-f73a-3e33-e3f03e33fffc</v>
    <v>en-AU</v>
    <v>Map</v>
  </rv>
  <rv s="0">
    <v>536870912</v>
    <v>Quintana Roo</v>
    <v>96bcffec-8d1c-5e86-ab0e-e31d5b9a157c</v>
    <v>en-AU</v>
    <v>Map</v>
  </rv>
  <rv s="0">
    <v>536870912</v>
    <v>Morelos</v>
    <v>457cd12b-12ce-71c2-81d5-f60ba9645b36</v>
    <v>en-AU</v>
    <v>Map</v>
  </rv>
  <rv s="0">
    <v>536870912</v>
    <v>Tlaxcala</v>
    <v>77063c53-3a0e-fbf0-30d8-68218fbc38fa</v>
    <v>en-AU</v>
    <v>Map</v>
  </rv>
  <rv s="0">
    <v>536870912</v>
    <v>Baja California Sur</v>
    <v>72f2373c-402d-1899-776e-ebde71dada5d</v>
    <v>en-AU</v>
    <v>Map</v>
  </rv>
  <rv s="0">
    <v>536870912</v>
    <v>Campeche</v>
    <v>7c67b06b-20b4-3244-d633-4a6255df7395</v>
    <v>en-AU</v>
    <v>Map</v>
  </rv>
  <rv s="4">
    <v>29</v>
  </rv>
  <rv s="1">
    <fb>0.130829255322402</fb>
    <v>37</v>
  </rv>
  <rv s="1">
    <fb>0.55100000000000005</fb>
    <v>37</v>
  </rv>
  <rv s="1">
    <fb>3.4249999523162801E-2</fb>
    <v>45</v>
  </rv>
  <rv s="1">
    <fb>102626859</fb>
    <v>12</v>
  </rv>
  <rv s="12">
    <v>#VALUE!</v>
    <v>en-AU</v>
    <v>8e475659-4bdc-d912-6494-affce0096bc1</v>
    <v>536870912</v>
    <v>1</v>
    <v>131</v>
    <v>132</v>
    <v>Mexico</v>
    <v>8</v>
    <v>9</v>
    <v>Map</v>
    <v>10</v>
    <v>133</v>
    <v>MX</v>
    <v>469</v>
    <v>470</v>
    <v>471</v>
    <v>472</v>
    <v>473</v>
    <v>474</v>
    <v>475</v>
    <v>476</v>
    <v>477</v>
    <v>MXN</v>
    <v>Mexico, officially the United Mexican States, is a country in the southern portion of North America. It is bordered to the north by the United States; to the south and west by the Pacific Ocean; to the southeast by Guatemala, Belize, and the Caribbean Sea; and to the east by the Gulf of Mexico. Mexico covers 1,972,550 square kilometers, making it the world's 13th-largest country by area; with approximately 126,014,024 inhabitants, it is the 10th-most-populous country and has the most Spanish-speakers. Mexico is organized as a federation comprising 31 states and Mexico City, its capital and largest metropolis. Other major urban areas include Guadalajara, Monterrey, Puebla, Toluca, Tijuana, Ciudad Juárez, and León.</v>
    <v>478</v>
    <v>479</v>
    <v>480</v>
    <v>481</v>
    <v>482</v>
    <v>483</v>
    <v>484</v>
    <v>485</v>
    <v>486</v>
    <v>487</v>
    <v>474</v>
    <v>489</v>
    <v>490</v>
    <v>491</v>
    <v>492</v>
    <v>493</v>
    <v>494</v>
    <v>Mexico</v>
    <v>Himno Nacional Mexicano</v>
    <v>253</v>
    <v>Mexico</v>
    <v>495</v>
    <v>496</v>
    <v>497</v>
    <v>498</v>
    <v>499</v>
    <v>500</v>
    <v>219</v>
    <v>221</v>
    <v>501</v>
    <v>502</v>
    <v>503</v>
    <v>535</v>
    <v>536</v>
    <v>537</v>
    <v>538</v>
    <v>Mexico</v>
    <v>539</v>
    <v>mdp/vdpid/166</v>
  </rv>
  <rv s="0">
    <v>536870912</v>
    <v>Palau</v>
    <v>bdd5951c-45b5-1e5c-07ce-c7057eb017a9</v>
    <v>en-AU</v>
    <v>Map</v>
  </rv>
  <rv s="1">
    <fb>0.108695652173913</fb>
    <v>37</v>
  </rv>
  <rv s="1">
    <fb>459</fb>
    <v>12</v>
  </rv>
  <rv s="1">
    <fb>14</fb>
    <v>38</v>
  </rv>
  <rv s="1">
    <fb>680</fb>
    <v>39</v>
  </rv>
  <rv s="0">
    <v>536870912</v>
    <v>Ngerulmud</v>
    <v>1b0f0d49-6d48-6ead-6b14-57454977d1a5</v>
    <v>en-AU</v>
    <v>Map</v>
  </rv>
  <rv s="1">
    <fb>223.68700000000001</fb>
    <v>12</v>
  </rv>
  <rv s="1">
    <fb>118.168674698795</fb>
    <v>40</v>
  </rv>
  <rv s="1">
    <fb>1.2804626187525701E-2</fb>
    <v>37</v>
  </rv>
  <rv s="1">
    <fb>2.21</fb>
    <v>38</v>
  </rv>
  <rv s="1">
    <fb>0.8760869399360981</fb>
    <v>37</v>
  </rv>
  <rv s="1">
    <fb>283994900</fb>
    <v>43</v>
  </rv>
  <rv s="1">
    <fb>1.1256868</fb>
    <v>37</v>
  </rv>
  <rv s="1">
    <fb>0.54689480000000001</fb>
    <v>37</v>
  </rv>
  <rv s="2">
    <v>11</v>
    <v>10</v>
    <v>146</v>
    <v>0</v>
    <v>Image of Palau</v>
  </rv>
  <rv s="1">
    <fb>16.600000000000001</fb>
    <v>41</v>
  </rv>
  <rv s="0">
    <v>536870912</v>
    <v>Koror</v>
    <v>c9c9c0fc-ec9a-006e-0c27-e5eec6d2eb7d</v>
    <v>en-AU</v>
    <v>Map</v>
  </rv>
  <rv s="0">
    <v>805306368</v>
    <v>Surangel Whipps Jr. (President)</v>
    <v>8f495fe7-fd6e-61ef-3209-9c89646a6257</v>
    <v>en-AU</v>
    <v>Generic</v>
  </rv>
  <rv s="0">
    <v>805306368</v>
    <v>Raynold Oilouch (Vice President)</v>
    <v>d634f6c5-6867-4a12-c28d-3fb85558cb7e</v>
    <v>en-AU</v>
    <v>Generic</v>
  </rv>
  <rv s="4">
    <v>30</v>
  </rv>
  <rv s="3">
    <v>https://www.bing.com/search?q=palau&amp;form=skydnc</v>
    <v>Learn more on Bing</v>
  </rv>
  <rv s="1">
    <fb>69.129268292682895</fb>
    <v>41</v>
  </rv>
  <rv s="1">
    <fb>3</fb>
    <v>42</v>
  </rv>
  <rv s="4">
    <v>31</v>
  </rv>
  <rv s="1">
    <fb>0.21784187630000001</fb>
    <v>37</v>
  </rv>
  <rv s="1">
    <fb>1.1848000000000001</fb>
    <v>38</v>
  </rv>
  <rv s="1">
    <fb>18008</fb>
    <v>12</v>
  </rv>
  <rv s="0">
    <v>536870912</v>
    <v>Peleliu</v>
    <v>ce68991b-cc9c-4272-ee78-35ae99b1ba80</v>
    <v>en-AU</v>
    <v>Map</v>
  </rv>
  <rv s="0">
    <v>536870912</v>
    <v>Melekeok</v>
    <v>9037fa60-5362-5f0d-6b89-bd121d398441</v>
    <v>en-AU</v>
    <v>Map</v>
  </rv>
  <rv s="0">
    <v>536870912</v>
    <v>Airai</v>
    <v>62bf24e4-356a-aa8c-b60f-d4389ad17018</v>
    <v>en-AU</v>
    <v>Map</v>
  </rv>
  <rv s="0">
    <v>536870912</v>
    <v>Angaur</v>
    <v>e8240fff-ab24-c626-c973-2d43a065b5e0</v>
    <v>en-AU</v>
    <v>Map</v>
  </rv>
  <rv s="0">
    <v>536870912</v>
    <v>Aimeliik</v>
    <v>3a320b91-4aa6-377a-e675-3c4951370e9d</v>
    <v>en-AU</v>
    <v>Map</v>
  </rv>
  <rv s="0">
    <v>536870912</v>
    <v>Sonsorol</v>
    <v>2d81a705-2ad9-7009-5cb0-da7d0388ca9f</v>
    <v>en-AU</v>
    <v>Map</v>
  </rv>
  <rv s="0">
    <v>536870912</v>
    <v>Ngarchelong</v>
    <v>e83a54d9-2b9a-54af-b881-c58a8f8cb756</v>
    <v>en-AU</v>
    <v>Map</v>
  </rv>
  <rv s="0">
    <v>536870912</v>
    <v>Hatohobei</v>
    <v>467a6060-0739-407a-9909-2bee13e3dc82</v>
    <v>en-AU</v>
    <v>Map</v>
  </rv>
  <rv s="0">
    <v>536870912</v>
    <v>Kayangel</v>
    <v>2f51a901-f47f-118e-ef69-5785cc675276</v>
    <v>en-AU</v>
    <v>Map</v>
  </rv>
  <rv s="0">
    <v>536870912</v>
    <v>Ngchesar</v>
    <v>97456723-7180-d1e6-f30e-e63984a8faa6</v>
    <v>en-AU</v>
    <v>Map</v>
  </rv>
  <rv s="0">
    <v>536870912</v>
    <v>Ngardmau</v>
    <v>bd7d8323-2d6e-46c9-6913-dcec933dd3bb</v>
    <v>en-AU</v>
    <v>Map</v>
  </rv>
  <rv s="0">
    <v>536870912</v>
    <v>Ngatpang</v>
    <v>05f22602-2837-2ad7-fdcc-ca68271f11e1</v>
    <v>en-AU</v>
    <v>Map</v>
  </rv>
  <rv s="0">
    <v>536870912</v>
    <v>Ngeremlengui</v>
    <v>87251f8d-eb9b-fd35-5296-1c19ea9cbfce</v>
    <v>en-AU</v>
    <v>Map</v>
  </rv>
  <rv s="0">
    <v>536870912</v>
    <v>Ngaraard</v>
    <v>a5dbd89f-0ddb-3c5f-0cb4-e031e15785bf</v>
    <v>en-AU</v>
    <v>Map</v>
  </rv>
  <rv s="0">
    <v>536870912</v>
    <v>Ngiwal</v>
    <v>39ad3437-5ec4-147d-ea20-a73d964666d6</v>
    <v>en-AU</v>
    <v>Map</v>
  </rv>
  <rv s="4">
    <v>32</v>
  </rv>
  <rv s="1">
    <fb>0.21290040431093299</fb>
    <v>37</v>
  </rv>
  <rv s="4">
    <v>33</v>
  </rv>
  <rv s="1">
    <fb>0.7659999999999999</fb>
    <v>37</v>
  </rv>
  <rv s="1">
    <fb>14491</fb>
    <v>12</v>
  </rv>
  <rv s="13">
    <v>#VALUE!</v>
    <v>en-AU</v>
    <v>bdd5951c-45b5-1e5c-07ce-c7057eb017a9</v>
    <v>536870912</v>
    <v>1</v>
    <v>143</v>
    <v>144</v>
    <v>Palau</v>
    <v>8</v>
    <v>9</v>
    <v>Map</v>
    <v>10</v>
    <v>145</v>
    <v>PW</v>
    <v>542</v>
    <v>543</v>
    <v>544</v>
    <v>545</v>
    <v>546</v>
    <v>547</v>
    <v>548</v>
    <v>549</v>
    <v>USD</v>
    <v>Palau, officially the Republic of Palau and historically Belau, Palaos or Pelew, is an island country in the western Pacific. The nation has approximately 340 islands and connects the western chain of the Caroline Islands with parts of the Federated States of Micronesia. It has a total area of 466 square kilometers. The most populous island is Koror. The capital Ngerulmud is located on the nearby island of Babeldaob, in Melekeok State. Palau shares maritime boundaries with international waters to the north, Micronesia to the east, Indonesia to the south, and the Philippines to the west.</v>
    <v>550</v>
    <v>551</v>
    <v>430</v>
    <v>552</v>
    <v>553</v>
    <v>554</v>
    <v>555</v>
    <v>556</v>
    <v>557</v>
    <v>560</v>
    <v>561</v>
    <v>562</v>
    <v>563</v>
    <v>Palau</v>
    <v>Belau rekid</v>
    <v>564</v>
    <v>Republic of Palau</v>
    <v>565</v>
    <v>566</v>
    <v>567</v>
    <v>583</v>
    <v>584</v>
    <v>585</v>
    <v>586</v>
    <v>Palau</v>
    <v>587</v>
    <v>mdp/vdpid/195</v>
  </rv>
  <rv s="0">
    <v>536870912</v>
    <v>United Kingdom</v>
    <v>b1a5155a-6bb2-4646-8f7c-3e6b3a53c831</v>
    <v>en-AU</v>
    <v>Map</v>
  </rv>
  <rv s="1">
    <fb>0.71714878141404492</fb>
    <v>37</v>
  </rv>
  <rv s="1">
    <fb>243610</fb>
    <v>12</v>
  </rv>
  <rv s="1">
    <fb>148000</fb>
    <v>12</v>
  </rv>
  <rv s="1">
    <fb>11</fb>
    <v>38</v>
  </rv>
  <rv s="1">
    <fb>44</fb>
    <v>39</v>
  </rv>
  <rv s="0">
    <v>536870912</v>
    <v>London</v>
    <v>8e0ba7b6-4225-fa8a-6369-1b5294e602a5</v>
    <v>en-AU</v>
    <v>Map</v>
  </rv>
  <rv s="1">
    <fb>379024.78700000001</fb>
    <v>12</v>
  </rv>
  <rv s="1">
    <fb>119.622711300166</fb>
    <v>40</v>
  </rv>
  <rv s="1">
    <fb>1.7381046008651101E-2</fb>
    <v>37</v>
  </rv>
  <rv s="1">
    <fb>5129.5277927901998</fb>
    <v>12</v>
  </rv>
  <rv s="1">
    <fb>1.68</fb>
    <v>38</v>
  </rv>
  <rv s="1">
    <fb>0.130657628239573</fb>
    <v>37</v>
  </rv>
  <rv s="1">
    <fb>80.351771267255202</fb>
    <v>41</v>
  </rv>
  <rv s="1">
    <fb>1.46</fb>
    <v>42</v>
  </rv>
  <rv s="1">
    <fb>2827113184695.5801</fb>
    <v>43</v>
  </rv>
  <rv s="1">
    <fb>1.0115456</fb>
    <v>37</v>
  </rv>
  <rv s="1">
    <fb>0.59995569999999998</fb>
    <v>37</v>
  </rv>
  <rv s="2">
    <v>12</v>
    <v>10</v>
    <v>156</v>
    <v>0</v>
    <v>Image of United Kingdom</v>
  </rv>
  <rv s="1">
    <fb>3.6</fb>
    <v>41</v>
  </rv>
  <rv s="0">
    <v>805306368</v>
    <v>Boris Johnson (Prime Minister)</v>
    <v>fe217755-2d46-1c61-dded-740ff4500899</v>
    <v>en-AU</v>
    <v>Generic</v>
  </rv>
  <rv s="0">
    <v>805306368</v>
    <v>Justine Greening (Minister)</v>
    <v>7aff4253-0f04-ea8e-9418-a9ef69475621</v>
    <v>en-AU</v>
    <v>Generic</v>
  </rv>
  <rv s="0">
    <v>805306368</v>
    <v>Nadhim Zahawi (Minister)</v>
    <v>394346ee-f3b1-c53c-2bcd-8d22bdee8814</v>
    <v>en-AU</v>
    <v>Generic</v>
  </rv>
  <rv s="0">
    <v>805306368</v>
    <v>Natalie Evans, Baroness Evans of Bowes Park (Minister)</v>
    <v>fcf767e2-c1da-d731-e0f0-696a3bd436b5</v>
    <v>en-AU</v>
    <v>Generic</v>
  </rv>
  <rv s="4">
    <v>34</v>
  </rv>
  <rv s="3">
    <v>https://www.bing.com/search?q=united+kingdom&amp;form=skydnc</v>
    <v>Learn more on Bing</v>
  </rv>
  <rv s="1">
    <fb>81.256097560975604</fb>
    <v>41</v>
  </rv>
  <rv s="1">
    <fb>1868152970000</fb>
    <v>43</v>
  </rv>
  <rv s="1">
    <fb>7</fb>
    <v>41</v>
  </rv>
  <rv s="1">
    <fb>10.130000000000001</fb>
    <v>42</v>
  </rv>
  <rv s="1">
    <fb>0.14794489889999998</fb>
    <v>37</v>
  </rv>
  <rv s="1">
    <fb>2.8117000000000001</fb>
    <v>38</v>
  </rv>
  <rv s="1">
    <fb>66834405</fb>
    <v>12</v>
  </rv>
  <rv s="1">
    <fb>0.22500000000000001</fb>
    <v>37</v>
  </rv>
  <rv s="1">
    <fb>0.26800000000000002</fb>
    <v>37</v>
  </rv>
  <rv s="1">
    <fb>0.42100000000000004</fb>
    <v>37</v>
  </rv>
  <rv s="1">
    <fb>7.0999999999999994E-2</fb>
    <v>37</v>
  </rv>
  <rv s="1">
    <fb>0.11900000000000001</fb>
    <v>37</v>
  </rv>
  <rv s="1">
    <fb>0.16399999999999998</fb>
    <v>37</v>
  </rv>
  <rv s="1">
    <fb>0.62773998260497998</fb>
    <v>37</v>
  </rv>
  <rv s="0">
    <v>536870912</v>
    <v>Somerset</v>
    <v>2b333df9-032c-c9b1-0d74-88ea8c5befbd</v>
    <v>en-AU</v>
    <v>Map</v>
  </rv>
  <rv s="0">
    <v>536870912</v>
    <v>Lancashire</v>
    <v>d2ddd91b-d3db-c97c-d4e1-b66d033659fa</v>
    <v>en-AU</v>
    <v>Map</v>
  </rv>
  <rv s="0">
    <v>536870912</v>
    <v>England</v>
    <v>280d39e8-7217-6863-6980-a8c20c211c89</v>
    <v>en-AU</v>
    <v>Map</v>
  </rv>
  <rv s="0">
    <v>536870912</v>
    <v>Liverpool</v>
    <v>a5642e81-20ab-a561-17cc-52a63926b210</v>
    <v>en-AU</v>
    <v>Map</v>
  </rv>
  <rv s="0">
    <v>536870912</v>
    <v>City of London</v>
    <v>3513d611-e6ca-408d-8d00-c93a427d32ad</v>
    <v>en-AU</v>
    <v>Map</v>
  </rv>
  <rv s="0">
    <v>536870912</v>
    <v>Newcastle upon Tyne</v>
    <v>e1ab16e3-5050-dafb-7e90-7ceb4efd055d</v>
    <v>en-AU</v>
    <v>Map</v>
  </rv>
  <rv s="0">
    <v>536870912</v>
    <v>Stoke-on-Trent</v>
    <v>2efa6384-eb20-dbf0-d19a-2c63f3b239fb</v>
    <v>en-AU</v>
    <v>Map</v>
  </rv>
  <rv s="0">
    <v>536870912</v>
    <v>Cornwall</v>
    <v>7ce7e82d-6d0f-f7b6-daf4-9018d403a859</v>
    <v>en-AU</v>
    <v>Map</v>
  </rv>
  <rv s="0">
    <v>536870912</v>
    <v>Derbyshire</v>
    <v>a3be3ce0-6a5c-7632-5ef1-6034834ffe0e</v>
    <v>en-AU</v>
    <v>Map</v>
  </rv>
  <rv s="0">
    <v>536870912</v>
    <v>Worcestershire</v>
    <v>92b6b35e-17f8-7d50-a89b-650c809a2158</v>
    <v>en-AU</v>
    <v>Map</v>
  </rv>
  <rv s="0">
    <v>536870912</v>
    <v>Norfolk</v>
    <v>1f7d5120-8b19-7582-e7d0-2351c715f854</v>
    <v>en-AU</v>
    <v>Map</v>
  </rv>
  <rv s="0">
    <v>536870912</v>
    <v>Lincolnshire</v>
    <v>1b1b62b6-be46-b598-310b-b10fe8c992b8</v>
    <v>en-AU</v>
    <v>Map</v>
  </rv>
  <rv s="0">
    <v>536870912</v>
    <v>Northamptonshire</v>
    <v>6b5ff743-48aa-7f30-4bfe-97eeede8e6fa</v>
    <v>en-AU</v>
    <v>Map</v>
  </rv>
  <rv s="0">
    <v>536870912</v>
    <v>Shropshire</v>
    <v>620367d1-f8ad-2237-2ba3-9bd995d6cb3e</v>
    <v>en-AU</v>
    <v>Map</v>
  </rv>
  <rv s="0">
    <v>536870912</v>
    <v>Isle of Wight</v>
    <v>95d8ced0-437b-28ff-5329-8fbf91940733</v>
    <v>en-AU</v>
    <v>Map</v>
  </rv>
  <rv s="0">
    <v>536870912</v>
    <v>Surrey</v>
    <v>4e00ff19-370b-4752-b12d-9b5088a81c75</v>
    <v>en-AU</v>
    <v>Map</v>
  </rv>
  <rv s="0">
    <v>536870912</v>
    <v>Wiltshire</v>
    <v>4ebe79fa-f77b-5216-7ef9-f8ea04679349</v>
    <v>en-AU</v>
    <v>Map</v>
  </rv>
  <rv s="0">
    <v>536870912</v>
    <v>Coventry</v>
    <v>452272b4-d4d5-224d-223b-58b995e82185</v>
    <v>en-AU</v>
    <v>Map</v>
  </rv>
  <rv s="0">
    <v>536870912</v>
    <v>Warrington</v>
    <v>4079f4c4-ee00-1666-ed95-342e8d1634e2</v>
    <v>en-AU</v>
    <v>Map</v>
  </rv>
  <rv s="0">
    <v>536870912</v>
    <v>Blackpool</v>
    <v>a2968ee5-f872-4ab4-6479-95727f9bc6a7</v>
    <v>en-AU</v>
    <v>Map</v>
  </rv>
  <rv s="0">
    <v>536870912</v>
    <v>Bournemouth</v>
    <v>798e72ae-7e6b-eaba-0080-5e2b222ddfb7</v>
    <v>en-AU</v>
    <v>Map</v>
  </rv>
  <rv s="0">
    <v>536870912</v>
    <v>Buckinghamshire</v>
    <v>ff464c2a-d8cf-cd5b-431b-50f9494b808a</v>
    <v>en-AU</v>
    <v>Map</v>
  </rv>
  <rv s="0">
    <v>536870912</v>
    <v>County Durham</v>
    <v>326adeba-4a25-fb10-67b8-480c6d7f4b2d</v>
    <v>en-AU</v>
    <v>Map</v>
  </rv>
  <rv s="0">
    <v>536870912</v>
    <v>Dorset</v>
    <v>248ebd80-8904-8a43-be23-3cd065a30350</v>
    <v>en-AU</v>
    <v>Map</v>
  </rv>
  <rv s="0">
    <v>536870912</v>
    <v>Devon</v>
    <v>5ad1bd45-b1d3-1dd7-13e3-f0ecea97ece7</v>
    <v>en-AU</v>
    <v>Map</v>
  </rv>
  <rv s="0">
    <v>536870912</v>
    <v>Cumbria</v>
    <v>a192dc6e-69b1-5d04-741f-67720ce0ebfc</v>
    <v>en-AU</v>
    <v>Map</v>
  </rv>
  <rv s="0">
    <v>536870912</v>
    <v>Hampshire</v>
    <v>2d3a57b7-ee5f-c34a-1ce7-09a573697693</v>
    <v>en-AU</v>
    <v>Map</v>
  </rv>
  <rv s="0">
    <v>536870912</v>
    <v>West Sussex</v>
    <v>6fef3193-51df-c781-5d99-8b60839e1cf9</v>
    <v>en-AU</v>
    <v>Map</v>
  </rv>
  <rv s="0">
    <v>536870912</v>
    <v>Suffolk</v>
    <v>b891db46-5bbb-53eb-6a27-28ae58d995e9</v>
    <v>en-AU</v>
    <v>Map</v>
  </rv>
  <rv s="0">
    <v>536870912</v>
    <v>Wales</v>
    <v>b51b24e1-6afb-d525-d360-f2eb5bf3410b</v>
    <v>en-AU</v>
    <v>Map</v>
  </rv>
  <rv s="0">
    <v>536870912</v>
    <v>Newport</v>
    <v>eb987e3b-b3c7-4072-08fa-b6ba938b35e1</v>
    <v>en-AU</v>
    <v>Map</v>
  </rv>
  <rv s="0">
    <v>536870912</v>
    <v>York</v>
    <v>a60ce14b-6919-f15c-15bd-5d5494ff8598</v>
    <v>en-AU</v>
    <v>Map</v>
  </rv>
  <rv s="0">
    <v>536870912</v>
    <v>Derby</v>
    <v>137d5451-9100-4ac6-b03e-fbc72ac322f4</v>
    <v>en-AU</v>
    <v>Map</v>
  </rv>
  <rv s="0">
    <v>536870912</v>
    <v>Nottingham</v>
    <v>fd1f499f-6103-6a87-cddd-2086efabf88f</v>
    <v>en-AU</v>
    <v>Map</v>
  </rv>
  <rv s="0">
    <v>536870912</v>
    <v>Gloucestershire</v>
    <v>eab8d5d9-01a7-f0db-d230-ec907f822254</v>
    <v>en-AU</v>
    <v>Map</v>
  </rv>
  <rv s="0">
    <v>536870912</v>
    <v>Nottinghamshire</v>
    <v>474ecb67-f819-ecef-a259-d24741044ebd</v>
    <v>en-AU</v>
    <v>Map</v>
  </rv>
  <rv s="0">
    <v>536870912</v>
    <v>Scotland</v>
    <v>a0377d96-1a18-f843-65ad-adcbc4acdc69</v>
    <v>en-AU</v>
    <v>Map</v>
  </rv>
  <rv s="0">
    <v>536870912</v>
    <v>Warwickshire</v>
    <v>f1173647-228f-1554-f0d8-39e325d478af</v>
    <v>en-AU</v>
    <v>Map</v>
  </rv>
  <rv s="0">
    <v>536870912</v>
    <v>Staffordshire</v>
    <v>8af62e75-98e5-6987-9d37-3061b70d0365</v>
    <v>en-AU</v>
    <v>Map</v>
  </rv>
  <rv s="0">
    <v>536870912</v>
    <v>Leicestershire</v>
    <v>4b2d786f-4d40-dd9a-2c29-31c1db8a6dd3</v>
    <v>en-AU</v>
    <v>Map</v>
  </rv>
  <rv s="0">
    <v>536870912</v>
    <v>Cardiff</v>
    <v>cdfaa940-1a8c-2522-2bf5-e09831059c8c</v>
    <v>en-AU</v>
    <v>Map</v>
  </rv>
  <rv s="0">
    <v>536870912</v>
    <v>Birmingham</v>
    <v>aaac0a14-911d-49c8-ac97-51d9f9100ad7</v>
    <v>en-AU</v>
    <v>Map</v>
  </rv>
  <rv s="0">
    <v>536870912</v>
    <v>Isles of Scilly</v>
    <v>cbd82567-ce28-513c-27d4-0452c5504f8b</v>
    <v>en-AU</v>
    <v>Map</v>
  </rv>
  <rv s="0">
    <v>536870912</v>
    <v>Oxfordshire</v>
    <v>1eda598d-62bc-9a62-5694-ee4472f8dcf5</v>
    <v>en-AU</v>
    <v>Map</v>
  </rv>
  <rv s="0">
    <v>536870912</v>
    <v>Northumberland</v>
    <v>86a3fee3-ba4c-f565-1ce4-449912831e53</v>
    <v>en-AU</v>
    <v>Map</v>
  </rv>
  <rv s="0">
    <v>536870912</v>
    <v>North Yorkshire</v>
    <v>fb1d8fdd-e4d5-f9a0-5f8c-1a03f3c7dad4</v>
    <v>en-AU</v>
    <v>Map</v>
  </rv>
  <rv s="0">
    <v>536870912</v>
    <v>East Sussex</v>
    <v>4a646622-0fa1-ec75-7268-69cce45dbd22</v>
    <v>en-AU</v>
    <v>Map</v>
  </rv>
  <rv s="0">
    <v>536870912</v>
    <v>Kent</v>
    <v>254f7086-5bb1-bdbf-8511-000e19ec575a</v>
    <v>en-AU</v>
    <v>Map</v>
  </rv>
  <rv s="0">
    <v>536870912</v>
    <v>Gwynedd</v>
    <v>4696c15a-9117-8701-d989-35980505aaba</v>
    <v>en-AU</v>
    <v>Map</v>
  </rv>
  <rv s="0">
    <v>536870912</v>
    <v>Manchester</v>
    <v>35dddbb1-7bb3-4072-bfd5-f9e6570713b0</v>
    <v>en-AU</v>
    <v>Map</v>
  </rv>
  <rv s="0">
    <v>536870912</v>
    <v>Plymouth</v>
    <v>a3e2c1e6-1f92-c845-835d-3b78083edf28</v>
    <v>en-AU</v>
    <v>Map</v>
  </rv>
  <rv s="0">
    <v>536870912</v>
    <v>Sheffield</v>
    <v>41dbe832-f699-1fd7-e3b3-fbdcbd0167eb</v>
    <v>en-AU</v>
    <v>Map</v>
  </rv>
  <rv s="0">
    <v>536870912</v>
    <v>Kingston upon Hull</v>
    <v>c2d2e2f2-1587-bacd-a08a-017a722bf4f3</v>
    <v>en-AU</v>
    <v>Map</v>
  </rv>
  <rv s="0">
    <v>536870912</v>
    <v>Bristol</v>
    <v>3a2b5f36-3aab-be4b-07ef-da515a676e60</v>
    <v>en-AU</v>
    <v>Map</v>
  </rv>
  <rv s="0">
    <v>536870912</v>
    <v>Wolverhampton</v>
    <v>a4e729ad-f9ef-fbc2-5496-659379e68cc8</v>
    <v>en-AU</v>
    <v>Map</v>
  </rv>
  <rv s="0">
    <v>536870912</v>
    <v>Leicester</v>
    <v>88af3d23-ab3c-0468-1391-254a59804943</v>
    <v>en-AU</v>
    <v>Map</v>
  </rv>
  <rv s="0">
    <v>536870912</v>
    <v>Southampton</v>
    <v>c459ea11-71e5-3eae-977c-7a7ac56e054d</v>
    <v>en-AU</v>
    <v>Map</v>
  </rv>
  <rv s="0">
    <v>536870912</v>
    <v>Portsmouth</v>
    <v>337425e1-03f7-5cdc-cf78-5fb9639fcc32</v>
    <v>en-AU</v>
    <v>Map</v>
  </rv>
  <rv s="0">
    <v>536870912</v>
    <v>Reading</v>
    <v>281a95af-ccff-e632-516d-0f60d9882cfd</v>
    <v>en-AU</v>
    <v>Map</v>
  </rv>
  <rv s="0">
    <v>536870912</v>
    <v>Slough</v>
    <v>abfe29f2-7624-f440-e5c1-83347196e0b5</v>
    <v>en-AU</v>
    <v>Map</v>
  </rv>
  <rv s="0">
    <v>536870912</v>
    <v>Luton</v>
    <v>f00d5748-ef3f-0016-e774-64ef25551a8e</v>
    <v>en-AU</v>
    <v>Map</v>
  </rv>
  <rv s="0">
    <v>536870912</v>
    <v>London Borough of Richmond upon Thames</v>
    <v>330d56ea-b71b-f6c8-32ac-1c0f219611a4</v>
    <v>en-AU</v>
    <v>Map</v>
  </rv>
  <rv s="0">
    <v>536870912</v>
    <v>Peterborough</v>
    <v>62489622-eccf-7222-2856-6fff39f80df8</v>
    <v>en-AU</v>
    <v>Map</v>
  </rv>
  <rv s="0">
    <v>536870912</v>
    <v>Poole</v>
    <v>cc1b9a88-ec7e-57fa-3120-f797177b9ece</v>
    <v>en-AU</v>
    <v>Map</v>
  </rv>
  <rv s="0">
    <v>536870912</v>
    <v>Middlesbrough</v>
    <v>8b36aad5-43a9-73f0-207c-ad3765927011</v>
    <v>en-AU</v>
    <v>Map</v>
  </rv>
  <rv s="0">
    <v>536870912</v>
    <v>Hertfordshire</v>
    <v>070f9acc-7c22-7b21-6d9a-6d46b9aa876a</v>
    <v>en-AU</v>
    <v>Map</v>
  </rv>
  <rv s="0">
    <v>536870912</v>
    <v>Cambridgeshire</v>
    <v>bc02c14b-0035-fc4c-411f-168edbf62536</v>
    <v>en-AU</v>
    <v>Map</v>
  </rv>
  <rv s="0">
    <v>536870912</v>
    <v>West Berkshire</v>
    <v>24ab4528-6d4a-2364-a87a-5ce1744b2fd9</v>
    <v>en-AU</v>
    <v>Map</v>
  </rv>
  <rv s="0">
    <v>536870912</v>
    <v>Essex</v>
    <v>5c034f63-79be-7ab6-5ae6-b57d985a0e50</v>
    <v>en-AU</v>
    <v>Map</v>
  </rv>
  <rv s="0">
    <v>536870912</v>
    <v>Herefordshire</v>
    <v>f586d43a-d582-5c49-952e-b296001cdbe1</v>
    <v>en-AU</v>
    <v>Map</v>
  </rv>
  <rv s="0">
    <v>536870912</v>
    <v>Rutland</v>
    <v>39bb7744-90c5-e3fa-c4f7-7e89bf42f3a9</v>
    <v>en-AU</v>
    <v>Map</v>
  </rv>
  <rv s="0">
    <v>536870912</v>
    <v>Edinburgh</v>
    <v>286af946-edea-5f33-df53-4164821c69da</v>
    <v>en-AU</v>
    <v>Map</v>
  </rv>
  <rv s="0">
    <v>536870912</v>
    <v>Northern Ireland</v>
    <v>e4b8bc44-385c-e87b-bb7d-b32328f53502</v>
    <v>en-AU</v>
    <v>Map</v>
  </rv>
  <rv s="0">
    <v>536870912</v>
    <v>Merthyr Tydfil</v>
    <v>067b1107-205b-0f64-187e-94c55c7c82a3</v>
    <v>en-AU</v>
    <v>Map</v>
  </rv>
  <rv s="0">
    <v>536870912</v>
    <v>Glasgow</v>
    <v>da2548ee-1b26-f939-06b4-2fae57e075e7</v>
    <v>en-AU</v>
    <v>Map</v>
  </rv>
  <rv s="0">
    <v>536870912</v>
    <v>Dundee</v>
    <v>26e6ea64-8197-1c44-a767-91d93e3e7e60</v>
    <v>en-AU</v>
    <v>Map</v>
  </rv>
  <rv s="0">
    <v>536870912</v>
    <v>Aberdeenshire</v>
    <v>b81a7eb6-c957-282c-9953-e0c1798b2eb6</v>
    <v>en-AU</v>
    <v>Map</v>
  </rv>
  <rv s="0">
    <v>536870912</v>
    <v>Belfast</v>
    <v>066bd7c2-af77-6ff0-3347-a0c3ed0a34f4</v>
    <v>en-AU</v>
    <v>Map</v>
  </rv>
  <rv s="0">
    <v>536870912</v>
    <v>Wrexham County Borough</v>
    <v>3c28a426-f3d1-4876-8049-750e76d56950</v>
    <v>en-AU</v>
    <v>Map</v>
  </rv>
  <rv s="0">
    <v>536870912</v>
    <v>Aberdeen</v>
    <v>e99cc5fc-69e5-a8a6-e0bb-bade5ce6f2e7</v>
    <v>en-AU</v>
    <v>Map</v>
  </rv>
  <rv s="0">
    <v>536870912</v>
    <v>West Lothian</v>
    <v>c3c56189-7090-194e-859f-d3fbb1781795</v>
    <v>en-AU</v>
    <v>Map</v>
  </rv>
  <rv s="0">
    <v>536870912</v>
    <v>Swansea</v>
    <v>ca0c6bd0-fcf5-4af4-618e-0dcc81e904f1</v>
    <v>en-AU</v>
    <v>Map</v>
  </rv>
  <rv s="0">
    <v>536870912</v>
    <v>Carmarthenshire</v>
    <v>1d3b8c9e-4e53-0b68-e9b4-8eddd9ffd0bc</v>
    <v>en-AU</v>
    <v>Map</v>
  </rv>
  <rv s="0">
    <v>536870912</v>
    <v>Flintshire</v>
    <v>154b78b5-e707-2db6-6f66-f6a938690d05</v>
    <v>en-AU</v>
    <v>Map</v>
  </rv>
  <rv s="0">
    <v>536870912</v>
    <v>Anglesey</v>
    <v>5207525e-c76a-4aec-33af-64384c5a6e0c</v>
    <v>en-AU</v>
    <v>Map</v>
  </rv>
  <rv s="0">
    <v>536870912</v>
    <v>Pembrokeshire</v>
    <v>4925e50e-8717-4f5f-2bfd-0bfe0c525744</v>
    <v>en-AU</v>
    <v>Map</v>
  </rv>
  <rv s="0">
    <v>536870912</v>
    <v>Powys</v>
    <v>5d9c5f00-6996-2dfd-d223-c8de2ee5eca5</v>
    <v>en-AU</v>
    <v>Map</v>
  </rv>
  <rv s="0">
    <v>536870912</v>
    <v>Midlothian</v>
    <v>9c548132-3419-5bc6-56ca-e1373dcfe23c</v>
    <v>en-AU</v>
    <v>Map</v>
  </rv>
  <rv s="0">
    <v>536870912</v>
    <v>Fife</v>
    <v>54a585e4-03af-cb0b-6dc0-35d8c58407f5</v>
    <v>en-AU</v>
    <v>Map</v>
  </rv>
  <rv s="0">
    <v>536870912</v>
    <v>East Lothian</v>
    <v>0fbdbf9c-787c-9fa5-4e8a-acfd4aaff046</v>
    <v>en-AU</v>
    <v>Map</v>
  </rv>
  <rv s="0">
    <v>536870912</v>
    <v>Dumfries and Galloway</v>
    <v>166abd1b-5753-3637-40eb-61aaf9738a0b</v>
    <v>en-AU</v>
    <v>Map</v>
  </rv>
  <rv s="0">
    <v>536870912</v>
    <v>Vale of Glamorgan</v>
    <v>94cdbb31-cc8e-b56e-7be6-54e42315cdbf</v>
    <v>en-AU</v>
    <v>Map</v>
  </rv>
  <rv s="0">
    <v>536870912</v>
    <v>City of Westminster</v>
    <v>63ce8294-e571-7282-75aa-205efd425a22</v>
    <v>en-AU</v>
    <v>Map</v>
  </rv>
  <rv s="0">
    <v>536870912</v>
    <v>Ceredigion</v>
    <v>7b38a8a3-f389-b19c-ae91-3d0d4ca3273b</v>
    <v>en-AU</v>
    <v>Map</v>
  </rv>
  <rv s="0">
    <v>536870912</v>
    <v>Trafford</v>
    <v>88dd02ca-7d6b-61b2-cbec-c00dae5fc203</v>
    <v>en-AU</v>
    <v>Map</v>
  </rv>
  <rv s="0">
    <v>536870912</v>
    <v>Southend-on-Sea</v>
    <v>7da0961f-3c65-9262-1fa3-d36b06c3c72c</v>
    <v>en-AU</v>
    <v>Map</v>
  </rv>
  <rv s="0">
    <v>536870912</v>
    <v>Orkney</v>
    <v>041d9a1c-58a6-ca2b-d149-0546a069bef4</v>
    <v>en-AU</v>
    <v>Map</v>
  </rv>
  <rv s="0">
    <v>536870912</v>
    <v>London Borough of Ealing</v>
    <v>77aca5f9-73b2-ac32-7da9-829325532b67</v>
    <v>en-AU</v>
    <v>Map</v>
  </rv>
  <rv s="0">
    <v>536870912</v>
    <v>London Borough of Camden</v>
    <v>427b51f0-5efc-c4ce-8007-d7db16792348</v>
    <v>en-AU</v>
    <v>Map</v>
  </rv>
  <rv s="0">
    <v>536870912</v>
    <v>Caerphilly County Borough</v>
    <v>6d897151-929a-c376-fe6c-d2ecbf6d0096</v>
    <v>en-AU</v>
    <v>Map</v>
  </rv>
  <rv s="0">
    <v>536870912</v>
    <v>City of Salford</v>
    <v>0d97218d-4223-6a9d-b74c-6f674d3df8ad</v>
    <v>en-AU</v>
    <v>Map</v>
  </rv>
  <rv s="0">
    <v>536870912</v>
    <v>Kirklees</v>
    <v>7fdc5fe4-3ddc-2d3f-0ba1-f1c30887c0c4</v>
    <v>en-AU</v>
    <v>Map</v>
  </rv>
  <rv s="0">
    <v>536870912</v>
    <v>Shetland</v>
    <v>69917bcc-72c4-054c-7b8b-59e2e6e6d054</v>
    <v>en-AU</v>
    <v>Map</v>
  </rv>
  <rv s="0">
    <v>536870912</v>
    <v>Royal Borough of Kensington and Chelsea</v>
    <v>c8bf96b0-bbe9-7147-b91d-e4f05eeeaa4c</v>
    <v>en-AU</v>
    <v>Map</v>
  </rv>
  <rv s="0">
    <v>536870912</v>
    <v>Sandwell</v>
    <v>7578a257-fbbb-a33c-1ae8-09f08c610682</v>
    <v>en-AU</v>
    <v>Map</v>
  </rv>
  <rv s="0">
    <v>536870912</v>
    <v>London Borough of Hackney</v>
    <v>76c7413e-fd75-9503-c844-f948f920bf50</v>
    <v>en-AU</v>
    <v>Map</v>
  </rv>
  <rv s="0">
    <v>536870912</v>
    <v>Royal Borough of Kingston upon Thames</v>
    <v>a7e7bf4f-aaf6-b38c-c6f1-3cece81a7c73</v>
    <v>en-AU</v>
    <v>Map</v>
  </rv>
  <rv s="0">
    <v>536870912</v>
    <v>Calderdale</v>
    <v>5924493e-e100-57de-1e2c-616b7f16fb75</v>
    <v>en-AU</v>
    <v>Map</v>
  </rv>
  <rv s="0">
    <v>536870912</v>
    <v>City of Bradford</v>
    <v>2fb792af-f38f-dc28-e920-682ea0f4dd1e</v>
    <v>en-AU</v>
    <v>Map</v>
  </rv>
  <rv s="0">
    <v>536870912</v>
    <v>London Borough of Newham</v>
    <v>6f66bcdb-5f1f-dc38-5bcd-6cf54619476b</v>
    <v>en-AU</v>
    <v>Map</v>
  </rv>
  <rv s="0">
    <v>536870912</v>
    <v>London Borough of Hammersmith and Fulham</v>
    <v>51eedf66-5a54-e2da-0786-904cd2ae5e01</v>
    <v>en-AU</v>
    <v>Map</v>
  </rv>
  <rv s="0">
    <v>536870912</v>
    <v>London Borough of Barking and Dagenham</v>
    <v>2c34f629-9085-faea-d501-72c74db2e99e</v>
    <v>en-AU</v>
    <v>Map</v>
  </rv>
  <rv s="0">
    <v>536870912</v>
    <v>London Borough of Croydon</v>
    <v>a9d4124c-1c82-3830-538a-6e730fd78ca2</v>
    <v>en-AU</v>
    <v>Map</v>
  </rv>
  <rv s="0">
    <v>536870912</v>
    <v>London Borough of Barnet</v>
    <v>1415c296-3271-e593-e550-6baa54d0be91</v>
    <v>en-AU</v>
    <v>Map</v>
  </rv>
  <rv s="0">
    <v>536870912</v>
    <v>Brighton and Hove</v>
    <v>297cae4c-741d-4091-0d17-7a0cb4dfc072</v>
    <v>en-AU</v>
    <v>Map</v>
  </rv>
  <rv s="0">
    <v>536870912</v>
    <v>London Borough of Redbridge</v>
    <v>25ce92d8-1ab5-04ff-f1eb-644dc5a2b326</v>
    <v>en-AU</v>
    <v>Map</v>
  </rv>
  <rv s="0">
    <v>536870912</v>
    <v>London Borough of Lambeth</v>
    <v>601c1f89-26d4-d4e8-5de2-23643ae45707</v>
    <v>en-AU</v>
    <v>Map</v>
  </rv>
  <rv s="0">
    <v>536870912</v>
    <v>London Borough of Enfield</v>
    <v>7c4de49e-3914-6146-453f-83960bc60157</v>
    <v>en-AU</v>
    <v>Map</v>
  </rv>
  <rv s="0">
    <v>536870912</v>
    <v>London Borough of Tower Hamlets</v>
    <v>b55b7e9b-cc89-eb16-0ee2-ef35b73001a0</v>
    <v>en-AU</v>
    <v>Map</v>
  </rv>
  <rv s="0">
    <v>536870912</v>
    <v>London Borough of Hillingdon</v>
    <v>adce1ab7-1b39-eea4-bbdd-78e6be2aaa2e</v>
    <v>en-AU</v>
    <v>Map</v>
  </rv>
  <rv s="0">
    <v>536870912</v>
    <v>London Borough of Brent</v>
    <v>87fcc92f-bb25-a5db-2917-0297b7cc7006</v>
    <v>en-AU</v>
    <v>Map</v>
  </rv>
  <rv s="0">
    <v>536870912</v>
    <v>London Borough of Haringey</v>
    <v>942466ed-2570-73ac-4497-51fccd9667ac</v>
    <v>en-AU</v>
    <v>Map</v>
  </rv>
  <rv s="0">
    <v>536870912</v>
    <v>Royal Borough of Greenwich</v>
    <v>69a30182-b3c0-474a-ff80-5e14c2516e95</v>
    <v>en-AU</v>
    <v>Map</v>
  </rv>
  <rv s="0">
    <v>536870912</v>
    <v>London Borough of Harrow</v>
    <v>0365592b-9270-e980-6139-aa2a4615cdb3</v>
    <v>en-AU</v>
    <v>Map</v>
  </rv>
  <rv s="0">
    <v>536870912</v>
    <v>London Borough of Waltham Forest</v>
    <v>7da02390-10d4-e36c-314f-ea514faa62e6</v>
    <v>en-AU</v>
    <v>Map</v>
  </rv>
  <rv s="0">
    <v>536870912</v>
    <v>London Borough of Hounslow</v>
    <v>a393f5fb-5fb3-19ff-52cf-267a06915d2f</v>
    <v>en-AU</v>
    <v>Map</v>
  </rv>
  <rv s="0">
    <v>536870912</v>
    <v>London Borough of Islington</v>
    <v>fffc642f-7ca5-55b3-c338-3cba1b932d55</v>
    <v>en-AU</v>
    <v>Map</v>
  </rv>
  <rv s="0">
    <v>536870912</v>
    <v>London Borough of Lewisham</v>
    <v>105eeb6e-338a-1994-b9e3-fa5b63eb79fd</v>
    <v>en-AU</v>
    <v>Map</v>
  </rv>
  <rv s="0">
    <v>536870912</v>
    <v>London Borough of Merton</v>
    <v>8e4ee7a7-2b94-344c-b740-c768658bb561</v>
    <v>en-AU</v>
    <v>Map</v>
  </rv>
  <rv s="0">
    <v>536870912</v>
    <v>Denbighshire</v>
    <v>d9b0986c-3824-a9c1-8788-f8c20d153ff5</v>
    <v>en-AU</v>
    <v>Map</v>
  </rv>
  <rv s="0">
    <v>536870912</v>
    <v>Monmouthshire</v>
    <v>81bc2422-be5c-4cd9-8614-3b9b226c7154</v>
    <v>en-AU</v>
    <v>Map</v>
  </rv>
  <rv s="0">
    <v>536870912</v>
    <v>London Borough of Wandsworth</v>
    <v>53aa5bbb-0a68-ec05-93a9-8fa5ae4c0035</v>
    <v>en-AU</v>
    <v>Map</v>
  </rv>
  <rv s="0">
    <v>536870912</v>
    <v>Torbay</v>
    <v>20f58686-8f00-84da-c4d0-61544ec1c0b3</v>
    <v>en-AU</v>
    <v>Map</v>
  </rv>
  <rv s="0">
    <v>536870912</v>
    <v>London Borough of Bromley</v>
    <v>5fbe984e-fdf2-c1a4-c9e0-c9ae9a1b1bfa</v>
    <v>en-AU</v>
    <v>Map</v>
  </rv>
  <rv s="0">
    <v>536870912</v>
    <v>London Borough of Southwark</v>
    <v>6ff0cd7b-6e7e-3ceb-7dad-6e0d2c1da0c3</v>
    <v>en-AU</v>
    <v>Map</v>
  </rv>
  <rv s="0">
    <v>536870912</v>
    <v>London Borough of Bexley</v>
    <v>37fc0a51-9932-09b4-2e6d-28e52a5abc35</v>
    <v>en-AU</v>
    <v>Map</v>
  </rv>
  <rv s="0">
    <v>536870912</v>
    <v>City of Wakefield</v>
    <v>fda1d0a0-3c3d-b6d2-4e49-217176b79940</v>
    <v>en-AU</v>
    <v>Map</v>
  </rv>
  <rv s="0">
    <v>536870912</v>
    <v>London Borough of Havering</v>
    <v>b14e42eb-0997-fe1c-4049-b8f437a869de</v>
    <v>en-AU</v>
    <v>Map</v>
  </rv>
  <rv s="0">
    <v>536870912</v>
    <v>North Somerset</v>
    <v>e3678f85-61b8-0810-8c53-e58bdb733dec</v>
    <v>en-AU</v>
    <v>Map</v>
  </rv>
  <rv s="0">
    <v>536870912</v>
    <v>London Borough of Sutton</v>
    <v>c1460554-820a-05a1-aac2-342042bac143</v>
    <v>en-AU</v>
    <v>Map</v>
  </rv>
  <rv s="0">
    <v>536870912</v>
    <v>North Tyneside</v>
    <v>36ca8e86-236d-306d-dfc1-621780c43474</v>
    <v>en-AU</v>
    <v>Map</v>
  </rv>
  <rv s="0">
    <v>536870912</v>
    <v>Borough of Halton</v>
    <v>aba165c7-6f69-a541-bd58-9952c853e295</v>
    <v>en-AU</v>
    <v>Map</v>
  </rv>
  <rv s="0">
    <v>536870912</v>
    <v>Medway</v>
    <v>3ade3b17-52c4-4392-59ad-874fde4b7de5</v>
    <v>en-AU</v>
    <v>Map</v>
  </rv>
  <rv s="0">
    <v>536870912</v>
    <v>Metropolitan Borough of Stockport</v>
    <v>a0ddc244-2a33-2738-d6e7-20cabc5c8b14</v>
    <v>en-AU</v>
    <v>Map</v>
  </rv>
  <rv s="0">
    <v>536870912</v>
    <v>Tameside</v>
    <v>4d704dba-d053-5372-9d1b-631f69f25246</v>
    <v>en-AU</v>
    <v>Map</v>
  </rv>
  <rv s="0">
    <v>536870912</v>
    <v>Bath and North East Somerset</v>
    <v>1ea8797d-5e0d-8b8d-d63e-c6cbbd49f9d2</v>
    <v>en-AU</v>
    <v>Map</v>
  </rv>
  <rv s="0">
    <v>536870912</v>
    <v>North East Lincolnshire</v>
    <v>87656709-108c-e3ba-f3f5-aac83525778e</v>
    <v>en-AU</v>
    <v>Map</v>
  </rv>
  <rv s="4">
    <v>35</v>
  </rv>
  <rv s="1">
    <fb>0.255052921600669</fb>
    <v>37</v>
  </rv>
  <rv s="4">
    <v>36</v>
  </rv>
  <rv s="1">
    <fb>0.30599999999999999</fb>
    <v>37</v>
  </rv>
  <rv s="1">
    <fb>3.8510000705719E-2</fb>
    <v>45</v>
  </rv>
  <rv s="1">
    <fb>55908316</fb>
    <v>12</v>
  </rv>
  <rv s="6">
    <v>#VALUE!</v>
    <v>en-AU</v>
    <v>b1a5155a-6bb2-4646-8f7c-3e6b3a53c831</v>
    <v>536870912</v>
    <v>1</v>
    <v>154</v>
    <v>35</v>
    <v>United Kingdom</v>
    <v>8</v>
    <v>9</v>
    <v>Map</v>
    <v>10</v>
    <v>155</v>
    <v>GB</v>
    <v>590</v>
    <v>591</v>
    <v>592</v>
    <v>593</v>
    <v>594</v>
    <v>595</v>
    <v>596</v>
    <v>597</v>
    <v>598</v>
    <v>GBP</v>
    <v>The United Kingdom of Great Britain and Northern Ireland, commonly known as the United Kingdom or Britain, is a sovereign country in north-western Europe, off the north-­western coast of the European mainland.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with the North Sea to the east, the English Channel to the south and the Celtic Sea to the south-west, giving it the 12th-longest coastline in the world. The Irish Sea separates Great Britain and Ireland. The total area of the United Kingdom is 94,000 square miles.</v>
    <v>599</v>
    <v>600</v>
    <v>601</v>
    <v>602</v>
    <v>603</v>
    <v>604</v>
    <v>605</v>
    <v>606</v>
    <v>607</v>
    <v>608</v>
    <v>595</v>
    <v>613</v>
    <v>614</v>
    <v>615</v>
    <v>616</v>
    <v>617</v>
    <v>618</v>
    <v>United Kingdom</v>
    <v>God Save the Queen</v>
    <v>445</v>
    <v>United Kingdom of Great Britain and Northern Ireland</v>
    <v>619</v>
    <v>620</v>
    <v>621</v>
    <v>622</v>
    <v>623</v>
    <v>624</v>
    <v>137</v>
    <v>625</v>
    <v>626</v>
    <v>627</v>
    <v>628</v>
    <v>776</v>
    <v>777</v>
    <v>778</v>
    <v>779</v>
    <v>780</v>
    <v>United Kingdom</v>
    <v>781</v>
    <v>mdp/vdpid/242</v>
  </rv>
  <rv s="0">
    <v>536870912</v>
    <v>Australia</v>
    <v>06de2191-243d-a83f-6990-2eb1c7f3382a</v>
    <v>en-AU</v>
    <v>Map</v>
  </rv>
  <rv s="1">
    <fb>0.48241944248714902</fb>
    <v>37</v>
  </rv>
  <rv s="1">
    <fb>7741220</fb>
    <v>12</v>
  </rv>
  <rv s="1">
    <fb>58000</fb>
    <v>12</v>
  </rv>
  <rv s="1">
    <fb>12.6</fb>
    <v>38</v>
  </rv>
  <rv s="1">
    <fb>61</fb>
    <v>39</v>
  </rv>
  <rv s="0">
    <v>536870912</v>
    <v>Canberra</v>
    <v>59ab58e3-2f00-9175-e7b8-76d910040855</v>
    <v>en-AU</v>
    <v>Map</v>
  </rv>
  <rv s="1">
    <fb>375907.837</fb>
    <v>12</v>
  </rv>
  <rv s="1">
    <fb>119.797086368366</fb>
    <v>40</v>
  </rv>
  <rv s="1">
    <fb>1.61076787290379E-2</fb>
    <v>37</v>
  </rv>
  <rv s="1">
    <fb>10071.3989785006</fb>
    <v>12</v>
  </rv>
  <rv s="1">
    <fb>1.74</fb>
    <v>38</v>
  </rv>
  <rv s="1">
    <fb>0.16258278059599401</fb>
    <v>37</v>
  </rv>
  <rv s="1">
    <fb>89.625630110237395</fb>
    <v>41</v>
  </rv>
  <rv s="1">
    <fb>0.93</fb>
    <v>42</v>
  </rv>
  <rv s="1">
    <fb>1392680589329.1399</fb>
    <v>43</v>
  </rv>
  <rv s="1">
    <fb>1.0033898000000001</fb>
    <v>37</v>
  </rv>
  <rv s="1">
    <fb>1.1314216000000001</fb>
    <v>37</v>
  </rv>
  <rv s="2">
    <v>13</v>
    <v>10</v>
    <v>167</v>
    <v>0</v>
    <v>Image of Australia</v>
  </rv>
  <rv s="1">
    <fb>3.1</fb>
    <v>41</v>
  </rv>
  <rv s="0">
    <v>536870912</v>
    <v>Sydney</v>
    <v>3ecec2e8-2993-42e7-7299-f693bbe3b9b9</v>
    <v>en-AU</v>
    <v>Map</v>
  </rv>
  <rv s="0">
    <v>805306368</v>
    <v>Josh Frydenberg (Minister)</v>
    <v>49e61b90-ff4e-c3b9-e19f-71c91fb65b52</v>
    <v>en-AU</v>
    <v>Generic</v>
  </rv>
  <rv s="0">
    <v>805306368</v>
    <v>Scott Morrison (Minister)</v>
    <v>700027f5-7c17-cd49-9785-04b7023598f7</v>
    <v>en-AU</v>
    <v>Generic</v>
  </rv>
  <rv s="0">
    <v>805306368</v>
    <v>Marise Payne (Minister)</v>
    <v>cd9c9929-6142-5198-b223-76f660676213</v>
    <v>en-AU</v>
    <v>Generic</v>
  </rv>
  <rv s="0">
    <v>805306368</v>
    <v>Anne Ruston (Minister)</v>
    <v>99740a2f-6f48-49da-b87a-3b6b96362b1d</v>
    <v>en-AU</v>
    <v>Generic</v>
  </rv>
  <rv s="0">
    <v>805306368</v>
    <v>Angus Taylor (Minister)</v>
    <v>77f4f69e-8c8f-4cbf-a0dc-f0cfb1ed5f6f</v>
    <v>en-AU</v>
    <v>Generic</v>
  </rv>
  <rv s="0">
    <v>805306368</v>
    <v>Ken Wyatt (Minister)</v>
    <v>7fc5a0aa-1a94-2c1c-289d-0b3361414d61</v>
    <v>en-AU</v>
    <v>Generic</v>
  </rv>
  <rv s="0">
    <v>805306368</v>
    <v>Darren Chester (Minister)</v>
    <v>44711c1d-fba3-fc08-8e79-79210a893e48</v>
    <v>en-AU</v>
    <v>Generic</v>
  </rv>
  <rv s="4">
    <v>37</v>
  </rv>
  <rv s="3">
    <v>https://www.bing.com/search?q=australia&amp;form=skydnc</v>
    <v>Learn more on Bing</v>
  </rv>
  <rv s="1">
    <fb>82.748780487804893</fb>
    <v>41</v>
  </rv>
  <rv s="1">
    <fb>1487598500000</fb>
    <v>43</v>
  </rv>
  <rv s="1">
    <fb>6</fb>
    <v>41</v>
  </rv>
  <rv s="1">
    <fb>13.59</fb>
    <v>42</v>
  </rv>
  <rv s="1">
    <fb>0.19558295019999999</fb>
    <v>37</v>
  </rv>
  <rv s="1">
    <fb>3.6778</fb>
    <v>38</v>
  </rv>
  <rv s="1">
    <fb>25364307</fb>
    <v>12</v>
  </rv>
  <rv s="1">
    <fb>0.221</fb>
    <v>37</v>
  </rv>
  <rv s="1">
    <fb>0.27</fb>
    <v>37</v>
  </rv>
  <rv s="1">
    <fb>7.400000000000001E-2</fb>
    <v>37</v>
  </rv>
  <rv s="1">
    <fb>0.161</fb>
    <v>37</v>
  </rv>
  <rv s="1">
    <fb>0.65517997741699208</fb>
    <v>37</v>
  </rv>
  <rv s="0">
    <v>536870912</v>
    <v>New South Wales</v>
    <v>9143b1e4-782f-52c3-0f4a-cea5eaf6f36a</v>
    <v>en-AU</v>
    <v>Map</v>
  </rv>
  <rv s="0">
    <v>536870912</v>
    <v>South Australia</v>
    <v>202994ba-49c2-98c5-91fa-e0b05ffcf2da</v>
    <v>en-AU</v>
    <v>Map</v>
  </rv>
  <rv s="0">
    <v>536870912</v>
    <v>Australian Capital Territory</v>
    <v>c296eb2e-2c1a-16bf-bc37-164541ce7365</v>
    <v>en-AU</v>
    <v>Map</v>
  </rv>
  <rv s="0">
    <v>536870912</v>
    <v>Tasmania</v>
    <v>8327961c-5e1c-9007-38cc-b90bc76e7bc3</v>
    <v>en-AU</v>
    <v>Map</v>
  </rv>
  <rv s="0">
    <v>536870912</v>
    <v>Queensland</v>
    <v>d8d1c6ea-bc68-82f2-5bb3-ae7aa11442b4</v>
    <v>en-AU</v>
    <v>Map</v>
  </rv>
  <rv s="0">
    <v>536870912</v>
    <v>Western Australia</v>
    <v>bf87c7cd-72cb-99af-809b-eb7577149dcd</v>
    <v>en-AU</v>
    <v>Map</v>
  </rv>
  <rv s="0">
    <v>536870912</v>
    <v>Victoria</v>
    <v>afad25fd-4cbc-2e30-7764-19bd8a1cb1bc</v>
    <v>en-AU</v>
    <v>Map</v>
  </rv>
  <rv s="0">
    <v>536870912</v>
    <v>Northern Territory</v>
    <v>20947ace-4dd4-0516-21df-2af8da517b06</v>
    <v>en-AU</v>
    <v>Map</v>
  </rv>
  <rv s="4">
    <v>38</v>
  </rv>
  <rv s="1">
    <fb>0.22985815296127299</fb>
    <v>37</v>
  </rv>
  <rv s="4">
    <v>39</v>
  </rv>
  <rv s="1">
    <fb>0.47399999999999998</fb>
    <v>37</v>
  </rv>
  <rv s="1">
    <fb>5.2680001258850098E-2</fb>
    <v>45</v>
  </rv>
  <rv s="1">
    <fb>21844756</fb>
    <v>12</v>
  </rv>
  <rv s="6">
    <v>#VALUE!</v>
    <v>en-AU</v>
    <v>06de2191-243d-a83f-6990-2eb1c7f3382a</v>
    <v>536870912</v>
    <v>1</v>
    <v>165</v>
    <v>35</v>
    <v>Australia</v>
    <v>8</v>
    <v>9</v>
    <v>Map</v>
    <v>10</v>
    <v>166</v>
    <v>AU</v>
    <v>784</v>
    <v>785</v>
    <v>786</v>
    <v>787</v>
    <v>788</v>
    <v>789</v>
    <v>790</v>
    <v>791</v>
    <v>792</v>
    <v>AUD</v>
    <v>Australia, officially the Commonwealth of Australia, is a country comprising the mainland of the Australian continent, the island of Tasmania, and numerous smaller islands. It is the largest country in Oceania and the world's sixth-largest country. Australia's population of nearly 26 million, in an area of 7,617,930 square kilometres, is highly urbanised and heavily concentrated on the eastern seaboard. Canberra is the nation's capital, while the largest city is Sydney, and other major metropolitan areas are Melbourne, Brisbane, Perth, and Adelaide.</v>
    <v>793</v>
    <v>794</v>
    <v>795</v>
    <v>796</v>
    <v>797</v>
    <v>798</v>
    <v>799</v>
    <v>800</v>
    <v>801</v>
    <v>802</v>
    <v>803</v>
    <v>811</v>
    <v>812</v>
    <v>813</v>
    <v>814</v>
    <v>815</v>
    <v>816</v>
    <v>Australia</v>
    <v>Advance Australia Fair</v>
    <v>253</v>
    <v>Commonwealth of Australia</v>
    <v>817</v>
    <v>818</v>
    <v>819</v>
    <v>820</v>
    <v>821</v>
    <v>624</v>
    <v>137</v>
    <v>822</v>
    <v>48</v>
    <v>823</v>
    <v>824</v>
    <v>833</v>
    <v>834</v>
    <v>835</v>
    <v>836</v>
    <v>837</v>
    <v>Australia</v>
    <v>838</v>
    <v>mdp/vdpid/12</v>
  </rv>
  <rv s="0">
    <v>536870912</v>
    <v>Perth</v>
    <v>0cba98f1-710c-4d9f-a96f-b5f737acde07</v>
    <v>en-AU</v>
    <v>Map</v>
  </rv>
  <rv s="1">
    <fb>866777</fb>
    <v>12</v>
  </rv>
  <rv s="2">
    <v>14</v>
    <v>10</v>
    <v>175</v>
    <v>0</v>
    <v>Image of Western Australia</v>
  </rv>
  <rv s="0">
    <v>805306368</v>
    <v>Kim Beazley (Governor)</v>
    <v>74fbfe1c-6425-9b3d-efc1-e92b9b01b73f</v>
    <v>en-AU</v>
    <v>Generic</v>
  </rv>
  <rv s="4">
    <v>40</v>
  </rv>
  <rv s="3">
    <v>https://www.bing.com/search?q=western+australia&amp;form=skydnc</v>
    <v>Learn more on Bing</v>
  </rv>
  <rv s="1">
    <fb>1504</fb>
    <v>176</v>
  </rv>
  <rv s="1">
    <fb>82940</fb>
    <v>176</v>
  </rv>
  <rv s="1">
    <fb>2.6</fb>
    <v>38</v>
  </rv>
  <rv s="1">
    <fb>2667130</fb>
    <v>12</v>
  </rv>
  <rv s="1">
    <fb>8.0000000000000002E-3</fb>
    <v>37</v>
  </rv>
  <rv s="4">
    <v>41</v>
  </rv>
  <rv s="14">
    <v>#VALUE!</v>
    <v>en-AU</v>
    <v>bf87c7cd-72cb-99af-809b-eb7577149dcd</v>
    <v>536870912</v>
    <v>1</v>
    <v>172</v>
    <v>173</v>
    <v>Western Australia</v>
    <v>8</v>
    <v>9</v>
    <v>Map</v>
    <v>10</v>
    <v>174</v>
    <v>AU-WA</v>
    <v>840</v>
    <v>783</v>
    <v>Western Australia is a state occupying the western 32.9 percent of the land area of Australia excluding external territories. It is bounded by the Indian Ocean to the north and west, and the Southern Ocean to the south, the Northern Territory to the north-east, and South Australia to the south-east. Western Australia is Australia's largest state, with a total land area of 2,527,013 square kilometres, and the second-largest country subdivision in the world, surpassed only by Russia's Sakha Republic. As of 2017, the state has about 2.6 million inhabitants – around 11 percent of the national total – of whom the vast majority live in the south-west corner; 79 percent of the population lives in the Perth area, leaving the remainder of the state sparsely populated.</v>
    <v>841</v>
    <v>841</v>
    <v>842</v>
    <v>840</v>
    <v>844</v>
    <v>845</v>
    <v>846</v>
    <v>847</v>
    <v>Western Australia</v>
    <v>848</v>
    <v>849</v>
    <v>850</v>
    <v>851</v>
    <v>Western Australia</v>
    <v>mdp/vdpid/36233</v>
  </rv>
  <rv s="0">
    <v>536870912</v>
    <v>Netherlands</v>
    <v>bf5c1a4b-df0b-09dc-dce0-e3fb0c898dd3</v>
    <v>en-AU</v>
    <v>Map</v>
  </rv>
  <rv s="1">
    <fb>0.53309587414663095</fb>
    <v>37</v>
  </rv>
  <rv s="1">
    <fb>41543</fb>
    <v>12</v>
  </rv>
  <rv s="1">
    <fb>41000</fb>
    <v>12</v>
  </rv>
  <rv s="1">
    <fb>9.6999999999999993</fb>
    <v>38</v>
  </rv>
  <rv s="1">
    <fb>31</fb>
    <v>39</v>
  </rv>
  <rv s="0">
    <v>536870912</v>
    <v>Amsterdam</v>
    <v>0b840501-8599-9528-5b22-13589caf205a</v>
    <v>en-AU</v>
    <v>Map</v>
  </rv>
  <rv s="1">
    <fb>170779.524</fb>
    <v>12</v>
  </rv>
  <rv s="1">
    <fb>115.907994941178</fb>
    <v>40</v>
  </rv>
  <rv s="1">
    <fb>2.6336991024959299E-2</fb>
    <v>37</v>
  </rv>
  <rv s="1">
    <fb>6712.7747582450002</fb>
    <v>12</v>
  </rv>
  <rv s="1">
    <fb>1.59</fb>
    <v>38</v>
  </rv>
  <rv s="1">
    <fb>0.11178391395177099</fb>
    <v>37</v>
  </rv>
  <rv s="1">
    <fb>93.461004609605595</fb>
    <v>41</v>
  </rv>
  <rv s="1">
    <fb>1.68</fb>
    <v>42</v>
  </rv>
  <rv s="1">
    <fb>909070395160.78296</fb>
    <v>43</v>
  </rv>
  <rv s="1">
    <fb>1.0422962</fb>
    <v>37</v>
  </rv>
  <rv s="1">
    <fb>0.84980450000000007</fb>
    <v>37</v>
  </rv>
  <rv s="2">
    <v>15</v>
    <v>10</v>
    <v>186</v>
    <v>0</v>
    <v>Image of Netherlands</v>
  </rv>
  <rv s="1">
    <fb>3.3</fb>
    <v>41</v>
  </rv>
  <rv s="0">
    <v>805306368</v>
    <v>Willem-Alexander of the Netherlands (Monarch)</v>
    <v>70912573-f10f-4d1d-a8f8-220566451e74</v>
    <v>en-AU</v>
    <v>Generic</v>
  </rv>
  <rv s="0">
    <v>805306368</v>
    <v>Lodewijk Asscher (Deputy prime minister)</v>
    <v>324e801f-0e41-9a51-a5de-56d762c34473</v>
    <v>en-AU</v>
    <v>Generic</v>
  </rv>
  <rv s="0">
    <v>805306368</v>
    <v>Mark Rutte (Prime Minister)</v>
    <v>673e1b90-ad19-15cc-dd94-53646495b541</v>
    <v>en-AU</v>
    <v>Generic</v>
  </rv>
  <rv s="4">
    <v>42</v>
  </rv>
  <rv s="3">
    <v>https://www.bing.com/search?q=netherlands&amp;form=skydnc</v>
    <v>Learn more on Bing</v>
  </rv>
  <rv s="1">
    <fb>81.760975609756102</fb>
    <v>41</v>
  </rv>
  <rv s="1">
    <fb>1100105440292.49</fb>
    <v>43</v>
  </rv>
  <rv s="1">
    <fb>5</fb>
    <v>41</v>
  </rv>
  <rv s="1">
    <fb>10.29</fb>
    <v>42</v>
  </rv>
  <rv s="4">
    <v>43</v>
  </rv>
  <rv s="1">
    <fb>0.1225176999</fb>
    <v>37</v>
  </rv>
  <rv s="1">
    <fb>3.6053999999999999</fb>
    <v>38</v>
  </rv>
  <rv s="1">
    <fb>17332850</fb>
    <v>12</v>
  </rv>
  <rv s="1">
    <fb>0.223</fb>
    <v>37</v>
  </rv>
  <rv s="1">
    <fb>0.23300000000000001</fb>
    <v>37</v>
  </rv>
  <rv s="1">
    <fb>0.376</fb>
    <v>37</v>
  </rv>
  <rv s="1">
    <fb>3.5000000000000003E-2</fb>
    <v>37</v>
  </rv>
  <rv s="1">
    <fb>8.8000000000000009E-2</fb>
    <v>37</v>
  </rv>
  <rv s="1">
    <fb>0.13800000000000001</fb>
    <v>37</v>
  </rv>
  <rv s="1">
    <fb>0.17499999999999999</fb>
    <v>37</v>
  </rv>
  <rv s="1">
    <fb>0.63619998931884802</fb>
    <v>37</v>
  </rv>
  <rv s="0">
    <v>536870912</v>
    <v>Limburg</v>
    <v>ba5627ab-eb52-6b56-c39c-399bd1e23825</v>
    <v>en-AU</v>
    <v>Map</v>
  </rv>
  <rv s="0">
    <v>536870912</v>
    <v>North Brabant</v>
    <v>67287e9d-748b-ece4-4770-99ec69c94b1a</v>
    <v>en-AU</v>
    <v>Map</v>
  </rv>
  <rv s="0">
    <v>536870912</v>
    <v>North Holland</v>
    <v>1cbd1d08-fab6-2da6-0edd-41aa626502c2</v>
    <v>en-AU</v>
    <v>Map</v>
  </rv>
  <rv s="0">
    <v>536870912</v>
    <v>Gelderland</v>
    <v>47e59e29-1b92-c09c-0310-bba63a79744b</v>
    <v>en-AU</v>
    <v>Map</v>
  </rv>
  <rv s="0">
    <v>536870912</v>
    <v>Overijssel</v>
    <v>c80fa63b-8b0d-7117-09f7-f3b063ba8e8c</v>
    <v>en-AU</v>
    <v>Map</v>
  </rv>
  <rv s="0">
    <v>536870912</v>
    <v>Groningen</v>
    <v>d523b02d-2f28-981e-9282-8f6cddd23d80</v>
    <v>en-AU</v>
    <v>Map</v>
  </rv>
  <rv s="0">
    <v>536870912</v>
    <v>Friesland</v>
    <v>d3c60b92-e27c-cc6a-6ef5-f0937e506af0</v>
    <v>en-AU</v>
    <v>Map</v>
  </rv>
  <rv s="0">
    <v>536870912</v>
    <v>Zeeland</v>
    <v>b07124fd-c9f8-1712-1bd3-030b62afdd3d</v>
    <v>en-AU</v>
    <v>Map</v>
  </rv>
  <rv s="0">
    <v>536870912</v>
    <v>Drenthe</v>
    <v>598e815b-602f-15c5-256e-a36860ffc830</v>
    <v>en-AU</v>
    <v>Map</v>
  </rv>
  <rv s="0">
    <v>536870912</v>
    <v>Utrecht</v>
    <v>555963f7-e818-0e35-b5c8-1a97c8e78ed7</v>
    <v>en-AU</v>
    <v>Map</v>
  </rv>
  <rv s="0">
    <v>536870912</v>
    <v>Aruba</v>
    <v>b892cccb-4a26-2969-8f82-2cd11e899fcf</v>
    <v>en-AU</v>
    <v>Map</v>
  </rv>
  <rv s="0">
    <v>536870912</v>
    <v>Curaçao</v>
    <v>16684a44-60de-afc8-b3ba-ec91b81de9ed</v>
    <v>en-AU</v>
    <v>Map</v>
  </rv>
  <rv s="0">
    <v>536870912</v>
    <v>Sint Maarten</v>
    <v>b7515c56-e3c3-059b-dfab-c3a8f056fa02</v>
    <v>en-AU</v>
    <v>Map</v>
  </rv>
  <rv s="0">
    <v>536870912</v>
    <v>South Holland</v>
    <v>a189b2b4-4c8d-e909-49ed-1b6f571a33c2</v>
    <v>en-AU</v>
    <v>Map</v>
  </rv>
  <rv s="0">
    <v>536870912</v>
    <v>Flevoland</v>
    <v>994d48a1-a44d-0664-1089-99ddd4d7e63d</v>
    <v>en-AU</v>
    <v>Map</v>
  </rv>
  <rv s="4">
    <v>44</v>
  </rv>
  <rv s="1">
    <fb>0.230359193787393</fb>
    <v>37</v>
  </rv>
  <rv s="4">
    <v>45</v>
  </rv>
  <rv s="1">
    <fb>0.41200000000000003</fb>
    <v>37</v>
  </rv>
  <rv s="1">
    <fb>3.1960000991821301E-2</fb>
    <v>45</v>
  </rv>
  <rv s="1">
    <fb>15924729</fb>
    <v>12</v>
  </rv>
  <rv s="15">
    <v>#VALUE!</v>
    <v>en-AU</v>
    <v>bf5c1a4b-df0b-09dc-dce0-e3fb0c898dd3</v>
    <v>536870912</v>
    <v>1</v>
    <v>183</v>
    <v>184</v>
    <v>Netherlands</v>
    <v>8</v>
    <v>9</v>
    <v>Map</v>
    <v>10</v>
    <v>185</v>
    <v>NL</v>
    <v>854</v>
    <v>855</v>
    <v>856</v>
    <v>857</v>
    <v>858</v>
    <v>859</v>
    <v>860</v>
    <v>861</v>
    <v>862</v>
    <v>The Netherlands, informally Holland, is a country primarily located in Western Europe and partly in the Caribbean. It is the largest of four constituent countries of the Kingdom of the Netherlands. In Europe, the Netherlands consists of twelve provinces, bordering Germany to the east, Belgium to the south, and the North Sea to the northwest, with maritime borders in the North Sea with those countries and the United Kingdom. In the Caribbean, it consists of three special municipalities: the islands of Bonaire, Sint Eustatius and Saba. The country's official language is Dutch, with West Frisian as a secondary official language in the province of Friesland, and English and Papiamento as secondary official languages in the Caribbean Netherlands. Dutch Low Saxon and Limburgish are recognised regional languages, while Sinte Romani and Yiddish are recognised non-territorial languages.</v>
    <v>863</v>
    <v>864</v>
    <v>865</v>
    <v>866</v>
    <v>867</v>
    <v>868</v>
    <v>869</v>
    <v>870</v>
    <v>871</v>
    <v>872</v>
    <v>859</v>
    <v>876</v>
    <v>877</v>
    <v>878</v>
    <v>879</v>
    <v>880</v>
    <v>881</v>
    <v>Netherlands</v>
    <v>Wilhelmus</v>
    <v>882</v>
    <v>Netherlands</v>
    <v>883</v>
    <v>884</v>
    <v>885</v>
    <v>886</v>
    <v>887</v>
    <v>888</v>
    <v>889</v>
    <v>890</v>
    <v>891</v>
    <v>892</v>
    <v>893</v>
    <v>909</v>
    <v>910</v>
    <v>911</v>
    <v>912</v>
    <v>913</v>
    <v>Netherlands</v>
    <v>914</v>
    <v>mdp/vdpid/176</v>
  </rv>
  <rv s="0">
    <v>536870912</v>
    <v>Philippines</v>
    <v>fe47e182-43d6-4546-8bee-86609d6dd805</v>
    <v>en-AU</v>
    <v>Map</v>
  </rv>
  <rv s="1">
    <fb>0.41721165777911901</fb>
    <v>37</v>
  </rv>
  <rv s="1">
    <fb>300000</fb>
    <v>12</v>
  </rv>
  <rv s="1">
    <fb>153000</fb>
    <v>12</v>
  </rv>
  <rv s="1">
    <fb>20.545999999999999</fb>
    <v>38</v>
  </rv>
  <rv s="1">
    <fb>63</fb>
    <v>39</v>
  </rv>
  <rv s="0">
    <v>536870912</v>
    <v>Manila</v>
    <v>33b0f709-fe63-e51f-6893-aa4d29b074e5</v>
    <v>en-AU</v>
    <v>Map</v>
  </rv>
  <rv s="1">
    <fb>122287.11599999999</fb>
    <v>12</v>
  </rv>
  <rv s="1">
    <fb>129.61325724947901</fb>
    <v>40</v>
  </rv>
  <rv s="1">
    <fb>2.4802785871650902E-2</fb>
    <v>37</v>
  </rv>
  <rv s="1">
    <fb>696.34678005973694</fb>
    <v>12</v>
  </rv>
  <rv s="1">
    <fb>2.5760000000000001</fb>
    <v>38</v>
  </rv>
  <rv s="1">
    <fb>0.27769393299124701</fb>
    <v>37</v>
  </rv>
  <rv s="1">
    <fb>62.434896292186799</fb>
    <v>41</v>
  </rv>
  <rv s="1">
    <fb>0.86</fb>
    <v>42</v>
  </rv>
  <rv s="1">
    <fb>376795508679.67603</fb>
    <v>43</v>
  </rv>
  <rv s="1">
    <fb>1.0750976999999999</fb>
    <v>37</v>
  </rv>
  <rv s="1">
    <fb>0.35475459999999998</fb>
    <v>37</v>
  </rv>
  <rv s="2">
    <v>16</v>
    <v>10</v>
    <v>196</v>
    <v>0</v>
    <v>Image of Philippines</v>
  </rv>
  <rv s="1">
    <fb>22.5</fb>
    <v>41</v>
  </rv>
  <rv s="0">
    <v>805306368</v>
    <v>Rodrigo Duterte (President)</v>
    <v>ceca6398-e9f4-d624-33fd-46116a84ee43</v>
    <v>en-AU</v>
    <v>Generic</v>
  </rv>
  <rv s="0">
    <v>805306368</v>
    <v>Leni Robredo (Vice President)</v>
    <v>c0b96c6a-e6ea-42cd-b8fa-7b444dae6946</v>
    <v>en-AU</v>
    <v>Generic</v>
  </rv>
  <rv s="4">
    <v>46</v>
  </rv>
  <rv s="3">
    <v>https://www.bing.com/search?q=philippines&amp;form=skydnc</v>
    <v>Learn more on Bing</v>
  </rv>
  <rv s="1">
    <fb>71.094999999999999</fb>
    <v>41</v>
  </rv>
  <rv s="1">
    <fb>275302190000</fb>
    <v>43</v>
  </rv>
  <rv s="1">
    <fb>121</fb>
    <v>41</v>
  </rv>
  <rv s="1">
    <fb>1.1200000000000001</fb>
    <v>42</v>
  </rv>
  <rv s="4">
    <v>47</v>
  </rv>
  <rv s="1">
    <fb>0.53544594130000001</fb>
    <v>37</v>
  </rv>
  <rv s="1">
    <fb>0.60040000000000004</fb>
    <v>38</v>
  </rv>
  <rv s="1">
    <fb>108116615</fb>
    <v>12</v>
  </rv>
  <rv s="1">
    <fb>0.20699999999999999</fb>
    <v>37</v>
  </rv>
  <rv s="1">
    <fb>0.34799999999999998</fb>
    <v>37</v>
  </rv>
  <rv s="1">
    <fb>0.50900000000000001</fb>
    <v>37</v>
  </rv>
  <rv s="1">
    <fb>2.3E-2</fb>
    <v>37</v>
  </rv>
  <rv s="1">
    <fb>5.7000000000000002E-2</fb>
    <v>37</v>
  </rv>
  <rv s="1">
    <fb>9.3000000000000013E-2</fb>
    <v>37</v>
  </rv>
  <rv s="1">
    <fb>0.59620998382568402</fb>
    <v>37</v>
  </rv>
  <rv s="0">
    <v>536870912</v>
    <v>Tarlac</v>
    <v>7d56b130-da68-5615-69f0-dbad4c246cf7</v>
    <v>en-AU</v>
    <v>Map</v>
  </rv>
  <rv s="0">
    <v>536870912</v>
    <v>Pampanga</v>
    <v>a8f8bc92-c955-7450-e34a-846fb8708548</v>
    <v>en-AU</v>
    <v>Map</v>
  </rv>
  <rv s="0">
    <v>536870912</v>
    <v>Bulacan</v>
    <v>1976e607-d5fa-a209-60b5-a28c5ff0661d</v>
    <v>en-AU</v>
    <v>Map</v>
  </rv>
  <rv s="0">
    <v>536870912</v>
    <v>Metro Manila</v>
    <v>e5a6d40a-2913-d8a4-ff60-8a8e01d06a21</v>
    <v>en-AU</v>
    <v>Map</v>
  </rv>
  <rv s="0">
    <v>536870912</v>
    <v>Nueva Ecija</v>
    <v>e5430242-c181-bbba-a8d5-d8679420d015</v>
    <v>en-AU</v>
    <v>Map</v>
  </rv>
  <rv s="0">
    <v>536870912</v>
    <v>Laguna</v>
    <v>39988f56-c0ce-62ef-a19a-76f4048b73a9</v>
    <v>en-AU</v>
    <v>Map</v>
  </rv>
  <rv s="0">
    <v>536870912</v>
    <v>Batangas</v>
    <v>f77aee21-102e-f6f4-cd8b-795951928807</v>
    <v>en-AU</v>
    <v>Map</v>
  </rv>
  <rv s="0">
    <v>536870912</v>
    <v>Romblon</v>
    <v>6fd035a8-a5ba-d2f4-2122-9a82b636c180</v>
    <v>en-AU</v>
    <v>Map</v>
  </rv>
  <rv s="0">
    <v>536870912</v>
    <v>Iloilo</v>
    <v>068df4d2-959f-8164-d1fd-994cf0150d12</v>
    <v>en-AU</v>
    <v>Map</v>
  </rv>
  <rv s="0">
    <v>536870912</v>
    <v>Cebu</v>
    <v>6fe7c68a-9515-9e1b-6ef3-215c4102b56d</v>
    <v>en-AU</v>
    <v>Map</v>
  </rv>
  <rv s="0">
    <v>536870912</v>
    <v>Negros Occidental</v>
    <v>9124c64a-51fe-8970-69e4-28507542e45f</v>
    <v>en-AU</v>
    <v>Map</v>
  </rv>
  <rv s="0">
    <v>536870912</v>
    <v>Palawan</v>
    <v>30a179ba-83c7-ea59-aa9e-504c60d0306a</v>
    <v>en-AU</v>
    <v>Map</v>
  </rv>
  <rv s="0">
    <v>536870912</v>
    <v>Ilocos Sur</v>
    <v>dfcb7d07-6343-dfe7-6867-6d9744442cf9</v>
    <v>en-AU</v>
    <v>Map</v>
  </rv>
  <rv s="0">
    <v>536870912</v>
    <v>Camarines Norte</v>
    <v>b33c9c09-6fd7-50a1-6397-f936a8de41c4</v>
    <v>en-AU</v>
    <v>Map</v>
  </rv>
  <rv s="0">
    <v>536870912</v>
    <v>Quezon</v>
    <v>c6d788df-51c8-40e8-26ff-c472820ae720</v>
    <v>en-AU</v>
    <v>Map</v>
  </rv>
  <rv s="0">
    <v>536870912</v>
    <v>Rizal</v>
    <v>c6b093ee-2456-1b7e-2148-fb0567132780</v>
    <v>en-AU</v>
    <v>Map</v>
  </rv>
  <rv s="0">
    <v>536870912</v>
    <v>Masbate</v>
    <v>9744fce8-5c8f-d60c-a32f-ec4aa14e75b8</v>
    <v>en-AU</v>
    <v>Map</v>
  </rv>
  <rv s="0">
    <v>536870912</v>
    <v>Camiguin</v>
    <v>85693490-5005-8c40-0e9d-7d026eb11aa2</v>
    <v>en-AU</v>
    <v>Map</v>
  </rv>
  <rv s="0">
    <v>536870912</v>
    <v>Leyte</v>
    <v>94c97459-3cfd-4ff5-f776-aa7ff55a7b2e</v>
    <v>en-AU</v>
    <v>Map</v>
  </rv>
  <rv s="0">
    <v>536870912</v>
    <v>Lanao del Sur</v>
    <v>df314c19-dc7f-1e63-74a0-b7719741fd70</v>
    <v>en-AU</v>
    <v>Map</v>
  </rv>
  <rv s="0">
    <v>536870912</v>
    <v>Sulu</v>
    <v>d02aa221-0c67-1aea-7acc-05c6541cd601</v>
    <v>en-AU</v>
    <v>Map</v>
  </rv>
  <rv s="0">
    <v>536870912</v>
    <v>Cagayan</v>
    <v>c27369d2-9ab0-e651-32e7-8f24d9a33023</v>
    <v>en-AU</v>
    <v>Map</v>
  </rv>
  <rv s="0">
    <v>536870912</v>
    <v>Samar</v>
    <v>a999fa36-ed0a-e034-2cf7-394ced58dc53</v>
    <v>en-AU</v>
    <v>Map</v>
  </rv>
  <rv s="0">
    <v>536870912</v>
    <v>Bataan</v>
    <v>4c22acf7-e90d-0daf-6d66-a63f5b2adcc3</v>
    <v>en-AU</v>
    <v>Map</v>
  </rv>
  <rv s="0">
    <v>536870912</v>
    <v>Batanes</v>
    <v>071321cd-cdf1-7bd5-4f51-445de02e23f7</v>
    <v>en-AU</v>
    <v>Map</v>
  </rv>
  <rv s="0">
    <v>536870912</v>
    <v>Maguindanao</v>
    <v>9f782a00-9905-f960-01c4-7d058bc367f4</v>
    <v>en-AU</v>
    <v>Map</v>
  </rv>
  <rv s="0">
    <v>536870912</v>
    <v>Mountain Province</v>
    <v>89e735d4-e9bb-0166-29a9-13f286192f70</v>
    <v>en-AU</v>
    <v>Map</v>
  </rv>
  <rv s="0">
    <v>536870912</v>
    <v>Zambales</v>
    <v>fb1f00fe-78f7-2506-a3c2-02c4389d38d7</v>
    <v>en-AU</v>
    <v>Map</v>
  </rv>
  <rv s="0">
    <v>536870912</v>
    <v>Cavite</v>
    <v>59ab90bf-7ff8-a433-d78a-2803f3bcc64a</v>
    <v>en-AU</v>
    <v>Map</v>
  </rv>
  <rv s="0">
    <v>536870912</v>
    <v>Aurora</v>
    <v>5f3ee083-afad-a585-6329-0c636f8dad37</v>
    <v>en-AU</v>
    <v>Map</v>
  </rv>
  <rv s="0">
    <v>536870912</v>
    <v>Albay</v>
    <v>c1d3d13d-dbb2-d95b-879f-cff817b53ed6</v>
    <v>en-AU</v>
    <v>Map</v>
  </rv>
  <rv s="0">
    <v>536870912</v>
    <v>Ilocos Norte</v>
    <v>6253095b-6816-7985-36be-29d6991cc865</v>
    <v>en-AU</v>
    <v>Map</v>
  </rv>
  <rv s="0">
    <v>536870912</v>
    <v>Bohol</v>
    <v>d743e6b8-fccc-a061-aa7d-eeb4c19ca97b</v>
    <v>en-AU</v>
    <v>Map</v>
  </rv>
  <rv s="0">
    <v>536870912</v>
    <v>Ifugao</v>
    <v>5f55a8e3-593b-24a5-0201-b938d0055b2e</v>
    <v>en-AU</v>
    <v>Map</v>
  </rv>
  <rv s="0">
    <v>536870912</v>
    <v>Biliran</v>
    <v>b27be238-c9cf-4606-6161-ad4f13ca4d14</v>
    <v>en-AU</v>
    <v>Map</v>
  </rv>
  <rv s="0">
    <v>536870912</v>
    <v>Marinduque</v>
    <v>672cc189-c047-228c-c256-62eb6c492774</v>
    <v>en-AU</v>
    <v>Map</v>
  </rv>
  <rv s="0">
    <v>536870912</v>
    <v>Basilan</v>
    <v>0a61fc3c-6d4a-cc85-4766-028d626149c5</v>
    <v>en-AU</v>
    <v>Map</v>
  </rv>
  <rv s="0">
    <v>536870912</v>
    <v>Benguet</v>
    <v>7e8657a4-5792-db47-90c7-2604b9aca19f</v>
    <v>en-AU</v>
    <v>Map</v>
  </rv>
  <rv s="0">
    <v>536870912</v>
    <v>Sarangani</v>
    <v>2b309045-7302-eaf1-5ee0-0241fcbda27b</v>
    <v>en-AU</v>
    <v>Map</v>
  </rv>
  <rv s="0">
    <v>536870912</v>
    <v>Isabela</v>
    <v>67ccbd18-7330-76f8-6466-fb01e3f27483</v>
    <v>en-AU</v>
    <v>Map</v>
  </rv>
  <rv s="0">
    <v>536870912</v>
    <v>Surigao del Norte</v>
    <v>aacb94f4-c2a7-ec2a-c41b-42e726b63d27</v>
    <v>en-AU</v>
    <v>Map</v>
  </rv>
  <rv s="0">
    <v>536870912</v>
    <v>Pangasinan</v>
    <v>6c62aac0-e663-ab19-3a75-8e886d38c402</v>
    <v>en-AU</v>
    <v>Map</v>
  </rv>
  <rv s="0">
    <v>536870912</v>
    <v>Bukidnon</v>
    <v>9dd337fa-fdf6-8f77-e9a1-56502827a36d</v>
    <v>en-AU</v>
    <v>Map</v>
  </rv>
  <rv s="0">
    <v>536870912</v>
    <v>Abra</v>
    <v>50f0fde3-c476-44d4-bd68-67ab7562f844</v>
    <v>en-AU</v>
    <v>Map</v>
  </rv>
  <rv s="0">
    <v>536870912</v>
    <v>Aklan</v>
    <v>d54082de-762e-326e-5462-2742153aee20</v>
    <v>en-AU</v>
    <v>Map</v>
  </rv>
  <rv s="0">
    <v>536870912</v>
    <v>Catanduanes</v>
    <v>cfc6137e-c1cc-2517-cd64-ba3f16b85c49</v>
    <v>en-AU</v>
    <v>Map</v>
  </rv>
  <rv s="0">
    <v>536870912</v>
    <v>Davao del Sur</v>
    <v>de4e39c5-f826-827f-b911-b4c5f32870c5</v>
    <v>en-AU</v>
    <v>Map</v>
  </rv>
  <rv s="0">
    <v>536870912</v>
    <v>Occidental Mindoro</v>
    <v>e816710f-2355-5211-d5d9-367d58f6e5b6</v>
    <v>en-AU</v>
    <v>Map</v>
  </rv>
  <rv s="0">
    <v>536870912</v>
    <v>Negros Oriental</v>
    <v>a810cefa-ce8b-24f9-c464-8563570dddbc</v>
    <v>en-AU</v>
    <v>Map</v>
  </rv>
  <rv s="0">
    <v>536870912</v>
    <v>Quirino</v>
    <v>fa177028-edac-8b0a-8574-7671754d7c78</v>
    <v>en-AU</v>
    <v>Map</v>
  </rv>
  <rv s="0">
    <v>536870912</v>
    <v>Surigao del Sur</v>
    <v>afef8f50-4321-6f71-72c4-609b85910d0d</v>
    <v>en-AU</v>
    <v>Map</v>
  </rv>
  <rv s="0">
    <v>536870912</v>
    <v>Apayao</v>
    <v>6f5b9897-70dc-fbb9-e495-e30a9cfe485f</v>
    <v>en-AU</v>
    <v>Map</v>
  </rv>
  <rv s="0">
    <v>536870912</v>
    <v>Antique</v>
    <v>f102470a-603c-aaf9-d204-cc1a44f4df22</v>
    <v>en-AU</v>
    <v>Map</v>
  </rv>
  <rv s="0">
    <v>536870912</v>
    <v>Camarines Sur</v>
    <v>abce219f-6e2a-aed1-d1d8-0fa323980c58</v>
    <v>en-AU</v>
    <v>Map</v>
  </rv>
  <rv s="0">
    <v>536870912</v>
    <v>Guimaras</v>
    <v>a59f4672-beb3-c887-0fb6-90845a1319e7</v>
    <v>en-AU</v>
    <v>Map</v>
  </rv>
  <rv s="0">
    <v>536870912</v>
    <v>Tawi-Tawi</v>
    <v>d33f1020-0388-d1a6-7ca6-13d574e4c4a5</v>
    <v>en-AU</v>
    <v>Map</v>
  </rv>
  <rv s="0">
    <v>536870912</v>
    <v>South Cotabato</v>
    <v>4f68ac36-80cf-cb03-603c-a39763ff6a63</v>
    <v>en-AU</v>
    <v>Map</v>
  </rv>
  <rv s="0">
    <v>536870912</v>
    <v>Davao del Norte</v>
    <v>9d76fe2e-b56a-c6ae-77eb-ed4776895f94</v>
    <v>en-AU</v>
    <v>Map</v>
  </rv>
  <rv s="0">
    <v>536870912</v>
    <v>Southern Leyte</v>
    <v>dd6f64d2-a3e2-20d3-5387-101d1fdf995f</v>
    <v>en-AU</v>
    <v>Map</v>
  </rv>
  <rv s="0">
    <v>536870912</v>
    <v>Nueva Vizcaya</v>
    <v>a87e8338-26e2-0bac-26b5-dad65ab7d8ed</v>
    <v>en-AU</v>
    <v>Map</v>
  </rv>
  <rv s="0">
    <v>536870912</v>
    <v>Zamboanga del Sur</v>
    <v>92ca3c72-1bd6-3d69-0bd9-79e64960f869</v>
    <v>en-AU</v>
    <v>Map</v>
  </rv>
  <rv s="0">
    <v>536870912</v>
    <v>La Union</v>
    <v>28905729-f4e1-e195-8ee5-e9f0185f79bb</v>
    <v>en-AU</v>
    <v>Map</v>
  </rv>
  <rv s="0">
    <v>536870912</v>
    <v>Zamboanga del Norte</v>
    <v>f6631fe4-1dfe-211b-f938-1e3e637959c2</v>
    <v>en-AU</v>
    <v>Map</v>
  </rv>
  <rv s="0">
    <v>536870912</v>
    <v>Sorsogon</v>
    <v>79a4f911-e28a-11ea-948a-57262f5c5549</v>
    <v>en-AU</v>
    <v>Map</v>
  </rv>
  <rv s="0">
    <v>536870912</v>
    <v>Oriental Mindoro</v>
    <v>786e1e1a-3f36-7f63-ad18-0ae7a605070d</v>
    <v>en-AU</v>
    <v>Map</v>
  </rv>
  <rv s="0">
    <v>536870912</v>
    <v>Agusan del Sur</v>
    <v>77bdbc59-f779-0f45-fbd9-c9dbc43232df</v>
    <v>en-AU</v>
    <v>Map</v>
  </rv>
  <rv s="0">
    <v>536870912</v>
    <v>Misamis Occidental</v>
    <v>90251788-07d6-5de9-5fb2-122d9011b748</v>
    <v>en-AU</v>
    <v>Map</v>
  </rv>
  <rv s="0">
    <v>536870912</v>
    <v>Eastern Samar</v>
    <v>a82cee3f-3388-8285-13c6-75e367e559db</v>
    <v>en-AU</v>
    <v>Map</v>
  </rv>
  <rv s="0">
    <v>536870912</v>
    <v>Cotabato</v>
    <v>bcd75c68-1bea-80bc-3ff6-de6b7165cba4</v>
    <v>en-AU</v>
    <v>Map</v>
  </rv>
  <rv s="0">
    <v>536870912</v>
    <v>Lanao del Norte</v>
    <v>53d4a5e4-9974-b921-1dec-e6ed33289570</v>
    <v>en-AU</v>
    <v>Map</v>
  </rv>
  <rv s="0">
    <v>536870912</v>
    <v>Kalinga</v>
    <v>d47ead1a-b139-3463-9a65-e9641cb49af4</v>
    <v>en-AU</v>
    <v>Map</v>
  </rv>
  <rv s="0">
    <v>536870912</v>
    <v>Sultan Kudarat</v>
    <v>77cd2cd4-8bb6-6a81-2115-03c609a1ad13</v>
    <v>en-AU</v>
    <v>Map</v>
  </rv>
  <rv s="0">
    <v>536870912</v>
    <v>Northern Samar</v>
    <v>fa937597-73a7-9eb4-b8bd-fe9dbb2f4884</v>
    <v>en-AU</v>
    <v>Map</v>
  </rv>
  <rv s="0">
    <v>536870912</v>
    <v>Zamboanga Sibugay</v>
    <v>d9bfe875-cd79-6d7c-905a-27a9a7127023</v>
    <v>en-AU</v>
    <v>Map</v>
  </rv>
  <rv s="0">
    <v>536870912</v>
    <v>Agusan del Norte</v>
    <v>1d396096-557b-6793-a2b7-a4c20b51f0d0</v>
    <v>en-AU</v>
    <v>Map</v>
  </rv>
  <rv s="0">
    <v>536870912</v>
    <v>Davao Oriental</v>
    <v>23bee499-8a62-17a7-648d-7fab95372147</v>
    <v>en-AU</v>
    <v>Map</v>
  </rv>
  <rv s="0">
    <v>536870912</v>
    <v>Capiz</v>
    <v>d848e338-0672-ccc9-91b0-b6bda7212cdc</v>
    <v>en-AU</v>
    <v>Map</v>
  </rv>
  <rv s="0">
    <v>536870912</v>
    <v>Misamis Oriental</v>
    <v>53920b42-5d5d-510b-d05f-df387a2297e5</v>
    <v>en-AU</v>
    <v>Map</v>
  </rv>
  <rv s="0">
    <v>536870912</v>
    <v>Siquijor</v>
    <v>900cdb06-c146-8aad-588b-1abb2bc4954d</v>
    <v>en-AU</v>
    <v>Map</v>
  </rv>
  <rv s="0">
    <v>536870912</v>
    <v>Dinagat Islands</v>
    <v>a338095e-5e70-5d46-eeac-607cde0cf001</v>
    <v>en-AU</v>
    <v>Map</v>
  </rv>
  <rv s="0">
    <v>536870912</v>
    <v>Davao Occidental</v>
    <v>35aa0854-1795-47a4-abde-baaeb37be569</v>
    <v>en-AU</v>
    <v>Map</v>
  </rv>
  <rv s="4">
    <v>48</v>
  </rv>
  <rv s="1">
    <fb>0.14047533279066099</fb>
    <v>37</v>
  </rv>
  <rv s="4">
    <v>49</v>
  </rv>
  <rv s="1">
    <fb>0.43099999999999999</fb>
    <v>37</v>
  </rv>
  <rv s="1">
    <fb>2.1500000953674298E-2</fb>
    <v>45</v>
  </rv>
  <rv s="1">
    <fb>50975903</fb>
    <v>12</v>
  </rv>
  <rv s="6">
    <v>#VALUE!</v>
    <v>en-AU</v>
    <v>fe47e182-43d6-4546-8bee-86609d6dd805</v>
    <v>536870912</v>
    <v>1</v>
    <v>194</v>
    <v>35</v>
    <v>Philippines</v>
    <v>8</v>
    <v>9</v>
    <v>Map</v>
    <v>10</v>
    <v>195</v>
    <v>PH</v>
    <v>917</v>
    <v>918</v>
    <v>919</v>
    <v>920</v>
    <v>921</v>
    <v>922</v>
    <v>923</v>
    <v>924</v>
    <v>925</v>
    <v>PHP</v>
    <v>The Philippines, officially the Republic of the Philippines, is an archipelagic country in Southeast Asia. It is situated in the western Pacific Ocean, and consists of about 7,640 islands, that are broadly categorized under three main geographical divisions from north to south: Luzon, Visayas, and Mindanao. The Philippines is bounded by the South China Sea to the west, the Philippine Sea to the east, and the Celebes Sea to the southwest, and shares maritime borders with Taiwan to the north, Japan to the northeast, Palau to the east and southeast, Indonesia to the south, Malaysia and Brunei to the southwest, Vietnam to the west, and China to the northwest. The Philippines covers an area of 300,000 km², with a population of around 109 million people, making it the world's twelfth-most populous country. The Philippines is a multinational state, with diverse ethnicities and cultures throughout its islands. Manila is the nation's capital, while the largest city is Quezon City, both lying within the urban area of Metro Manila.</v>
    <v>926</v>
    <v>927</v>
    <v>928</v>
    <v>929</v>
    <v>930</v>
    <v>931</v>
    <v>932</v>
    <v>933</v>
    <v>934</v>
    <v>935</v>
    <v>922</v>
    <v>938</v>
    <v>939</v>
    <v>940</v>
    <v>941</v>
    <v>942</v>
    <v>943</v>
    <v>Philippines</v>
    <v>Lupang Hinirang</v>
    <v>944</v>
    <v>Republic of the Philippines</v>
    <v>945</v>
    <v>946</v>
    <v>947</v>
    <v>948</v>
    <v>949</v>
    <v>950</v>
    <v>951</v>
    <v>952</v>
    <v>953</v>
    <v>502</v>
    <v>954</v>
    <v>1036</v>
    <v>1037</v>
    <v>1038</v>
    <v>1039</v>
    <v>1040</v>
    <v>Philippines</v>
    <v>1041</v>
    <v>mdp/vdpid/201</v>
  </rv>
  <rv s="0">
    <v>536870912</v>
    <v>Sweden</v>
    <v>a5928099-53c3-11a8-91e6-6fe59b8c4f9a</v>
    <v>en-AU</v>
    <v>Map</v>
  </rv>
  <rv s="1">
    <fb>7.4427340355012209E-2</fb>
    <v>37</v>
  </rv>
  <rv s="1">
    <fb>450295</fb>
    <v>12</v>
  </rv>
  <rv s="1">
    <fb>30000</fb>
    <v>12</v>
  </rv>
  <rv s="1">
    <fb>11.4</fb>
    <v>38</v>
  </rv>
  <rv s="1">
    <fb>46</fb>
    <v>39</v>
  </rv>
  <rv s="0">
    <v>536870912</v>
    <v>Stockholm</v>
    <v>9daa4a8d-0e69-da3a-672e-16d4743a665b</v>
    <v>en-AU</v>
    <v>Map</v>
  </rv>
  <rv s="1">
    <fb>43252.264999999999</fb>
    <v>12</v>
  </rv>
  <rv s="1">
    <fb>110.509219846432</fb>
    <v>40</v>
  </rv>
  <rv s="1">
    <fb>1.7841509740383198E-2</fb>
    <v>37</v>
  </rv>
  <rv s="1">
    <fb>13480.148224391</fb>
    <v>12</v>
  </rv>
  <rv s="1">
    <fb>1.76</fb>
    <v>38</v>
  </rv>
  <rv s="1">
    <fb>0.68922933392256491</fb>
    <v>37</v>
  </rv>
  <rv s="1">
    <fb>25.117096134653099</fb>
    <v>41</v>
  </rv>
  <rv s="1">
    <fb>1.42</fb>
    <v>42</v>
  </rv>
  <rv s="1">
    <fb>530832908737.862</fb>
    <v>43</v>
  </rv>
  <rv s="1">
    <fb>1.2657537999999999</fb>
    <v>37</v>
  </rv>
  <rv s="1">
    <fb>0.6698824000000001</fb>
    <v>37</v>
  </rv>
  <rv s="2">
    <v>17</v>
    <v>10</v>
    <v>209</v>
    <v>0</v>
    <v>Image of Sweden</v>
  </rv>
  <rv s="1">
    <fb>2.2000000000000002</fb>
    <v>41</v>
  </rv>
  <rv s="0">
    <v>536870912</v>
    <v>Södermanland</v>
    <v>84239ccc-b982-cfc7-3542-00943a063182</v>
    <v>en-AU</v>
    <v>Map</v>
  </rv>
  <rv s="0">
    <v>805306368</v>
    <v>King Carl XVI Gustaf (Monarch)</v>
    <v>d74145c5-55cc-559b-1761-543f3fbf2fcd</v>
    <v>en-AU</v>
    <v>Generic</v>
  </rv>
  <rv s="0">
    <v>805306368</v>
    <v>Stefan Löfven (Prime Minister)</v>
    <v>506bd04d-a38c-5365-d52a-87f53925fd9c</v>
    <v>en-AU</v>
    <v>Generic</v>
  </rv>
  <rv s="4">
    <v>50</v>
  </rv>
  <rv s="3">
    <v>https://www.bing.com/search?q=sweden&amp;form=skydnc</v>
    <v>Learn more on Bing</v>
  </rv>
  <rv s="1">
    <fb>82.512195121951194</fb>
    <v>41</v>
  </rv>
  <rv s="1">
    <fb>289877140000</fb>
    <v>43</v>
  </rv>
  <rv s="4">
    <v>51</v>
  </rv>
  <rv s="1">
    <fb>0.15191583449999999</fb>
    <v>37</v>
  </rv>
  <rv s="1">
    <fb>3.984</fb>
    <v>38</v>
  </rv>
  <rv s="1">
    <fb>10285453</fb>
    <v>12</v>
  </rv>
  <rv s="1">
    <fb>0.23100000000000001</fb>
    <v>37</v>
  </rv>
  <rv s="1">
    <fb>0.371</fb>
    <v>37</v>
  </rv>
  <rv s="1">
    <fb>0.03</fb>
    <v>37</v>
  </rv>
  <rv s="1">
    <fb>8.3000000000000004E-2</fb>
    <v>37</v>
  </rv>
  <rv s="1">
    <fb>0.13900000000000001</fb>
    <v>37</v>
  </rv>
  <rv s="1">
    <fb>0.17600000000000002</fb>
    <v>37</v>
  </rv>
  <rv s="1">
    <fb>0.64561996459960891</fb>
    <v>37</v>
  </rv>
  <rv s="0">
    <v>536870912</v>
    <v>Stockholm County</v>
    <v>41fffb7d-bbe9-8d1b-286b-f0fdeb3ab886</v>
    <v>en-AU</v>
    <v>Map</v>
  </rv>
  <rv s="0">
    <v>536870912</v>
    <v>Västernorrland County</v>
    <v>a35ed386-5b37-a411-1499-a7d817b777bd</v>
    <v>en-AU</v>
    <v>Map</v>
  </rv>
  <rv s="0">
    <v>536870912</v>
    <v>Norrbotten County</v>
    <v>c860fcb0-9345-ca80-5100-5bafcdbf2263</v>
    <v>en-AU</v>
    <v>Map</v>
  </rv>
  <rv s="0">
    <v>536870912</v>
    <v>Skåne County</v>
    <v>1a7ebb30-64eb-43da-b5e5-6b7ab82a8f94</v>
    <v>en-AU</v>
    <v>Map</v>
  </rv>
  <rv s="0">
    <v>536870912</v>
    <v>Västra Götaland County</v>
    <v>ec27be9f-c019-4bd7-6372-f8f07b5ef74c</v>
    <v>en-AU</v>
    <v>Map</v>
  </rv>
  <rv s="0">
    <v>536870912</v>
    <v>Östergötland County</v>
    <v>01c3007b-b64c-a1f4-0a51-e925799b11b3</v>
    <v>en-AU</v>
    <v>Map</v>
  </rv>
  <rv s="0">
    <v>536870912</v>
    <v>Gävleborg County</v>
    <v>2fa0e9bf-9a1f-2db4-ff85-974c84f03f11</v>
    <v>en-AU</v>
    <v>Map</v>
  </rv>
  <rv s="0">
    <v>536870912</v>
    <v>Värmland County</v>
    <v>b2aa94cd-cc7f-eaf1-fded-87f65509841d</v>
    <v>en-AU</v>
    <v>Map</v>
  </rv>
  <rv s="0">
    <v>536870912</v>
    <v>Södermanland County</v>
    <v>b438dc8e-7013-5013-903f-c9921861268e</v>
    <v>en-AU</v>
    <v>Map</v>
  </rv>
  <rv s="0">
    <v>536870912</v>
    <v>Örebro County</v>
    <v>efe70c03-c63c-a6f2-2d91-08beb34f7d5a</v>
    <v>en-AU</v>
    <v>Map</v>
  </rv>
  <rv s="0">
    <v>536870912</v>
    <v>Halland County</v>
    <v>5481447f-928d-c108-02bf-694684b100d7</v>
    <v>en-AU</v>
    <v>Map</v>
  </rv>
  <rv s="0">
    <v>536870912</v>
    <v>Kalmar County</v>
    <v>d6332475-042c-41cf-bea3-d9da728e8c07</v>
    <v>en-AU</v>
    <v>Map</v>
  </rv>
  <rv s="0">
    <v>536870912</v>
    <v>Jämtland County</v>
    <v>6a67f9a4-8a7c-72f0-397e-99932d75a5cc</v>
    <v>en-AU</v>
    <v>Map</v>
  </rv>
  <rv s="0">
    <v>536870912</v>
    <v>Dalarna County</v>
    <v>dc686086-9714-0fc8-877f-623421e32d97</v>
    <v>en-AU</v>
    <v>Map</v>
  </rv>
  <rv s="0">
    <v>536870912</v>
    <v>Västerbotten County</v>
    <v>cc98b155-efa3-e92b-fee4-917b63865fcd</v>
    <v>en-AU</v>
    <v>Map</v>
  </rv>
  <rv s="0">
    <v>536870912</v>
    <v>Jönköping County</v>
    <v>4a52f0db-caec-d69c-e4fc-043d1e5a5128</v>
    <v>en-AU</v>
    <v>Map</v>
  </rv>
  <rv s="0">
    <v>536870912</v>
    <v>Västmanland County</v>
    <v>417f3366-57d0-4c10-ee14-819f1c4201df</v>
    <v>en-AU</v>
    <v>Map</v>
  </rv>
  <rv s="0">
    <v>536870912</v>
    <v>Blekinge County</v>
    <v>f42b0a89-7f16-f3ac-1c08-bf416e533f12</v>
    <v>en-AU</v>
    <v>Map</v>
  </rv>
  <rv s="0">
    <v>536870912</v>
    <v>Kronoberg County</v>
    <v>f3a677ac-87ae-cc8a-2a3d-a13738ebe6cb</v>
    <v>en-AU</v>
    <v>Map</v>
  </rv>
  <rv s="0">
    <v>536870912</v>
    <v>Gotland County</v>
    <v>f5173bdd-5938-3166-7ba6-c11a9da66db1</v>
    <v>en-AU</v>
    <v>Map</v>
  </rv>
  <rv s="0">
    <v>536870912</v>
    <v>Uppsala County</v>
    <v>e2d7075a-c293-6db6-92ac-bdee4711a5d0</v>
    <v>en-AU</v>
    <v>Map</v>
  </rv>
  <rv s="4">
    <v>52</v>
  </rv>
  <rv s="1">
    <fb>0.27911031322372698</fb>
    <v>37</v>
  </rv>
  <rv s="1">
    <fb>0.49099999999999999</fb>
    <v>37</v>
  </rv>
  <rv s="1">
    <fb>6.4759998321533202E-2</fb>
    <v>45</v>
  </rv>
  <rv s="1">
    <fb>9021165</fb>
    <v>12</v>
  </rv>
  <rv s="16">
    <v>#VALUE!</v>
    <v>en-AU</v>
    <v>a5928099-53c3-11a8-91e6-6fe59b8c4f9a</v>
    <v>536870912</v>
    <v>1</v>
    <v>206</v>
    <v>207</v>
    <v>Sweden</v>
    <v>8</v>
    <v>9</v>
    <v>Map</v>
    <v>10</v>
    <v>208</v>
    <v>SE</v>
    <v>1044</v>
    <v>1045</v>
    <v>1046</v>
    <v>1047</v>
    <v>1048</v>
    <v>1049</v>
    <v>1050</v>
    <v>1051</v>
    <v>1052</v>
    <v>SEK</v>
    <v>Sweden, officially the Kingdom of Sweden, is a Nordic country in Northern Europe. It borders Norway to the west and north, Finland to the east, and is connected to Denmark in the southwest by a bridge-tunnel across the Öresund Strait. At 450,295 square kilometres, Sweden is the largest country in Northern Europe, the third-largest country in the European Union, and the fifth largest country in Europe. The capital city is Stockholm. Sweden has a total population of 10.4 million; and a low population density of 25 inhabitants per square kilometre. 87% of Swedes live in urban areas, which cover 1.5% of the entire land area. The highest concentration is in the central and southern half of the country.</v>
    <v>1053</v>
    <v>1054</v>
    <v>1055</v>
    <v>1056</v>
    <v>1057</v>
    <v>1058</v>
    <v>1059</v>
    <v>1060</v>
    <v>1061</v>
    <v>1062</v>
    <v>1063</v>
    <v>1066</v>
    <v>1067</v>
    <v>1068</v>
    <v>1069</v>
    <v>37</v>
    <v>Sweden</v>
    <v>Du gamla, Du fria</v>
    <v>1070</v>
    <v>Kingdom of Sweden</v>
    <v>1071</v>
    <v>1072</v>
    <v>1073</v>
    <v>1074</v>
    <v>886</v>
    <v>1075</v>
    <v>1076</v>
    <v>1077</v>
    <v>1078</v>
    <v>1079</v>
    <v>1080</v>
    <v>1102</v>
    <v>1103</v>
    <v>362</v>
    <v>1104</v>
    <v>1105</v>
    <v>Sweden</v>
    <v>1106</v>
    <v>mdp/vdpid/221</v>
  </rv>
  <rv s="0">
    <v>536870912</v>
    <v>Mozambique</v>
    <v>a7f78d5f-1f90-031f-0dbd-c31c66e057d5</v>
    <v>en-AU</v>
    <v>Map</v>
  </rv>
  <rv s="1">
    <fb>0.63518909433098503</fb>
    <v>37</v>
  </rv>
  <rv s="1">
    <fb>799380</fb>
    <v>12</v>
  </rv>
  <rv s="1">
    <fb>11000</fb>
    <v>12</v>
  </rv>
  <rv s="1">
    <fb>37.520000000000003</fb>
    <v>38</v>
  </rv>
  <rv s="1">
    <fb>258</fb>
    <v>39</v>
  </rv>
  <rv s="0">
    <v>536870912</v>
    <v>Maputo</v>
    <v>d995e878-d96c-85c9-a3eb-fae711074afd</v>
    <v>en-AU</v>
    <v>Map</v>
  </rv>
  <rv s="1">
    <fb>7942.7219999999998</fb>
    <v>12</v>
  </rv>
  <rv s="1">
    <fb>182.31478337639101</fb>
    <v>40</v>
  </rv>
  <rv s="1">
    <fb>2.7811063118294198E-2</fb>
    <v>37</v>
  </rv>
  <rv s="1">
    <fb>478.92117232933498</fb>
    <v>12</v>
  </rv>
  <rv s="1">
    <fb>4.8520000000000003</fb>
    <v>38</v>
  </rv>
  <rv s="1">
    <fb>0.47983928332994202</fb>
    <v>37</v>
  </rv>
  <rv s="1">
    <fb>12.6199534718635</fb>
    <v>41</v>
  </rv>
  <rv s="1">
    <fb>0.65</fb>
    <v>42</v>
  </rv>
  <rv s="1">
    <fb>14934159925.523399</fb>
    <v>43</v>
  </rv>
  <rv s="1">
    <fb>1.1260497999999999</fb>
    <v>37</v>
  </rv>
  <rv s="1">
    <fb>7.3125499999999996E-2</fb>
    <v>37</v>
  </rv>
  <rv s="2">
    <v>18</v>
    <v>10</v>
    <v>221</v>
    <v>0</v>
    <v>Image of Mozambique</v>
  </rv>
  <rv s="1">
    <fb>54</fb>
    <v>41</v>
  </rv>
  <rv s="0">
    <v>805306368</v>
    <v>Filipe Nyusi (President)</v>
    <v>e76bae58-97a5-8113-5583-8ad58cc9a275</v>
    <v>en-AU</v>
    <v>Generic</v>
  </rv>
  <rv s="4">
    <v>53</v>
  </rv>
  <rv s="3">
    <v>https://www.bing.com/search?q=mozambique&amp;form=skydnc</v>
    <v>Learn more on Bing</v>
  </rv>
  <rv s="1">
    <fb>60.162999999999997</fb>
    <v>41</v>
  </rv>
  <rv s="1">
    <fb>289</fb>
    <v>41</v>
  </rv>
  <rv s="1">
    <fb>0.27</fb>
    <v>42</v>
  </rv>
  <rv s="4">
    <v>54</v>
  </rv>
  <rv s="1">
    <fb>6.8464365599999993E-2</fb>
    <v>37</v>
  </rv>
  <rv s="1">
    <fb>8.3799999999999999E-2</fb>
    <v>38</v>
  </rv>
  <rv s="1">
    <fb>30366036</fb>
    <v>12</v>
  </rv>
  <rv s="1">
    <fb>0.17399999999999999</fb>
    <v>37</v>
  </rv>
  <rv s="1">
    <fb>0.45500000000000002</fb>
    <v>37</v>
  </rv>
  <rv s="1">
    <fb>0.59499999999999997</fb>
    <v>37</v>
  </rv>
  <rv s="1">
    <fb>1.6E-2</fb>
    <v>37</v>
  </rv>
  <rv s="1">
    <fb>4.2000000000000003E-2</fb>
    <v>37</v>
  </rv>
  <rv s="1">
    <fb>7.5999999999999998E-2</fb>
    <v>37</v>
  </rv>
  <rv s="1">
    <fb>0.11199999999999999</fb>
    <v>37</v>
  </rv>
  <rv s="1">
    <fb>0.78097000122070304</fb>
    <v>37</v>
  </rv>
  <rv s="0">
    <v>536870912</v>
    <v>Gaza Province</v>
    <v>ed9118ad-6a52-a758-4ad2-3bb6d7ad6a72</v>
    <v>en-AU</v>
    <v>Map</v>
  </rv>
  <rv s="0">
    <v>536870912</v>
    <v>Cabo Delgado Province</v>
    <v>e5092fb2-807d-6dde-7af0-8c5ce915dc09</v>
    <v>en-AU</v>
    <v>Map</v>
  </rv>
  <rv s="0">
    <v>536870912</v>
    <v>Maputo Province</v>
    <v>4af3ad4a-4b1f-83c9-d3b3-6993c601770f</v>
    <v>en-AU</v>
    <v>Map</v>
  </rv>
  <rv s="0">
    <v>536870912</v>
    <v>Zambezia Province</v>
    <v>1ff2b2ab-acf2-31bb-c86a-1a3705c17787</v>
    <v>en-AU</v>
    <v>Map</v>
  </rv>
  <rv s="0">
    <v>536870912</v>
    <v>Sofala Province</v>
    <v>4f472e22-3748-7fd0-52b2-aff1245d8f5d</v>
    <v>en-AU</v>
    <v>Map</v>
  </rv>
  <rv s="0">
    <v>536870912</v>
    <v>Manica Province</v>
    <v>d1fb7605-afd7-bf22-9c3e-885d5343919c</v>
    <v>en-AU</v>
    <v>Map</v>
  </rv>
  <rv s="0">
    <v>536870912</v>
    <v>Niassa Province</v>
    <v>42011373-ef53-85b1-2f7e-7ac3b4192e52</v>
    <v>en-AU</v>
    <v>Map</v>
  </rv>
  <rv s="0">
    <v>536870912</v>
    <v>Tete Province</v>
    <v>cfa93a22-ea12-c7f6-686b-5c7b7852f88e</v>
    <v>en-AU</v>
    <v>Map</v>
  </rv>
  <rv s="0">
    <v>536870912</v>
    <v>Inhambane Province</v>
    <v>d5ef9c0c-291b-87ed-3596-2c66485f7bcb</v>
    <v>en-AU</v>
    <v>Map</v>
  </rv>
  <rv s="0">
    <v>536870912</v>
    <v>Nampula Province</v>
    <v>b45ef35f-3689-e855-c77c-99ce450bac9e</v>
    <v>en-AU</v>
    <v>Map</v>
  </rv>
  <rv s="4">
    <v>55</v>
  </rv>
  <rv s="1">
    <fb>2.1625512934769699E-4</fb>
    <v>37</v>
  </rv>
  <rv s="4">
    <v>56</v>
  </rv>
  <rv s="1">
    <fb>0.36099999999999999</fb>
    <v>37</v>
  </rv>
  <rv s="1">
    <fb>3.2409999370575003E-2</fb>
    <v>45</v>
  </rv>
  <rv s="1">
    <fb>11092106</fb>
    <v>12</v>
  </rv>
  <rv s="17">
    <v>#VALUE!</v>
    <v>en-AU</v>
    <v>a7f78d5f-1f90-031f-0dbd-c31c66e057d5</v>
    <v>536870912</v>
    <v>1</v>
    <v>218</v>
    <v>219</v>
    <v>Mozambique</v>
    <v>8</v>
    <v>9</v>
    <v>Map</v>
    <v>10</v>
    <v>220</v>
    <v>MZ</v>
    <v>1109</v>
    <v>1110</v>
    <v>1111</v>
    <v>1112</v>
    <v>1113</v>
    <v>1114</v>
    <v>1115</v>
    <v>1116</v>
    <v>1117</v>
    <v>MZN</v>
    <v>Mozambique, officially the Republic of Mozambique, is a country located in Southeastern Africa bordered by the Indian Ocean to the east, Tanzania to the north, Malawi and Zambia to the northwest, Zimbabwe to the west, and Eswatini and South Africa to the southwest. The sovereign state is separated from the Comoros, Mayotte and Madagascar by the Mozambique Channel to the east. The capital and largest city of Mozambique is Maputo.</v>
    <v>1118</v>
    <v>1119</v>
    <v>1120</v>
    <v>1121</v>
    <v>1122</v>
    <v>1123</v>
    <v>1124</v>
    <v>1125</v>
    <v>1126</v>
    <v>1127</v>
    <v>1114</v>
    <v>1129</v>
    <v>1130</v>
    <v>1131</v>
    <v>1132</v>
    <v>1133</v>
    <v>Mozambique</v>
    <v>Pátria Amada</v>
    <v>1134</v>
    <v>Republic of Mozambique</v>
    <v>1135</v>
    <v>1136</v>
    <v>1137</v>
    <v>1138</v>
    <v>1139</v>
    <v>1140</v>
    <v>1141</v>
    <v>1142</v>
    <v>1143</v>
    <v>1144</v>
    <v>1145</v>
    <v>1156</v>
    <v>1157</v>
    <v>1158</v>
    <v>1159</v>
    <v>1160</v>
    <v>Mozambique</v>
    <v>1161</v>
    <v>mdp/vdpid/168</v>
  </rv>
  <rv s="0">
    <v>536870912</v>
    <v>Mauritania</v>
    <v>1378a5bb-c2d8-4ae7-85b5-e75705038775</v>
    <v>en-AU</v>
    <v>Map</v>
  </rv>
  <rv s="1">
    <fb>0.38528184728825104</fb>
    <v>37</v>
  </rv>
  <rv s="1">
    <fb>1030700</fb>
    <v>12</v>
  </rv>
  <rv s="1">
    <fb>21000</fb>
    <v>12</v>
  </rv>
  <rv s="1">
    <fb>33.694000000000003</fb>
    <v>38</v>
  </rv>
  <rv s="1">
    <fb>222</fb>
    <v>39</v>
  </rv>
  <rv s="0">
    <v>536870912</v>
    <v>Nouakchott</v>
    <v>298678cd-131e-4a85-4423-240d0b436346</v>
    <v>en-AU</v>
    <v>Map</v>
  </rv>
  <rv s="1">
    <fb>2739.2489999999998</fb>
    <v>12</v>
  </rv>
  <rv s="1">
    <fb>135.01889679773399</fb>
    <v>40</v>
  </rv>
  <rv s="1">
    <fb>2.3000926211793803E-2</fb>
    <v>37</v>
  </rv>
  <rv s="1">
    <fb>4.5609999999999999</fb>
    <v>38</v>
  </rv>
  <rv s="1">
    <fb>2.1441738624236001E-3</fb>
    <v>37</v>
  </rv>
  <rv s="1">
    <fb>7593752450.2054996</fb>
    <v>43</v>
  </rv>
  <rv s="1">
    <fb>0.99891760000000007</fb>
    <v>37</v>
  </rv>
  <rv s="1">
    <fb>4.9991199999999993E-2</fb>
    <v>37</v>
  </rv>
  <rv s="2">
    <v>19</v>
    <v>10</v>
    <v>233</v>
    <v>0</v>
    <v>Image of Mauritania</v>
  </rv>
  <rv s="1">
    <fb>51.5</fb>
    <v>41</v>
  </rv>
  <rv s="4">
    <v>57</v>
  </rv>
  <rv s="3">
    <v>https://www.bing.com/search?q=mauritania&amp;form=skydnc</v>
    <v>Learn more on Bing</v>
  </rv>
  <rv s="1">
    <fb>64.703999999999994</fb>
    <v>41</v>
  </rv>
  <rv s="1">
    <fb>766</fb>
    <v>41</v>
  </rv>
  <rv s="1">
    <fb>0.53</fb>
    <v>42</v>
  </rv>
  <rv s="4">
    <v>58</v>
  </rv>
  <rv s="1">
    <fb>0.4823745512</fb>
    <v>37</v>
  </rv>
  <rv s="1">
    <fb>0.1865</fb>
    <v>38</v>
  </rv>
  <rv s="1">
    <fb>4525696</fb>
    <v>12</v>
  </rv>
  <rv s="1">
    <fb>0.23</fb>
    <v>37</v>
  </rv>
  <rv s="1">
    <fb>0.249</fb>
    <v>37</v>
  </rv>
  <rv s="1">
    <fb>0.40200000000000002</fb>
    <v>37</v>
  </rv>
  <rv s="1">
    <fb>7.4999999999999997E-2</fb>
    <v>37</v>
  </rv>
  <rv s="1">
    <fb>0.124</fb>
    <v>37</v>
  </rv>
  <rv s="1">
    <fb>0.16899999999999998</fb>
    <v>37</v>
  </rv>
  <rv s="1">
    <fb>0.45883998870849602</fb>
    <v>37</v>
  </rv>
  <rv s="0">
    <v>536870912</v>
    <v>Brakna Region</v>
    <v>5011c80b-9e00-a377-4615-f8264328d0aa</v>
    <v>en-AU</v>
    <v>Map</v>
  </rv>
  <rv s="0">
    <v>536870912</v>
    <v>Trarza Region</v>
    <v>d4004e90-738c-9d73-0d79-ece97ac6f42e</v>
    <v>en-AU</v>
    <v>Map</v>
  </rv>
  <rv s="0">
    <v>536870912</v>
    <v>Tiris Zemmour Region</v>
    <v>8c838683-fd5b-480c-8df6-d0acadfeed7c</v>
    <v>en-AU</v>
    <v>Map</v>
  </rv>
  <rv s="0">
    <v>536870912</v>
    <v>Hodh Ech Chargui Region</v>
    <v>e73c452a-369c-484c-b276-23ad30b89536</v>
    <v>en-AU</v>
    <v>Map</v>
  </rv>
  <rv s="0">
    <v>536870912</v>
    <v>Guidimaka Region</v>
    <v>d82dc308-f9ee-1690-ab46-575c3e429984</v>
    <v>en-AU</v>
    <v>Map</v>
  </rv>
  <rv s="0">
    <v>536870912</v>
    <v>Tagant Region</v>
    <v>5c3c1eda-a331-31e9-911f-a9440ed7c01a</v>
    <v>en-AU</v>
    <v>Map</v>
  </rv>
  <rv s="0">
    <v>536870912</v>
    <v>Gorgol Region</v>
    <v>72757e0e-4848-d303-fba2-f31c52a4b0e5</v>
    <v>en-AU</v>
    <v>Map</v>
  </rv>
  <rv s="0">
    <v>536870912</v>
    <v>Inchiri Region</v>
    <v>c62460e6-2156-4054-ac45-5e7fd7d9f56e</v>
    <v>en-AU</v>
    <v>Map</v>
  </rv>
  <rv s="0">
    <v>536870912</v>
    <v>Adrar Region</v>
    <v>813a6daf-b201-aadd-cc3c-1962f5918185</v>
    <v>en-AU</v>
    <v>Map</v>
  </rv>
  <rv s="0">
    <v>536870912</v>
    <v>Assaba Region</v>
    <v>a58f4240-4eb5-bf38-bd0b-75f1ae94d17b</v>
    <v>en-AU</v>
    <v>Map</v>
  </rv>
  <rv s="0">
    <v>536870912</v>
    <v>Nouakchott-Sud Region</v>
    <v>acc119e7-719d-dae1-6182-244761e5da5a</v>
    <v>en-AU</v>
    <v>Map</v>
  </rv>
  <rv s="0">
    <v>536870912</v>
    <v>Nouakchott-Nord Region</v>
    <v>20b5fec7-3e89-faf1-b416-555203b10f09</v>
    <v>en-AU</v>
    <v>Map</v>
  </rv>
  <rv s="0">
    <v>536870912</v>
    <v>Nouakchott-Ouest Region</v>
    <v>85e5a9d9-d702-7d53-631f-f1f899d964e2</v>
    <v>en-AU</v>
    <v>Map</v>
  </rv>
  <rv s="0">
    <v>536870912</v>
    <v>Hodh El Gharbi Region</v>
    <v>af953511-3591-4176-be81-acbbb366e7ff</v>
    <v>en-AU</v>
    <v>Map</v>
  </rv>
  <rv s="0">
    <v>536870912</v>
    <v>Dakhlet Nouadhibou Region</v>
    <v>50715551-3dbf-4406-b74d-5de046a157da</v>
    <v>en-AU</v>
    <v>Map</v>
  </rv>
  <rv s="4">
    <v>59</v>
  </rv>
  <rv s="4">
    <v>60</v>
  </rv>
  <rv s="1">
    <fb>0.67</fb>
    <v>37</v>
  </rv>
  <rv s="1">
    <fb>9.5480003356933588E-2</fb>
    <v>45</v>
  </rv>
  <rv s="1">
    <fb>2466821</fb>
    <v>12</v>
  </rv>
  <rv s="18">
    <v>#VALUE!</v>
    <v>en-AU</v>
    <v>1378a5bb-c2d8-4ae7-85b5-e75705038775</v>
    <v>536870912</v>
    <v>1</v>
    <v>230</v>
    <v>231</v>
    <v>Mauritania</v>
    <v>8</v>
    <v>9</v>
    <v>Map</v>
    <v>10</v>
    <v>232</v>
    <v>MR</v>
    <v>1164</v>
    <v>1165</v>
    <v>1166</v>
    <v>1167</v>
    <v>1168</v>
    <v>1169</v>
    <v>1170</v>
    <v>1171</v>
    <v>1172</v>
    <v>MRU</v>
    <v>Mauritania, officially the Islamic Republic of Mauritania, is a country in Northwest Africa. It is the twenty-eighth largest country or dependency in the world, the eleventh largest sovereign state in Africa and the largest country lying entirely below an altitude of 1,000 metres. Mauritania is bordered by the Atlantic Ocean to the west, Western Sahara to the north and northwest, Algeria to the northeast, Mali to the east and southeast, and Senegal to the southwest.</v>
    <v>1173</v>
    <v>1174</v>
    <v>431</v>
    <v>1175</v>
    <v>1176</v>
    <v>1177</v>
    <v>1178</v>
    <v>1179</v>
    <v>1169</v>
    <v>1180</v>
    <v>1181</v>
    <v>1182</v>
    <v>1183</v>
    <v>1184</v>
    <v>Mauritania</v>
    <v>National anthem of Mauritania</v>
    <v>1185</v>
    <v>Islamic Republic of Mauritania</v>
    <v>1186</v>
    <v>1187</v>
    <v>1188</v>
    <v>1189</v>
    <v>1190</v>
    <v>1191</v>
    <v>1076</v>
    <v>1192</v>
    <v>1193</v>
    <v>1194</v>
    <v>1195</v>
    <v>1211</v>
    <v>1212</v>
    <v>1213</v>
    <v>1214</v>
    <v>Mauritania</v>
    <v>1215</v>
    <v>mdp/vdpid/162</v>
  </rv>
  <rv s="0">
    <v>536870912</v>
    <v>Portugal</v>
    <v>9e917e65-c588-a0b7-f336-52fc6b5b2052</v>
    <v>en-AU</v>
    <v>Map</v>
  </rv>
  <rv s="1">
    <fb>0.39452940398253294</fb>
    <v>37</v>
  </rv>
  <rv s="1">
    <fb>92212</fb>
    <v>12</v>
  </rv>
  <rv s="1">
    <fb>52000</fb>
    <v>12</v>
  </rv>
  <rv s="1">
    <fb>8.5</fb>
    <v>38</v>
  </rv>
  <rv s="1">
    <fb>351</fb>
    <v>39</v>
  </rv>
  <rv s="0">
    <v>536870912</v>
    <v>Lisbon</v>
    <v>9d006cb5-bff4-48b4-9c83-443eaf418b11</v>
    <v>en-AU</v>
    <v>Map</v>
  </rv>
  <rv s="1">
    <fb>48741.764000000003</fb>
    <v>12</v>
  </rv>
  <rv s="1">
    <fb>110.624358614714</fb>
    <v>40</v>
  </rv>
  <rv s="1">
    <fb>3.3817841004612497E-3</fb>
    <v>37</v>
  </rv>
  <rv s="1">
    <fb>4662.6007998029399</fb>
    <v>12</v>
  </rv>
  <rv s="1">
    <fb>1.38</fb>
    <v>38</v>
  </rv>
  <rv s="1">
    <fb>0.34611423825368903</fb>
    <v>37</v>
  </rv>
  <rv s="1">
    <fb>77.024122555839</fb>
    <v>41</v>
  </rv>
  <rv s="1">
    <fb>1.54</fb>
    <v>42</v>
  </rv>
  <rv s="1">
    <fb>237686075634.698</fb>
    <v>43</v>
  </rv>
  <rv s="1">
    <fb>1.0618313000000001</fb>
    <v>37</v>
  </rv>
  <rv s="1">
    <fb>0.63935809999999993</fb>
    <v>37</v>
  </rv>
  <rv s="2">
    <v>20</v>
    <v>10</v>
    <v>242</v>
    <v>0</v>
    <v>Image of Portugal</v>
  </rv>
  <rv s="0">
    <v>805306368</v>
    <v>António Costa (Prime Minister)</v>
    <v>461f25f6-d38c-4199-a2e3-c82f6d34e8cb</v>
    <v>en-AU</v>
    <v>Generic</v>
  </rv>
  <rv s="0">
    <v>805306368</v>
    <v>Marcelo Rebelo de Sousa (President)</v>
    <v>cd15af88-d571-7e9f-0e69-8c7f54821ed3</v>
    <v>en-AU</v>
    <v>Generic</v>
  </rv>
  <rv s="4">
    <v>61</v>
  </rv>
  <rv s="3">
    <v>https://www.bing.com/search?q=portugal&amp;form=skydnc</v>
    <v>Learn more on Bing</v>
  </rv>
  <rv s="1">
    <fb>81.3243902439024</fb>
    <v>41</v>
  </rv>
  <rv s="1">
    <fb>61933604857.411003</fb>
    <v>43</v>
  </rv>
  <rv s="1">
    <fb>8</fb>
    <v>41</v>
  </rv>
  <rv s="1">
    <fb>3.78</fb>
    <v>42</v>
  </rv>
  <rv s="1">
    <fb>0.27650697260000001</fb>
    <v>37</v>
  </rv>
  <rv s="1">
    <fb>5.1239999999999997</fb>
    <v>38</v>
  </rv>
  <rv s="1">
    <fb>10269417</fb>
    <v>12</v>
  </rv>
  <rv s="1">
    <fb>0.26700000000000002</fb>
    <v>37</v>
  </rv>
  <rv s="1">
    <fb>0.41600000000000004</fb>
    <v>37</v>
  </rv>
  <rv s="1">
    <fb>2.7000000000000003E-2</fb>
    <v>37</v>
  </rv>
  <rv s="1">
    <fb>0.16500000000000001</fb>
    <v>37</v>
  </rv>
  <rv s="1">
    <fb>0.58811000823974602</fb>
    <v>37</v>
  </rv>
  <rv s="0">
    <v>536870912</v>
    <v>Madeira</v>
    <v>fd1c338d-a716-e095-102a-5ac3106ddd68</v>
    <v>en-AU</v>
    <v>Map</v>
  </rv>
  <rv s="0">
    <v>536870912</v>
    <v>Lisbon District</v>
    <v>9aabe4c9-f2ff-745a-22b7-741589d147d3</v>
    <v>en-AU</v>
    <v>Map</v>
  </rv>
  <rv s="0">
    <v>536870912</v>
    <v>Azores</v>
    <v>162558d5-afd4-4b00-9d00-54ad16880f8b</v>
    <v>en-AU</v>
    <v>Map</v>
  </rv>
  <rv s="0">
    <v>536870912</v>
    <v>Castelo Branco</v>
    <v>fb4769a8-e791-44cf-b415-49b116c2d850</v>
    <v>en-AU</v>
    <v>Map</v>
  </rv>
  <rv s="0">
    <v>536870912</v>
    <v>Aveiro District</v>
    <v>2448fddc-7ab4-4061-c990-7ee0e882b83f</v>
    <v>en-AU</v>
    <v>Map</v>
  </rv>
  <rv s="0">
    <v>536870912</v>
    <v>Vila Real</v>
    <v>16491095-1ede-45bc-b4f9-d0b768b902b4</v>
    <v>en-AU</v>
    <v>Map</v>
  </rv>
  <rv s="0">
    <v>536870912</v>
    <v>Braga District</v>
    <v>bf9b0bf5-80ec-1d9e-e2bb-f15cfff91b3f</v>
    <v>en-AU</v>
    <v>Map</v>
  </rv>
  <rv s="0">
    <v>536870912</v>
    <v>Bragança District</v>
    <v>511e9c5a-156c-4018-b440-d68a04fdd311</v>
    <v>en-AU</v>
    <v>Map</v>
  </rv>
  <rv s="0">
    <v>536870912</v>
    <v>Santarém District</v>
    <v>31ed3d3b-1669-48e6-9f45-7dff6e48107b</v>
    <v>en-AU</v>
    <v>Map</v>
  </rv>
  <rv s="0">
    <v>536870912</v>
    <v>Viseu District</v>
    <v>4af2c91e-a2d9-03c8-4bcc-d0e611b7a836</v>
    <v>en-AU</v>
    <v>Map</v>
  </rv>
  <rv s="0">
    <v>536870912</v>
    <v>Leiria District</v>
    <v>1e45c3ae-38a6-3ec3-3187-2e72c0cad027</v>
    <v>en-AU</v>
    <v>Map</v>
  </rv>
  <rv s="0">
    <v>536870912</v>
    <v>Porto District</v>
    <v>ab024f06-dfa0-f5d5-2ace-323a59e1c03f</v>
    <v>en-AU</v>
    <v>Map</v>
  </rv>
  <rv s="0">
    <v>536870912</v>
    <v>Guarda District</v>
    <v>a6ab4e89-16d3-c736-2651-53af26e5c9fb</v>
    <v>en-AU</v>
    <v>Map</v>
  </rv>
  <rv s="0">
    <v>536870912</v>
    <v>Faro District</v>
    <v>0f961e40-6a20-4ce7-9c8b-3c9484a39b31</v>
    <v>en-AU</v>
    <v>Map</v>
  </rv>
  <rv s="0">
    <v>536870912</v>
    <v>Viana do Castelo District</v>
    <v>e82c5675-25b8-35f8-dd22-1d162bbc45bd</v>
    <v>en-AU</v>
    <v>Map</v>
  </rv>
  <rv s="0">
    <v>536870912</v>
    <v>Beja District</v>
    <v>57132a4f-ab86-49cc-9a10-eea78fe194c6</v>
    <v>en-AU</v>
    <v>Map</v>
  </rv>
  <rv s="0">
    <v>536870912</v>
    <v>Coimbra District</v>
    <v>eaabde58-df44-d3f2-fcaf-2eb0b0c892ca</v>
    <v>en-AU</v>
    <v>Map</v>
  </rv>
  <rv s="0">
    <v>536870912</v>
    <v>Setúbal District</v>
    <v>2443fa57-ba7a-ca6f-6988-b7bb998c209d</v>
    <v>en-AU</v>
    <v>Map</v>
  </rv>
  <rv s="0">
    <v>536870912</v>
    <v>Portalegre District</v>
    <v>0509a564-38fa-4a46-85bd-79ea9cfb105b</v>
    <v>en-AU</v>
    <v>Map</v>
  </rv>
  <rv s="0">
    <v>536870912</v>
    <v>Évora District</v>
    <v>9f2c1154-ba9c-42db-b07d-6ac93b22f847</v>
    <v>en-AU</v>
    <v>Map</v>
  </rv>
  <rv s="4">
    <v>62</v>
  </rv>
  <rv s="1">
    <fb>0.227551770073532</fb>
    <v>37</v>
  </rv>
  <rv s="4">
    <v>63</v>
  </rv>
  <rv s="1">
    <fb>0.39799999999999996</fb>
    <v>37</v>
  </rv>
  <rv s="1">
    <fb>6.33400011062622E-2</fb>
    <v>45</v>
  </rv>
  <rv s="1">
    <fb>6753579</fb>
    <v>12</v>
  </rv>
  <rv s="6">
    <v>#VALUE!</v>
    <v>en-AU</v>
    <v>9e917e65-c588-a0b7-f336-52fc6b5b2052</v>
    <v>536870912</v>
    <v>1</v>
    <v>240</v>
    <v>35</v>
    <v>Portugal</v>
    <v>8</v>
    <v>9</v>
    <v>Map</v>
    <v>10</v>
    <v>241</v>
    <v>PT</v>
    <v>1218</v>
    <v>1219</v>
    <v>1220</v>
    <v>1221</v>
    <v>1222</v>
    <v>1223</v>
    <v>1224</v>
    <v>1225</v>
    <v>1226</v>
    <v>EUR</v>
    <v>Portugal, officially the Portuguese Republic, is a country located on the Iberian Peninsula, in south-western Europe. It is the westernmost sovereign state in mainland Europe, being bordered to the west and south by the Atlantic Ocean and to the north and east by Spain. Its territory also includes the Atlantic archipelagos of the Azores and Madeira, both autonomous regions with their own regional governments. The official and national language is Portuguese.</v>
    <v>1227</v>
    <v>1228</v>
    <v>1229</v>
    <v>1230</v>
    <v>1231</v>
    <v>1232</v>
    <v>1233</v>
    <v>1234</v>
    <v>1235</v>
    <v>802</v>
    <v>1223</v>
    <v>1238</v>
    <v>1239</v>
    <v>1240</v>
    <v>1241</v>
    <v>1242</v>
    <v>1243</v>
    <v>Portugal</v>
    <v>A Portuguesa</v>
    <v>1134</v>
    <v>Portugal</v>
    <v>1244</v>
    <v>1245</v>
    <v>1246</v>
    <v>820</v>
    <v>1247</v>
    <v>1248</v>
    <v>1249</v>
    <v>822</v>
    <v>1193</v>
    <v>1250</v>
    <v>1251</v>
    <v>1272</v>
    <v>1273</v>
    <v>1274</v>
    <v>1275</v>
    <v>1276</v>
    <v>Portugal</v>
    <v>1277</v>
    <v>mdp/vdpid/193</v>
  </rv>
  <rv s="0">
    <v>536870912</v>
    <v>Singapore</v>
    <v>f5ffb882-7230-f3fe-7141-cde5f4b5ed1a</v>
    <v>en-AU</v>
    <v>Map</v>
  </rv>
  <rv s="1">
    <fb>9.3088859241440211E-3</fb>
    <v>37</v>
  </rv>
  <rv s="1">
    <fb>716.1</fb>
    <v>12</v>
  </rv>
  <rv s="1">
    <fb>81000</fb>
    <v>12</v>
  </rv>
  <rv s="1">
    <fb>8.8000000000000007</fb>
    <v>38</v>
  </rv>
  <rv s="1">
    <fb>65</fb>
    <v>39</v>
  </rv>
  <rv s="1">
    <fb>37535.411999999997</fb>
    <v>12</v>
  </rv>
  <rv s="1">
    <fb>114.40578588194499</fb>
    <v>40</v>
  </rv>
  <rv s="1">
    <fb>5.6526056878035804E-3</fb>
    <v>37</v>
  </rv>
  <rv s="1">
    <fb>8844.6875930120095</fb>
    <v>12</v>
  </rv>
  <rv s="1">
    <fb>1.1399999999999999</fb>
    <v>38</v>
  </rv>
  <rv s="1">
    <fb>0.23060648842866199</fb>
    <v>37</v>
  </rv>
  <rv s="1">
    <fb>90.578873580503199</fb>
    <v>41</v>
  </rv>
  <rv s="1">
    <fb>1.25</fb>
    <v>42</v>
  </rv>
  <rv s="1">
    <fb>372062527488.638</fb>
    <v>43</v>
  </rv>
  <rv s="1">
    <fb>1.0062694999999999</fb>
    <v>37</v>
  </rv>
  <rv s="1">
    <fb>0.8479291000000001</fb>
    <v>37</v>
  </rv>
  <rv s="2">
    <v>21</v>
    <v>10</v>
    <v>253</v>
    <v>0</v>
    <v>Image of Singapore</v>
  </rv>
  <rv s="1">
    <fb>2.2999999999999998</fb>
    <v>41</v>
  </rv>
  <rv s="0">
    <v>805306368</v>
    <v>Lee Hsien Loong (Prime Minister)</v>
    <v>a1036a81-858a-b9b5-05e7-b0d5b1f8d37d</v>
    <v>en-AU</v>
    <v>Generic</v>
  </rv>
  <rv s="0">
    <v>805306368</v>
    <v>Ong Ye Kung (Minister)</v>
    <v>140fbd9e-a9e9-efc5-0504-67aa66a531b2</v>
    <v>en-AU</v>
    <v>Generic</v>
  </rv>
  <rv s="4">
    <v>64</v>
  </rv>
  <rv s="3">
    <v>https://www.bing.com/search?q=singapore&amp;form=skydnc</v>
    <v>Learn more on Bing</v>
  </rv>
  <rv s="1">
    <fb>83.146341463414601</fb>
    <v>41</v>
  </rv>
  <rv s="1">
    <fb>697271330000</fb>
    <v>43</v>
  </rv>
  <rv s="4">
    <v>65</v>
  </rv>
  <rv s="1">
    <fb>0.367371636</fb>
    <v>37</v>
  </rv>
  <rv s="1">
    <fb>2.2936000000000001</fb>
    <v>38</v>
  </rv>
  <rv s="1">
    <fb>5703569</fb>
    <v>12</v>
  </rv>
  <rv s="1">
    <fb>0.70538002014160195</fb>
    <v>37</v>
  </rv>
  <rv s="4">
    <v>66</v>
  </rv>
  <rv s="1">
    <fb>0.131417170586072</fb>
    <v>37</v>
  </rv>
  <rv s="4">
    <v>67</v>
  </rv>
  <rv s="1">
    <fb>0.21</fb>
    <v>37</v>
  </rv>
  <rv s="1">
    <fb>4.1090002059936494E-2</fb>
    <v>45</v>
  </rv>
  <rv s="19">
    <v>#VALUE!</v>
    <v>en-AU</v>
    <v>f5ffb882-7230-f3fe-7141-cde5f4b5ed1a</v>
    <v>536870912</v>
    <v>1</v>
    <v>250</v>
    <v>251</v>
    <v>Singapore</v>
    <v>8</v>
    <v>9</v>
    <v>Map</v>
    <v>10</v>
    <v>252</v>
    <v>SG</v>
    <v>1280</v>
    <v>1281</v>
    <v>1282</v>
    <v>1283</v>
    <v>1284</v>
    <v>Singapore</v>
    <v>1285</v>
    <v>1286</v>
    <v>1287</v>
    <v>SGD</v>
    <v>Singapore, officially the Republic of Singapore, is a sovereign island city-state in maritime Southeast Asia. It lies about one degree of latitude north of the equator, off the southern tip of the Malay Peninsula, bordering the Straits of Malacca to the west, the Riau Islands to the south, and the South China Sea to the east. The country's territory is composed of one main island, 63 satellite islands and islets, and one outlying islet, the combined area of which has increased by 25% since the country's independence as a result of extensive land reclamation projects. It has the second greatest population density in the world. The country has almost 5.7 million residents, 61% of whom are Singaporean citizens. There are four official languages of Singapore: English, Malay, Chinese and Tamil. English is the lingua franca. Multiracialism is enshrined in the constitution, and continues to shape national policies in education, housing, and politics.</v>
    <v>1288</v>
    <v>1289</v>
    <v>1290</v>
    <v>1291</v>
    <v>1292</v>
    <v>1293</v>
    <v>1294</v>
    <v>1295</v>
    <v>1296</v>
    <v>1297</v>
    <v>1300</v>
    <v>1301</v>
    <v>1302</v>
    <v>1303</v>
    <v>1242</v>
    <v>Singapore</v>
    <v>Majulah Singapura</v>
    <v>1304</v>
    <v>Republic of Singapore</v>
    <v>1305</v>
    <v>1306</v>
    <v>1307</v>
    <v>1308</v>
    <v>1309</v>
    <v>1310</v>
    <v>1311</v>
    <v>1312</v>
    <v>1313</v>
    <v>Singapore</v>
    <v>1307</v>
    <v>mdp/vdpid/215</v>
  </rv>
  <rv s="0">
    <v>536870912</v>
    <v>Thailand</v>
    <v>588bd4b9-e440-b7eb-2cab-2a54c0458548</v>
    <v>en-AU</v>
    <v>Map</v>
  </rv>
  <rv s="1">
    <fb>0.43277417839456594</fb>
    <v>37</v>
  </rv>
  <rv s="1">
    <fb>513120</fb>
    <v>12</v>
  </rv>
  <rv s="1">
    <fb>455000</fb>
    <v>12</v>
  </rv>
  <rv s="1">
    <fb>10.343999999999999</fb>
    <v>38</v>
  </rv>
  <rv s="1">
    <fb>66</fb>
    <v>39</v>
  </rv>
  <rv s="0">
    <v>536870912</v>
    <v>Bangkok</v>
    <v>651e796f-a780-c032-4e9c-23e5f5fe5854</v>
    <v>en-AU</v>
    <v>Map</v>
  </rv>
  <rv s="1">
    <fb>283763.46100000001</fb>
    <v>12</v>
  </rv>
  <rv s="1">
    <fb>113.265649996346</fb>
    <v>40</v>
  </rv>
  <rv s="1">
    <fb>7.0672860131430508E-3</fb>
    <v>37</v>
  </rv>
  <rv s="1">
    <fb>2538.79638035364</fb>
    <v>12</v>
  </rv>
  <rv s="1">
    <fb>1.5249999999999999</fb>
    <v>38</v>
  </rv>
  <rv s="1">
    <fb>0.32157607312728798</fb>
    <v>37</v>
  </rv>
  <rv s="1">
    <fb>79.839022650550007</fb>
    <v>41</v>
  </rv>
  <rv s="1">
    <fb>543649976165.63</fb>
    <v>43</v>
  </rv>
  <rv s="1">
    <fb>0.99774360000000006</fb>
    <v>37</v>
  </rv>
  <rv s="1">
    <fb>0.49286810000000003</fb>
    <v>37</v>
  </rv>
  <rv s="2">
    <v>22</v>
    <v>10</v>
    <v>263</v>
    <v>0</v>
    <v>Image of Thailand</v>
  </rv>
  <rv s="1">
    <fb>7.8</fb>
    <v>41</v>
  </rv>
  <rv s="0">
    <v>805306368</v>
    <v>Vajiralongkorn (Monarch)</v>
    <v>838f8fba-7ce1-3cb6-caf3-eadcdd6d67c4</v>
    <v>en-AU</v>
    <v>Generic</v>
  </rv>
  <rv s="0">
    <v>805306368</v>
    <v>Prayut Chan-o-cha (Prime Minister)</v>
    <v>7622e75d-77cc-211a-d452-897ca707b336</v>
    <v>en-AU</v>
    <v>Generic</v>
  </rv>
  <rv s="0">
    <v>805306368</v>
    <v>Prayut Chan-o-cha (Minister)</v>
    <v>7622e75d-77cc-211a-d452-897ca707b336</v>
    <v>en-AU</v>
    <v>Generic</v>
  </rv>
  <rv s="0">
    <v>805306368</v>
    <v>Anupong Paochinda (Minister)</v>
    <v>2680e282-8deb-3f95-6f1f-a9b2b5ac7df5</v>
    <v>en-AU</v>
    <v>Generic</v>
  </rv>
  <rv s="0">
    <v>805306368</v>
    <v>Don Pramudwinai (Minister)</v>
    <v>78b6d92a-03e2-7a8a-abd6-691eb4cb41a5</v>
    <v>en-AU</v>
    <v>Generic</v>
  </rv>
  <rv s="0">
    <v>805306368</v>
    <v>Suriya Jungrungreangkit (Minister)</v>
    <v>d21c4678-3cc1-647a-2d1f-f647a8de0f18</v>
    <v>en-AU</v>
    <v>Generic</v>
  </rv>
  <rv s="4">
    <v>68</v>
  </rv>
  <rv s="3">
    <v>https://www.bing.com/search?q=thailand&amp;form=skydnc</v>
    <v>Learn more on Bing</v>
  </rv>
  <rv s="1">
    <fb>76.930999999999997</fb>
    <v>41</v>
  </rv>
  <rv s="1">
    <fb>569228320000</fb>
    <v>43</v>
  </rv>
  <rv s="1">
    <fb>37</fb>
    <v>41</v>
  </rv>
  <rv s="1">
    <fb>1.06</fb>
    <v>42</v>
  </rv>
  <rv s="4">
    <v>69</v>
  </rv>
  <rv s="1">
    <fb>0.11765354909999999</fb>
    <v>37</v>
  </rv>
  <rv s="1">
    <fb>0.80500000000000005</fb>
    <v>38</v>
  </rv>
  <rv s="1">
    <fb>69625582</fb>
    <v>12</v>
  </rv>
  <rv s="1">
    <fb>0.222</fb>
    <v>37</v>
  </rv>
  <rv s="1">
    <fb>0.28100000000000003</fb>
    <v>37</v>
  </rv>
  <rv s="1">
    <fb>0.44</fb>
    <v>37</v>
  </rv>
  <rv s="1">
    <fb>7.2000000000000008E-2</fb>
    <v>37</v>
  </rv>
  <rv s="1">
    <fb>0.111</fb>
    <v>37</v>
  </rv>
  <rv s="1">
    <fb>0.155</fb>
    <v>37</v>
  </rv>
  <rv s="1">
    <fb>0.67325996398925791</fb>
    <v>37</v>
  </rv>
  <rv s="0">
    <v>536870912</v>
    <v>Nakhon Ratchasima Province</v>
    <v>7ce7803a-8dd0-1cde-8139-69ebef62dfa9</v>
    <v>en-AU</v>
    <v>Map</v>
  </rv>
  <rv s="0">
    <v>536870912</v>
    <v>Sing Buri Province</v>
    <v>6130b71a-93d5-381b-8994-6c662c98368f</v>
    <v>en-AU</v>
    <v>Map</v>
  </rv>
  <rv s="0">
    <v>536870912</v>
    <v>Pattaya</v>
    <v>78d752de-d5ce-4e2d-456b-95abd4379871</v>
    <v>en-AU</v>
    <v>Map</v>
  </rv>
  <rv s="0">
    <v>536870912</v>
    <v>Surin</v>
    <v>bcfc86b1-45fe-cae6-e72b-124be7c0ec4c</v>
    <v>en-AU</v>
    <v>Map</v>
  </rv>
  <rv s="0">
    <v>536870912</v>
    <v>Kalasin Province</v>
    <v>a8164165-4567-027a-d2ff-7bb056e870e8</v>
    <v>en-AU</v>
    <v>Map</v>
  </rv>
  <rv s="0">
    <v>536870912</v>
    <v>Phra Nakhon Si Ayutthaya Province</v>
    <v>578e9ec0-ecf1-f532-a8a1-18a5e9597ac1</v>
    <v>en-AU</v>
    <v>Map</v>
  </rv>
  <rv s="0">
    <v>536870912</v>
    <v>Chiang Mai Province</v>
    <v>ec21839a-048d-d7f2-68f9-73688da0c93d</v>
    <v>en-AU</v>
    <v>Map</v>
  </rv>
  <rv s="0">
    <v>536870912</v>
    <v>Phuket</v>
    <v>20be74cc-02fe-ce05-9e1e-640295edcc6f</v>
    <v>en-AU</v>
    <v>Map</v>
  </rv>
  <rv s="0">
    <v>536870912</v>
    <v>Samut Prakan Province</v>
    <v>4fca47ef-6db5-529c-d8cc-7233dae78274</v>
    <v>en-AU</v>
    <v>Map</v>
  </rv>
  <rv s="0">
    <v>536870912</v>
    <v>Chaiyaphum Province</v>
    <v>95db73b8-fa30-ad09-16f1-ce5277ecdcc7</v>
    <v>en-AU</v>
    <v>Map</v>
  </rv>
  <rv s="0">
    <v>536870912</v>
    <v>Phayao Province</v>
    <v>58fbb830-cd58-6852-5600-332a50023b7d</v>
    <v>en-AU</v>
    <v>Map</v>
  </rv>
  <rv s="0">
    <v>536870912</v>
    <v>Maha Sarakham Province</v>
    <v>ed8e7a88-5ca7-1c3c-095f-53c3c392ca36</v>
    <v>en-AU</v>
    <v>Map</v>
  </rv>
  <rv s="0">
    <v>536870912</v>
    <v>Chonburi Province</v>
    <v>51facd2e-84fc-996e-b57b-f36d2fd58e2f</v>
    <v>en-AU</v>
    <v>Map</v>
  </rv>
  <rv s="0">
    <v>536870912</v>
    <v>Loei Province</v>
    <v>e58d9875-c305-ee1f-05ef-1fdf818e52db</v>
    <v>en-AU</v>
    <v>Map</v>
  </rv>
  <rv s="0">
    <v>536870912</v>
    <v>Nonthaburi Province</v>
    <v>38a59c88-5429-4d6c-b137-db4bef343bae</v>
    <v>en-AU</v>
    <v>Map</v>
  </rv>
  <rv s="0">
    <v>536870912</v>
    <v>Saraburi Province</v>
    <v>fc7f8d5c-4c87-0cc6-10a0-48e2cb2cbf12</v>
    <v>en-AU</v>
    <v>Map</v>
  </rv>
  <rv s="0">
    <v>536870912</v>
    <v>Surat Thani Province</v>
    <v>e9f26cf5-c566-940d-61f7-5ce884ac07f3</v>
    <v>en-AU</v>
    <v>Map</v>
  </rv>
  <rv s="0">
    <v>536870912</v>
    <v>Sukhothai Province</v>
    <v>0a6402e0-1579-efc4-94ee-731b92d86d30</v>
    <v>en-AU</v>
    <v>Map</v>
  </rv>
  <rv s="0">
    <v>536870912</v>
    <v>Narathiwat Province</v>
    <v>920b263b-f271-938d-3446-028731fe8698</v>
    <v>en-AU</v>
    <v>Map</v>
  </rv>
  <rv s="0">
    <v>536870912</v>
    <v>Prachinburi Province</v>
    <v>014a3f63-d8f1-79a4-bc41-df01b86d6dc0</v>
    <v>en-AU</v>
    <v>Map</v>
  </rv>
  <rv s="0">
    <v>536870912</v>
    <v>Prachuap Khiri Khan Province</v>
    <v>f02632b4-4ca3-476d-b8ca-6d6eeca727b5</v>
    <v>en-AU</v>
    <v>Map</v>
  </rv>
  <rv s="0">
    <v>536870912</v>
    <v>Rayong Province</v>
    <v>e967d008-0fd5-839d-5f76-1239ea9a3d78</v>
    <v>en-AU</v>
    <v>Map</v>
  </rv>
  <rv s="0">
    <v>536870912</v>
    <v>Nakhon Nayok Province</v>
    <v>c79375e7-7f58-a4e5-8d37-2d475d0b3ade</v>
    <v>en-AU</v>
    <v>Map</v>
  </rv>
  <rv s="0">
    <v>536870912</v>
    <v>Phatthalung Province</v>
    <v>b443801d-894b-7e2b-fe41-182a7f70dabd</v>
    <v>en-AU</v>
    <v>Map</v>
  </rv>
  <rv s="0">
    <v>536870912</v>
    <v>Phetchaburi Province</v>
    <v>24d7d851-f000-498e-4b14-950395383091</v>
    <v>en-AU</v>
    <v>Map</v>
  </rv>
  <rv s="0">
    <v>536870912</v>
    <v>Chachoengsao Province</v>
    <v>65d6edef-7834-54a9-e3dd-9960101fd398</v>
    <v>en-AU</v>
    <v>Map</v>
  </rv>
  <rv s="0">
    <v>536870912</v>
    <v>Nong Khai Province</v>
    <v>8c153c99-d1d5-8939-8e38-a4771dab046e</v>
    <v>en-AU</v>
    <v>Map</v>
  </rv>
  <rv s="0">
    <v>536870912</v>
    <v>Khon Kaen Province</v>
    <v>e2d66065-6e59-a164-1343-8f12f640920b</v>
    <v>en-AU</v>
    <v>Map</v>
  </rv>
  <rv s="0">
    <v>536870912</v>
    <v>Phitsanulok Province</v>
    <v>99f5afe8-6528-aa85-8e99-e1d4b74eecb9</v>
    <v>en-AU</v>
    <v>Map</v>
  </rv>
  <rv s="0">
    <v>536870912</v>
    <v>Phang Nga Province</v>
    <v>e6a34126-0490-3447-3fb6-fdd8bf0b7afe</v>
    <v>en-AU</v>
    <v>Map</v>
  </rv>
  <rv s="0">
    <v>536870912</v>
    <v>Lampang Province</v>
    <v>ea3b275a-ae62-b46c-be21-4f66c21cf992</v>
    <v>en-AU</v>
    <v>Map</v>
  </rv>
  <rv s="0">
    <v>536870912</v>
    <v>Lamphun Province</v>
    <v>d37b9cb6-896b-23c8-17ae-5cd391241ada</v>
    <v>en-AU</v>
    <v>Map</v>
  </rv>
  <rv s="0">
    <v>536870912</v>
    <v>Nakhon Pathom Province</v>
    <v>e0d61a62-637b-f7a9-232d-82400c4c113b</v>
    <v>en-AU</v>
    <v>Map</v>
  </rv>
  <rv s="0">
    <v>536870912</v>
    <v>Chumphon Province</v>
    <v>f41d048f-3362-a5c8-e21b-0a64c129467e</v>
    <v>en-AU</v>
    <v>Map</v>
  </rv>
  <rv s="0">
    <v>536870912</v>
    <v>Udon Thani Province</v>
    <v>f98afd3c-06df-6455-f66f-2905e60856a2</v>
    <v>en-AU</v>
    <v>Map</v>
  </rv>
  <rv s="0">
    <v>536870912</v>
    <v>Uttaradit Province</v>
    <v>7afa7c5a-244d-03f0-7fc4-689f94788bdb</v>
    <v>en-AU</v>
    <v>Map</v>
  </rv>
  <rv s="0">
    <v>536870912</v>
    <v>Sa Kaeo Province</v>
    <v>8822c0d1-49f1-ef37-2d74-4236bdae7db2</v>
    <v>en-AU</v>
    <v>Map</v>
  </rv>
  <rv s="0">
    <v>536870912</v>
    <v>Ubon Ratchathani Province</v>
    <v>9799346e-1d7b-454c-1596-f7cfec285b4f</v>
    <v>en-AU</v>
    <v>Map</v>
  </rv>
  <rv s="0">
    <v>536870912</v>
    <v>Mae Hong Son Province</v>
    <v>220094e8-a250-8e9a-0ae9-19272c634f8b</v>
    <v>en-AU</v>
    <v>Map</v>
  </rv>
  <rv s="0">
    <v>536870912</v>
    <v>Chiang Rai Province</v>
    <v>773cf086-b01f-6641-3201-e1cb9355ccf9</v>
    <v>en-AU</v>
    <v>Map</v>
  </rv>
  <rv s="0">
    <v>536870912</v>
    <v>Pathum Thani Province</v>
    <v>a4631966-30fd-7622-899c-11205340b931</v>
    <v>en-AU</v>
    <v>Map</v>
  </rv>
  <rv s="0">
    <v>536870912</v>
    <v>Lopburi Province</v>
    <v>ceae64d6-76e9-5c56-fff7-00643272f340</v>
    <v>en-AU</v>
    <v>Map</v>
  </rv>
  <rv s="0">
    <v>536870912</v>
    <v>Uthai Thani Province</v>
    <v>b43cdfd9-80ff-1611-dc6e-e1252fbdc043</v>
    <v>en-AU</v>
    <v>Map</v>
  </rv>
  <rv s="0">
    <v>536870912</v>
    <v>Trat Province</v>
    <v>9a550417-ad10-bbc6-94db-81ea617698ac</v>
    <v>en-AU</v>
    <v>Map</v>
  </rv>
  <rv s="0">
    <v>536870912</v>
    <v>Phrae Province</v>
    <v>1c56ac66-0095-e89e-3205-89e7e4a9078c</v>
    <v>en-AU</v>
    <v>Map</v>
  </rv>
  <rv s="0">
    <v>536870912</v>
    <v>Nakhon Phanom Province</v>
    <v>b431d58e-d6c9-cf67-b191-473f5b3d1e8d</v>
    <v>en-AU</v>
    <v>Map</v>
  </rv>
  <rv s="0">
    <v>536870912</v>
    <v>Samut Songkhram Province</v>
    <v>6981b8c3-86e5-2eb3-b5b0-dca3df5b623d</v>
    <v>en-AU</v>
    <v>Map</v>
  </rv>
  <rv s="0">
    <v>536870912</v>
    <v>Phichit Province</v>
    <v>1df4e6ac-5ca1-5d05-bdf2-8f2a41a56be6</v>
    <v>en-AU</v>
    <v>Map</v>
  </rv>
  <rv s="0">
    <v>536870912</v>
    <v>Ang Thong Province</v>
    <v>3b530508-becc-3215-2c96-0b9e1b51f154</v>
    <v>en-AU</v>
    <v>Map</v>
  </rv>
  <rv s="0">
    <v>536870912</v>
    <v>Trang Province</v>
    <v>674457b4-7466-8dd8-d488-e2285a57a9a8</v>
    <v>en-AU</v>
    <v>Map</v>
  </rv>
  <rv s="0">
    <v>536870912</v>
    <v>Amnat Charoen Province</v>
    <v>a3e2255c-2d4c-6a39-ee14-acb4b82794da</v>
    <v>en-AU</v>
    <v>Map</v>
  </rv>
  <rv s="0">
    <v>536870912</v>
    <v>Mukdahan Province</v>
    <v>183e95bf-ae60-ffc8-cd43-8bd722ea5cad</v>
    <v>en-AU</v>
    <v>Map</v>
  </rv>
  <rv s="0">
    <v>536870912</v>
    <v>Songkhla Province</v>
    <v>0e2aa654-5226-84b6-807e-5786195cb93c</v>
    <v>en-AU</v>
    <v>Map</v>
  </rv>
  <rv s="0">
    <v>536870912</v>
    <v>Nakhon Si Thammarat Province</v>
    <v>bd31e26b-e9fb-5bfb-a24d-f97a2010852d</v>
    <v>en-AU</v>
    <v>Map</v>
  </rv>
  <rv s="0">
    <v>536870912</v>
    <v>Kamphaeng Phet Province</v>
    <v>b90a4bac-0833-3612-3e23-e8e94bc63851</v>
    <v>en-AU</v>
    <v>Map</v>
  </rv>
  <rv s="0">
    <v>536870912</v>
    <v>Krabi Province</v>
    <v>4cd9acbf-b437-bb27-ea9a-d3d74997c2ad</v>
    <v>en-AU</v>
    <v>Map</v>
  </rv>
  <rv s="0">
    <v>536870912</v>
    <v>Phetchabun Province</v>
    <v>96583f01-5ecf-e761-123a-bbd7a098a0af</v>
    <v>en-AU</v>
    <v>Map</v>
  </rv>
  <rv s="0">
    <v>536870912</v>
    <v>Sisaket Province</v>
    <v>efff8ff8-a9e2-ff41-f162-5fe167bc2f68</v>
    <v>en-AU</v>
    <v>Map</v>
  </rv>
  <rv s="0">
    <v>536870912</v>
    <v>Roi Et Province</v>
    <v>85d9a1b9-72b1-8c2d-c8ae-a1a4ebeabff1</v>
    <v>en-AU</v>
    <v>Map</v>
  </rv>
  <rv s="0">
    <v>536870912</v>
    <v>Buriram Province</v>
    <v>286bf73d-595c-88a0-198d-d63ade1a7db0</v>
    <v>en-AU</v>
    <v>Map</v>
  </rv>
  <rv s="0">
    <v>536870912</v>
    <v>Satun Province</v>
    <v>514729e9-3ba9-13c3-90e2-2b9fc1e5562f</v>
    <v>en-AU</v>
    <v>Map</v>
  </rv>
  <rv s="0">
    <v>536870912</v>
    <v>Kanchanaburi Province</v>
    <v>78829daf-4fa5-5c2d-9f10-4da1ebbb7b07</v>
    <v>en-AU</v>
    <v>Map</v>
  </rv>
  <rv s="0">
    <v>536870912</v>
    <v>Pattani Province</v>
    <v>19227138-e1ac-2ebe-45af-dec9111e9931</v>
    <v>en-AU</v>
    <v>Map</v>
  </rv>
  <rv s="0">
    <v>536870912</v>
    <v>Suphan Buri Province</v>
    <v>128d66e6-6c6c-7b30-fcd2-4a52c17fba2f</v>
    <v>en-AU</v>
    <v>Map</v>
  </rv>
  <rv s="0">
    <v>536870912</v>
    <v>Ranong Province</v>
    <v>fbdf6111-bf54-12d4-c6d1-95590b109932</v>
    <v>en-AU</v>
    <v>Map</v>
  </rv>
  <rv s="0">
    <v>536870912</v>
    <v>Chanthaburi Province</v>
    <v>7e320113-f3bc-a68a-e3e2-32a306211183</v>
    <v>en-AU</v>
    <v>Map</v>
  </rv>
  <rv s="0">
    <v>536870912</v>
    <v>Samut Sakhon Province</v>
    <v>e980786c-cdbc-c326-bccd-3ef129d64795</v>
    <v>en-AU</v>
    <v>Map</v>
  </rv>
  <rv s="0">
    <v>536870912</v>
    <v>Yala Province</v>
    <v>e1a596b2-50dd-aa13-03aa-db9fe1a505e3</v>
    <v>en-AU</v>
    <v>Map</v>
  </rv>
  <rv s="0">
    <v>536870912</v>
    <v>Sakon Nakhon Province</v>
    <v>643c56ea-b791-7a7b-1715-4fb369e4828b</v>
    <v>en-AU</v>
    <v>Map</v>
  </rv>
  <rv s="0">
    <v>536870912</v>
    <v>Nan Province</v>
    <v>c2231910-8e0c-3f11-ee64-9812ca91010f</v>
    <v>en-AU</v>
    <v>Map</v>
  </rv>
  <rv s="0">
    <v>536870912</v>
    <v>Nong Bua Lamphu Province</v>
    <v>f506fb74-64c3-e442-eb93-23f39d769940</v>
    <v>en-AU</v>
    <v>Map</v>
  </rv>
  <rv s="0">
    <v>536870912</v>
    <v>Chainat Province</v>
    <v>2ce7514f-a8ea-6fa8-4dd1-da4225bd72b8</v>
    <v>en-AU</v>
    <v>Map</v>
  </rv>
  <rv s="0">
    <v>536870912</v>
    <v>Nakhon Sawan Province</v>
    <v>8d29908e-40c6-7b33-244d-14818fc17c76</v>
    <v>en-AU</v>
    <v>Map</v>
  </rv>
  <rv s="0">
    <v>536870912</v>
    <v>Tak Province</v>
    <v>243b2c7d-8668-e11f-6500-7bf8544652a1</v>
    <v>en-AU</v>
    <v>Map</v>
  </rv>
  <rv s="0">
    <v>536870912</v>
    <v>Yasothon Province</v>
    <v>b691e27e-bdb8-cf25-87ee-76541e6804e2</v>
    <v>en-AU</v>
    <v>Map</v>
  </rv>
  <rv s="0">
    <v>536870912</v>
    <v>Ratchaburi Province</v>
    <v>9106e633-4925-4a04-b58f-0ed8024ae947</v>
    <v>en-AU</v>
    <v>Map</v>
  </rv>
  <rv s="0">
    <v>536870912</v>
    <v>Bueng Kan Province</v>
    <v>a4160bb6-525a-4048-8b1c-f189304eeb89</v>
    <v>en-AU</v>
    <v>Map</v>
  </rv>
  <rv s="4">
    <v>70</v>
  </rv>
  <rv s="1">
    <fb>0.14927746956191601</fb>
    <v>37</v>
  </rv>
  <rv s="4">
    <v>71</v>
  </rv>
  <rv s="1">
    <fb>0.29499999999999998</fb>
    <v>37</v>
  </rv>
  <rv s="1">
    <fb>7.5400000810623199E-3</fb>
    <v>45</v>
  </rv>
  <rv s="1">
    <fb>35294600</fb>
    <v>12</v>
  </rv>
  <rv s="6">
    <v>#VALUE!</v>
    <v>en-AU</v>
    <v>588bd4b9-e440-b7eb-2cab-2a54c0458548</v>
    <v>536870912</v>
    <v>1</v>
    <v>261</v>
    <v>35</v>
    <v>Thailand</v>
    <v>8</v>
    <v>9</v>
    <v>Map</v>
    <v>10</v>
    <v>262</v>
    <v>TH</v>
    <v>1316</v>
    <v>1317</v>
    <v>1318</v>
    <v>1319</v>
    <v>1320</v>
    <v>1321</v>
    <v>1322</v>
    <v>1323</v>
    <v>1324</v>
    <v>THB</v>
    <v>Thailand, formerly known as Siam, and officially the Kingdom of Thailand, is a country in Southeast Asia. It is located at the centre of the Indochinese Peninsula, spanning 513,120 square kilometres, with a population of over 66 million people. Thailand is bordered to the north by Myanmar and Laos, to the east by Laos and Cambodia, to the south by the Gulf of Thailand and Malaysia, and to the west by the Andaman Sea and the southern extremity of Myanmar. It also shares maritime borders with Vietnam in the Gulf of Thailand to the southeast, and Indonesia and India on the Andaman Sea to the southwest. Bangkok is the nation's capital and largest city. Nominally, Thailand is a constitutional monarchy and parliamentary democracy; however, in recent history, its government has experienced multiple coups and periods of military dictatorships.</v>
    <v>1325</v>
    <v>1326</v>
    <v>1327</v>
    <v>1328</v>
    <v>238</v>
    <v>1329</v>
    <v>1330</v>
    <v>1331</v>
    <v>1332</v>
    <v>1333</v>
    <v>1321</v>
    <v>1340</v>
    <v>1341</v>
    <v>1342</v>
    <v>1343</v>
    <v>1344</v>
    <v>1345</v>
    <v>Thailand</v>
    <v>Thai National Anthem</v>
    <v>1346</v>
    <v>Kingdom of Thailand</v>
    <v>1347</v>
    <v>1348</v>
    <v>1349</v>
    <v>1350</v>
    <v>1351</v>
    <v>1352</v>
    <v>1076</v>
    <v>1353</v>
    <v>1354</v>
    <v>1355</v>
    <v>1356</v>
    <v>1434</v>
    <v>1435</v>
    <v>1436</v>
    <v>1437</v>
    <v>1438</v>
    <v>Thailand</v>
    <v>1439</v>
    <v>mdp/vdpid/227</v>
  </rv>
</rvData>
</file>

<file path=xl/richData/rdrichvaluestructure.xml><?xml version="1.0" encoding="utf-8"?>
<rvStructures xmlns="http://schemas.microsoft.com/office/spreadsheetml/2017/richdata" count="20">
  <s t="_linkedentity2">
    <k n="%EntityServiceId" t="i"/>
    <k n="_DisplayString" t="s"/>
    <k n="%EntityId" t="s"/>
    <k n="%EntityCulture" t="s"/>
    <k n="_Icon" t="s"/>
  </s>
  <s t="_formattednumber">
    <k n="_Format" t="spb"/>
  </s>
  <s t="_webimage">
    <k n="WebImageIdentifier" t="i"/>
    <k n="_Provider" t="spb"/>
    <k n="Attribution" t="spb"/>
    <k n="ComputedImage" t="b"/>
    <k n="Text" t="s"/>
  </s>
  <s t="_hyperlink">
    <k n="Address" t="s"/>
    <k n="Text" t="s"/>
  </s>
  <s t="_array">
    <k n="array" t="a"/>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rnMoreOnLink" t="r"/>
    <k n="Longitude" t="r"/>
    <k n="Name" t="s"/>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Description" t="s"/>
    <k n="Fertility rate" t="r"/>
    <k n="Forested area (%)" t="r"/>
    <k n="GDP" t="r"/>
    <k n="Image" t="r"/>
    <k n="Largest city" t="r"/>
    <k n="Leader(s)" t="r"/>
    <k n="LearnMoreOnLink" t="r"/>
    <k n="Life expectancy" t="r"/>
    <k n="Name" t="s"/>
    <k n="National anthem" t="s"/>
    <k n="Official language" t="r"/>
    <k n="Official name" t="s"/>
    <k n="Physicians per thousand" t="r"/>
    <k n="Population" t="r"/>
    <k n="Population: Labor force participation (%)"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inimum wage" t="r"/>
    <k n="Name" t="s"/>
    <k n="National anthem" t="s"/>
    <k n="Official language" t="r"/>
    <k n="Official name" t="s"/>
    <k n="Out of pocket health expenditure (%)" t="r"/>
    <k n="Physicians per thousand" t="r"/>
    <k n="Population" t="r"/>
    <k n="Subdivisions" t="r"/>
    <k n="Tax revenue (%)" t="r"/>
    <k n="Time zone(s)"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Capital/Major City" t="r"/>
    <k n="Country/region" t="r"/>
    <k n="Description" t="s"/>
    <k n="Households" t="r"/>
    <k n="Housing units" t="r"/>
    <k n="Image" t="r"/>
    <k n="Largest city" t="r"/>
    <k n="Leader(s)" t="r"/>
    <k n="LearnMoreOnLink" t="r"/>
    <k n="Median gross rent" t="r"/>
    <k n="Median household income" t="r"/>
    <k n="Name" t="s"/>
    <k n="Persons per household" t="r"/>
    <k n="Population" t="r"/>
    <k n="Population chang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s"/>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15">
    <a count="25">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Time zone(s)</v>
      <v t="s">_Flags</v>
      <v t="s">VDPID/VSID</v>
      <v t="s">UniqueName</v>
      <v t="s">_DisplayString</v>
      <v t="s">LearnMoreOnLink</v>
      <v t="s">Image</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2 (County/district/other)</v>
      <v t="s">Admin Division 1 (State/province/other)</v>
      <v t="s">Country/region</v>
      <v t="s">_SubLabel</v>
      <v t="s">Area</v>
      <v t="s">Latitude</v>
      <v t="s">Longitude</v>
      <v t="s">Time zone(s)</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2">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Life expectancy</v>
      <v t="s">Birth rate</v>
      <v t="s">Fertility rate</v>
      <v t="s">Urban population</v>
      <v t="s">Agricultural land (%)</v>
      <v t="s">Forested area (%)</v>
      <v t="s">Carbon dioxide emissions</v>
      <v t="s">CPI</v>
      <v t="s">CPI Change (%)</v>
      <v t="s">Population: Labor force participation (%)</v>
      <v t="s">Unemployment rate</v>
      <v t="s">Physicians per thousand</v>
      <v t="s">Time zone(s)</v>
      <v t="s">Calling code</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Urban population</v>
      <v t="s">Agricultural land (%)</v>
      <v t="s">Forested area (%)</v>
      <v t="s">Carbon dioxide emissions</v>
      <v t="s">Fossil fuel energy consumption</v>
      <v t="s">CPI</v>
      <v t="s">CPI Change (%)</v>
      <v t="s">Minimum wage</v>
      <v t="s">Tax revenue (%)</v>
      <v t="s">Total tax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31">
      <v t="s">%EntityServiceId</v>
      <v t="s">%IsRefreshable</v>
      <v t="s">%EntityCulture</v>
      <v t="s">%EntityId</v>
      <v t="s">_Icon</v>
      <v t="s">_Provider</v>
      <v t="s">_Attribution</v>
      <v t="s">_Display</v>
      <v t="s">Name</v>
      <v t="s">_Format</v>
      <v t="s">Capital/Major City</v>
      <v t="s">Leader(s)</v>
      <v t="s">Country/region</v>
      <v t="s">_SubLabel</v>
      <v t="s">Population</v>
      <v t="s">Abbreviation</v>
      <v t="s">Largest city</v>
      <v t="s">Population change (%)</v>
      <v t="s">Households</v>
      <v t="s">Housing units</v>
      <v t="s">Persons per household</v>
      <v t="s">Median household income</v>
      <v t="s">Median gross rent</v>
      <v t="s">Time zone(s)</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5">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spbArrays>
  <spbData count="264">
    <spb s="0">
      <v xml:space="preserve">Wikipedia	</v>
      <v xml:space="preserve">CC-BY-SA	</v>
      <v xml:space="preserve">http://en.wikipedia.org/wiki/Ibiza	</v>
      <v xml:space="preserve">http://creativecommons.org/licenses/by-sa/3.0/	</v>
    </spb>
    <spb s="0">
      <v xml:space="preserve">Wikipedia	Weathertrends360	</v>
      <v xml:space="preserve">CC-BY-SA		</v>
      <v xml:space="preserve">http://en.wikipedia.org/wiki/Ibiza	https://www.weathertrends360.com/	</v>
      <v xml:space="preserve">http://creativecommons.org/licenses/by-sa/3.0/		</v>
    </spb>
    <spb s="0">
      <v xml:space="preserve">Wikipedia	Wikipedia	</v>
      <v xml:space="preserve">CC-BY-SA	CC-BY-SA	</v>
      <v xml:space="preserve">http://en.wikipedia.org/wiki/Ibiza	http://es.wikipedia.org/wiki/Ibiza	</v>
      <v xml:space="preserve">http://creativecommons.org/licenses/by-sa/3.0/	http://creativecommons.org/licenses/by-sa/3.0/	</v>
    </spb>
    <spb s="0">
      <v xml:space="preserve">Wikipedia	Wikipedia	Wikipedia	</v>
      <v xml:space="preserve">CC-BY-SA	CC-BY-SA	CC-BY-SA	</v>
      <v xml:space="preserve">http://en.wikipedia.org/wiki/Ibiza	http://fr.wikipedia.org/wiki/Ibiza	http://nl.wikipedia.org/wiki/Ibiza_(eiland)	</v>
      <v xml:space="preserve">http://creativecommons.org/licenses/by-sa/3.0/	http://creativecommons.org/licenses/by-sa/3.0/	http://creativecommons.org/licenses/by-sa/3.0/	</v>
    </spb>
    <spb s="1">
      <v>0</v>
      <v>1</v>
      <v>2</v>
      <v>2</v>
      <v>0</v>
      <v>1</v>
      <v>0</v>
      <v>0</v>
      <v>3</v>
    </spb>
    <spb s="2">
      <v>0</v>
      <v>Name</v>
      <v>LearnMoreOnLink</v>
    </spb>
    <spb s="3">
      <v>0</v>
      <v>0</v>
      <v>0</v>
    </spb>
    <spb s="4">
      <v>0</v>
      <v>0</v>
    </spb>
    <spb s="5">
      <v>6</v>
      <v>6</v>
      <v>7</v>
      <v>6</v>
    </spb>
    <spb s="6">
      <v>1</v>
      <v>2</v>
      <v>3</v>
      <v>4</v>
    </spb>
    <spb s="7">
      <v>https://www.bing.com</v>
      <v>https://www.bing.com/th?id=Ga%5Cbing_yt.png&amp;w=100&amp;h=40&amp;c=0&amp;pid=0.1</v>
      <v>Powered by Bing</v>
    </spb>
    <spb s="8">
      <v>square km</v>
      <v>2019</v>
    </spb>
    <spb s="9">
      <v>5</v>
    </spb>
    <spb s="0">
      <v xml:space="preserve">Wikipedia	</v>
      <v xml:space="preserve">CC BY 2.0	</v>
      <v xml:space="preserve">http://es.wikipedia.org/wiki/Ibiza	</v>
      <v xml:space="preserve">http://creativecommons.org/licenses/by/2.0	</v>
    </spb>
    <spb s="9">
      <v>6</v>
    </spb>
    <spb s="0">
      <v xml:space="preserve">data.worldbank.org	</v>
      <v xml:space="preserve">	</v>
      <v xml:space="preserve">http://data.worldbank.org/indicator/FP.CPI.TOTL	</v>
      <v xml:space="preserve">	</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https://www.sec.gov/cgi-bin/browse-edgar?action=getcompany&amp;CIK=0001785225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https://www.sec.gov/cgi-bin/browse-edgar?action=getcompany&amp;CIK=0001785225	</v>
      <v xml:space="preserve">http://creativecommons.org/licenses/by-sa/3.0/	http://creativecommons.org/licenses/by-sa/3.0/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0">
      <v>15</v>
      <v>16</v>
      <v>17</v>
      <v>18</v>
      <v>19</v>
      <v>20</v>
      <v>18</v>
      <v>21</v>
      <v>21</v>
      <v>22</v>
      <v>23</v>
      <v>21</v>
      <v>21</v>
      <v>17</v>
      <v>24</v>
      <v>16</v>
      <v>17</v>
      <v>25</v>
      <v>21</v>
      <v>17</v>
      <v>26</v>
      <v>27</v>
      <v>28</v>
      <v>17</v>
      <v>17</v>
      <v>23</v>
      <v>17</v>
      <v>29</v>
      <v>30</v>
      <v>31</v>
      <v>32</v>
      <v>17</v>
      <v>16</v>
      <v>17</v>
      <v>17</v>
      <v>17</v>
      <v>17</v>
      <v>17</v>
      <v>17</v>
      <v>17</v>
      <v>17</v>
      <v>17</v>
      <v>17</v>
      <v>33</v>
    </spb>
    <spb s="2">
      <v>1</v>
      <v>Name</v>
      <v>LearnMoreOnLink</v>
    </spb>
    <spb s="11">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9">
      <v>7</v>
    </spb>
    <spb s="9">
      <v>8</v>
    </spb>
    <spb s="9">
      <v>9</v>
    </spb>
    <spb s="9">
      <v>10</v>
    </spb>
    <spb s="9">
      <v>11</v>
    </spb>
    <spb s="9">
      <v>12</v>
    </spb>
    <spb s="9">
      <v>13</v>
    </spb>
    <spb s="0">
      <v xml:space="preserve">Wikipedia	</v>
      <v xml:space="preserve">CC0	</v>
      <v xml:space="preserve">http://en.wikipedia.org/wiki/Spain	</v>
      <v xml:space="preserve">http://creativecommons.org/publicdomain/zero/1.0/deed.en	</v>
    </spb>
    <spb s="9">
      <v>14</v>
    </spb>
    <spb s="0">
      <v xml:space="preserve">Wikipedia	Cia	travel.state.gov	</v>
      <v xml:space="preserve">CC-BY-SA			</v>
      <v xml:space="preserve">http://en.wikipedia.org/wiki/Indonesia	https://www.cia.gov/library/publications/the-world-factbook/geos/id.html?Transportation	https://travel.state.gov/content/travel/en/international-travel/International-Travel-Country-Information-Pages/Indonesia.html	</v>
      <v xml:space="preserve">http://creativecommons.org/licenses/by-sa/3.0/			</v>
    </spb>
    <spb s="0">
      <v xml:space="preserve">Wikipedia	Wikipedia	Cia	</v>
      <v xml:space="preserve">CC-BY-SA	CC-BY-SA		</v>
      <v xml:space="preserve">http://en.wikipedia.org/wiki/Indonesia	http://es.wikipedia.org/wiki/Indonesia	https://www.cia.gov/library/publications/the-world-factbook/geos/id.html?Transportation	</v>
      <v xml:space="preserve">http://creativecommons.org/licenses/by-sa/3.0/	http://creativecommons.org/licenses/by-sa/3.0/		</v>
    </spb>
    <spb s="0">
      <v xml:space="preserve">Wikipedia	Cia	Wikipedia	sp2010.bps.go.id	travel.state.gov	Sec	</v>
      <v xml:space="preserve">CC-BY-SA		CC-BY-SA				</v>
      <v xml:space="preserve">http://en.wikipedia.org/wiki/Indonesia	https://www.cia.gov/library/publications/the-world-factbook/geos/id.html?Transportation	https://en.wikipedia.org/wiki/Indonesia	https://sp2010.bps.go.id/index.php/site/tabel?tid=336&amp;wid=0000000000&amp;lang=en	https://travel.state.gov/content/travel/en/international-travel/International-Travel-Country-Information-Pages/Indonesia.html	https://www.sec.gov/cgi-bin/browse-edgar?action=getcompany&amp;CIK=0001798292	</v>
      <v xml:space="preserve">http://creativecommons.org/licenses/by-sa/3.0/		http://creativecommons.org/licenses/by-sa/3.0/				</v>
    </spb>
    <spb s="0">
      <v xml:space="preserve">Wikipedia	</v>
      <v xml:space="preserve">CC-BY-SA	</v>
      <v xml:space="preserve">http://en.wikipedia.org/wiki/Indonesia	</v>
      <v xml:space="preserve">http://creativecommons.org/licenses/by-sa/3.0/	</v>
    </spb>
    <spb s="0">
      <v xml:space="preserve">Wikipedia	Cia	</v>
      <v xml:space="preserve">CC-BY-SA		</v>
      <v xml:space="preserve">http://en.wikipedia.org/wiki/Indonesia	https://www.cia.gov/library/publications/the-world-factbook/geos/id.html?Transportation	</v>
      <v xml:space="preserve">http://creativecommons.org/licenses/by-sa/3.0/		</v>
    </spb>
    <spb s="0">
      <v xml:space="preserve">Wikipedia	travel.state.gov	</v>
      <v xml:space="preserve">CC-BY-SA		</v>
      <v xml:space="preserve">http://en.wikipedia.org/wiki/Indonesia	https://travel.state.gov/content/travel/en/international-travel/International-Travel-Country-Information-Pages/Indonesia.html	</v>
      <v xml:space="preserve">http://creativecommons.org/licenses/by-sa/3.0/		</v>
    </spb>
    <spb s="0">
      <v xml:space="preserve">Cia	</v>
      <v xml:space="preserve">	</v>
      <v xml:space="preserve">https://www.cia.gov/library/publications/the-world-factbook/geos/id.html?Transportation	</v>
      <v xml:space="preserve">	</v>
    </spb>
    <spb s="0">
      <v xml:space="preserve">Wikipedia	Wikidata	</v>
      <v xml:space="preserve">CC-BY-SA		</v>
      <v xml:space="preserve">http://en.wikipedia.org/wiki/Indonesia	https://www.wikidata.org/wiki/Q252	</v>
      <v xml:space="preserve">http://creativecommons.org/licenses/by-sa/3.0/		</v>
    </spb>
    <spb s="0">
      <v xml:space="preserve">Wikipedia	Cia	sp2010.bps.go.id	travel.state.gov	Sec	</v>
      <v xml:space="preserve">CC-BY-SA					</v>
      <v xml:space="preserve">http://en.wikipedia.org/wiki/Indonesia	https://www.cia.gov/library/publications/the-world-factbook/geos/id.html?Transportation	https://sp2010.bps.go.id/index.php/site/tabel?tid=336&amp;wid=0000000000&amp;lang=en	https://travel.state.gov/content/travel/en/international-travel/International-Travel-Country-Information-Pages/Indonesia.html	https://www.sec.gov/cgi-bin/browse-edgar?action=getcompany&amp;CIK=0001798292	</v>
      <v xml:space="preserve">http://creativecommons.org/licenses/by-sa/3.0/					</v>
    </spb>
    <spb s="12">
      <v>15</v>
      <v>46</v>
      <v>47</v>
      <v>48</v>
      <v>19</v>
      <v>49</v>
      <v>48</v>
      <v>49</v>
      <v>49</v>
      <v>50</v>
      <v>49</v>
      <v>49</v>
      <v>49</v>
      <v>51</v>
      <v>52</v>
      <v>24</v>
      <v>46</v>
      <v>52</v>
      <v>25</v>
      <v>53</v>
      <v>52</v>
      <v>26</v>
      <v>27</v>
      <v>28</v>
      <v>52</v>
      <v>52</v>
      <v>54</v>
      <v>52</v>
      <v>29</v>
      <v>30</v>
      <v>31</v>
      <v>32</v>
      <v>52</v>
      <v>46</v>
      <v>52</v>
      <v>52</v>
      <v>52</v>
      <v>52</v>
      <v>52</v>
      <v>52</v>
      <v>52</v>
      <v>52</v>
      <v>52</v>
      <v>52</v>
      <v>33</v>
    </spb>
    <spb s="11">
      <v>2019</v>
      <v>2019</v>
      <v>square km</v>
      <v>per thousand (2018)</v>
      <v>2020</v>
      <v>2019</v>
      <v>2018</v>
      <v>per liter (2016)</v>
      <v>2019</v>
      <v>years (2018)</v>
      <v>2018</v>
      <v>per thousand (2018)</v>
      <v>2019</v>
      <v>2017</v>
      <v>2016</v>
      <v>2019</v>
      <v>2016</v>
      <v>2018</v>
      <v>kilotons per year (2016)</v>
      <v>deaths per 100,000 (2017)</v>
      <v>kWh (2014)</v>
      <v>2014</v>
      <v>2019</v>
      <v>2018</v>
      <v>2018</v>
      <v>2018</v>
      <v>2018</v>
      <v>2018</v>
      <v>2015</v>
      <v>2018</v>
      <v>2018</v>
      <v>2018</v>
      <v>2018</v>
      <v>2019</v>
    </spb>
    <spb s="0">
      <v xml:space="preserve">Wikipedia	</v>
      <v xml:space="preserve">Public domain	</v>
      <v xml:space="preserve">http://en.wikipedia.org/wiki/Indonesia	</v>
      <v xml:space="preserve">http://en.wikipedia.org/wiki/Public_domain	</v>
    </spb>
    <spb s="0">
      <v xml:space="preserve">Wikipedia	</v>
      <v xml:space="preserve">CC-BY-SA	</v>
      <v xml:space="preserve">http://en.wikipedia.org/wiki/Everglades	</v>
      <v xml:space="preserve">http://creativecommons.org/licenses/by-sa/3.0/	</v>
    </spb>
    <spb s="13">
      <v>58</v>
      <v>58</v>
      <v>58</v>
      <v>58</v>
      <v>58</v>
      <v>58</v>
      <v>58</v>
      <v>58</v>
      <v>58</v>
    </spb>
    <spb s="2">
      <v>2</v>
      <v>Name</v>
      <v>LearnMoreOnLink</v>
    </spb>
    <spb s="14">
      <v>square km</v>
    </spb>
    <spb s="0">
      <v xml:space="preserve">Wikipedia	</v>
      <v xml:space="preserve">CC BY 3.0	</v>
      <v xml:space="preserve">http://en.wikipedia.org/wiki/Everglades	</v>
      <v xml:space="preserve">http://creativecommons.org/licenses/by/3.0	</v>
    </spb>
    <spb s="0">
      <v xml:space="preserve">Wikipedia	</v>
      <v xml:space="preserve">CC-BY-SA	</v>
      <v xml:space="preserve">http://en.wikipedia.org/wiki/Florida	</v>
      <v xml:space="preserve">http://creativecommons.org/licenses/by-sa/3.0/	</v>
    </spb>
    <spb s="0">
      <v xml:space="preserve">Wikipedia	US Census	Wikipedia	US Census	Wikipedia	Sec	</v>
      <v xml:space="preserve">CC-BY-SA		CC-BY-SA		CC-BY-SA		</v>
      <v xml:space="preserve">http://en.wikipedia.org/wiki/Florida	https://www.census.gov/popest/data/state/asrh/2014/files/SC-EST2014-AGESEX-CIV.csv	http://nl.wikipedia.org/wiki/Florida	http://www.census.gov/quickfacts/table/WTN220212/12	https://en.wikipedia.org/wiki/Florida	https://www.sec.gov/cgi-bin/browse-edgar?action=getcompany&amp;CIK=0001845716	</v>
      <v xml:space="preserve">http://creativecommons.org/licenses/by-sa/3.0/		http://creativecommons.org/licenses/by-sa/3.0/		http://creativecommons.org/licenses/by-sa/3.0/		</v>
    </spb>
    <spb s="0">
      <v xml:space="preserve">US Census	</v>
      <v xml:space="preserve">	</v>
      <v xml:space="preserve">https://www.census.gov/popest/data/state/asrh/2014/files/SC-EST2014-AGESEX-CIV.csv	</v>
      <v xml:space="preserve">	</v>
    </spb>
    <spb s="0">
      <v xml:space="preserve">Wikipedia	US Census	US Census	Wikipedia	Sec	</v>
      <v xml:space="preserve">CC-BY-SA			CC-BY-SA		</v>
      <v xml:space="preserve">http://en.wikipedia.org/wiki/Florida	https://www.census.gov/popest/data/state/asrh/2014/files/SC-EST2014-AGESEX-CIV.csv	http://www.census.gov/quickfacts/table/WTN220212/12	https://en.wikipedia.org/wiki/Florida	https://www.sec.gov/cgi-bin/browse-edgar?action=getcompany&amp;CIK=0001845716	</v>
      <v xml:space="preserve">http://creativecommons.org/licenses/by-sa/3.0/			http://creativecommons.org/licenses/by-sa/3.0/		</v>
    </spb>
    <spb s="0">
      <v xml:space="preserve">Wikipedia	US Census	US Census	</v>
      <v xml:space="preserve">CC-BY-SA			</v>
      <v xml:space="preserve">http://en.wikipedia.org/wiki/Florida	https://www.census.gov/popest/data/state/asrh/2014/files/SC-EST2014-AGESEX-CIV.csv	http://www.census.gov/quickfacts/table/WTN220212/12	</v>
      <v xml:space="preserve">http://creativecommons.org/licenses/by-sa/3.0/			</v>
    </spb>
    <spb s="0">
      <v xml:space="preserve">Wikipedia	US Census	US Census	Sec	</v>
      <v xml:space="preserve">CC-BY-SA				</v>
      <v xml:space="preserve">http://en.wikipedia.org/wiki/Florida	https://www.census.gov/popest/data/state/asrh/2014/files/SC-EST2014-AGESEX-CIV.csv	http://www.census.gov/quickfacts/table/WTN220212/12	https://www.sec.gov/cgi-bin/browse-edgar?action=getcompany&amp;CIK=0001845716	</v>
      <v xml:space="preserve">http://creativecommons.org/licenses/by-sa/3.0/				</v>
    </spb>
    <spb s="15">
      <v>63</v>
      <v>64</v>
      <v>65</v>
      <v>64</v>
      <v>63</v>
      <v>63</v>
      <v>65</v>
      <v>66</v>
      <v>65</v>
      <v>67</v>
      <v>68</v>
      <v>65</v>
      <v>65</v>
      <v>65</v>
      <v>65</v>
      <v>67</v>
      <v>65</v>
      <v>65</v>
      <v>65</v>
      <v>65</v>
      <v>65</v>
      <v>65</v>
      <v>65</v>
      <v>65</v>
      <v>65</v>
      <v>67</v>
      <v>65</v>
      <v>65</v>
      <v>65</v>
      <v>65</v>
    </spb>
    <spb s="2">
      <v>3</v>
      <v>Name</v>
      <v>LearnMoreOnLink</v>
    </spb>
    <spb s="16">
      <v>square km</v>
      <v>2015</v>
      <v>2019</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Public domain	</v>
      <v xml:space="preserve">http://en.wikipedia.org/wiki/Florida	</v>
      <v xml:space="preserve">http://en.wikipedia.org/wiki/Public_domain	</v>
    </spb>
    <spb s="9">
      <v>15</v>
    </spb>
    <spb s="0">
      <v xml:space="preserve">Wikipedia	US Census	</v>
      <v xml:space="preserve">CC-BY-SA		</v>
      <v xml:space="preserve">http://en.wikipedia.org/wiki/United_States	http://www.census.gov/quickfacts/table/VET605214/	</v>
      <v xml:space="preserve">http://creativecommons.org/licenses/by-sa/3.0/		</v>
    </spb>
    <spb s="0">
      <v xml:space="preserve">US Census	Cia	</v>
      <v xml:space="preserve">		</v>
      <v xml:space="preserve">https://www.census.gov/popest/data/state/asrh/2014/files/SC-EST2014-AGESEX-CIV.csv	https://www.cia.gov/library/publications/the-world-factbook/geos/us.html?Transportation	</v>
      <v xml:space="preserve">		</v>
    </spb>
    <spb s="0">
      <v xml:space="preserve">Wikipedia	Wikipedia	US Census	Cia	US Census	Sec	</v>
      <v xml:space="preserve">CC-BY-SA	CC-BY-SA					</v>
      <v xml:space="preserve">http://en.wikipedia.org/wiki/United_States	https://en.wikipedia.org/wiki/United_States	https://www.census.gov/popest/data/state/asrh/2014/files/SC-EST2014-AGESEX-CIV.csv	https://www.cia.gov/library/publications/the-world-factbook/geos/us.html?Transportation	http://www.census.gov/quickfacts/table/VET605214/	https://www.sec.gov/cgi-bin/browse-edgar?action=getcompany&amp;CIK=0001600890	</v>
      <v xml:space="preserve">http://creativecommons.org/licenses/by-sa/3.0/	http://creativecommons.org/licenses/by-sa/3.0/					</v>
    </spb>
    <spb s="0">
      <v xml:space="preserve">Wikipedia	</v>
      <v xml:space="preserve">CC-BY-SA	</v>
      <v xml:space="preserve">http://en.wikipedia.org/wiki/United_States	</v>
      <v xml:space="preserve">http://creativecommons.org/licenses/by-sa/3.0/	</v>
    </spb>
    <spb s="0">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0">
      <v xml:space="preserve">Wikipedia	US Census	US Census	Sec	</v>
      <v xml:space="preserve">CC-BY-SA				</v>
      <v xml:space="preserve">http://en.wikipedia.org/wiki/United_States	https://www.census.gov/popest/data/state/asrh/2014/files/SC-EST2014-AGESEX-CIV.csv	http://www.census.gov/quickfacts/table/VET605214/	https://www.sec.gov/cgi-bin/browse-edgar?action=getcompany&amp;CIK=0001600890	</v>
      <v xml:space="preserve">http://creativecommons.org/licenses/by-sa/3.0/				</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Wikipedia	Wikidata	</v>
      <v xml:space="preserve">CC-BY-SA		</v>
      <v xml:space="preserve">http://en.wikipedia.org/wiki/United_States	https://www.wikidata.org/wiki/Q30	</v>
      <v xml:space="preserve">http://creativecommons.org/licenses/by-sa/3.0/		</v>
    </spb>
    <spb s="0">
      <v xml:space="preserve">Wikipedia	US Census	Cia	US Census	Sec	</v>
      <v xml:space="preserve">CC-BY-SA					</v>
      <v xml:space="preserve">http://en.wikipedia.org/wiki/United_States	https://www.census.gov/popest/data/state/asrh/2014/files/SC-EST2014-AGESEX-CIV.csv	https://www.cia.gov/library/publications/the-world-factbook/geos/us.html?Transportation	http://www.census.gov/quickfacts/table/VET605214/	https://www.sec.gov/cgi-bin/browse-edgar?action=getcompany&amp;CIK=0001600890	</v>
      <v xml:space="preserve">http://creativecommons.org/licenses/by-sa/3.0/					</v>
    </spb>
    <spb s="17">
      <v>15</v>
      <v>74</v>
      <v>75</v>
      <v>76</v>
      <v>19</v>
      <v>20</v>
      <v>76</v>
      <v>77</v>
      <v>77</v>
      <v>78</v>
      <v>79</v>
      <v>77</v>
      <v>77</v>
      <v>65</v>
      <v>24</v>
      <v>80</v>
      <v>65</v>
      <v>25</v>
      <v>81</v>
      <v>65</v>
      <v>26</v>
      <v>27</v>
      <v>28</v>
      <v>65</v>
      <v>82</v>
      <v>65</v>
      <v>29</v>
      <v>30</v>
      <v>31</v>
      <v>32</v>
      <v>65</v>
      <v>80</v>
      <v>65</v>
      <v>65</v>
      <v>65</v>
      <v>65</v>
      <v>65</v>
      <v>65</v>
      <v>65</v>
      <v>65</v>
      <v>65</v>
      <v>65</v>
      <v>33</v>
    </spb>
    <spb s="11">
      <v>2019</v>
      <v>2020</v>
      <v>square km</v>
      <v>per thousand (2018)</v>
      <v>2019</v>
      <v>2019</v>
      <v>2018</v>
      <v>per liter (2016)</v>
      <v>2019</v>
      <v>years (2018)</v>
      <v>2019</v>
      <v>per thousand (2018)</v>
      <v>2019</v>
      <v>2017</v>
      <v>2016</v>
      <v>2020</v>
      <v>2016</v>
      <v>2017</v>
      <v>kilotons per year (2016)</v>
      <v>deaths per 100,000 (2017)</v>
      <v>kWh (2014)</v>
      <v>2015</v>
      <v>2018</v>
      <v>2016</v>
      <v>2016</v>
      <v>2016</v>
      <v>2016</v>
      <v>2016</v>
      <v>2015</v>
      <v>2016</v>
      <v>2016</v>
      <v>2017</v>
      <v>2017</v>
      <v>2019</v>
    </spb>
    <spb s="0">
      <v xml:space="preserve">Wikipedia	</v>
      <v xml:space="preserve">Public domain	</v>
      <v xml:space="preserve">http://en.wikipedia.org/wiki/United_States	</v>
      <v xml:space="preserve">http://en.wikipedia.org/wiki/Public_domain	</v>
    </spb>
    <spb s="0">
      <v xml:space="preserve">Wikipedia	Cia	travel.state.gov	</v>
      <v xml:space="preserve">CC-BY-SA			</v>
      <v xml:space="preserve">http://en.wikipedia.org/wiki/New_Caledonia	https://www.cia.gov/library/publications/the-world-factbook/geos/nc.html?Transportation	https://travel.state.gov/content/travel/en/international-travel/International-Travel-Country-Information-Pages/NewCaledonia.html	</v>
      <v xml:space="preserve">http://creativecommons.org/licenses/by-sa/3.0/			</v>
    </spb>
    <spb s="0">
      <v xml:space="preserve">Wikipedia	Cia	</v>
      <v xml:space="preserve">CC-BY-SA		</v>
      <v xml:space="preserve">http://es.wikipedia.org/wiki/Nueva_Caledonia	https://www.cia.gov/library/publications/the-world-factbook/geos/nc.html?Transportation	</v>
      <v xml:space="preserve">http://creativecommons.org/licenses/by-sa/3.0/		</v>
    </spb>
    <spb s="0">
      <v xml:space="preserve">Wikipedia	</v>
      <v xml:space="preserve">CC-BY-SA	</v>
      <v xml:space="preserve">http://en.wikipedia.org/wiki/New_Caledonia	</v>
      <v xml:space="preserve">http://creativecommons.org/licenses/by-sa/3.0/	</v>
    </spb>
    <spb s="0">
      <v xml:space="preserve">Wikipedia	Cia	</v>
      <v xml:space="preserve">CC-BY-SA		</v>
      <v xml:space="preserve">http://en.wikipedia.org/wiki/New_Caledonia	https://www.cia.gov/library/publications/the-world-factbook/geos/nc.html?Transportation	</v>
      <v xml:space="preserve">http://creativecommons.org/licenses/by-sa/3.0/		</v>
    </spb>
    <spb s="0">
      <v xml:space="preserve">Cia	</v>
      <v xml:space="preserve">	</v>
      <v xml:space="preserve">https://www.cia.gov/library/publications/the-world-factbook/geos/nc.html?Transportation	</v>
      <v xml:space="preserve">	</v>
    </spb>
    <spb s="18">
      <v>15</v>
      <v>86</v>
      <v>87</v>
      <v>86</v>
      <v>19</v>
      <v>20</v>
      <v>86</v>
      <v>88</v>
      <v>88</v>
      <v>89</v>
      <v>86</v>
      <v>90</v>
      <v>24</v>
      <v>25</v>
      <v>88</v>
      <v>27</v>
      <v>90</v>
      <v>90</v>
      <v>86</v>
      <v>90</v>
      <v>29</v>
      <v>30</v>
      <v>33</v>
    </spb>
    <spb s="2">
      <v>4</v>
      <v>Name</v>
      <v>LearnMoreOnLink</v>
    </spb>
    <spb s="19">
      <v>2016</v>
      <v>2000</v>
      <v>square km</v>
      <v>per thousand (2018)</v>
      <v>2019</v>
      <v>2016</v>
      <v>2018</v>
      <v>years (2018)</v>
      <v>2019</v>
      <v>2016</v>
      <v>2019</v>
      <v>2016</v>
      <v>1999</v>
      <v>kilotons per year (2016)</v>
      <v>2019</v>
    </spb>
    <spb s="0">
      <v xml:space="preserve">Wikipedia	</v>
      <v xml:space="preserve">Public domain	</v>
      <v xml:space="preserve">http://zh.wikipedia.org/wiki/新喀里多尼亞	</v>
      <v xml:space="preserve">http://en.wikipedia.org/wiki/Public_domain	</v>
    </spb>
    <spb s="0">
      <v xml:space="preserve">Wikipedia	</v>
      <v xml:space="preserve">CC-BY-SA	</v>
      <v xml:space="preserve">http://en.wikipedia.org/wiki/Corsica	</v>
      <v xml:space="preserve">http://creativecommons.org/licenses/by-sa/3.0/	</v>
    </spb>
    <spb s="20">
      <v>95</v>
      <v>95</v>
      <v>95</v>
      <v>95</v>
      <v>95</v>
      <v>95</v>
      <v>95</v>
      <v>95</v>
    </spb>
    <spb s="2">
      <v>5</v>
      <v>Name</v>
      <v>LearnMoreOnLink</v>
    </spb>
    <spb s="8">
      <v>square km</v>
      <v>2016</v>
    </spb>
    <spb s="0">
      <v xml:space="preserve">Wikipedia	</v>
      <v xml:space="preserve">Public domain	</v>
      <v xml:space="preserve">http://en.wikipedia.org/wiki/Corsica	</v>
      <v xml:space="preserve">http://en.wikipedia.org/wiki/Public_domain	</v>
    </spb>
    <spb s="0">
      <v xml:space="preserve">Wikipedia	Cia	travel.state.gov	</v>
      <v xml:space="preserve">CC-BY-SA			</v>
      <v xml:space="preserve">http://en.wikipedia.org/wiki/Costa_Rica	https://www.cia.gov/library/publications/the-world-factbook/geos/cs.html?Transportation	https://travel.state.gov/content/travel/en/international-travel/International-Travel-Country-Information-Pages/CostaRica.html	</v>
      <v xml:space="preserve">http://creativecommons.org/licenses/by-sa/3.0/			</v>
    </spb>
    <spb s="0">
      <v xml:space="preserve">Wikipedia	Wikipedia	Wikipedia	Cia	</v>
      <v xml:space="preserve">CC-BY-SA	CC-BY-SA	CC-BY-SA		</v>
      <v xml:space="preserve">http://en.wikipedia.org/wiki/Costa_Rica	http://es.wikipedia.org/wiki/Costa_Rica	http://fr.wikipedia.org/wiki/Costa_Rica	https://www.cia.gov/library/publications/the-world-factbook/geos/cs.html?Transportation	</v>
      <v xml:space="preserve">http://creativecommons.org/licenses/by-sa/3.0/	http://creativecommons.org/licenses/by-sa/3.0/	http://creativecommons.org/licenses/by-sa/3.0/		</v>
    </spb>
    <spb s="0">
      <v xml:space="preserve">Wikipedia	Cia	Wikipedia	travel.state.gov	Tasteatlas	</v>
      <v xml:space="preserve">CC-BY-SA		CC-BY-SA			</v>
      <v xml:space="preserve">http://en.wikipedia.org/wiki/Costa_Rica	https://www.cia.gov/library/publications/the-world-factbook/geos/cs.html?Transportation	https://en.wikipedia.org/wiki/Costa_Rica	https://travel.state.gov/content/travel/en/international-travel/International-Travel-Country-Information-Pages/CostaRica.html	https://www.tasteatlas.com/costa rica	</v>
      <v xml:space="preserve">http://creativecommons.org/licenses/by-sa/3.0/		http://creativecommons.org/licenses/by-sa/3.0/			</v>
    </spb>
    <spb s="0">
      <v xml:space="preserve">Wikipedia	</v>
      <v xml:space="preserve">CC-BY-SA	</v>
      <v xml:space="preserve">http://en.wikipedia.org/wiki/Costa_Rica	</v>
      <v xml:space="preserve">http://creativecommons.org/licenses/by-sa/3.0/	</v>
    </spb>
    <spb s="0">
      <v xml:space="preserve">Wikipedia	Cia	</v>
      <v xml:space="preserve">CC-BY-SA		</v>
      <v xml:space="preserve">http://en.wikipedia.org/wiki/Costa_Rica	https://www.cia.gov/library/publications/the-world-factbook/geos/cs.html?Transportation	</v>
      <v xml:space="preserve">http://creativecommons.org/licenses/by-sa/3.0/		</v>
    </spb>
    <spb s="0">
      <v xml:space="preserve">Wikipedia	Wikipedia	Cia	travel.state.gov	</v>
      <v xml:space="preserve">CC-BY-SA	CC-BY-SA			</v>
      <v xml:space="preserve">http://en.wikipedia.org/wiki/Costa_Rica	http://fr.wikipedia.org/wiki/Costa_Rica	https://www.cia.gov/library/publications/the-world-factbook/geos/cs.html?Transportation	https://travel.state.gov/content/travel/en/international-travel/International-Travel-Country-Information-Pages/CostaRica.html	</v>
      <v xml:space="preserve">http://creativecommons.org/licenses/by-sa/3.0/	http://creativecommons.org/licenses/by-sa/3.0/			</v>
    </spb>
    <spb s="0">
      <v xml:space="preserve">Cia	</v>
      <v xml:space="preserve">	</v>
      <v xml:space="preserve">https://www.cia.gov/library/publications/the-world-factbook/geos/cs.html?Transportation	</v>
      <v xml:space="preserve">	</v>
    </spb>
    <spb s="0">
      <v xml:space="preserve">Wikipedia	Wikidata	</v>
      <v xml:space="preserve">CC-BY-SA		</v>
      <v xml:space="preserve">http://en.wikipedia.org/wiki/Costa_Rica	https://www.wikidata.org/wiki/Q800	</v>
      <v xml:space="preserve">http://creativecommons.org/licenses/by-sa/3.0/		</v>
    </spb>
    <spb s="10">
      <v>15</v>
      <v>100</v>
      <v>101</v>
      <v>102</v>
      <v>19</v>
      <v>20</v>
      <v>102</v>
      <v>103</v>
      <v>103</v>
      <v>104</v>
      <v>105</v>
      <v>103</v>
      <v>103</v>
      <v>106</v>
      <v>24</v>
      <v>100</v>
      <v>106</v>
      <v>25</v>
      <v>107</v>
      <v>106</v>
      <v>26</v>
      <v>27</v>
      <v>28</v>
      <v>106</v>
      <v>106</v>
      <v>105</v>
      <v>106</v>
      <v>29</v>
      <v>30</v>
      <v>31</v>
      <v>32</v>
      <v>106</v>
      <v>100</v>
      <v>106</v>
      <v>106</v>
      <v>106</v>
      <v>106</v>
      <v>106</v>
      <v>106</v>
      <v>106</v>
      <v>106</v>
      <v>106</v>
      <v>106</v>
      <v>33</v>
    </spb>
    <spb s="11">
      <v>2019</v>
      <v>2019</v>
      <v>square km</v>
      <v>per thousand (2018)</v>
      <v>2019</v>
      <v>2019</v>
      <v>2018</v>
      <v>per liter (2016)</v>
      <v>2019</v>
      <v>years (2018)</v>
      <v>2018</v>
      <v>per thousand (2018)</v>
      <v>2019</v>
      <v>2017</v>
      <v>2016</v>
      <v>2019</v>
      <v>2016</v>
      <v>2018</v>
      <v>kilotons per year (2016)</v>
      <v>deaths per 100,000 (2017)</v>
      <v>kWh (2014)</v>
      <v>2014</v>
      <v>2019</v>
      <v>2018</v>
      <v>2018</v>
      <v>2018</v>
      <v>2018</v>
      <v>2018</v>
      <v>2015</v>
      <v>2018</v>
      <v>2018</v>
      <v>2018</v>
      <v>2018</v>
      <v>2019</v>
    </spb>
    <spb s="0">
      <v xml:space="preserve">Wikipedia	</v>
      <v xml:space="preserve">Public domain	</v>
      <v xml:space="preserve">http://en.wikipedia.org/wiki/Costa_Rica	</v>
      <v xml:space="preserve">http://en.wikipedia.org/wiki/Public_domain	</v>
    </spb>
    <spb s="0">
      <v xml:space="preserve">Wikipedia	Cia	travel.state.gov	</v>
      <v xml:space="preserve">CC-BY-SA			</v>
      <v xml:space="preserve">http://en.wikipedia.org/wiki/Belize	https://www.cia.gov/library/publications/the-world-factbook/geos/bh.html?Transportation	https://travel.state.gov/content/travel/en/international-travel/International-Travel-Country-Information-Pages/Belize.html	</v>
      <v xml:space="preserve">http://creativecommons.org/licenses/by-sa/3.0/			</v>
    </spb>
    <spb s="0">
      <v xml:space="preserve">Wikipedia	Wikipedia	Wikipedia	Cia	</v>
      <v xml:space="preserve">CC-BY-SA	CC-BY-SA	CC-BY-SA		</v>
      <v xml:space="preserve">http://en.wikipedia.org/wiki/Belize	http://es.wikipedia.org/wiki/Belice	http://fr.wikipedia.org/wiki/Belize	https://www.cia.gov/library/publications/the-world-factbook/geos/bh.html?Transportation	</v>
      <v xml:space="preserve">http://creativecommons.org/licenses/by-sa/3.0/	http://creativecommons.org/licenses/by-sa/3.0/	http://creativecommons.org/licenses/by-sa/3.0/		</v>
    </spb>
    <spb s="0">
      <v xml:space="preserve">Wikipedia	Cia	Wikipedia	travel.state.gov	</v>
      <v xml:space="preserve">CC-BY-SA		CC-BY-SA		</v>
      <v xml:space="preserve">http://en.wikipedia.org/wiki/Belize	https://www.cia.gov/library/publications/the-world-factbook/geos/bh.html?Transportation	https://en.wikipedia.org/wiki/Belize	https://travel.state.gov/content/travel/en/international-travel/International-Travel-Country-Information-Pages/Belize.html	</v>
      <v xml:space="preserve">http://creativecommons.org/licenses/by-sa/3.0/		http://creativecommons.org/licenses/by-sa/3.0/		</v>
    </spb>
    <spb s="0">
      <v xml:space="preserve">Wikipedia	</v>
      <v xml:space="preserve">CC-BY-SA	</v>
      <v xml:space="preserve">http://en.wikipedia.org/wiki/Belize	</v>
      <v xml:space="preserve">http://creativecommons.org/licenses/by-sa/3.0/	</v>
    </spb>
    <spb s="0">
      <v xml:space="preserve">Wikipedia	Cia	</v>
      <v xml:space="preserve">CC-BY-SA		</v>
      <v xml:space="preserve">http://en.wikipedia.org/wiki/Belize	https://www.cia.gov/library/publications/the-world-factbook/geos/bh.html?Transportation	</v>
      <v xml:space="preserve">http://creativecommons.org/licenses/by-sa/3.0/		</v>
    </spb>
    <spb s="0">
      <v xml:space="preserve">travel.state.gov	</v>
      <v xml:space="preserve">	</v>
      <v xml:space="preserve">https://travel.state.gov/content/travel/en/international-travel/International-Travel-Country-Information-Pages/Belize.html	</v>
      <v xml:space="preserve">	</v>
    </spb>
    <spb s="0">
      <v xml:space="preserve">Cia	</v>
      <v xml:space="preserve">	</v>
      <v xml:space="preserve">https://www.cia.gov/library/publications/the-world-factbook/geos/bh.html?Transportation	</v>
      <v xml:space="preserve">	</v>
    </spb>
    <spb s="0">
      <v xml:space="preserve">Wikipedia	Wikipedia	Cia	</v>
      <v xml:space="preserve">CC-BY-SA	CC-BY-SA		</v>
      <v xml:space="preserve">http://en.wikipedia.org/wiki/Belize	http://fr.wikipedia.org/wiki/Belize	https://www.cia.gov/library/publications/the-world-factbook/geos/bh.html?Transportation	</v>
      <v xml:space="preserve">http://creativecommons.org/licenses/by-sa/3.0/	http://creativecommons.org/licenses/by-sa/3.0/		</v>
    </spb>
    <spb s="21">
      <v>15</v>
      <v>111</v>
      <v>112</v>
      <v>113</v>
      <v>19</v>
      <v>20</v>
      <v>113</v>
      <v>114</v>
      <v>114</v>
      <v>115</v>
      <v>114</v>
      <v>114</v>
      <v>116</v>
      <v>117</v>
      <v>24</v>
      <v>111</v>
      <v>117</v>
      <v>25</v>
      <v>114</v>
      <v>117</v>
      <v>26</v>
      <v>27</v>
      <v>28</v>
      <v>117</v>
      <v>117</v>
      <v>118</v>
      <v>117</v>
      <v>29</v>
      <v>30</v>
      <v>31</v>
      <v>117</v>
      <v>117</v>
      <v>117</v>
      <v>117</v>
      <v>117</v>
      <v>117</v>
      <v>117</v>
      <v>117</v>
      <v>117</v>
      <v>117</v>
      <v>117</v>
      <v>33</v>
    </spb>
    <spb s="2">
      <v>6</v>
      <v>Name</v>
      <v>LearnMoreOnLink</v>
    </spb>
    <spb s="22">
      <v>2017</v>
      <v>2019</v>
      <v>square km</v>
      <v>per thousand (2018)</v>
      <v>2019</v>
      <v>2015</v>
      <v>2018</v>
      <v>per liter (2016)</v>
      <v>2019</v>
      <v>years (2018)</v>
      <v>2017</v>
      <v>per thousand (2018)</v>
      <v>2019</v>
      <v>2017</v>
      <v>2016</v>
      <v>2019</v>
      <v>2016</v>
      <v>2017</v>
      <v>kilotons per year (2016)</v>
      <v>deaths per 100,000 (2017)</v>
      <v>2007</v>
      <v>1999</v>
      <v>1999</v>
      <v>1999</v>
      <v>1999</v>
      <v>1999</v>
      <v>2015</v>
      <v>1999</v>
      <v>1999</v>
      <v>2018</v>
      <v>2017</v>
      <v>2019</v>
    </spb>
    <spb s="0">
      <v xml:space="preserve">Wikipedia	</v>
      <v xml:space="preserve">Public domain	</v>
      <v xml:space="preserve">http://en.wikipedia.org/wiki/Belize	</v>
      <v xml:space="preserve">http://en.wikipedia.org/wiki/Public_domain	</v>
    </spb>
    <spb s="0">
      <v xml:space="preserve">Wikipedia	Cia	travel.state.gov	</v>
      <v xml:space="preserve">CC-BY-SA			</v>
      <v xml:space="preserve">http://en.wikipedia.org/wiki/Mexico	https://www.cia.gov/library/publications/the-world-factbook/geos/mx.html?Transportation	https://travel.state.gov/content/travel/en/international-travel/International-Travel-Country-Information-Pages/Mexico.html	</v>
      <v xml:space="preserve">http://creativecommons.org/licenses/by-sa/3.0/			</v>
    </spb>
    <spb s="0">
      <v xml:space="preserve">Wikipedia	Cia	</v>
      <v xml:space="preserve">CC-BY-SA		</v>
      <v xml:space="preserve">http://fr.wikipedia.org/wiki/Mexique	https://www.cia.gov/library/publications/the-world-factbook/geos/mx.html?Transportation	</v>
      <v xml:space="preserve">http://creativecommons.org/licenses/by-sa/3.0/		</v>
    </spb>
    <spb s="0">
      <v xml:space="preserve">Wikipedia	Cia	beta.inegi.org.mx	Wikipedia	travel.state.gov	Sec	Tasteatlas	</v>
      <v xml:space="preserve">CC-BY-SA			CC-BY-SA				</v>
      <v xml:space="preserve">http://en.wikipedia.org/wiki/Mexico	https://www.cia.gov/library/publications/the-world-factbook/geos/mx.html?Transportation	http://www.beta.inegi.org.mx/contenidos/proyectos/ccpv/2010/tabulados/basico/01_02B_ESTATAL.xls	https://en.wikipedia.org/wiki/Mexico	https://travel.state.gov/content/travel/en/international-travel/International-Travel-Country-Information-Pages/Mexico.html	https://www.sec.gov/cgi-bin/browse-edgar?action=getcompany&amp;CIK=0001834325	https://www.tasteatlas.com/mexico	</v>
      <v xml:space="preserve">http://creativecommons.org/licenses/by-sa/3.0/			http://creativecommons.org/licenses/by-sa/3.0/				</v>
    </spb>
    <spb s="0">
      <v xml:space="preserve">Wikipedia	</v>
      <v xml:space="preserve">CC-BY-SA	</v>
      <v xml:space="preserve">http://en.wikipedia.org/wiki/Mexico	</v>
      <v xml:space="preserve">http://creativecommons.org/licenses/by-sa/3.0/	</v>
    </spb>
    <spb s="0">
      <v xml:space="preserve">Wikipedia	Cia	</v>
      <v xml:space="preserve">CC-BY-SA		</v>
      <v xml:space="preserve">http://en.wikipedia.org/wiki/Mexico	https://www.cia.gov/library/publications/the-world-factbook/geos/mx.html?Transportation	</v>
      <v xml:space="preserve">http://creativecommons.org/licenses/by-sa/3.0/		</v>
    </spb>
    <spb s="0">
      <v xml:space="preserve">Wikipedia	Wikipedia	beta.inegi.org.mx	travel.state.gov	Sec	</v>
      <v xml:space="preserve">CC-BY-SA	CC-BY-SA				</v>
      <v xml:space="preserve">http://en.wikipedia.org/wiki/Mexico	http://fr.wikipedia.org/wiki/Mexique	http://www.beta.inegi.org.mx/contenidos/proyectos/ccpv/2010/tabulados/basico/01_02B_ESTATAL.xls	https://travel.state.gov/content/travel/en/international-travel/International-Travel-Country-Information-Pages/Mexico.html	https://www.sec.gov/cgi-bin/browse-edgar?action=getcompany&amp;CIK=0001834325	</v>
      <v xml:space="preserve">http://creativecommons.org/licenses/by-sa/3.0/	http://creativecommons.org/licenses/by-sa/3.0/				</v>
    </spb>
    <spb s="0">
      <v xml:space="preserve">Cia	</v>
      <v xml:space="preserve">	</v>
      <v xml:space="preserve">https://www.cia.gov/library/publications/the-world-factbook/geos/mx.html?Transportation	</v>
      <v xml:space="preserve">	</v>
    </spb>
    <spb s="0">
      <v xml:space="preserve">Wikipedia	Wikidata	</v>
      <v xml:space="preserve">CC-BY-SA		</v>
      <v xml:space="preserve">http://en.wikipedia.org/wiki/Mexico	https://www.wikidata.org/wiki/Q96	</v>
      <v xml:space="preserve">http://creativecommons.org/licenses/by-sa/3.0/		</v>
    </spb>
    <spb s="10">
      <v>15</v>
      <v>123</v>
      <v>124</v>
      <v>125</v>
      <v>19</v>
      <v>126</v>
      <v>125</v>
      <v>126</v>
      <v>126</v>
      <v>127</v>
      <v>128</v>
      <v>126</v>
      <v>126</v>
      <v>129</v>
      <v>24</v>
      <v>123</v>
      <v>129</v>
      <v>25</v>
      <v>130</v>
      <v>129</v>
      <v>26</v>
      <v>27</v>
      <v>28</v>
      <v>129</v>
      <v>129</v>
      <v>128</v>
      <v>129</v>
      <v>29</v>
      <v>30</v>
      <v>31</v>
      <v>32</v>
      <v>129</v>
      <v>123</v>
      <v>129</v>
      <v>129</v>
      <v>129</v>
      <v>129</v>
      <v>129</v>
      <v>129</v>
      <v>129</v>
      <v>129</v>
      <v>129</v>
      <v>129</v>
      <v>33</v>
    </spb>
    <spb s="2">
      <v>7</v>
      <v>Name</v>
      <v>LearnMoreOnLink</v>
    </spb>
    <spb s="11">
      <v>2019</v>
      <v>2019</v>
      <v>square km</v>
      <v>per thousand (2018)</v>
      <v>2020</v>
      <v>2019</v>
      <v>2018</v>
      <v>per liter (2016)</v>
      <v>2019</v>
      <v>years (2018)</v>
      <v>2018</v>
      <v>per thousand (2018)</v>
      <v>2019</v>
      <v>2017</v>
      <v>2016</v>
      <v>2019</v>
      <v>2016</v>
      <v>2017</v>
      <v>kilotons per year (2016)</v>
      <v>deaths per 100,000 (2017)</v>
      <v>kWh (2014)</v>
      <v>2015</v>
      <v>2019</v>
      <v>2018</v>
      <v>2018</v>
      <v>2018</v>
      <v>2018</v>
      <v>2018</v>
      <v>2015</v>
      <v>2018</v>
      <v>2018</v>
      <v>2017</v>
      <v>2017</v>
      <v>2019</v>
    </spb>
    <spb s="0">
      <v xml:space="preserve">Wikipedia	</v>
      <v xml:space="preserve">Public domain	</v>
      <v xml:space="preserve">http://en.wikipedia.org/wiki/Mexico	</v>
      <v xml:space="preserve">http://en.wikipedia.org/wiki/Public_domain	</v>
    </spb>
    <spb s="0">
      <v xml:space="preserve">Wikipedia	Cia	travel.state.gov	</v>
      <v xml:space="preserve">CC-BY-SA			</v>
      <v xml:space="preserve">http://en.wikipedia.org/wiki/Palau	https://www.cia.gov/library/publications/the-world-factbook/geos/ps.html?Transportation	https://travel.state.gov/content/travel/en/international-travel/International-Travel-Country-Information-Pages/Palau.html	</v>
      <v xml:space="preserve">http://creativecommons.org/licenses/by-sa/3.0/			</v>
    </spb>
    <spb s="0">
      <v xml:space="preserve">Wikipedia	Wikipedia	Wikipedia	Wikipedia	Cia	</v>
      <v xml:space="preserve">CC-BY-SA	CC-BY-SA	CC-BY-SA	CC-BY-SA		</v>
      <v xml:space="preserve">http://en.wikipedia.org/wiki/Palau	http://de.wikipedia.org/wiki/Palau	http://es.wikipedia.org/wiki/Palaos	http://fr.wikipedia.org/wiki/Palaos	https://www.cia.gov/library/publications/the-world-factbook/geos/ps.html?Transportation	</v>
      <v xml:space="preserve">http://creativecommons.org/licenses/by-sa/3.0/	http://creativecommons.org/licenses/by-sa/3.0/	http://creativecommons.org/licenses/by-sa/3.0/	http://creativecommons.org/licenses/by-sa/3.0/		</v>
    </spb>
    <spb s="0">
      <v xml:space="preserve">Wikipedia	Wikipedia	travel.state.gov	</v>
      <v xml:space="preserve">CC-BY-SA	CC-BY-SA		</v>
      <v xml:space="preserve">http://en.wikipedia.org/wiki/Palau	https://en.wikipedia.org/wiki/Palau	https://travel.state.gov/content/travel/en/international-travel/International-Travel-Country-Information-Pages/Palau.html	</v>
      <v xml:space="preserve">http://creativecommons.org/licenses/by-sa/3.0/	http://creativecommons.org/licenses/by-sa/3.0/		</v>
    </spb>
    <spb s="0">
      <v xml:space="preserve">Wikipedia	</v>
      <v xml:space="preserve">CC-BY-SA	</v>
      <v xml:space="preserve">http://en.wikipedia.org/wiki/Palau	</v>
      <v xml:space="preserve">http://creativecommons.org/licenses/by-sa/3.0/	</v>
    </spb>
    <spb s="0">
      <v xml:space="preserve">Wikipedia	Cia	</v>
      <v xml:space="preserve">CC-BY-SA		</v>
      <v xml:space="preserve">http://en.wikipedia.org/wiki/Palau	https://www.cia.gov/library/publications/the-world-factbook/geos/ps.html?Transportation	</v>
      <v xml:space="preserve">http://creativecommons.org/licenses/by-sa/3.0/		</v>
    </spb>
    <spb s="0">
      <v xml:space="preserve">travel.state.gov	</v>
      <v xml:space="preserve">	</v>
      <v xml:space="preserve">https://travel.state.gov/content/travel/en/international-travel/International-Travel-Country-Information-Pages/Palau.html	</v>
      <v xml:space="preserve">	</v>
    </spb>
    <spb s="0">
      <v xml:space="preserve">Cia	</v>
      <v xml:space="preserve">	</v>
      <v xml:space="preserve">https://www.cia.gov/library/publications/the-world-factbook/geos/ps.html?Transportation	</v>
      <v xml:space="preserve">	</v>
    </spb>
    <spb s="0">
      <v xml:space="preserve">Wikipedia	Wikipedia	</v>
      <v xml:space="preserve">CC-BY-SA	CC-BY-SA	</v>
      <v xml:space="preserve">http://en.wikipedia.org/wiki/Palau	http://ko.wikipedia.org/wiki/팔라우_요리	</v>
      <v xml:space="preserve">http://creativecommons.org/licenses/by-sa/3.0/	http://creativecommons.org/licenses/by-sa/3.0/	</v>
    </spb>
    <spb s="23">
      <v>15</v>
      <v>135</v>
      <v>136</v>
      <v>137</v>
      <v>19</v>
      <v>20</v>
      <v>137</v>
      <v>138</v>
      <v>138</v>
      <v>139</v>
      <v>138</v>
      <v>138</v>
      <v>138</v>
      <v>140</v>
      <v>141</v>
      <v>24</v>
      <v>141</v>
      <v>25</v>
      <v>138</v>
      <v>141</v>
      <v>26</v>
      <v>27</v>
      <v>141</v>
      <v>142</v>
      <v>141</v>
      <v>29</v>
      <v>30</v>
      <v>141</v>
      <v>141</v>
      <v>141</v>
      <v>141</v>
    </spb>
    <spb s="2">
      <v>8</v>
      <v>Name</v>
      <v>LearnMoreOnLink</v>
    </spb>
    <spb s="24">
      <v>2017</v>
      <v>2018</v>
      <v>square km</v>
      <v>per thousand (2018)</v>
      <v>2019</v>
      <v>2017</v>
      <v>2015</v>
      <v>2019</v>
      <v>years (2005)</v>
      <v>2018</v>
      <v>per thousand (2018)</v>
      <v>2019</v>
      <v>2016</v>
      <v>2016</v>
      <v>2014</v>
      <v>kilotons per year (2016)</v>
      <v>1990</v>
      <v>2015</v>
      <v>2014</v>
      <v>2013</v>
    </spb>
    <spb s="0">
      <v xml:space="preserve">Wikipedia	</v>
      <v xml:space="preserve">Public domain	</v>
      <v xml:space="preserve">http://en.wikipedia.org/wiki/Palau	</v>
      <v xml:space="preserve">http://en.wikipedia.org/wiki/Public_domain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https://www.sec.gov/cgi-bin/browse-edgar?action=getcompany&amp;CIK=0001861244	</v>
      <v xml:space="preserve">http://creativecommons.org/licenses/by-sa/3.0/		http://creativecommons.org/licenses/by-sa/3.0/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https://www.sec.gov/cgi-bin/browse-edgar?action=getcompany&amp;CIK=0001861244	</v>
      <v xml:space="preserve">http://creativecommons.org/licenses/by-sa/3.0/	http://creativecommons.org/licenses/by-sa/3.0/				</v>
    </spb>
    <spb s="0">
      <v xml:space="preserve">Wikipedia	Wikidata	</v>
      <v xml:space="preserve">CC-BY-SA		</v>
      <v xml:space="preserve">http://en.wikipedia.org/wiki/United_Kingdom	https://www.wikidata.org/wiki/Q19685030	</v>
      <v xml:space="preserve">http://creativecommons.org/licenses/by-sa/3.0/		</v>
    </spb>
    <spb s="10">
      <v>15</v>
      <v>147</v>
      <v>148</v>
      <v>149</v>
      <v>19</v>
      <v>20</v>
      <v>149</v>
      <v>150</v>
      <v>150</v>
      <v>151</v>
      <v>152</v>
      <v>150</v>
      <v>150</v>
      <v>148</v>
      <v>24</v>
      <v>147</v>
      <v>148</v>
      <v>25</v>
      <v>153</v>
      <v>148</v>
      <v>26</v>
      <v>27</v>
      <v>28</v>
      <v>148</v>
      <v>148</v>
      <v>152</v>
      <v>148</v>
      <v>29</v>
      <v>30</v>
      <v>31</v>
      <v>32</v>
      <v>148</v>
      <v>147</v>
      <v>148</v>
      <v>148</v>
      <v>148</v>
      <v>148</v>
      <v>148</v>
      <v>148</v>
      <v>148</v>
      <v>148</v>
      <v>148</v>
      <v>148</v>
      <v>33</v>
    </spb>
    <spb s="11">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v>
      <v xml:space="preserve">Public domain	</v>
      <v xml:space="preserve">http://en.wikipedia.org/wiki/United_Kingdom	</v>
      <v xml:space="preserve">http://en.wikipedia.org/wiki/Public_domain	</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Cia	</v>
      <v xml:space="preserve">CC-BY-SA		</v>
      <v xml:space="preserve">http://es.wikipedia.org/wiki/Australia	https://www.cia.gov/library/publications/the-world-factbook/geos/as.html?Transportation	</v>
      <v xml:space="preserve">http://creativecommons.org/licenses/by-sa/3.0/		</v>
    </spb>
    <spb s="0">
      <v xml:space="preserve">Wikipedia	Wikipedia	Cia	travel.state.gov	dva.gov.au	Sec	Tasteatlas	</v>
      <v xml:space="preserve">CC-BY-SA	CC-BY-SA						</v>
      <v xml:space="preserve">http://en.wikipedia.org/wiki/Australia	https://en.wikipedia.org/wiki/Australia	https://www.cia.gov/library/publications/the-world-factbook/geos/as.html?Transportation	https://travel.state.gov/content/travel/en/international-travel/International-Travel-Country-Information-Pages/Australia.html	https://www.dva.gov.au/sites/default/files/files/publications/datastatistical/execsum/execsumm_jun2018.xlsx	https://www.sec.gov/cgi-bin/browse-edgar?action=getcompany&amp;CIK=0001844830	https://www.tasteatlas.com/australia	</v>
      <v xml:space="preserve">http://creativecommons.org/licenses/by-sa/3.0/	http://creativecommons.org/licenses/by-sa/3.0/						</v>
    </spb>
    <spb s="0">
      <v xml:space="preserve">Wikipedia	</v>
      <v xml:space="preserve">CC-BY-SA	</v>
      <v xml:space="preserve">http://en.wikipedia.org/wiki/Australia	</v>
      <v xml:space="preserve">http://creativecommons.org/licenses/by-sa/3.0/	</v>
    </spb>
    <spb s="0">
      <v xml:space="preserve">Wikipedia	Cia	</v>
      <v xml:space="preserve">CC-BY-SA		</v>
      <v xml:space="preserve">http://en.wikipedia.org/wiki/Australia	https://www.cia.gov/library/publications/the-world-factbook/geos/as.html?Transportation	</v>
      <v xml:space="preserve">http://creativecommons.org/licenses/by-sa/3.0/		</v>
    </spb>
    <spb s="0">
      <v xml:space="preserve">Cia	</v>
      <v xml:space="preserve">	</v>
      <v xml:space="preserve">https://www.cia.gov/library/publications/the-world-factbook/geos/as.html?Transportation	</v>
      <v xml:space="preserve">	</v>
    </spb>
    <spb s="0">
      <v xml:space="preserve">Wikipedia	Wikidata	</v>
      <v xml:space="preserve">CC-BY-SA		</v>
      <v xml:space="preserve">http://en.wikipedia.org/wiki/Australia	https://www.wikidata.org/wiki/Q30920289	</v>
      <v xml:space="preserve">http://creativecommons.org/licenses/by-sa/3.0/		</v>
    </spb>
    <spb s="0">
      <v xml:space="preserve">Wikipedia	Wikipedia	Wikipedia	Cia	travel.state.gov	</v>
      <v xml:space="preserve">CC-BY-SA	CC-BY-SA	CC-BY-SA			</v>
      <v xml:space="preserve">http://en.wikipedia.org/wiki/Australia	https://en.wikipedia.org/wiki/Australia	http://fr.wikipedia.org/wiki/Australie	https://www.cia.gov/library/publications/the-world-factbook/geos/as.html?Transportation	https://travel.state.gov/content/travel/en/international-travel/International-Travel-Country-Information-Pages/Australia.html	</v>
      <v xml:space="preserve">http://creativecommons.org/licenses/by-sa/3.0/	http://creativecommons.org/licenses/by-sa/3.0/	http://creativecommons.org/licenses/by-sa/3.0/			</v>
    </spb>
    <spb s="25">
      <v>15</v>
      <v>157</v>
      <v>158</v>
      <v>159</v>
      <v>19</v>
      <v>20</v>
      <v>159</v>
      <v>160</v>
      <v>160</v>
      <v>161</v>
      <v>160</v>
      <v>160</v>
      <v>162</v>
      <v>24</v>
      <v>157</v>
      <v>162</v>
      <v>25</v>
      <v>163</v>
      <v>162</v>
      <v>26</v>
      <v>27</v>
      <v>28</v>
      <v>162</v>
      <v>162</v>
      <v>164</v>
      <v>162</v>
      <v>29</v>
      <v>30</v>
      <v>31</v>
      <v>32</v>
      <v>162</v>
      <v>157</v>
      <v>162</v>
      <v>162</v>
      <v>162</v>
      <v>162</v>
      <v>162</v>
      <v>162</v>
      <v>162</v>
      <v>162</v>
      <v>162</v>
      <v>162</v>
      <v>33</v>
    </spb>
    <spb s="11">
      <v>2019</v>
      <v>2019</v>
      <v>square km</v>
      <v>per thousand (2018)</v>
      <v>2019</v>
      <v>2019</v>
      <v>2018</v>
      <v>per liter (2016)</v>
      <v>2019</v>
      <v>years (2018)</v>
      <v>2018</v>
      <v>per thousand (2018)</v>
      <v>2019</v>
      <v>2017</v>
      <v>2016</v>
      <v>2019</v>
      <v>2016</v>
      <v>2017</v>
      <v>kilotons per year (2016)</v>
      <v>deaths per 100,000 (2017)</v>
      <v>kWh (2014)</v>
      <v>2015</v>
      <v>2019</v>
      <v>2014</v>
      <v>2014</v>
      <v>2014</v>
      <v>2014</v>
      <v>2014</v>
      <v>2014</v>
      <v>2014</v>
      <v>2014</v>
      <v>2017</v>
      <v>2017</v>
      <v>2019</v>
    </spb>
    <spb s="0">
      <v xml:space="preserve">Wikipedia	</v>
      <v xml:space="preserve">Public domain	</v>
      <v xml:space="preserve">http://en.wikipedia.org/wiki/Australia	</v>
      <v xml:space="preserve">http://en.wikipedia.org/wiki/Public_domain	</v>
    </spb>
    <spb s="0">
      <v xml:space="preserve">Wikipedia	Wikipedia	Tasteatlas	</v>
      <v xml:space="preserve">CC-BY-SA	CC-BY-SA		</v>
      <v xml:space="preserve">http://en.wikipedia.org/wiki/Western_Australia	https://en.wikipedia.org/wiki/Western_Australia	https://www.tasteatlas.com/western australia	</v>
      <v xml:space="preserve">http://creativecommons.org/licenses/by-sa/3.0/	http://creativecommons.org/licenses/by-sa/3.0/		</v>
    </spb>
    <spb s="0">
      <v xml:space="preserve">Wikipedia	</v>
      <v xml:space="preserve">CC-BY-SA	</v>
      <v xml:space="preserve">https://en.wikipedia.org/wiki/Western_Australia	</v>
      <v xml:space="preserve">http://creativecommons.org/licenses/by-sa/3.0/	</v>
    </spb>
    <spb s="0">
      <v xml:space="preserve">Wikipedia	</v>
      <v xml:space="preserve">CC-BY-SA	</v>
      <v xml:space="preserve">http://en.wikipedia.org/wiki/Western_Australia	</v>
      <v xml:space="preserve">http://creativecommons.org/licenses/by-sa/3.0/	</v>
    </spb>
    <spb s="0">
      <v xml:space="preserve">Wikipedia	Wikipedia	</v>
      <v xml:space="preserve">CC-BY-SA	CC-BY-SA	</v>
      <v xml:space="preserve">http://en.wikipedia.org/wiki/Western_Australia	https://en.wikipedia.org/wiki/Western_Australia	</v>
      <v xml:space="preserve">http://creativecommons.org/licenses/by-sa/3.0/	http://creativecommons.org/licenses/by-sa/3.0/	</v>
    </spb>
    <spb s="26">
      <v>168</v>
      <v>169</v>
      <v>170</v>
      <v>168</v>
      <v>170</v>
      <v>170</v>
      <v>171</v>
      <v>169</v>
      <v>168</v>
      <v>171</v>
      <v>171</v>
      <v>169</v>
      <v>169</v>
      <v>171</v>
    </spb>
    <spb s="2">
      <v>9</v>
      <v>Name</v>
      <v>LearnMoreOnLink</v>
    </spb>
    <spb s="27">
      <v>2016</v>
      <v>2020</v>
      <v>2016</v>
      <v>2016</v>
      <v>2016</v>
      <v>2016, 2017</v>
      <v>2016</v>
    </spb>
    <spb s="0">
      <v xml:space="preserve">Wikipedia	</v>
      <v xml:space="preserve">Public domain	</v>
      <v xml:space="preserve">http://en.wikipedia.org/wiki/Western_Australia	</v>
      <v xml:space="preserve">http://en.wikipedia.org/wiki/Public_domain	</v>
    </spb>
    <spb s="9">
      <v>16</v>
    </spb>
    <spb s="0">
      <v xml:space="preserve">Wikipedia	Cia	travel.state.gov	</v>
      <v xml:space="preserve">CC-BY-SA			</v>
      <v xml:space="preserve">http://en.wikipedia.org/wiki/Netherlands	https://www.cia.gov/library/publications/the-world-factbook/geos/nl.html?Transportation	https://travel.state.gov/content/travel/en/international-travel/International-Travel-Country-Information-Pages/Netherlands.html	</v>
      <v xml:space="preserve">http://creativecommons.org/licenses/by-sa/3.0/			</v>
    </spb>
    <spb s="0">
      <v xml:space="preserve">Cia	</v>
      <v xml:space="preserve">	</v>
      <v xml:space="preserve">https://www.cia.gov/library/publications/the-world-factbook/geos/nl.html?Transportation	</v>
      <v xml:space="preserve">	</v>
    </spb>
    <spb s="0">
      <v xml:space="preserve">Wikipedia	Wikipedia	Cia	ec.europa.eu	travel.state.gov	Sec	</v>
      <v xml:space="preserve">CC-BY-SA	CC-BY-SA					</v>
      <v xml:space="preserve">http://en.wikipedia.org/wiki/Netherlands	https://en.wikipedia.org/wiki/Netherlands	https://www.cia.gov/library/publications/the-world-factbook/geos/nl.html?Transportation	https://ec.europa.eu/CensusHub2/query.do?step=selectHyperCube&amp;qhc=false#StatusInEmployment	https://travel.state.gov/content/travel/en/international-travel/International-Travel-Country-Information-Pages/Netherlands.html	https://www.sec.gov/cgi-bin/browse-edgar?action=getcompany&amp;CIK=0001845156	</v>
      <v xml:space="preserve">http://creativecommons.org/licenses/by-sa/3.0/	http://creativecommons.org/licenses/by-sa/3.0/					</v>
    </spb>
    <spb s="0">
      <v xml:space="preserve">Wikipedia	</v>
      <v xml:space="preserve">CC-BY-SA	</v>
      <v xml:space="preserve">http://en.wikipedia.org/wiki/Netherlands	</v>
      <v xml:space="preserve">http://creativecommons.org/licenses/by-sa/3.0/	</v>
    </spb>
    <spb s="0">
      <v xml:space="preserve">Wikipedia	Cia	</v>
      <v xml:space="preserve">CC-BY-SA		</v>
      <v xml:space="preserve">http://en.wikipedia.org/wiki/Netherlands	https://www.cia.gov/library/publications/the-world-factbook/geos/nl.html?Transportation	</v>
      <v xml:space="preserve">http://creativecommons.org/licenses/by-sa/3.0/		</v>
    </spb>
    <spb s="0">
      <v xml:space="preserve">Wikipedia	Cia	travel.state.gov	Sec	</v>
      <v xml:space="preserve">CC-BY-SA				</v>
      <v xml:space="preserve">http://en.wikipedia.org/wiki/Netherlands	https://www.cia.gov/library/publications/the-world-factbook/geos/nl.html?Transportation	https://travel.state.gov/content/travel/en/international-travel/International-Travel-Country-Information-Pages/Netherlands.html	https://www.sec.gov/cgi-bin/browse-edgar?action=getcompany&amp;CIK=0001845156	</v>
      <v xml:space="preserve">http://creativecommons.org/licenses/by-sa/3.0/				</v>
    </spb>
    <spb s="28">
      <v>15</v>
      <v>177</v>
      <v>178</v>
      <v>179</v>
      <v>19</v>
      <v>20</v>
      <v>179</v>
      <v>180</v>
      <v>180</v>
      <v>181</v>
      <v>182</v>
      <v>180</v>
      <v>180</v>
      <v>178</v>
      <v>24</v>
      <v>177</v>
      <v>178</v>
      <v>25</v>
      <v>180</v>
      <v>178</v>
      <v>26</v>
      <v>27</v>
      <v>28</v>
      <v>178</v>
      <v>178</v>
      <v>182</v>
      <v>178</v>
      <v>29</v>
      <v>30</v>
      <v>31</v>
      <v>32</v>
      <v>178</v>
      <v>177</v>
      <v>178</v>
      <v>178</v>
      <v>178</v>
      <v>178</v>
      <v>178</v>
      <v>178</v>
      <v>178</v>
      <v>178</v>
      <v>178</v>
      <v>178</v>
      <v>33</v>
    </spb>
    <spb s="2">
      <v>10</v>
      <v>Name</v>
      <v>LearnMoreOnLink</v>
    </spb>
    <spb s="11">
      <v>2019</v>
      <v>2019</v>
      <v>square km</v>
      <v>per thousand (2018)</v>
      <v>2019</v>
      <v>2019</v>
      <v>2018</v>
      <v>per liter (2016)</v>
      <v>2019</v>
      <v>years (2018)</v>
      <v>2018</v>
      <v>per thousand (2018)</v>
      <v>2019</v>
      <v>2017</v>
      <v>2016</v>
      <v>2019</v>
      <v>2016</v>
      <v>2017</v>
      <v>kilotons per year (2016)</v>
      <v>deaths per 100,000 (2017)</v>
      <v>kWh (2014)</v>
      <v>2015</v>
      <v>2017</v>
      <v>2017</v>
      <v>2017</v>
      <v>2017</v>
      <v>2017</v>
      <v>2017</v>
      <v>2015</v>
      <v>2017</v>
      <v>2017</v>
      <v>2017</v>
      <v>2017</v>
      <v>2019</v>
    </spb>
    <spb s="0">
      <v xml:space="preserve">Wikipedia	</v>
      <v xml:space="preserve">Public domain	</v>
      <v xml:space="preserve">http://en.wikipedia.org/wiki/Netherlands	</v>
      <v xml:space="preserve">http://en.wikipedia.org/wiki/Public_domain	</v>
    </spb>
    <spb s="0">
      <v xml:space="preserve">Wikipedia	Cia	travel.state.gov	</v>
      <v xml:space="preserve">CC-BY-SA			</v>
      <v xml:space="preserve">http://en.wikipedia.org/wiki/Philippines	https://www.cia.gov/library/publications/the-world-factbook/geos/rp.html?Transportation	https://travel.state.gov/content/travel/en/international-travel/International-Travel-Country-Information-Pages/Philippines.html	</v>
      <v xml:space="preserve">http://creativecommons.org/licenses/by-sa/3.0/			</v>
    </spb>
    <spb s="0">
      <v xml:space="preserve">Wikipedia	Cia	</v>
      <v xml:space="preserve">CC-BY-SA		</v>
      <v xml:space="preserve">http://en.wikipedia.org/wiki/Philippines	https://www.cia.gov/library/publications/the-world-factbook/geos/rp.html?Transportation	</v>
      <v xml:space="preserve">http://creativecommons.org/licenses/by-sa/3.0/		</v>
    </spb>
    <spb s="0">
      <v xml:space="preserve">Wikipedia	Cia	Wikipedia	travel.state.gov	Sec	</v>
      <v xml:space="preserve">CC-BY-SA		CC-BY-SA			</v>
      <v xml:space="preserve">http://en.wikipedia.org/wiki/Philippines	https://www.cia.gov/library/publications/the-world-factbook/geos/rp.html?Transportation	https://en.wikipedia.org/wiki/Philippines	https://travel.state.gov/content/travel/en/international-travel/International-Travel-Country-Information-Pages/Philippines.html	https://www.sec.gov/cgi-bin/browse-edgar?action=getcompany&amp;CIK=0001829200	</v>
      <v xml:space="preserve">http://creativecommons.org/licenses/by-sa/3.0/		http://creativecommons.org/licenses/by-sa/3.0/			</v>
    </spb>
    <spb s="0">
      <v xml:space="preserve">Wikipedia	</v>
      <v xml:space="preserve">CC-BY-SA	</v>
      <v xml:space="preserve">http://en.wikipedia.org/wiki/Philippines	</v>
      <v xml:space="preserve">http://creativecommons.org/licenses/by-sa/3.0/	</v>
    </spb>
    <spb s="0">
      <v xml:space="preserve">Wikipedia	Wikipedia	Cia	travel.state.gov	</v>
      <v xml:space="preserve">CC-BY-SA	CC-BY-SA			</v>
      <v xml:space="preserve">http://en.wikipedia.org/wiki/Philippines	http://fr.wikipedia.org/wiki/Philippines	https://www.cia.gov/library/publications/the-world-factbook/geos/rp.html?Transportation	https://travel.state.gov/content/travel/en/international-travel/International-Travel-Country-Information-Pages/Philippines.html	</v>
      <v xml:space="preserve">http://creativecommons.org/licenses/by-sa/3.0/	http://creativecommons.org/licenses/by-sa/3.0/			</v>
    </spb>
    <spb s="0">
      <v xml:space="preserve">Cia	</v>
      <v xml:space="preserve">	</v>
      <v xml:space="preserve">https://www.cia.gov/library/publications/the-world-factbook/geos/rp.html?Transportation	</v>
      <v xml:space="preserve">	</v>
    </spb>
    <spb s="0">
      <v xml:space="preserve">Wikipedia	Wikidata	</v>
      <v xml:space="preserve">CC-BY-SA		</v>
      <v xml:space="preserve">http://en.wikipedia.org/wiki/Philippines	https://www.wikidata.org/wiki/Q65416167	</v>
      <v xml:space="preserve">http://creativecommons.org/licenses/by-sa/3.0/		</v>
    </spb>
    <spb s="10">
      <v>15</v>
      <v>187</v>
      <v>188</v>
      <v>189</v>
      <v>19</v>
      <v>20</v>
      <v>189</v>
      <v>190</v>
      <v>190</v>
      <v>188</v>
      <v>191</v>
      <v>190</v>
      <v>190</v>
      <v>192</v>
      <v>24</v>
      <v>187</v>
      <v>192</v>
      <v>25</v>
      <v>193</v>
      <v>192</v>
      <v>26</v>
      <v>27</v>
      <v>28</v>
      <v>192</v>
      <v>192</v>
      <v>191</v>
      <v>192</v>
      <v>29</v>
      <v>30</v>
      <v>31</v>
      <v>32</v>
      <v>192</v>
      <v>187</v>
      <v>192</v>
      <v>192</v>
      <v>192</v>
      <v>192</v>
      <v>192</v>
      <v>192</v>
      <v>192</v>
      <v>192</v>
      <v>192</v>
      <v>192</v>
      <v>33</v>
    </spb>
    <spb s="11">
      <v>2019</v>
      <v>2019</v>
      <v>square km</v>
      <v>per thousand (2018)</v>
      <v>2019</v>
      <v>2019</v>
      <v>2018</v>
      <v>per liter (2016)</v>
      <v>2019</v>
      <v>years (2018)</v>
      <v>2018</v>
      <v>per thousand (2018)</v>
      <v>2019</v>
      <v>2017</v>
      <v>2016</v>
      <v>2019</v>
      <v>2016</v>
      <v>2017</v>
      <v>kilotons per year (2016)</v>
      <v>deaths per 100,000 (2017)</v>
      <v>kWh (2014)</v>
      <v>2014</v>
      <v>2019</v>
      <v>2015</v>
      <v>2015</v>
      <v>2015</v>
      <v>2015</v>
      <v>2015</v>
      <v>2015</v>
      <v>2015</v>
      <v>2015</v>
      <v>2017</v>
      <v>2017</v>
      <v>2019</v>
    </spb>
    <spb s="0">
      <v xml:space="preserve">Wikipedia	</v>
      <v xml:space="preserve">Public domain	</v>
      <v xml:space="preserve">http://en.wikipedia.org/wiki/Philippines	</v>
      <v xml:space="preserve">http://en.wikipedia.org/wiki/Public_domain	</v>
    </spb>
    <spb s="0">
      <v xml:space="preserve">Wikipedia	Cia	travel.state.gov	</v>
      <v xml:space="preserve">CC-BY-SA			</v>
      <v xml:space="preserve">http://en.wikipedia.org/wiki/Sweden	https://www.cia.gov/library/publications/the-world-factbook/geos/sw.html?Transportation	https://travel.state.gov/content/travel/en/international-travel/International-Travel-Country-Information-Pages/Sweden.html	</v>
      <v xml:space="preserve">http://creativecommons.org/licenses/by-sa/3.0/			</v>
    </spb>
    <spb s="0">
      <v xml:space="preserve">Wikipedia	Wikipedia	Cia	</v>
      <v xml:space="preserve">CC-BY-SA	CC-BY-SA		</v>
      <v xml:space="preserve">http://en.wikipedia.org/wiki/Sweden	http://es.wikipedia.org/wiki/Suecia	https://www.cia.gov/library/publications/the-world-factbook/geos/sw.html?Transportation	</v>
      <v xml:space="preserve">http://creativecommons.org/licenses/by-sa/3.0/	http://creativecommons.org/licenses/by-sa/3.0/		</v>
    </spb>
    <spb s="0">
      <v xml:space="preserve">Wikipedia	Wikipedia	Cia	travel.state.gov	Sec	</v>
      <v xml:space="preserve">CC-BY-SA	CC-BY-SA				</v>
      <v xml:space="preserve">http://en.wikipedia.org/wiki/Sweden	https://en.wikipedia.org/wiki/Sweden	https://www.cia.gov/library/publications/the-world-factbook/geos/sw.html?Transportation	https://travel.state.gov/content/travel/en/international-travel/International-Travel-Country-Information-Pages/Sweden.html	https://www.sec.gov/cgi-bin/browse-edgar?action=getcompany&amp;CIK=0001854762	</v>
      <v xml:space="preserve">http://creativecommons.org/licenses/by-sa/3.0/	http://creativecommons.org/licenses/by-sa/3.0/				</v>
    </spb>
    <spb s="0">
      <v xml:space="preserve">Wikipedia	</v>
      <v xml:space="preserve">CC-BY-SA	</v>
      <v xml:space="preserve">http://en.wikipedia.org/wiki/Sweden	</v>
      <v xml:space="preserve">http://creativecommons.org/licenses/by-sa/3.0/	</v>
    </spb>
    <spb s="0">
      <v xml:space="preserve">Wikipedia	Cia	</v>
      <v xml:space="preserve">CC-BY-SA		</v>
      <v xml:space="preserve">http://en.wikipedia.org/wiki/Sweden	https://www.cia.gov/library/publications/the-world-factbook/geos/sw.html?Transportation	</v>
      <v xml:space="preserve">http://creativecommons.org/licenses/by-sa/3.0/		</v>
    </spb>
    <spb s="0">
      <v xml:space="preserve">travel.state.gov	</v>
      <v xml:space="preserve">	</v>
      <v xml:space="preserve">https://travel.state.gov/content/travel/en/international-travel/International-Travel-Country-Information-Pages/Sweden.html	</v>
      <v xml:space="preserve">	</v>
    </spb>
    <spb s="0">
      <v xml:space="preserve">Cia	</v>
      <v xml:space="preserve">	</v>
      <v xml:space="preserve">https://www.cia.gov/library/publications/the-world-factbook/geos/sw.html?Transportation	</v>
      <v xml:space="preserve">	</v>
    </spb>
    <spb s="0">
      <v xml:space="preserve">Wikipedia	Wikidata	</v>
      <v xml:space="preserve">CC-BY-SA		</v>
      <v xml:space="preserve">http://en.wikipedia.org/wiki/Sweden	https://www.wikidata.org/wiki/Q34	</v>
      <v xml:space="preserve">http://creativecommons.org/licenses/by-sa/3.0/		</v>
    </spb>
    <spb s="0">
      <v xml:space="preserve">Wikipedia	Cia	travel.state.gov	Sec	Wikidata	</v>
      <v xml:space="preserve">CC-BY-SA					</v>
      <v xml:space="preserve">http://en.wikipedia.org/wiki/Sweden	https://www.cia.gov/library/publications/the-world-factbook/geos/sw.html?Transportation	https://travel.state.gov/content/travel/en/international-travel/International-Travel-Country-Information-Pages/Sweden.html	https://www.sec.gov/cgi-bin/browse-edgar?action=getcompany&amp;CIK=0001854762	https://www.wikidata.org/wiki/Q34	</v>
      <v xml:space="preserve">http://creativecommons.org/licenses/by-sa/3.0/					</v>
    </spb>
    <spb s="29">
      <v>15</v>
      <v>197</v>
      <v>198</v>
      <v>199</v>
      <v>19</v>
      <v>20</v>
      <v>199</v>
      <v>200</v>
      <v>200</v>
      <v>201</v>
      <v>200</v>
      <v>202</v>
      <v>203</v>
      <v>24</v>
      <v>197</v>
      <v>203</v>
      <v>25</v>
      <v>204</v>
      <v>203</v>
      <v>26</v>
      <v>27</v>
      <v>28</v>
      <v>203</v>
      <v>203</v>
      <v>205</v>
      <v>203</v>
      <v>29</v>
      <v>30</v>
      <v>31</v>
      <v>32</v>
      <v>203</v>
      <v>197</v>
      <v>203</v>
      <v>203</v>
      <v>203</v>
      <v>203</v>
      <v>203</v>
      <v>203</v>
      <v>203</v>
      <v>203</v>
      <v>203</v>
      <v>203</v>
      <v>33</v>
    </spb>
    <spb s="2">
      <v>11</v>
      <v>Name</v>
      <v>LearnMoreOnLink</v>
    </spb>
    <spb s="11">
      <v>2019</v>
      <v>2019</v>
      <v>square km</v>
      <v>per thousand (2018)</v>
      <v>2019</v>
      <v>2019</v>
      <v>2018</v>
      <v>per liter (2016)</v>
      <v>2019</v>
      <v>years (2018)</v>
      <v>2018</v>
      <v>per thousand (2018)</v>
      <v>2019</v>
      <v>2017</v>
      <v>2016</v>
      <v>2019</v>
      <v>2016</v>
      <v>2016</v>
      <v>kilotons per year (2016)</v>
      <v>deaths per 100,000 (2017)</v>
      <v>kWh (2014)</v>
      <v>2015</v>
      <v>2003</v>
      <v>2017</v>
      <v>2017</v>
      <v>2017</v>
      <v>2017</v>
      <v>2017</v>
      <v>2015</v>
      <v>2017</v>
      <v>2017</v>
      <v>2017</v>
      <v>2017</v>
      <v>2019</v>
    </spb>
    <spb s="0">
      <v xml:space="preserve">Wikipedia	</v>
      <v xml:space="preserve">Public domain	</v>
      <v xml:space="preserve">http://en.wikipedia.org/wiki/Sweden	</v>
      <v xml:space="preserve">http://en.wikipedia.org/wiki/Public_domain	</v>
    </spb>
    <spb s="0">
      <v xml:space="preserve">Wikipedia	Cia	travel.state.gov	</v>
      <v xml:space="preserve">CC-BY-SA			</v>
      <v xml:space="preserve">http://en.wikipedia.org/wiki/Mozambique	https://www.cia.gov/library/publications/the-world-factbook/geos/mz.html?Transportation	https://travel.state.gov/content/travel/en/international-travel/International-Travel-Country-Information-Pages/Mozambique.html	</v>
      <v xml:space="preserve">http://creativecommons.org/licenses/by-sa/3.0/			</v>
    </spb>
    <spb s="0">
      <v xml:space="preserve">Wikipedia	Cia	</v>
      <v xml:space="preserve">CC-BY-SA		</v>
      <v xml:space="preserve">http://es.wikipedia.org/wiki/Mozambique	https://www.cia.gov/library/publications/the-world-factbook/geos/mz.html?Transportation	</v>
      <v xml:space="preserve">http://creativecommons.org/licenses/by-sa/3.0/		</v>
    </spb>
    <spb s="0">
      <v xml:space="preserve">Wikipedia	Wikipedia	travel.state.gov	</v>
      <v xml:space="preserve">CC-BY-SA	CC-BY-SA		</v>
      <v xml:space="preserve">http://en.wikipedia.org/wiki/Mozambique	https://en.wikipedia.org/wiki/Mozambique	https://travel.state.gov/content/travel/en/international-travel/International-Travel-Country-Information-Pages/Mozambique.html	</v>
      <v xml:space="preserve">http://creativecommons.org/licenses/by-sa/3.0/	http://creativecommons.org/licenses/by-sa/3.0/		</v>
    </spb>
    <spb s="0">
      <v xml:space="preserve">Wikipedia	</v>
      <v xml:space="preserve">CC-BY-SA	</v>
      <v xml:space="preserve">http://en.wikipedia.org/wiki/Mozambique	</v>
      <v xml:space="preserve">http://creativecommons.org/licenses/by-sa/3.0/	</v>
    </spb>
    <spb s="0">
      <v xml:space="preserve">Wikipedia	Cia	</v>
      <v xml:space="preserve">CC-BY-SA		</v>
      <v xml:space="preserve">http://en.wikipedia.org/wiki/Mozambique	https://www.cia.gov/library/publications/the-world-factbook/geos/mz.html?Transportation	</v>
      <v xml:space="preserve">http://creativecommons.org/licenses/by-sa/3.0/		</v>
    </spb>
    <spb s="0">
      <v xml:space="preserve">Wikipedia	Wikipedia	Cia	travel.state.gov	</v>
      <v xml:space="preserve">CC-BY-SA	CC-BY-SA			</v>
      <v xml:space="preserve">http://en.wikipedia.org/wiki/Mozambique	http://fr.wikipedia.org/wiki/Mozambique	https://www.cia.gov/library/publications/the-world-factbook/geos/mz.html?Transportation	https://travel.state.gov/content/travel/en/international-travel/International-Travel-Country-Information-Pages/Mozambique.html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https://travel.state.gov/content/travel/en/international-travel/International-Travel-Country-Information-Pages/Mozambique.html	</v>
      <v xml:space="preserve">	</v>
    </spb>
    <spb s="0">
      <v xml:space="preserve">Cia	</v>
      <v xml:space="preserve">	</v>
      <v xml:space="preserve">https://www.cia.gov/library/publications/the-world-factbook/geos/mz.html?Transportation	</v>
      <v xml:space="preserve">	</v>
    </spb>
    <spb s="30">
      <v>15</v>
      <v>210</v>
      <v>211</v>
      <v>212</v>
      <v>19</v>
      <v>20</v>
      <v>212</v>
      <v>213</v>
      <v>213</v>
      <v>214</v>
      <v>215</v>
      <v>213</v>
      <v>213</v>
      <v>216</v>
      <v>217</v>
      <v>24</v>
      <v>210</v>
      <v>217</v>
      <v>25</v>
      <v>213</v>
      <v>217</v>
      <v>26</v>
      <v>27</v>
      <v>28</v>
      <v>217</v>
      <v>217</v>
      <v>215</v>
      <v>217</v>
      <v>29</v>
      <v>30</v>
      <v>31</v>
      <v>32</v>
      <v>217</v>
      <v>217</v>
      <v>217</v>
      <v>217</v>
      <v>217</v>
      <v>217</v>
      <v>217</v>
      <v>217</v>
      <v>217</v>
      <v>217</v>
      <v>217</v>
      <v>33</v>
    </spb>
    <spb s="2">
      <v>12</v>
      <v>Name</v>
      <v>LearnMoreOnLink</v>
    </spb>
    <spb s="31">
      <v>2019</v>
      <v>2019</v>
      <v>square km</v>
      <v>per thousand (2018)</v>
      <v>2019</v>
      <v>2019</v>
      <v>2018</v>
      <v>per liter (2016)</v>
      <v>2019</v>
      <v>years (2018)</v>
      <v>2018</v>
      <v>per thousand (2018)</v>
      <v>2019</v>
      <v>2017</v>
      <v>2016</v>
      <v>2019</v>
      <v>2016</v>
      <v>2018</v>
      <v>kilotons per year (2016)</v>
      <v>deaths per 100,000 (2017)</v>
      <v>kWh (2014)</v>
      <v>2014</v>
      <v>2014</v>
      <v>2014</v>
      <v>2014</v>
      <v>2014</v>
      <v>2014</v>
      <v>2015</v>
      <v>2014</v>
      <v>2014</v>
      <v>2018</v>
      <v>2018</v>
      <v>2019</v>
    </spb>
    <spb s="0">
      <v xml:space="preserve">Wikipedia	</v>
      <v xml:space="preserve">Public domain	</v>
      <v xml:space="preserve">http://en.wikipedia.org/wiki/Mozambique	</v>
      <v xml:space="preserve">http://en.wikipedia.org/wiki/Public_domain	</v>
    </spb>
    <spb s="0">
      <v xml:space="preserve">Wikipedia	Cia	travel.state.gov	</v>
      <v xml:space="preserve">CC-BY-SA			</v>
      <v xml:space="preserve">http://en.wikipedia.org/wiki/Mauritania	https://www.cia.gov/library/publications/the-world-factbook/geos/mr.html?Transportation	https://travel.state.gov/content/travel/en/international-travel/International-Travel-Country-Information-Pages/Mauritania.html	</v>
      <v xml:space="preserve">http://creativecommons.org/licenses/by-sa/3.0/			</v>
    </spb>
    <spb s="0">
      <v xml:space="preserve">Wikipedia	Wikipedia	Cia	</v>
      <v xml:space="preserve">CC-BY-SA	CC-BY-SA		</v>
      <v xml:space="preserve">http://es.wikipedia.org/wiki/Mauritania	http://fr.wikipedia.org/wiki/Mauritanie	https://www.cia.gov/library/publications/the-world-factbook/geos/mr.html?Transportation	</v>
      <v xml:space="preserve">http://creativecommons.org/licenses/by-sa/3.0/	http://creativecommons.org/licenses/by-sa/3.0/		</v>
    </spb>
    <spb s="0">
      <v xml:space="preserve">Wikipedia	Wikipedia	travel.state.gov	</v>
      <v xml:space="preserve">CC-BY-SA	CC-BY-SA		</v>
      <v xml:space="preserve">http://en.wikipedia.org/wiki/Mauritania	https://en.wikipedia.org/wiki/Mauritania	https://travel.state.gov/content/travel/en/international-travel/International-Travel-Country-Information-Pages/Mauritania.html	</v>
      <v xml:space="preserve">http://creativecommons.org/licenses/by-sa/3.0/	http://creativecommons.org/licenses/by-sa/3.0/		</v>
    </spb>
    <spb s="0">
      <v xml:space="preserve">Wikipedia	</v>
      <v xml:space="preserve">CC-BY-SA	</v>
      <v xml:space="preserve">http://en.wikipedia.org/wiki/Mauritania	</v>
      <v xml:space="preserve">http://creativecommons.org/licenses/by-sa/3.0/	</v>
    </spb>
    <spb s="0">
      <v xml:space="preserve">Wikipedia	Cia	</v>
      <v xml:space="preserve">CC-BY-SA		</v>
      <v xml:space="preserve">http://en.wikipedia.org/wiki/Mauritania	https://www.cia.gov/library/publications/the-world-factbook/geos/mr.html?Transportation	</v>
      <v xml:space="preserve">http://creativecommons.org/licenses/by-sa/3.0/		</v>
    </spb>
    <spb s="0">
      <v xml:space="preserve">Wikipedia	Wikipedia	Cia	</v>
      <v xml:space="preserve">CC-BY-SA	CC-BY-SA		</v>
      <v xml:space="preserve">http://en.wikipedia.org/wiki/Mauritania	http://fr.wikipedia.org/wiki/Mauritanie	https://www.cia.gov/library/publications/the-world-factbook/geos/mr.html?Transportation	</v>
      <v xml:space="preserve">http://creativecommons.org/licenses/by-sa/3.0/	http://creativecommons.org/licenses/by-sa/3.0/		</v>
    </spb>
    <spb s="0">
      <v xml:space="preserve">travel.state.gov	</v>
      <v xml:space="preserve">	</v>
      <v xml:space="preserve">https://travel.state.gov/content/travel/en/international-travel/International-Travel-Country-Information-Pages/Mauritania.html	</v>
      <v xml:space="preserve">	</v>
    </spb>
    <spb s="0">
      <v xml:space="preserve">Cia	</v>
      <v xml:space="preserve">	</v>
      <v xml:space="preserve">https://www.cia.gov/library/publications/the-world-factbook/geos/mr.html?Transportation	</v>
      <v xml:space="preserve">	</v>
    </spb>
    <spb s="32">
      <v>15</v>
      <v>222</v>
      <v>223</v>
      <v>224</v>
      <v>19</v>
      <v>20</v>
      <v>224</v>
      <v>225</v>
      <v>225</v>
      <v>226</v>
      <v>227</v>
      <v>225</v>
      <v>225</v>
      <v>228</v>
      <v>229</v>
      <v>24</v>
      <v>222</v>
      <v>229</v>
      <v>25</v>
      <v>225</v>
      <v>26</v>
      <v>27</v>
      <v>28</v>
      <v>229</v>
      <v>229</v>
      <v>227</v>
      <v>229</v>
      <v>29</v>
      <v>30</v>
      <v>31</v>
      <v>229</v>
      <v>229</v>
      <v>229</v>
      <v>229</v>
      <v>229</v>
      <v>229</v>
      <v>229</v>
      <v>229</v>
      <v>229</v>
      <v>229</v>
      <v>33</v>
    </spb>
    <spb s="2">
      <v>13</v>
      <v>Name</v>
      <v>LearnMoreOnLink</v>
    </spb>
    <spb s="33">
      <v>2019</v>
      <v>2019</v>
      <v>square km</v>
      <v>per thousand (2018)</v>
      <v>2019</v>
      <v>2019</v>
      <v>2018</v>
      <v>per liter (2016)</v>
      <v>2019</v>
      <v>years (2018)</v>
      <v>per thousand (2018)</v>
      <v>2019</v>
      <v>2017</v>
      <v>2016</v>
      <v>2019</v>
      <v>2016</v>
      <v>2018</v>
      <v>kilotons per year (2016)</v>
      <v>deaths per 100,000 (2017)</v>
      <v>2014</v>
      <v>2014</v>
      <v>2014</v>
      <v>2014</v>
      <v>2014</v>
      <v>2015</v>
      <v>2014</v>
      <v>2014</v>
      <v>2018</v>
      <v>2017</v>
      <v>2019</v>
    </spb>
    <spb s="0">
      <v xml:space="preserve">Wikipedia	</v>
      <v xml:space="preserve">Public domain	</v>
      <v xml:space="preserve">http://en.wikipedia.org/wiki/Mauritania	</v>
      <v xml:space="preserve">http://en.wikipedia.org/wiki/Public_domain	</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12">
      <v>15</v>
      <v>234</v>
      <v>235</v>
      <v>236</v>
      <v>19</v>
      <v>20</v>
      <v>236</v>
      <v>235</v>
      <v>235</v>
      <v>237</v>
      <v>238</v>
      <v>235</v>
      <v>235</v>
      <v>235</v>
      <v>239</v>
      <v>24</v>
      <v>234</v>
      <v>239</v>
      <v>25</v>
      <v>235</v>
      <v>239</v>
      <v>26</v>
      <v>27</v>
      <v>28</v>
      <v>239</v>
      <v>239</v>
      <v>238</v>
      <v>239</v>
      <v>29</v>
      <v>30</v>
      <v>31</v>
      <v>32</v>
      <v>239</v>
      <v>234</v>
      <v>239</v>
      <v>239</v>
      <v>239</v>
      <v>239</v>
      <v>239</v>
      <v>239</v>
      <v>239</v>
      <v>239</v>
      <v>239</v>
      <v>239</v>
      <v>33</v>
    </spb>
    <spb s="11">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http://en.wikipedia.org/wiki/Portugal	</v>
      <v xml:space="preserve">http://en.wikipedia.org/wiki/Public_domain	</v>
    </spb>
    <spb s="0">
      <v xml:space="preserve">Wikipedia	Cia	travel.state.gov	</v>
      <v xml:space="preserve">CC-BY-SA			</v>
      <v xml:space="preserve">http://en.wikipedia.org/wiki/Singapore	https://www.cia.gov/library/publications/the-world-factbook/geos/sn.html?Transportation	https://travel.state.gov/content/travel/en/international-travel/International-Travel-Country-Information-Pages/Singapore.html	</v>
      <v xml:space="preserve">http://creativecommons.org/licenses/by-sa/3.0/			</v>
    </spb>
    <spb s="0">
      <v xml:space="preserve">Wikipedia	</v>
      <v xml:space="preserve">CC-BY-SA	</v>
      <v xml:space="preserve">http://en.wikipedia.org/wiki/Singapore	</v>
      <v xml:space="preserve">http://creativecommons.org/licenses/by-sa/3.0/	</v>
    </spb>
    <spb s="0">
      <v xml:space="preserve">Wikipedia	Cia	Wikipedia	travel.state.gov	Sec	</v>
      <v xml:space="preserve">CC-BY-SA		CC-BY-SA			</v>
      <v xml:space="preserve">http://en.wikipedia.org/wiki/Singapore	https://www.cia.gov/library/publications/the-world-factbook/geos/sn.html?Transportation	https://en.wikipedia.org/wiki/Singapore	https://travel.state.gov/content/travel/en/international-travel/International-Travel-Country-Information-Pages/Singapore.html	https://www.sec.gov/cgi-bin/browse-edgar?action=getcompany&amp;CIK=0001841538	</v>
      <v xml:space="preserve">http://creativecommons.org/licenses/by-sa/3.0/		http://creativecommons.org/licenses/by-sa/3.0/			</v>
    </spb>
    <spb s="0">
      <v xml:space="preserve">Wikipedia	Cia	</v>
      <v xml:space="preserve">CC-BY-SA		</v>
      <v xml:space="preserve">http://en.wikipedia.org/wiki/Singapore	https://www.cia.gov/library/publications/the-world-factbook/geos/sn.html?Transportation	</v>
      <v xml:space="preserve">http://creativecommons.org/licenses/by-sa/3.0/		</v>
    </spb>
    <spb s="0">
      <v xml:space="preserve">Wikipedia	travel.state.gov	</v>
      <v xml:space="preserve">CC-BY-SA		</v>
      <v xml:space="preserve">http://en.wikipedia.org/wiki/Singapore	https://travel.state.gov/content/travel/en/international-travel/International-Travel-Country-Information-Pages/Singapore.html	</v>
      <v xml:space="preserve">http://creativecommons.org/licenses/by-sa/3.0/		</v>
    </spb>
    <spb s="0">
      <v xml:space="preserve">Cia	</v>
      <v xml:space="preserve">	</v>
      <v xml:space="preserve">https://www.cia.gov/library/publications/the-world-factbook/geos/sn.html?Transportation	</v>
      <v xml:space="preserve">	</v>
    </spb>
    <spb s="0">
      <v xml:space="preserve">Wikipedia	Wikidata	</v>
      <v xml:space="preserve">CC-BY-SA		</v>
      <v xml:space="preserve">http://en.wikipedia.org/wiki/Singapore	https://www.wikidata.org/wiki/Q28419315	</v>
      <v xml:space="preserve">http://creativecommons.org/licenses/by-sa/3.0/		</v>
    </spb>
    <spb s="34">
      <v>15</v>
      <v>243</v>
      <v>244</v>
      <v>245</v>
      <v>19</v>
      <v>20</v>
      <v>245</v>
      <v>244</v>
      <v>244</v>
      <v>246</v>
      <v>244</v>
      <v>247</v>
      <v>248</v>
      <v>24</v>
      <v>243</v>
      <v>248</v>
      <v>25</v>
      <v>249</v>
      <v>248</v>
      <v>26</v>
      <v>27</v>
      <v>28</v>
      <v>248</v>
      <v>248</v>
      <v>244</v>
      <v>248</v>
      <v>29</v>
      <v>30</v>
      <v>31</v>
      <v>32</v>
      <v>248</v>
      <v>243</v>
      <v>248</v>
      <v>248</v>
      <v>248</v>
      <v>33</v>
    </spb>
    <spb s="2">
      <v>14</v>
      <v>Name</v>
      <v>LearnMoreOnLink</v>
    </spb>
    <spb s="35">
      <v>2019</v>
      <v>2019</v>
      <v>square km</v>
      <v>per thousand (2018)</v>
      <v>2019</v>
      <v>2019</v>
      <v>2018</v>
      <v>per liter (2016)</v>
      <v>2019</v>
      <v>years (2018)</v>
      <v>2018</v>
      <v>per thousand (2018)</v>
      <v>2019</v>
      <v>2017</v>
      <v>2016</v>
      <v>2019</v>
      <v>2016</v>
      <v>2016</v>
      <v>kilotons per year (2016)</v>
      <v>deaths per 100,000 (2017)</v>
      <v>kWh (2014)</v>
      <v>2014</v>
      <v>2019</v>
      <v>2015</v>
      <v>2017</v>
      <v>2017</v>
      <v>2019</v>
    </spb>
    <spb s="0">
      <v xml:space="preserve">Wikipedia	</v>
      <v xml:space="preserve">Public domain	</v>
      <v xml:space="preserve">http://en.wikipedia.org/wiki/Singapore	</v>
      <v xml:space="preserve">http://en.wikipedia.org/wiki/Public_domain	</v>
    </spb>
    <spb s="0">
      <v xml:space="preserve">Wikipedia	Cia	travel.state.gov	</v>
      <v xml:space="preserve">CC-BY-SA			</v>
      <v xml:space="preserve">http://en.wikipedia.org/wiki/Thailand	https://www.cia.gov/library/publications/the-world-factbook/geos/th.html?Transportation	https://travel.state.gov/content/travel/en/international-travel/International-Travel-Country-Information-Pages/Thailand.html	</v>
      <v xml:space="preserve">http://creativecommons.org/licenses/by-sa/3.0/			</v>
    </spb>
    <spb s="0">
      <v xml:space="preserve">Wikipedia	Cia	</v>
      <v xml:space="preserve">CC-BY-SA		</v>
      <v xml:space="preserve">http://en.wikipedia.org/wiki/Thailand	https://www.cia.gov/library/publications/the-world-factbook/geos/th.html?Transportation	</v>
      <v xml:space="preserve">http://creativecommons.org/licenses/by-sa/3.0/		</v>
    </spb>
    <spb s="0">
      <v xml:space="preserve">Wikipedia	Cia	Wikipedia	travel.state.gov	Sec	Tasteatlas	</v>
      <v xml:space="preserve">CC-BY-SA		CC-BY-SA				</v>
      <v xml:space="preserve">http://en.wikipedia.org/wiki/Thailand	https://www.cia.gov/library/publications/the-world-factbook/geos/th.html?Transportation	https://en.wikipedia.org/wiki/Thailand	https://travel.state.gov/content/travel/en/international-travel/International-Travel-Country-Information-Pages/Thailand.html	https://www.sec.gov/cgi-bin/browse-edgar?action=getcompany&amp;CIK=0001687926	https://www.tasteatlas.com/thailand	</v>
      <v xml:space="preserve">http://creativecommons.org/licenses/by-sa/3.0/		http://creativecommons.org/licenses/by-sa/3.0/				</v>
    </spb>
    <spb s="0">
      <v xml:space="preserve">Wikipedia	</v>
      <v xml:space="preserve">CC-BY-SA	</v>
      <v xml:space="preserve">http://en.wikipedia.org/wiki/Thailand	</v>
      <v xml:space="preserve">http://creativecommons.org/licenses/by-sa/3.0/	</v>
    </spb>
    <spb s="0">
      <v xml:space="preserve">Wikipedia	Cia	travel.state.gov	Sec	</v>
      <v xml:space="preserve">CC-BY-SA				</v>
      <v xml:space="preserve">http://en.wikipedia.org/wiki/Thailand	https://www.cia.gov/library/publications/the-world-factbook/geos/th.html?Transportation	https://travel.state.gov/content/travel/en/international-travel/International-Travel-Country-Information-Pages/Thailand.html	https://www.sec.gov/cgi-bin/browse-edgar?action=getcompany&amp;CIK=0001687926	</v>
      <v xml:space="preserve">http://creativecommons.org/licenses/by-sa/3.0/				</v>
    </spb>
    <spb s="0">
      <v xml:space="preserve">travel.state.gov	</v>
      <v xml:space="preserve">	</v>
      <v xml:space="preserve">https://travel.state.gov/content/travel/en/international-travel/International-Travel-Country-Information-Pages/Thailand.html	</v>
      <v xml:space="preserve">	</v>
    </spb>
    <spb s="0">
      <v xml:space="preserve">Cia	</v>
      <v xml:space="preserve">	</v>
      <v xml:space="preserve">https://www.cia.gov/library/publications/the-world-factbook/geos/th.html?Transportation	</v>
      <v xml:space="preserve">	</v>
    </spb>
    <spb s="12">
      <v>15</v>
      <v>254</v>
      <v>255</v>
      <v>256</v>
      <v>19</v>
      <v>20</v>
      <v>256</v>
      <v>257</v>
      <v>257</v>
      <v>255</v>
      <v>258</v>
      <v>257</v>
      <v>257</v>
      <v>259</v>
      <v>260</v>
      <v>24</v>
      <v>254</v>
      <v>260</v>
      <v>25</v>
      <v>257</v>
      <v>260</v>
      <v>26</v>
      <v>27</v>
      <v>28</v>
      <v>260</v>
      <v>260</v>
      <v>258</v>
      <v>260</v>
      <v>29</v>
      <v>30</v>
      <v>31</v>
      <v>32</v>
      <v>260</v>
      <v>254</v>
      <v>260</v>
      <v>260</v>
      <v>260</v>
      <v>260</v>
      <v>260</v>
      <v>260</v>
      <v>260</v>
      <v>260</v>
      <v>260</v>
      <v>260</v>
      <v>33</v>
    </spb>
    <spb s="11">
      <v>2019</v>
      <v>2019</v>
      <v>square km</v>
      <v>per thousand (2018)</v>
      <v>2019</v>
      <v>2019</v>
      <v>2018</v>
      <v>per liter (2016)</v>
      <v>2019</v>
      <v>years (2018)</v>
      <v>2018</v>
      <v>per thousand (2018)</v>
      <v>2019</v>
      <v>2017</v>
      <v>2016</v>
      <v>2019</v>
      <v>2016</v>
      <v>2018</v>
      <v>kilotons per year (2016)</v>
      <v>deaths per 100,000 (2017)</v>
      <v>kWh (2014)</v>
      <v>2014</v>
      <v>2019</v>
      <v>2018</v>
      <v>2018</v>
      <v>2018</v>
      <v>2018</v>
      <v>2018</v>
      <v>2015</v>
      <v>2018</v>
      <v>2018</v>
      <v>2018</v>
      <v>2016</v>
      <v>2019</v>
    </spb>
    <spb s="0">
      <v xml:space="preserve">Wikipedia	</v>
      <v xml:space="preserve">Public domain	</v>
      <v xml:space="preserve">http://en.wikipedia.org/wiki/Thailand	</v>
      <v xml:space="preserve">http://en.wikipedia.org/wiki/Public_domain	</v>
    </spb>
  </spbData>
</supportingPropertyBags>
</file>

<file path=xl/richData/rdsupportingpropertybagstructure.xml><?xml version="1.0" encoding="utf-8"?>
<spbStructures xmlns="http://schemas.microsoft.com/office/spreadsheetml/2017/richdata2" count="36">
  <s>
    <k n="SourceText" t="s"/>
    <k n="LicenseText" t="s"/>
    <k n="SourceAddress" t="s"/>
    <k n="LicenseAddress" t="s"/>
  </s>
  <s>
    <k n="Area" t="spb"/>
    <k n="Name" t="spb"/>
    <k n="Latitude" t="spb"/>
    <k n="Longitude" t="spb"/>
    <k n="Population" t="spb"/>
    <k n="UniqueName" t="spb"/>
    <k n="Description" t="spb"/>
    <k n="Country/region" t="spb"/>
    <k n="Admin Division 1 (State/province/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k n="`_DisplayString" t="i"/>
  </s>
  <s>
    <k n="link" t="s"/>
    <k n="logo" t="s"/>
    <k n="name" t="s"/>
  </s>
  <s>
    <k n="Area" t="s"/>
    <k n="Population" t="s"/>
  </s>
  <s>
    <k n="_Self" t="i"/>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Latitude" t="spb"/>
    <k n="Longitude" t="spb"/>
    <k n="UniqueName" t="spb"/>
    <k n="Description" t="spb"/>
    <k n="Country/region" t="spb"/>
    <k n="Admin Division 1 (State/province/other)" t="spb"/>
    <k n="Admin Division 2 (County/district/other)" t="spb"/>
  </s>
  <s>
    <k n="Area" t="s"/>
  </s>
  <s>
    <k n="Area" t="spb"/>
    <k n="Name" t="spb"/>
    <k n="Households" t="spb"/>
    <k n="UniqueName" t="spb"/>
    <k n="Description" t="spb"/>
    <k n="Abbreviation"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PI Change (%)" t="spb"/>
    <k n="Fertility rate" t="spb"/>
    <k n="Life expectancy" t="spb"/>
    <k n="National anthem" t="spb"/>
    <k n="Urban population" t="spb"/>
    <k n="Forested area (%)" t="spb"/>
    <k n="Unemployment rate" t="spb"/>
    <k n="Capital/Major City" t="spb"/>
    <k n="Agricultural land (%)" t="spb"/>
    <k n="Physicians per thousand" t="spb"/>
    <k n="Carbon dioxide emissions" t="spb"/>
    <k n="Population: Labor force participation (%)" t="spb"/>
  </s>
  <s>
    <k n="CPI" t="s"/>
    <k n="GDP" t="s"/>
    <k n="Area" t="s"/>
    <k n="Birth rate" t="s"/>
    <k n="Population" t="s"/>
    <k n="CPI Change (%)" t="s"/>
    <k n="Fertility rate" t="s"/>
    <k n="Life expectancy" t="s"/>
    <k n="Urban population" t="s"/>
    <k n="Forested area (%)" t="s"/>
    <k n="Unemployment rate" t="s"/>
    <k n="Agricultural land (%)" t="s"/>
    <k n="Physicians per thousand" t="s"/>
    <k n="Carbon dioxide emissions" t="s"/>
    <k n="Population: Labor force participation (%)" t="s"/>
  </s>
  <s>
    <k n="Area" t="spb"/>
    <k n="Name" t="spb"/>
    <k n="Population" t="spb"/>
    <k n="UniqueName" t="spb"/>
    <k n="Description" t="spb"/>
    <k n="Abbreviation" t="spb"/>
    <k n="Country/region" t="spb"/>
    <k n="Capital/Major City"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Forested area (%)" t="spb"/>
    <k n="Capital/Major City" t="spb"/>
    <k n="Agricultural land (%)" t="spb"/>
    <k n="Physicians per thousand" t="spb"/>
    <k n="Carbon dioxide emissions" t="spb"/>
    <k n="Fossil fuel energy consumption" t="spb"/>
    <k n="Out of pocket health expenditure (%)" t="spb"/>
    <k n="Gross primary education enrollment (%)" t="spb"/>
    <k n="Gross tertiary education enrollment (%)" t="spb"/>
  </s>
  <s>
    <k n="CPI" t="s"/>
    <k n="GDP" t="s"/>
    <k n="Area" t="s"/>
    <k n="Birth rate" t="s"/>
    <k n="Population" t="s"/>
    <k n="CPI Change (%)" t="s"/>
    <k n="Fertility rate" t="s"/>
    <k n="Total tax rate" t="s"/>
    <k n="Life expectancy" t="s"/>
    <k n="Tax revenue (%)" t="s"/>
    <k n="Infant mortality" t="s"/>
    <k n="Urban population" t="s"/>
    <k n="Forested area (%)" t="s"/>
    <k n="Agricultural land (%)" t="s"/>
    <k n="Physicians per thousand" t="s"/>
    <k n="Carbon dioxide emissions" t="s"/>
    <k n="Fossil fuel energy consumption" t="s"/>
    <k n="Out of pocket health expenditure (%)" t="s"/>
    <k n="Gross primary education enrollment (%)" t="s"/>
    <k n="Gross tertiary education enrollment (%)" t="s"/>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Name" t="spb"/>
    <k n="Households" t="spb"/>
    <k n="Population" t="spb"/>
    <k n="UniqueName" t="spb"/>
    <k n="Description" t="spb"/>
    <k n="Abbreviation" t="spb"/>
    <k n="Largest city" t="spb"/>
    <k n="Housing units" t="spb"/>
    <k n="Country/region" t="spb"/>
    <k n="Median gross rent" t="spb"/>
    <k n="Capital/Major City" t="spb"/>
    <k n="Persons per household" t="spb"/>
    <k n="Population change (%)" t="spb"/>
    <k n="Median household income" t="spb"/>
  </s>
  <s>
    <k n="Households" t="s"/>
    <k n="Population" t="s"/>
    <k n="Housing units" t="s"/>
    <k n="Median gross rent" t="s"/>
    <k n="Persons per household" t="s"/>
    <k n="Population change (%)" t="s"/>
    <k n="Median household income" t="s"/>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Out of pocket health expenditure (%)" t="s"/>
    <k n="Gross primary education enrollment (%)" t="s"/>
    <k n="Gross tertiary education enrollment (%)" t="s"/>
    <k n="Population: Labor force participation (%)"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2">
    <x:dxf>
      <x:numFmt numFmtId="169" formatCode="0.0%"/>
    </x:dxf>
    <x:dxf>
      <x:numFmt numFmtId="3" formatCode="#,##0"/>
    </x:dxf>
    <x:dxf>
      <x:numFmt numFmtId="2" formatCode="0.00"/>
    </x:dxf>
    <x:dxf>
      <x:numFmt numFmtId="1" formatCode="0"/>
    </x:dxf>
    <x:dxf>
      <x:numFmt numFmtId="4" formatCode="#,##0.00"/>
    </x:dxf>
    <x:dxf>
      <x:numFmt numFmtId="168" formatCode="0.0"/>
    </x:dxf>
    <x:dxf>
      <x:numFmt numFmtId="167" formatCode="_([$$-409]* #,##0.00_);_([$$-409]* \(#,##0.00\);_([$$-409]* &quot;-&quot;??_);_(@_)"/>
    </x:dxf>
    <x:dxf>
      <x:numFmt numFmtId="166" formatCode="_([$$-409]* #,##0_);_([$$-409]* \(#,##0\);_([$$-409]* &quot;-&quot;_);_(@_)"/>
    </x:dxf>
    <x:dxf>
      <x:numFmt numFmtId="14" formatCode="0.00%"/>
    </x:dxf>
    <x:dxf>
      <x:numFmt numFmtId="165" formatCode="_-[$$-C09]* #,##0_-;\-[$$-C09]* #,##0_-;_-[$$-C09]* &quot;-&quot;_-;_-@_-"/>
    </x:dxf>
    <x:dxf>
      <x:numFmt numFmtId="13" formatCode="0%"/>
    </x:dxf>
    <x:dxf>
      <x:numFmt numFmtId="164" formatCode="0.0000"/>
    </x:dxf>
  </dxfs>
  <richProperties>
    <rPr n="IsTitleField" t="b"/>
    <rPr n="IsHeroField" t="b"/>
    <rPr n="RequiresInlineAttribution" t="b"/>
    <rPr n="ShouldShowInCell" t="b"/>
  </richProperties>
  <richStyles>
    <rSty>
      <rpv i="0">1</rpv>
    </rSty>
    <rSty>
      <rpv i="1">1</rpv>
    </rSty>
    <rSty>
      <rpv i="2">1</rpv>
    </rSty>
    <rSty>
      <rpv i="3">1</rpv>
    </rSty>
    <rSty dxfid="1"/>
    <rSty dxfid="11"/>
    <rSty dxfid="0"/>
    <rSty dxfid="2"/>
    <rSty dxfid="3"/>
    <rSty dxfid="4"/>
    <rSty dxfid="5"/>
    <rSty dxfid="6"/>
    <rSty dxfid="7"/>
    <rSty dxfid="8"/>
    <rSty dxfid="10"/>
    <rSty dxfid="9"/>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5" displayName="Table5" ref="A1:O175" totalsRowShown="0" headerRowBorderDxfId="24">
  <autoFilter ref="A1:O175" xr:uid="{00000000-0009-0000-0100-000001000000}"/>
  <sortState xmlns:xlrd2="http://schemas.microsoft.com/office/spreadsheetml/2017/richdata2" ref="A2:O175">
    <sortCondition ref="F1:F175"/>
  </sortState>
  <tableColumns count="15">
    <tableColumn id="1" xr3:uid="{00000000-0010-0000-0000-000001000000}" name="Property" dataDxfId="23"/>
    <tableColumn id="2" xr3:uid="{00000000-0010-0000-0000-000002000000}" name="Name"/>
    <tableColumn id="3" xr3:uid="{00000000-0010-0000-0000-000003000000}" name="Role"/>
    <tableColumn id="4" xr3:uid="{00000000-0010-0000-0000-000004000000}" name="Email" dataCellStyle="Hyperlink"/>
    <tableColumn id="5" xr3:uid="{00000000-0010-0000-0000-000005000000}" name="Phone"/>
    <tableColumn id="8" xr3:uid="{00000000-0010-0000-0000-000008000000}" name="Email sent" dataDxfId="22"/>
    <tableColumn id="13" xr3:uid="{00000000-0010-0000-0000-00000D000000}" name="Time" dataDxfId="21"/>
    <tableColumn id="9" xr3:uid="{00000000-0010-0000-0000-000009000000}" name="Responses" dataDxfId="20"/>
    <tableColumn id="10" xr3:uid="{00000000-0010-0000-0000-00000A000000}" name="Follow up" dataDxfId="19"/>
    <tableColumn id="14" xr3:uid="{00000000-0010-0000-0000-00000E000000}" name="Time_2" dataDxfId="18"/>
    <tableColumn id="11" xr3:uid="{00000000-0010-0000-0000-00000B000000}" name="Response_2" dataDxfId="17"/>
    <tableColumn id="12" xr3:uid="{00000000-0010-0000-0000-00000C000000}" name="Final_reminder" dataDxfId="16">
      <calculatedColumnFormula>I2 + 14</calculatedColumnFormula>
    </tableColumn>
    <tableColumn id="6" xr3:uid="{00000000-0010-0000-0000-000006000000}" name="Time_3" dataDxfId="15"/>
    <tableColumn id="15" xr3:uid="{00000000-0010-0000-0000-00000F000000}" name="Response_3" dataDxfId="14"/>
    <tableColumn id="7" xr3:uid="{00000000-0010-0000-0000-000007000000}" name="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1:L8" totalsRowCount="1">
  <autoFilter ref="B1:L7" xr:uid="{00000000-0009-0000-0100-000003000000}"/>
  <tableColumns count="11">
    <tableColumn id="1" xr3:uid="{00000000-0010-0000-0100-000001000000}" name="Bioregions"/>
    <tableColumn id="12" xr3:uid="{00000000-0010-0000-0100-00000C000000}" name="Column1"/>
    <tableColumn id="2" xr3:uid="{00000000-0010-0000-0100-000002000000}" name="Spatial_scale" totalsRowFunction="custom">
      <totalsRowFormula>SUM(Table3[Spatial_scale])</totalsRowFormula>
    </tableColumn>
    <tableColumn id="3" xr3:uid="{00000000-0010-0000-0100-000003000000}" name="Frequency" totalsRowFunction="sum"/>
    <tableColumn id="4" xr3:uid="{00000000-0010-0000-0100-000004000000}" name="Trend" totalsRowFunction="sum"/>
    <tableColumn id="5" xr3:uid="{00000000-0010-0000-0100-000005000000}" name="F_imp" totalsRowFunction="sum"/>
    <tableColumn id="6" xr3:uid="{00000000-0010-0000-0100-000006000000}" name="Resistance" totalsRowFunction="sum"/>
    <tableColumn id="7" xr3:uid="{00000000-0010-0000-0100-000007000000}" name="Recovery" totalsRowFunction="sum"/>
    <tableColumn id="8" xr3:uid="{00000000-0010-0000-0100-000008000000}" name="selected"/>
    <tableColumn id="9" xr3:uid="{00000000-0010-0000-0100-000009000000}" name="completed" totalsRowFunction="sum"/>
    <tableColumn id="10" xr3:uid="{00000000-0010-0000-0100-00000A000000}" name="%" dataDxfId="13">
      <calculatedColumnFormula>Table3[[#This Row],[completed]]/Table3[[#Totals],[completed]]</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6" displayName="Table6" ref="A1:K64" totalsRowShown="0" dataDxfId="12" tableBorderDxfId="11">
  <autoFilter ref="A1:K64" xr:uid="{00000000-0009-0000-0100-000006000000}"/>
  <sortState xmlns:xlrd2="http://schemas.microsoft.com/office/spreadsheetml/2017/richdata2" ref="A2:K64">
    <sortCondition ref="A1:A64"/>
  </sortState>
  <tableColumns count="11">
    <tableColumn id="1" xr3:uid="{00000000-0010-0000-0200-000001000000}" name="Site" dataDxfId="10"/>
    <tableColumn id="2" xr3:uid="{00000000-0010-0000-0200-000002000000}" name="Name" dataDxfId="9"/>
    <tableColumn id="3" xr3:uid="{00000000-0010-0000-0200-000003000000}" name="Role" dataDxfId="8"/>
    <tableColumn id="4" xr3:uid="{00000000-0010-0000-0200-000004000000}" name="Email" dataDxfId="7"/>
    <tableColumn id="11" xr3:uid="{00000000-0010-0000-0200-00000B000000}" name="Twitter" dataDxfId="6"/>
    <tableColumn id="5" xr3:uid="{00000000-0010-0000-0200-000005000000}" name="Phone" dataDxfId="5"/>
    <tableColumn id="6" xr3:uid="{00000000-0010-0000-0200-000006000000}" name="Email sent" dataDxfId="4"/>
    <tableColumn id="8" xr3:uid="{00000000-0010-0000-0200-000008000000}" name="Responses" dataDxfId="3"/>
    <tableColumn id="9" xr3:uid="{00000000-0010-0000-0200-000009000000}" name="Follow up " dataDxfId="2"/>
    <tableColumn id="10" xr3:uid="{00000000-0010-0000-0200-00000A000000}" name="Response" dataDxfId="1">
      <calculatedColumnFormula>G2 + 14</calculatedColumnFormula>
    </tableColumn>
    <tableColumn id="7" xr3:uid="{00000000-0010-0000-0200-000007000000}" name="Satus" data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A1:E31" totalsRowCount="1">
  <autoFilter ref="A1:E30" xr:uid="{00000000-0009-0000-0100-000002000000}"/>
  <sortState xmlns:xlrd2="http://schemas.microsoft.com/office/spreadsheetml/2017/richdata2" ref="A2:E30">
    <sortCondition descending="1" ref="B1:B30"/>
  </sortState>
  <tableColumns count="5">
    <tableColumn id="1" xr3:uid="{00000000-0010-0000-0300-000001000000}" name="WH"/>
    <tableColumn id="2" xr3:uid="{00000000-0010-0000-0300-000002000000}" name="Rank"/>
    <tableColumn id="3" xr3:uid="{00000000-0010-0000-0300-000003000000}" name="SM_opened" totalsRowFunction="sum"/>
    <tableColumn id="4" xr3:uid="{00000000-0010-0000-0300-000004000000}" name="SM_completed" totalsRowFunction="sum"/>
    <tableColumn id="5" xr3:uid="{00000000-0010-0000-0300-000005000000}" name="People contacted" totalsRowFunction="custom">
      <totalsRowFormula>SUM(Table2[People contacted])</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9" dT="2021-04-14T23:46:50.57" personId="{A4AB8B90-5DBC-4827-A529-392C9E02F109}" id="{D61CEC79-E6D0-43B6-A23C-FB69E0B308E2}">
    <text>Wrong email</text>
  </threadedComment>
  <threadedComment ref="H32" dT="2021-05-06T00:06:55.54" personId="{A4AB8B90-5DBC-4827-A529-392C9E02F109}" id="{ACBC39C7-BCF3-4706-95E0-EF4245E85634}">
    <text>asked for clarification</text>
  </threadedComment>
  <threadedComment ref="F34" dT="2021-05-11T02:46:40.35" personId="{A4AB8B90-5DBC-4827-A529-392C9E02F109}" id="{78EC99C7-52C4-4F42-BCA3-E60E31F5BD74}">
    <text>Michael sent email</text>
  </threadedComment>
  <threadedComment ref="F36" dT="2021-05-11T02:42:43.36" personId="{A4AB8B90-5DBC-4827-A529-392C9E02F109}" id="{17CE3D35-D16C-40E7-BA66-BAA14468144E}">
    <text>Michael Rasheed sent email</text>
  </threadedComment>
  <threadedComment ref="F37" dT="2021-05-11T02:42:43.36" personId="{A4AB8B90-5DBC-4827-A529-392C9E02F109}" id="{0EE445C5-6410-46CF-9671-209BBEB6160D}">
    <text>Michael Rasheed sent email</text>
  </threadedComment>
  <threadedComment ref="F38" dT="2021-05-11T02:42:43.36" personId="{A4AB8B90-5DBC-4827-A529-392C9E02F109}" id="{C705AE2E-3FE4-4495-B2BF-5709FBB5C00C}">
    <text>Michael Rasheed sent email</text>
  </threadedComment>
  <threadedComment ref="F39" dT="2021-05-11T02:42:43.36" personId="{A4AB8B90-5DBC-4827-A529-392C9E02F109}" id="{8ED1AF1F-E402-4C3D-82FB-60B423C678B7}">
    <text>Michael Rasheed sent email</text>
  </threadedComment>
  <threadedComment ref="F46" dT="2021-05-11T02:42:43.36" personId="{A4AB8B90-5DBC-4827-A529-392C9E02F109}" id="{BB6FAF77-6DE5-45DC-A36F-53BC20ED0070}">
    <text>Michael Rasheed sent email</text>
  </threadedComment>
  <threadedComment ref="F47" dT="2021-05-11T02:42:43.36" personId="{A4AB8B90-5DBC-4827-A529-392C9E02F109}" id="{6D9E1952-44C1-4B52-8A96-C47D9B75EF19}">
    <text>Michael Rasheed sent email</text>
  </threadedComment>
  <threadedComment ref="F48" dT="2021-05-11T02:42:43.36" personId="{A4AB8B90-5DBC-4827-A529-392C9E02F109}" id="{0A55B1CC-6CA8-4C2F-B9A7-1342BCFE1F61}">
    <text>Michael Rasheed sent email</text>
  </threadedComment>
  <threadedComment ref="F49" dT="2021-05-06T01:02:08.24" personId="{A4AB8B90-5DBC-4827-A529-392C9E02F109}" id="{DB138E6D-4914-45D2-A378-44C13968A531}">
    <text>Mike sent the email</text>
  </threadedComment>
  <threadedComment ref="D52" dT="2021-05-18T01:11:40.52" personId="{8D8456C5-60CA-47CE-A0DB-E5A0297D1900}" id="{F2412915-D58B-4FF1-A770-1D6D35BF339E}">
    <text>email is confirmed - is correct - Emilia</text>
  </threadedComment>
  <threadedComment ref="B59" dT="2021-05-18T00:47:24.46" personId="{8D8456C5-60CA-47CE-A0DB-E5A0297D1900}" id="{3C8A158E-FEE3-4B9D-9F83-D66AE51F755E}">
    <text xml:space="preserve">Unsure if I send a follow-up - Emilia </text>
  </threadedComment>
  <threadedComment ref="B59" dT="2021-05-24T00:43:13.04" personId="{5780081E-DCAC-43D5-9D8D-EF04968155AD}" id="{4ED45B29-1315-4373-8100-6CFB1E7C469C}" parentId="{3C8A158E-FEE3-4B9D-9F83-D66AE51F755E}">
    <text>they replied, flagged email</text>
  </threadedComment>
  <threadedComment ref="B67" dT="2021-05-17T23:52:14.13" personId="{8D8456C5-60CA-47CE-A0DB-E5A0297D1900}" id="{F33C135C-411F-4315-80E8-CFBBAB9F4D2A}">
    <text>DONT DO</text>
  </threadedComment>
  <threadedComment ref="B68" dT="2021-05-17T23:52:21.19" personId="{8D8456C5-60CA-47CE-A0DB-E5A0297D1900}" id="{45BF1C28-0A83-42D1-A048-10957E7FD58D}">
    <text>DONT DO</text>
  </threadedComment>
  <threadedComment ref="B71" dT="2021-05-24T00:31:05.64" personId="{5780081E-DCAC-43D5-9D8D-EF04968155AD}" id="{2A836937-E73E-46AC-9360-390A516E07C5}">
    <text>she replied, I flagged the email for you</text>
  </threadedComment>
  <threadedComment ref="A74" dT="2020-12-27T05:03:10.73" personId="{A4AB8B90-5DBC-4827-A529-392C9E02F109}" id="{706C7593-22C7-4BF9-BB8E-2B76EADE4E57}">
    <text>Puerto Princesa,
Tubbataha reef
Komodo
Ujung Kulon
Ha Long Bay</text>
  </threadedComment>
  <threadedComment ref="B84" dT="2021-05-23T23:50:55.51" personId="{5780081E-DCAC-43D5-9D8D-EF04968155AD}" id="{49202889-C559-4A04-B997-F57C53379439}">
    <text>in university of groningen, netherlands</text>
  </threadedComment>
  <threadedComment ref="B95" dT="2021-06-02T05:22:18.55" personId="{5780081E-DCAC-43D5-9D8D-EF04968155AD}" id="{CB72AC0E-7937-4BE9-928C-8D06FBC407B2}">
    <text>from UK, now in kenya working for UN</text>
  </threadedComment>
  <threadedComment ref="B105" dT="2021-06-02T05:24:52.44" personId="{5780081E-DCAC-43D5-9D8D-EF04968155AD}" id="{629125A8-AC43-44F8-9A67-02E159207CEE}">
    <text>works in Kenya too</text>
  </threadedComment>
  <threadedComment ref="D109" dT="2021-04-14T23:46:36.77" personId="{A4AB8B90-5DBC-4827-A529-392C9E02F109}" id="{DB1D6ADD-AA9B-49FA-8F0A-218C28A7A3E3}">
    <text>Wronf email</text>
  </threadedComment>
  <threadedComment ref="B118" dT="2021-06-02T05:08:40.57" personId="{5780081E-DCAC-43D5-9D8D-EF04968155AD}" id="{392F7B1F-1456-4032-B3F4-A4538E3A5696}">
    <text>in UK, working for OSPAR now from what I understood online</text>
  </threadedComment>
  <threadedComment ref="B119" dT="2021-06-02T05:23:46.91" personId="{5780081E-DCAC-43D5-9D8D-EF04968155AD}" id="{57CF0E09-F5FE-4FA0-839A-726CE6834FD1}">
    <text>worked on seagrass in Norway and West Africa</text>
  </threadedComment>
  <threadedComment ref="B120" dT="2021-06-02T04:56:02.87" personId="{5780081E-DCAC-43D5-9D8D-EF04968155AD}" id="{C8E9B551-06D5-4130-8F0D-C50711BA8ADB}">
    <text>hes in sweden now but originally from UK and still afiliated with cardiff university with the seagrass research.. and did research pretty much all over the world, developed this citizen science project with seagrass and one of his supervisors is robert unsworth</text>
  </threadedComment>
  <threadedComment ref="I122" dT="2021-05-11T02:40:18.07" personId="{A4AB8B90-5DBC-4827-A529-392C9E02F109}" id="{7AF7701C-4A9D-4576-840D-E7E00DA54920}">
    <text>Contacted Jane Mellors to ask for email</text>
  </threadedComment>
  <threadedComment ref="B135" dT="2021-05-17T00:44:18.34" personId="{5780081E-DCAC-43D5-9D8D-EF04968155AD}" id="{4B772C23-044E-4D30-A6EC-94E78F5ED09B}">
    <text>CÉLINE LAFABRIE</text>
  </threadedComment>
  <threadedComment ref="B136" dT="2021-05-31T01:26:24.43" personId="{5780081E-DCAC-43D5-9D8D-EF04968155AD}" id="{D3A59123-1AA3-4B54-8583-5F72574D98DE}">
    <text>sweden</text>
  </threadedComment>
  <threadedComment ref="B137" dT="2021-05-31T01:26:32.80" personId="{5780081E-DCAC-43D5-9D8D-EF04968155AD}" id="{21C6E89D-6B8A-4BB0-A7E7-A3A2EC79DBB9}">
    <text>thailand</text>
  </threadedComment>
</ThreadedComments>
</file>

<file path=xl/threadedComments/threadedComment2.xml><?xml version="1.0" encoding="utf-8"?>
<ThreadedComments xmlns="http://schemas.microsoft.com/office/spreadsheetml/2018/threadedcomments" xmlns:x="http://schemas.openxmlformats.org/spreadsheetml/2006/main">
  <threadedComment ref="B16" dT="2021-05-24T02:07:13.44" personId="{CB13D5B5-F1AA-49D5-A36E-493C2DF30CBE}" id="{F2C8E3ED-A728-4E81-8820-354D6CC260F7}">
    <text>Sent by Jen Dryden</text>
  </threadedComment>
  <threadedComment ref="B17" dT="2021-05-24T02:07:05.30" personId="{CB13D5B5-F1AA-49D5-A36E-493C2DF30CBE}" id="{20D297DB-8783-46F9-98D3-EE8471CF9747}">
    <text>Sent by Jen Dryden</text>
  </threadedComment>
  <threadedComment ref="B18" dT="2021-05-24T02:06:50.74" personId="{CB13D5B5-F1AA-49D5-A36E-493C2DF30CBE}" id="{F33758BF-D005-4C70-A1C3-2EEE82277590}">
    <text>Sent by Jen Dryden</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mailto:o.serranogras@ecu.edu.au" TargetMode="External"/><Relationship Id="rId117" Type="http://schemas.openxmlformats.org/officeDocument/2006/relationships/hyperlink" Target="mailto:nakaoka@fsc.hokudai.ac.jp" TargetMode="External"/><Relationship Id="rId21" Type="http://schemas.openxmlformats.org/officeDocument/2006/relationships/hyperlink" Target="mailto:ewan.tregarot@port.ac.uk" TargetMode="External"/><Relationship Id="rId42" Type="http://schemas.openxmlformats.org/officeDocument/2006/relationships/hyperlink" Target="mailto:jorge.cortes@ucr.ac.cr" TargetMode="External"/><Relationship Id="rId47" Type="http://schemas.openxmlformats.org/officeDocument/2006/relationships/hyperlink" Target="mailto:jillian_03@um.edu.my" TargetMode="External"/><Relationship Id="rId63" Type="http://schemas.openxmlformats.org/officeDocument/2006/relationships/hyperlink" Target="mailto:mmromeiras@isa.ulisboa.pt" TargetMode="External"/><Relationship Id="rId68" Type="http://schemas.openxmlformats.org/officeDocument/2006/relationships/hyperlink" Target="mailto:cbsantos@ualg.pt" TargetMode="External"/><Relationship Id="rId84" Type="http://schemas.openxmlformats.org/officeDocument/2006/relationships/hyperlink" Target="mailto:pmartini@univ-corse.fr" TargetMode="External"/><Relationship Id="rId89" Type="http://schemas.openxmlformats.org/officeDocument/2006/relationships/hyperlink" Target="mailto:h.olff@rug.nl" TargetMode="External"/><Relationship Id="rId112" Type="http://schemas.openxmlformats.org/officeDocument/2006/relationships/hyperlink" Target="mailto:martin.gullstrom@sh.se" TargetMode="External"/><Relationship Id="rId16" Type="http://schemas.openxmlformats.org/officeDocument/2006/relationships/hyperlink" Target="mailto:rnowicki@mote.org" TargetMode="External"/><Relationship Id="rId107" Type="http://schemas.openxmlformats.org/officeDocument/2006/relationships/hyperlink" Target="mailto:john.statton@uwa.edu.au" TargetMode="External"/><Relationship Id="rId11" Type="http://schemas.openxmlformats.org/officeDocument/2006/relationships/hyperlink" Target="mailto:ksudo.hokudai@gmail.com" TargetMode="External"/><Relationship Id="rId32" Type="http://schemas.openxmlformats.org/officeDocument/2006/relationships/hyperlink" Target="mailto:alana.grech@jcu.edu.au" TargetMode="External"/><Relationship Id="rId37" Type="http://schemas.openxmlformats.org/officeDocument/2006/relationships/hyperlink" Target="mailto:b.schaffelke@aims.gov.au" TargetMode="External"/><Relationship Id="rId53" Type="http://schemas.openxmlformats.org/officeDocument/2006/relationships/hyperlink" Target="mailto:tom@schils.be" TargetMode="External"/><Relationship Id="rId58" Type="http://schemas.openxmlformats.org/officeDocument/2006/relationships/hyperlink" Target="mailto:houngnandan@gmail.com" TargetMode="External"/><Relationship Id="rId74" Type="http://schemas.openxmlformats.org/officeDocument/2006/relationships/hyperlink" Target="mailto:charles.boudouresque@mio.osupytheas.fr" TargetMode="External"/><Relationship Id="rId79" Type="http://schemas.openxmlformats.org/officeDocument/2006/relationships/hyperlink" Target="mailto:d.Gorman@csiro.au" TargetMode="External"/><Relationship Id="rId102" Type="http://schemas.openxmlformats.org/officeDocument/2006/relationships/hyperlink" Target="mailto:m.huxham@napier.ac.uk" TargetMode="External"/><Relationship Id="rId123" Type="http://schemas.openxmlformats.org/officeDocument/2006/relationships/comments" Target="../comments1.xml"/><Relationship Id="rId5" Type="http://schemas.openxmlformats.org/officeDocument/2006/relationships/hyperlink" Target="mailto:salomebu@gmail.com" TargetMode="External"/><Relationship Id="rId90" Type="http://schemas.openxmlformats.org/officeDocument/2006/relationships/hyperlink" Target="mailto:lina.mtwana.nordlund@geo.uu.se" TargetMode="External"/><Relationship Id="rId95" Type="http://schemas.openxmlformats.org/officeDocument/2006/relationships/hyperlink" Target="mailto:p.lavery@ecu.edu.au" TargetMode="External"/><Relationship Id="rId22" Type="http://schemas.openxmlformats.org/officeDocument/2006/relationships/hyperlink" Target="mailto:nmarba@imedea.uib-csic.es" TargetMode="External"/><Relationship Id="rId27" Type="http://schemas.openxmlformats.org/officeDocument/2006/relationships/hyperlink" Target="mailto:mkoch@fau.edu" TargetMode="External"/><Relationship Id="rId43" Type="http://schemas.openxmlformats.org/officeDocument/2006/relationships/hyperlink" Target="mailto:simone.strydom@dbca.wa.gov.au" TargetMode="External"/><Relationship Id="rId48" Type="http://schemas.openxmlformats.org/officeDocument/2006/relationships/hyperlink" Target="mailto:migueldfortes@gmail.com" TargetMode="External"/><Relationship Id="rId64" Type="http://schemas.openxmlformats.org/officeDocument/2006/relationships/hyperlink" Target="mailto:julioseaweed@gmail.com" TargetMode="External"/><Relationship Id="rId69" Type="http://schemas.openxmlformats.org/officeDocument/2006/relationships/hyperlink" Target="mailto:shamylto@uow.edu.au" TargetMode="External"/><Relationship Id="rId113" Type="http://schemas.openxmlformats.org/officeDocument/2006/relationships/hyperlink" Target="mailto:mats.bjork@su.se" TargetMode="External"/><Relationship Id="rId118" Type="http://schemas.openxmlformats.org/officeDocument/2006/relationships/hyperlink" Target="mailto:JEFFREY.GAECKLE@dnr.wa.gov" TargetMode="External"/><Relationship Id="rId80" Type="http://schemas.openxmlformats.org/officeDocument/2006/relationships/hyperlink" Target="mailto:sbell@usf.edu" TargetMode="External"/><Relationship Id="rId85" Type="http://schemas.openxmlformats.org/officeDocument/2006/relationships/hyperlink" Target="mailto:t.bouma@nioo.knaw.nl" TargetMode="External"/><Relationship Id="rId12" Type="http://schemas.openxmlformats.org/officeDocument/2006/relationships/hyperlink" Target="mailto:fourqure@fiu.edu," TargetMode="External"/><Relationship Id="rId17" Type="http://schemas.openxmlformats.org/officeDocument/2006/relationships/hyperlink" Target="mailto:dc.itna@uofk.edu" TargetMode="External"/><Relationship Id="rId33" Type="http://schemas.openxmlformats.org/officeDocument/2006/relationships/hyperlink" Target="mailto:len.mckenzie@jcu.edu.au" TargetMode="External"/><Relationship Id="rId38" Type="http://schemas.openxmlformats.org/officeDocument/2006/relationships/hyperlink" Target="mailto:claire.garrigue@ird.fr" TargetMode="External"/><Relationship Id="rId59" Type="http://schemas.openxmlformats.org/officeDocument/2006/relationships/hyperlink" Target="mailto:celine.lafabrie@upf.pf" TargetMode="External"/><Relationship Id="rId103" Type="http://schemas.openxmlformats.org/officeDocument/2006/relationships/hyperlink" Target="mailto:svenb@tauex.tau.ac.il" TargetMode="External"/><Relationship Id="rId108" Type="http://schemas.openxmlformats.org/officeDocument/2006/relationships/hyperlink" Target="mailto:mitchell.booth@research.uwa.edu.au" TargetMode="External"/><Relationship Id="rId124" Type="http://schemas.microsoft.com/office/2017/10/relationships/threadedComment" Target="../threadedComments/threadedComment1.xml"/><Relationship Id="rId54" Type="http://schemas.openxmlformats.org/officeDocument/2006/relationships/hyperlink" Target="mailto:alberto.borges@uliege.be" TargetMode="External"/><Relationship Id="rId70" Type="http://schemas.openxmlformats.org/officeDocument/2006/relationships/hyperlink" Target="mailto:favorettofabio@gmail.com" TargetMode="External"/><Relationship Id="rId75" Type="http://schemas.openxmlformats.org/officeDocument/2006/relationships/hyperlink" Target="mailto:claude.payri@ird.fr" TargetMode="External"/><Relationship Id="rId91" Type="http://schemas.openxmlformats.org/officeDocument/2006/relationships/hyperlink" Target="mailto:r.k.f.unsworth@swansea.ac.uk" TargetMode="External"/><Relationship Id="rId96" Type="http://schemas.openxmlformats.org/officeDocument/2006/relationships/hyperlink" Target="mailto:pimchanok.b@psu.ac.th" TargetMode="External"/><Relationship Id="rId1" Type="http://schemas.openxmlformats.org/officeDocument/2006/relationships/hyperlink" Target="mailto:rob.coles@jcu.edu.au" TargetMode="External"/><Relationship Id="rId6" Type="http://schemas.openxmlformats.org/officeDocument/2006/relationships/hyperlink" Target="mailto:durakom@uncw.edu" TargetMode="External"/><Relationship Id="rId23" Type="http://schemas.openxmlformats.org/officeDocument/2006/relationships/hyperlink" Target="mailto:cleiva@ceab.csic.es" TargetMode="External"/><Relationship Id="rId28" Type="http://schemas.openxmlformats.org/officeDocument/2006/relationships/hyperlink" Target="mailto:tstrazis@fau.edu" TargetMode="External"/><Relationship Id="rId49" Type="http://schemas.openxmlformats.org/officeDocument/2006/relationships/hyperlink" Target="mailto:crrfpalau@gmail.com" TargetMode="External"/><Relationship Id="rId114" Type="http://schemas.openxmlformats.org/officeDocument/2006/relationships/hyperlink" Target="mailto:jserafy@rsmas.miami.edu" TargetMode="External"/><Relationship Id="rId119" Type="http://schemas.openxmlformats.org/officeDocument/2006/relationships/hyperlink" Target="mailto:salomao.bandeira4@gmail.com" TargetMode="External"/><Relationship Id="rId44" Type="http://schemas.openxmlformats.org/officeDocument/2006/relationships/hyperlink" Target="mailto:cullen-unsworthlc@cardiff.ac.uk" TargetMode="External"/><Relationship Id="rId60" Type="http://schemas.openxmlformats.org/officeDocument/2006/relationships/hyperlink" Target="mailto:bonacorsi@univ-corse.fr" TargetMode="External"/><Relationship Id="rId65" Type="http://schemas.openxmlformats.org/officeDocument/2006/relationships/hyperlink" Target="mailto:alsanchezg13@gmail.com" TargetMode="External"/><Relationship Id="rId81" Type="http://schemas.openxmlformats.org/officeDocument/2006/relationships/hyperlink" Target="mailto:martin.dahl@su.se" TargetMode="External"/><Relationship Id="rId86" Type="http://schemas.openxmlformats.org/officeDocument/2006/relationships/hyperlink" Target="mailto:tchavez-sanchez@outlook.com" TargetMode="External"/><Relationship Id="rId4" Type="http://schemas.openxmlformats.org/officeDocument/2006/relationships/hyperlink" Target="mailto:arturo.izurieta@fcdarwin.org.ec" TargetMode="External"/><Relationship Id="rId9" Type="http://schemas.openxmlformats.org/officeDocument/2006/relationships/hyperlink" Target="mailto:serge.andrefouet@ird.fr" TargetMode="External"/><Relationship Id="rId13" Type="http://schemas.openxmlformats.org/officeDocument/2006/relationships/hyperlink" Target="mailto:juliana.torres.acero@gmail.com" TargetMode="External"/><Relationship Id="rId18" Type="http://schemas.openxmlformats.org/officeDocument/2006/relationships/hyperlink" Target="mailto:t.vanderheide@science.ru.nl" TargetMode="External"/><Relationship Id="rId39" Type="http://schemas.openxmlformats.org/officeDocument/2006/relationships/hyperlink" Target="mailto:cmissionppm@cen.nc" TargetMode="External"/><Relationship Id="rId109" Type="http://schemas.openxmlformats.org/officeDocument/2006/relationships/hyperlink" Target="mailto:AFROUWS@our.ecu.edu.au" TargetMode="External"/><Relationship Id="rId34" Type="http://schemas.openxmlformats.org/officeDocument/2006/relationships/hyperlink" Target="mailto:michelle.waycott@adelaide.edu.au" TargetMode="External"/><Relationship Id="rId50" Type="http://schemas.openxmlformats.org/officeDocument/2006/relationships/hyperlink" Target="mailto:athorhaug@msn.com" TargetMode="External"/><Relationship Id="rId55" Type="http://schemas.openxmlformats.org/officeDocument/2006/relationships/hyperlink" Target="mailto:pasqualini_v@univ-corse.fr" TargetMode="External"/><Relationship Id="rId76" Type="http://schemas.openxmlformats.org/officeDocument/2006/relationships/hyperlink" Target="mailto:claudebouchon1@gmail.com" TargetMode="External"/><Relationship Id="rId97" Type="http://schemas.openxmlformats.org/officeDocument/2006/relationships/hyperlink" Target="mailto:diana.perry@slu.se" TargetMode="External"/><Relationship Id="rId104" Type="http://schemas.openxmlformats.org/officeDocument/2006/relationships/hyperlink" Target="mailto:anchana.p@psu.ac.th" TargetMode="External"/><Relationship Id="rId120" Type="http://schemas.openxmlformats.org/officeDocument/2006/relationships/printerSettings" Target="../printerSettings/printerSettings1.bin"/><Relationship Id="rId7" Type="http://schemas.openxmlformats.org/officeDocument/2006/relationships/hyperlink" Target="mailto:brad.Furman@FWC.com," TargetMode="External"/><Relationship Id="rId71" Type="http://schemas.openxmlformats.org/officeDocument/2006/relationships/hyperlink" Target="mailto:bri@univ-antilles.fr" TargetMode="External"/><Relationship Id="rId92" Type="http://schemas.openxmlformats.org/officeDocument/2006/relationships/hyperlink" Target="mailto:ben@projectseagrass.org;benjamin.jones@su.se" TargetMode="External"/><Relationship Id="rId2" Type="http://schemas.openxmlformats.org/officeDocument/2006/relationships/hyperlink" Target="mailto:michael.rasheed@jcu.edu.au" TargetMode="External"/><Relationship Id="rId29" Type="http://schemas.openxmlformats.org/officeDocument/2006/relationships/hyperlink" Target="mailto:gary.kendrick@uwa.edu.au" TargetMode="External"/><Relationship Id="rId24" Type="http://schemas.openxmlformats.org/officeDocument/2006/relationships/hyperlink" Target="mailto:giovanni.defalco@cnr.it" TargetMode="External"/><Relationship Id="rId40" Type="http://schemas.openxmlformats.org/officeDocument/2006/relationships/hyperlink" Target="mailto:vantuss@cmarl.unam.mx" TargetMode="External"/><Relationship Id="rId45" Type="http://schemas.openxmlformats.org/officeDocument/2006/relationships/hyperlink" Target="mailto:m.keulen@murdoch.edu.au" TargetMode="External"/><Relationship Id="rId66" Type="http://schemas.openxmlformats.org/officeDocument/2006/relationships/hyperlink" Target="mailto:v.evrard@nioo.knaw.nl" TargetMode="External"/><Relationship Id="rId87" Type="http://schemas.openxmlformats.org/officeDocument/2006/relationships/hyperlink" Target="mailto:jarvisj@uncw.edu" TargetMode="External"/><Relationship Id="rId110" Type="http://schemas.openxmlformats.org/officeDocument/2006/relationships/hyperlink" Target="mailto:maria.jung@research.uwa.edu.au" TargetMode="External"/><Relationship Id="rId115" Type="http://schemas.openxmlformats.org/officeDocument/2006/relationships/hyperlink" Target="mailto:wkiswara@gmail.com" TargetMode="External"/><Relationship Id="rId61" Type="http://schemas.openxmlformats.org/officeDocument/2006/relationships/hyperlink" Target="mailto:florian.holon@andromede-ocean.com" TargetMode="External"/><Relationship Id="rId82" Type="http://schemas.openxmlformats.org/officeDocument/2006/relationships/hyperlink" Target="mailto:iris@imedea.uib-csic.es" TargetMode="External"/><Relationship Id="rId19" Type="http://schemas.openxmlformats.org/officeDocument/2006/relationships/hyperlink" Target="mailto:e.h.m.el.hacen@rug.nl" TargetMode="External"/><Relationship Id="rId14" Type="http://schemas.openxmlformats.org/officeDocument/2006/relationships/hyperlink" Target="mailto:matthew.fraser@uwa.edu.au" TargetMode="External"/><Relationship Id="rId30" Type="http://schemas.openxmlformats.org/officeDocument/2006/relationships/hyperlink" Target="mailto:marion.cambridge@uwa.edu.au" TargetMode="External"/><Relationship Id="rId35" Type="http://schemas.openxmlformats.org/officeDocument/2006/relationships/hyperlink" Target="mailto:c.roelfsema@uq.edu.au" TargetMode="External"/><Relationship Id="rId56" Type="http://schemas.openxmlformats.org/officeDocument/2006/relationships/hyperlink" Target="mailto:pergent@univ-corse.fr" TargetMode="External"/><Relationship Id="rId77" Type="http://schemas.openxmlformats.org/officeDocument/2006/relationships/hyperlink" Target="mailto:m.a.sidicheik@rug.nl" TargetMode="External"/><Relationship Id="rId100" Type="http://schemas.openxmlformats.org/officeDocument/2006/relationships/hyperlink" Target="mailto:ggrimsditch@iucnus.org" TargetMode="External"/><Relationship Id="rId105" Type="http://schemas.openxmlformats.org/officeDocument/2006/relationships/hyperlink" Target="mailto:elizabeth.sinclair@uwa.edu.au" TargetMode="External"/><Relationship Id="rId8" Type="http://schemas.openxmlformats.org/officeDocument/2006/relationships/hyperlink" Target="mailto:christophe.cleguer@murdoch.edu.au" TargetMode="External"/><Relationship Id="rId51" Type="http://schemas.openxmlformats.org/officeDocument/2006/relationships/hyperlink" Target="mailto:johnbarry.gallagher@utas.edu.au" TargetMode="External"/><Relationship Id="rId72" Type="http://schemas.openxmlformats.org/officeDocument/2006/relationships/hyperlink" Target="mailto:jimena.sampervillareal@ucr.ac.cr" TargetMode="External"/><Relationship Id="rId93" Type="http://schemas.openxmlformats.org/officeDocument/2006/relationships/hyperlink" Target="mailto:rj@projectseagrass.org" TargetMode="External"/><Relationship Id="rId98" Type="http://schemas.openxmlformats.org/officeDocument/2006/relationships/hyperlink" Target="mailto:salomao.bandeira4@gmail.com" TargetMode="External"/><Relationship Id="rId121" Type="http://schemas.openxmlformats.org/officeDocument/2006/relationships/vmlDrawing" Target="../drawings/vmlDrawing1.vml"/><Relationship Id="rId3" Type="http://schemas.openxmlformats.org/officeDocument/2006/relationships/hyperlink" Target="mailto:info@whitesandssolutions.es" TargetMode="External"/><Relationship Id="rId25" Type="http://schemas.openxmlformats.org/officeDocument/2006/relationships/hyperlink" Target="mailto:anaruiz@imedea.uib-csic.es" TargetMode="External"/><Relationship Id="rId46" Type="http://schemas.openxmlformats.org/officeDocument/2006/relationships/hyperlink" Target="mailto:smj@dhigroup.com" TargetMode="External"/><Relationship Id="rId67" Type="http://schemas.openxmlformats.org/officeDocument/2006/relationships/hyperlink" Target="mailto:jan.vermaat@nmbu.no" TargetMode="External"/><Relationship Id="rId116" Type="http://schemas.openxmlformats.org/officeDocument/2006/relationships/hyperlink" Target="mailto:marc@whitesandsolutions.es" TargetMode="External"/><Relationship Id="rId20" Type="http://schemas.openxmlformats.org/officeDocument/2006/relationships/hyperlink" Target="mailto:anne.littaye@orange.fr" TargetMode="External"/><Relationship Id="rId41" Type="http://schemas.openxmlformats.org/officeDocument/2006/relationships/hyperlink" Target="mailto:fred.short@unh.edu" TargetMode="External"/><Relationship Id="rId62" Type="http://schemas.openxmlformats.org/officeDocument/2006/relationships/hyperlink" Target="mailto:catmbrowne@gmail.com" TargetMode="External"/><Relationship Id="rId83" Type="http://schemas.openxmlformats.org/officeDocument/2006/relationships/hyperlink" Target="mailto:jane.mellors@jcu.edu.au" TargetMode="External"/><Relationship Id="rId88" Type="http://schemas.openxmlformats.org/officeDocument/2006/relationships/hyperlink" Target="mailto:mcduarte@fc.ul.pt" TargetMode="External"/><Relationship Id="rId111" Type="http://schemas.openxmlformats.org/officeDocument/2006/relationships/hyperlink" Target="mailto:Jo.Foden@ospar.org" TargetMode="External"/><Relationship Id="rId15" Type="http://schemas.openxmlformats.org/officeDocument/2006/relationships/hyperlink" Target="mailto:carlos.duarte@kaust.edu.au" TargetMode="External"/><Relationship Id="rId36" Type="http://schemas.openxmlformats.org/officeDocument/2006/relationships/hyperlink" Target="mailto:m.saunders1@uq.edu.au" TargetMode="External"/><Relationship Id="rId57" Type="http://schemas.openxmlformats.org/officeDocument/2006/relationships/hyperlink" Target="mailto:aysugumusoglu@gmail.com" TargetMode="External"/><Relationship Id="rId106" Type="http://schemas.openxmlformats.org/officeDocument/2006/relationships/hyperlink" Target="mailto:belinda.martin@research.uwa.edu.au" TargetMode="External"/><Relationship Id="rId10" Type="http://schemas.openxmlformats.org/officeDocument/2006/relationships/hyperlink" Target="mailto:tmo@tubbatahareefs.org" TargetMode="External"/><Relationship Id="rId31" Type="http://schemas.openxmlformats.org/officeDocument/2006/relationships/hyperlink" Target="mailto:Catherine.collier@jcu.edu.au" TargetMode="External"/><Relationship Id="rId52" Type="http://schemas.openxmlformats.org/officeDocument/2006/relationships/hyperlink" Target="mailto:susandoward@gmail.com" TargetMode="External"/><Relationship Id="rId73" Type="http://schemas.openxmlformats.org/officeDocument/2006/relationships/hyperlink" Target="mailto:udhi001@lipi.go.id" TargetMode="External"/><Relationship Id="rId78" Type="http://schemas.openxmlformats.org/officeDocument/2006/relationships/hyperlink" Target="mailto:mat.vanderklift@csiro.au" TargetMode="External"/><Relationship Id="rId94" Type="http://schemas.openxmlformats.org/officeDocument/2006/relationships/hyperlink" Target="mailto:alix.green.15@ucl.ac.uk" TargetMode="External"/><Relationship Id="rId99" Type="http://schemas.openxmlformats.org/officeDocument/2006/relationships/hyperlink" Target="mailto:R.Shilland@napier.ac.uk" TargetMode="External"/><Relationship Id="rId101" Type="http://schemas.openxmlformats.org/officeDocument/2006/relationships/hyperlink" Target="mailto:maria.potouroglou@wri.org" TargetMode="External"/><Relationship Id="rId122"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mailto:jperea@conabio.gob.mx" TargetMode="External"/><Relationship Id="rId18" Type="http://schemas.openxmlformats.org/officeDocument/2006/relationships/hyperlink" Target="mailto:ebaye_mhd@yahoo.fr" TargetMode="External"/><Relationship Id="rId26" Type="http://schemas.openxmlformats.org/officeDocument/2006/relationships/hyperlink" Target="mailto:coastalmgnt@kororstategov.com" TargetMode="External"/><Relationship Id="rId39" Type="http://schemas.openxmlformats.org/officeDocument/2006/relationships/hyperlink" Target="mailto:info@justingilligan.com" TargetMode="External"/><Relationship Id="rId21" Type="http://schemas.openxmlformats.org/officeDocument/2006/relationships/hyperlink" Target="mailto:mark.read@gbrmpa.gov.au" TargetMode="External"/><Relationship Id="rId34" Type="http://schemas.openxmlformats.org/officeDocument/2006/relationships/hyperlink" Target="mailto:tegan.gourlay@dbca.wa.gov.au" TargetMode="External"/><Relationship Id="rId42" Type="http://schemas.openxmlformats.org/officeDocument/2006/relationships/hyperlink" Target="mailto:marencic@waddensea-secretariat.org" TargetMode="External"/><Relationship Id="rId47" Type="http://schemas.openxmlformats.org/officeDocument/2006/relationships/hyperlink" Target="mailto:lrosique@conabio.gob.mx" TargetMode="External"/><Relationship Id="rId50" Type="http://schemas.openxmlformats.org/officeDocument/2006/relationships/hyperlink" Target="mailto:anette.back@metsa.fi" TargetMode="External"/><Relationship Id="rId55" Type="http://schemas.microsoft.com/office/2017/10/relationships/threadedComment" Target="../threadedComments/threadedComment2.xml"/><Relationship Id="rId7" Type="http://schemas.openxmlformats.org/officeDocument/2006/relationships/hyperlink" Target="mailto:info@coibadivecenter.com" TargetMode="External"/><Relationship Id="rId2" Type="http://schemas.openxmlformats.org/officeDocument/2006/relationships/hyperlink" Target="mailto:info@isimangaliso.com" TargetMode="External"/><Relationship Id="rId16" Type="http://schemas.openxmlformats.org/officeDocument/2006/relationships/hyperlink" Target="mailto:marcialbardolet@gmail.com" TargetMode="External"/><Relationship Id="rId29" Type="http://schemas.openxmlformats.org/officeDocument/2006/relationships/hyperlink" Target="mailto:peter.barnes@dbca.wa.gov.au" TargetMode="External"/><Relationship Id="rId11" Type="http://schemas.openxmlformats.org/officeDocument/2006/relationships/hyperlink" Target="mailto:hcaballero@conabio.gob.mx" TargetMode="External"/><Relationship Id="rId24" Type="http://schemas.openxmlformats.org/officeDocument/2006/relationships/hyperlink" Target="mailto:jsolegeriil@gmail.com" TargetMode="External"/><Relationship Id="rId32" Type="http://schemas.openxmlformats.org/officeDocument/2006/relationships/hyperlink" Target="mailto:carol.honchin@gbrmpa.gov.au" TargetMode="External"/><Relationship Id="rId37" Type="http://schemas.openxmlformats.org/officeDocument/2006/relationships/hyperlink" Target="mailto:martaespinheira@yahoo.com.au" TargetMode="External"/><Relationship Id="rId40" Type="http://schemas.openxmlformats.org/officeDocument/2006/relationships/hyperlink" Target="mailto:patrik.bylund@lansstyrelsen.se" TargetMode="External"/><Relationship Id="rId45" Type="http://schemas.openxmlformats.org/officeDocument/2006/relationships/hyperlink" Target="mailto:pscott@prestoncosulting.com.au" TargetMode="External"/><Relationship Id="rId53" Type="http://schemas.openxmlformats.org/officeDocument/2006/relationships/table" Target="../tables/table3.xml"/><Relationship Id="rId5" Type="http://schemas.openxmlformats.org/officeDocument/2006/relationships/hyperlink" Target="mailto:waca@worldbank.org" TargetMode="External"/><Relationship Id="rId10" Type="http://schemas.openxmlformats.org/officeDocument/2006/relationships/hyperlink" Target="mailto:rmartell@conabio.gob.mx" TargetMode="External"/><Relationship Id="rId19" Type="http://schemas.openxmlformats.org/officeDocument/2006/relationships/hyperlink" Target="mailto:ouldyarba@yahoo.fr" TargetMode="External"/><Relationship Id="rId31" Type="http://schemas.openxmlformats.org/officeDocument/2006/relationships/hyperlink" Target="mailto:bronwyn.houlden@gbrmpa.gov.au" TargetMode="External"/><Relationship Id="rId44" Type="http://schemas.openxmlformats.org/officeDocument/2006/relationships/hyperlink" Target="mailto:katrin@verdasarvfjord.no" TargetMode="External"/><Relationship Id="rId52" Type="http://schemas.openxmlformats.org/officeDocument/2006/relationships/vmlDrawing" Target="../drawings/vmlDrawing2.vml"/><Relationship Id="rId4" Type="http://schemas.openxmlformats.org/officeDocument/2006/relationships/hyperlink" Target="mailto:tmo@tubbatahareefs.org" TargetMode="External"/><Relationship Id="rId9" Type="http://schemas.openxmlformats.org/officeDocument/2006/relationships/hyperlink" Target="mailto:scerdeira@conabio.gob.mx" TargetMode="External"/><Relationship Id="rId14" Type="http://schemas.openxmlformats.org/officeDocument/2006/relationships/hyperlink" Target="mailto:rressl@conabio.gob.mx" TargetMode="External"/><Relationship Id="rId22" Type="http://schemas.openxmlformats.org/officeDocument/2006/relationships/hyperlink" Target="mailto:jen.dryden@gbrmpa.gov.au" TargetMode="External"/><Relationship Id="rId27" Type="http://schemas.openxmlformats.org/officeDocument/2006/relationships/hyperlink" Target="mailto:cheryl.cowell@dbca.wa.gov.au" TargetMode="External"/><Relationship Id="rId30" Type="http://schemas.openxmlformats.org/officeDocument/2006/relationships/hyperlink" Target="mailto:joel.johnsson@dbca.wa.gov.au" TargetMode="External"/><Relationship Id="rId35" Type="http://schemas.openxmlformats.org/officeDocument/2006/relationships/hyperlink" Target="mailto:luke.skinner@dbca.wa.gov.au" TargetMode="External"/><Relationship Id="rId43" Type="http://schemas.openxmlformats.org/officeDocument/2006/relationships/hyperlink" Target="mailto:barbara.engels@bfn.de" TargetMode="External"/><Relationship Id="rId48" Type="http://schemas.openxmlformats.org/officeDocument/2006/relationships/hyperlink" Target="mailto:coordppm@cen.nc" TargetMode="External"/><Relationship Id="rId8" Type="http://schemas.openxmlformats.org/officeDocument/2006/relationships/hyperlink" Target="mailto:info@panamadivecenter.com" TargetMode="External"/><Relationship Id="rId51" Type="http://schemas.openxmlformats.org/officeDocument/2006/relationships/printerSettings" Target="../printerSettings/printerSettings3.bin"/><Relationship Id="rId3" Type="http://schemas.openxmlformats.org/officeDocument/2006/relationships/hyperlink" Target="mailto:vivian.ramnarace@fisheries.gov.bz" TargetMode="External"/><Relationship Id="rId12" Type="http://schemas.openxmlformats.org/officeDocument/2006/relationships/hyperlink" Target="mailto:jvaldez@conabio.gob.mx" TargetMode="External"/><Relationship Id="rId17" Type="http://schemas.openxmlformats.org/officeDocument/2006/relationships/hyperlink" Target="mailto:penny.hall@myfwc.com" TargetMode="External"/><Relationship Id="rId25" Type="http://schemas.openxmlformats.org/officeDocument/2006/relationships/hyperlink" Target="mailto:dorabenhart@gmail.com" TargetMode="External"/><Relationship Id="rId33" Type="http://schemas.openxmlformats.org/officeDocument/2006/relationships/hyperlink" Target="mailto:sascha.taylor@des.qld.gov.au" TargetMode="External"/><Relationship Id="rId38" Type="http://schemas.openxmlformats.org/officeDocument/2006/relationships/hyperlink" Target="mailto:mnnaser@du.ac.bd" TargetMode="External"/><Relationship Id="rId46" Type="http://schemas.openxmlformats.org/officeDocument/2006/relationships/hyperlink" Target="mailto:diatom@iinet.net.au" TargetMode="External"/><Relationship Id="rId20" Type="http://schemas.openxmlformats.org/officeDocument/2006/relationships/hyperlink" Target="mailto:aldabrascience@sif.sc" TargetMode="External"/><Relationship Id="rId41" Type="http://schemas.openxmlformats.org/officeDocument/2006/relationships/hyperlink" Target="mailto:malin.henriksson@metsa.fi" TargetMode="External"/><Relationship Id="rId54" Type="http://schemas.openxmlformats.org/officeDocument/2006/relationships/comments" Target="../comments2.xml"/><Relationship Id="rId1" Type="http://schemas.openxmlformats.org/officeDocument/2006/relationships/hyperlink" Target="mailto:ceo@sif.sc" TargetMode="External"/><Relationship Id="rId6" Type="http://schemas.openxmlformats.org/officeDocument/2006/relationships/hyperlink" Target="mailto:info@noronha@tamar.org.br" TargetMode="External"/><Relationship Id="rId15" Type="http://schemas.openxmlformats.org/officeDocument/2006/relationships/hyperlink" Target="mailto:sperera@conabio.gob.mx" TargetMode="External"/><Relationship Id="rId23" Type="http://schemas.openxmlformats.org/officeDocument/2006/relationships/hyperlink" Target="mailto:Hank.Bower@lhib.nsw.gov.au" TargetMode="External"/><Relationship Id="rId28" Type="http://schemas.openxmlformats.org/officeDocument/2006/relationships/hyperlink" Target="mailto:busch@waddensea-secretariat.org" TargetMode="External"/><Relationship Id="rId36" Type="http://schemas.openxmlformats.org/officeDocument/2006/relationships/hyperlink" Target="mailto:thomas.borchers@bmu.bund.de" TargetMode="External"/><Relationship Id="rId49" Type="http://schemas.openxmlformats.org/officeDocument/2006/relationships/hyperlink" Target="mailto:Amanda_Bourque@nps.gov"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79"/>
  <sheetViews>
    <sheetView zoomScale="90" zoomScaleNormal="90" workbookViewId="0">
      <pane xSplit="2" topLeftCell="J1" activePane="topRight" state="frozen"/>
      <selection pane="topRight" activeCell="D142" sqref="D142"/>
    </sheetView>
  </sheetViews>
  <sheetFormatPr defaultRowHeight="14.4" x14ac:dyDescent="0.3"/>
  <cols>
    <col min="1" max="1" width="30.6640625" style="94" bestFit="1" customWidth="1"/>
    <col min="2" max="2" width="34" bestFit="1" customWidth="1"/>
    <col min="3" max="3" width="75.5546875" bestFit="1" customWidth="1"/>
    <col min="4" max="4" width="48.44140625" bestFit="1" customWidth="1"/>
    <col min="6" max="6" width="46" bestFit="1" customWidth="1"/>
    <col min="7" max="8" width="17.44140625" bestFit="1" customWidth="1"/>
    <col min="9" max="9" width="24.6640625" style="28" bestFit="1" customWidth="1"/>
    <col min="10" max="10" width="17.44140625" bestFit="1" customWidth="1"/>
    <col min="11" max="11" width="17.44140625" customWidth="1"/>
    <col min="12" max="12" width="23.6640625" bestFit="1" customWidth="1"/>
    <col min="13" max="13" width="22.109375" style="32" bestFit="1" customWidth="1"/>
    <col min="14" max="14" width="18.6640625" bestFit="1" customWidth="1"/>
    <col min="15" max="15" width="26.6640625" bestFit="1" customWidth="1"/>
    <col min="16" max="16" width="10.5546875" bestFit="1" customWidth="1"/>
    <col min="17" max="17" width="20.6640625" bestFit="1" customWidth="1"/>
    <col min="18" max="19" width="15.6640625" bestFit="1" customWidth="1"/>
    <col min="20" max="20" width="12.109375" bestFit="1" customWidth="1"/>
    <col min="21" max="21" width="15.88671875" bestFit="1" customWidth="1"/>
    <col min="22" max="22" width="11.33203125" bestFit="1" customWidth="1"/>
    <col min="23" max="23" width="11.88671875" bestFit="1" customWidth="1"/>
  </cols>
  <sheetData>
    <row r="1" spans="1:23" x14ac:dyDescent="0.3">
      <c r="A1" s="91" t="s">
        <v>0</v>
      </c>
      <c r="B1" s="1" t="s">
        <v>1</v>
      </c>
      <c r="C1" s="1" t="s">
        <v>2</v>
      </c>
      <c r="D1" s="1" t="s">
        <v>3</v>
      </c>
      <c r="E1" s="1" t="s">
        <v>4</v>
      </c>
      <c r="F1" s="1" t="s">
        <v>5</v>
      </c>
      <c r="G1" s="1" t="s">
        <v>6</v>
      </c>
      <c r="H1" s="1" t="s">
        <v>7</v>
      </c>
      <c r="I1" s="30" t="s">
        <v>8</v>
      </c>
      <c r="J1" s="1" t="s">
        <v>9</v>
      </c>
      <c r="K1" s="1" t="s">
        <v>10</v>
      </c>
      <c r="L1" s="1" t="s">
        <v>11</v>
      </c>
      <c r="M1" s="31" t="s">
        <v>12</v>
      </c>
      <c r="N1" s="1" t="s">
        <v>13</v>
      </c>
      <c r="O1" s="1" t="s">
        <v>14</v>
      </c>
      <c r="Q1" t="s">
        <v>5</v>
      </c>
      <c r="R1" t="s">
        <v>15</v>
      </c>
      <c r="S1" t="s">
        <v>16</v>
      </c>
      <c r="T1" t="s">
        <v>17</v>
      </c>
      <c r="U1" t="s">
        <v>18</v>
      </c>
      <c r="V1" t="s">
        <v>19</v>
      </c>
      <c r="W1" t="s">
        <v>20</v>
      </c>
    </row>
    <row r="2" spans="1:23" ht="15" customHeight="1" x14ac:dyDescent="0.3">
      <c r="A2" s="92" t="e" vm="1">
        <v>#VALUE!</v>
      </c>
      <c r="B2" s="59" t="s">
        <v>72</v>
      </c>
      <c r="C2" t="s">
        <v>22</v>
      </c>
      <c r="D2" s="21" t="s">
        <v>73</v>
      </c>
      <c r="F2" s="64">
        <v>44260</v>
      </c>
      <c r="G2" s="65" t="s">
        <v>71</v>
      </c>
      <c r="H2" s="66" t="s">
        <v>24</v>
      </c>
      <c r="I2" s="64">
        <v>44298</v>
      </c>
      <c r="J2" s="25">
        <v>0.39583333333333331</v>
      </c>
      <c r="K2" s="84" t="s">
        <v>38</v>
      </c>
      <c r="L2" s="28"/>
      <c r="N2" s="28"/>
      <c r="O2" s="67" t="s">
        <v>63</v>
      </c>
      <c r="Q2">
        <f>COUNTIF(O2:O175,"&lt;&gt;") - COUNTIF(O2:O175, "Wrong email")</f>
        <v>118</v>
      </c>
      <c r="R2">
        <v>26</v>
      </c>
      <c r="S2" s="27">
        <f>(R2/Q2)</f>
        <v>0.22033898305084745</v>
      </c>
      <c r="T2">
        <f>COUNTIF(O2:O133, "Replied")</f>
        <v>2</v>
      </c>
      <c r="U2" s="27">
        <f>T2/Q2</f>
        <v>1.6949152542372881E-2</v>
      </c>
      <c r="V2">
        <v>47</v>
      </c>
      <c r="W2" s="27">
        <f>V2/Q2</f>
        <v>0.39830508474576271</v>
      </c>
    </row>
    <row r="3" spans="1:23" ht="15" customHeight="1" x14ac:dyDescent="0.4">
      <c r="A3" s="92" t="e" vm="2">
        <v>#VALUE!</v>
      </c>
      <c r="B3" t="s">
        <v>48</v>
      </c>
      <c r="C3" t="s">
        <v>22</v>
      </c>
      <c r="D3" s="19" t="s">
        <v>49</v>
      </c>
      <c r="F3" s="28">
        <v>44292</v>
      </c>
      <c r="G3" s="25">
        <v>0.34513888888888888</v>
      </c>
      <c r="H3" s="66" t="s">
        <v>38</v>
      </c>
      <c r="I3" s="64">
        <f>F3 + 14</f>
        <v>44306</v>
      </c>
      <c r="J3" s="25"/>
      <c r="K3" s="84"/>
      <c r="L3" s="28">
        <f>I3 + 14</f>
        <v>44320</v>
      </c>
      <c r="N3" s="28"/>
      <c r="O3" s="6" t="s">
        <v>39</v>
      </c>
    </row>
    <row r="4" spans="1:23" ht="15" customHeight="1" x14ac:dyDescent="0.3">
      <c r="A4" s="92" t="e" vm="3">
        <v>#VALUE!</v>
      </c>
      <c r="B4" t="s">
        <v>101</v>
      </c>
      <c r="C4" t="s">
        <v>22</v>
      </c>
      <c r="D4" s="21" t="s">
        <v>102</v>
      </c>
      <c r="F4" s="28">
        <v>44292</v>
      </c>
      <c r="G4" s="25">
        <v>0.47916666666666669</v>
      </c>
      <c r="H4" s="59" t="s">
        <v>24</v>
      </c>
      <c r="I4" s="64">
        <f>F4 + 14</f>
        <v>44306</v>
      </c>
      <c r="J4" s="25"/>
      <c r="K4" s="84" t="s">
        <v>38</v>
      </c>
      <c r="L4" s="28"/>
      <c r="N4" s="28"/>
      <c r="O4" s="4" t="s">
        <v>63</v>
      </c>
    </row>
    <row r="5" spans="1:23" ht="16.5" customHeight="1" x14ac:dyDescent="0.3">
      <c r="A5" s="92" t="e" vm="4">
        <v>#VALUE!</v>
      </c>
      <c r="B5" s="59" t="s">
        <v>103</v>
      </c>
      <c r="C5" t="s">
        <v>22</v>
      </c>
      <c r="D5" s="21" t="s">
        <v>104</v>
      </c>
      <c r="F5" s="28">
        <v>44292</v>
      </c>
      <c r="G5" s="25">
        <v>0.39583333333333331</v>
      </c>
      <c r="H5" s="59" t="s">
        <v>38</v>
      </c>
      <c r="I5" s="64"/>
      <c r="J5" s="25"/>
      <c r="K5" s="84"/>
      <c r="L5" s="28"/>
      <c r="N5" s="28"/>
      <c r="O5" s="4" t="s">
        <v>63</v>
      </c>
    </row>
    <row r="6" spans="1:23" ht="15" customHeight="1" x14ac:dyDescent="0.3">
      <c r="A6" s="92" t="e" vm="5">
        <v>#VALUE!</v>
      </c>
      <c r="B6" t="s">
        <v>144</v>
      </c>
      <c r="C6" t="s">
        <v>22</v>
      </c>
      <c r="D6" s="21" t="s">
        <v>145</v>
      </c>
      <c r="F6" s="28">
        <v>44292</v>
      </c>
      <c r="G6" s="25">
        <v>0.58333333333333337</v>
      </c>
      <c r="H6" s="66" t="s">
        <v>24</v>
      </c>
      <c r="I6" s="64">
        <v>44307</v>
      </c>
      <c r="J6" s="25">
        <v>0.61041666666666672</v>
      </c>
      <c r="K6" s="84" t="s">
        <v>24</v>
      </c>
      <c r="L6" s="28">
        <v>44334</v>
      </c>
      <c r="M6" s="32">
        <v>0.39583333333333331</v>
      </c>
      <c r="N6" s="28" t="s">
        <v>24</v>
      </c>
      <c r="O6" t="s">
        <v>137</v>
      </c>
    </row>
    <row r="7" spans="1:23" ht="15" customHeight="1" x14ac:dyDescent="0.3">
      <c r="A7" s="92" t="e" vm="5">
        <v>#VALUE!</v>
      </c>
      <c r="B7" t="s">
        <v>297</v>
      </c>
      <c r="C7" t="s">
        <v>248</v>
      </c>
      <c r="D7" s="5" t="s">
        <v>298</v>
      </c>
      <c r="F7" s="28">
        <v>44292</v>
      </c>
      <c r="G7" s="25">
        <v>0.58333333333333337</v>
      </c>
      <c r="H7" s="66" t="s">
        <v>24</v>
      </c>
      <c r="I7" s="64">
        <f t="shared" ref="I7:I12" si="0">F7 + 14</f>
        <v>44306</v>
      </c>
      <c r="J7" s="25"/>
      <c r="K7" s="84"/>
      <c r="L7" s="28" t="s">
        <v>263</v>
      </c>
      <c r="N7" s="28"/>
      <c r="O7" s="80" t="s">
        <v>137</v>
      </c>
    </row>
    <row r="8" spans="1:23" ht="16.5" customHeight="1" x14ac:dyDescent="0.4">
      <c r="A8" s="92" t="e" vm="5">
        <v>#VALUE!</v>
      </c>
      <c r="B8" t="s">
        <v>299</v>
      </c>
      <c r="C8" t="s">
        <v>22</v>
      </c>
      <c r="D8" s="19" t="s">
        <v>300</v>
      </c>
      <c r="F8" s="28">
        <v>44292</v>
      </c>
      <c r="G8" s="25">
        <v>0.58333333333333337</v>
      </c>
      <c r="H8" s="66" t="s">
        <v>24</v>
      </c>
      <c r="I8" s="64">
        <f t="shared" si="0"/>
        <v>44306</v>
      </c>
      <c r="J8" s="25"/>
      <c r="K8" s="84"/>
      <c r="L8" s="28" t="s">
        <v>263</v>
      </c>
      <c r="N8" s="28"/>
      <c r="O8" s="80" t="s">
        <v>137</v>
      </c>
    </row>
    <row r="9" spans="1:23" ht="15" customHeight="1" x14ac:dyDescent="0.3">
      <c r="A9" s="92" t="e" vm="6">
        <v>#VALUE!</v>
      </c>
      <c r="B9" s="80" t="s">
        <v>26</v>
      </c>
      <c r="C9" t="s">
        <v>22</v>
      </c>
      <c r="D9" s="21" t="s">
        <v>27</v>
      </c>
      <c r="F9" s="28">
        <v>44300</v>
      </c>
      <c r="G9" s="25"/>
      <c r="H9" s="59"/>
      <c r="I9" s="64">
        <f t="shared" si="0"/>
        <v>44314</v>
      </c>
      <c r="J9" s="25"/>
      <c r="K9" s="84"/>
      <c r="L9" s="28"/>
      <c r="N9" s="28"/>
      <c r="O9" s="22" t="s">
        <v>25</v>
      </c>
    </row>
    <row r="10" spans="1:23" ht="15" customHeight="1" x14ac:dyDescent="0.3">
      <c r="A10" s="92" t="s">
        <v>60</v>
      </c>
      <c r="B10" s="59" t="s">
        <v>61</v>
      </c>
      <c r="C10" t="s">
        <v>22</v>
      </c>
      <c r="D10" s="21" t="s">
        <v>62</v>
      </c>
      <c r="F10" s="28">
        <v>44300</v>
      </c>
      <c r="G10" s="25">
        <v>0.47916666666666669</v>
      </c>
      <c r="H10" s="59" t="s">
        <v>24</v>
      </c>
      <c r="I10" s="64">
        <f t="shared" si="0"/>
        <v>44314</v>
      </c>
      <c r="J10" s="25">
        <v>0.58333333333333337</v>
      </c>
      <c r="K10" s="84" t="s">
        <v>38</v>
      </c>
      <c r="L10" s="28">
        <v>44328</v>
      </c>
      <c r="N10" s="28"/>
      <c r="O10" s="4" t="s">
        <v>63</v>
      </c>
    </row>
    <row r="11" spans="1:23" ht="15" customHeight="1" x14ac:dyDescent="0.3">
      <c r="A11" s="92" t="s">
        <v>60</v>
      </c>
      <c r="B11" s="59" t="s">
        <v>64</v>
      </c>
      <c r="C11" t="s">
        <v>22</v>
      </c>
      <c r="D11" s="21" t="s">
        <v>65</v>
      </c>
      <c r="F11" s="64">
        <v>44300</v>
      </c>
      <c r="G11" s="65">
        <v>0.39583333333333331</v>
      </c>
      <c r="H11" s="59" t="s">
        <v>24</v>
      </c>
      <c r="I11" s="64">
        <f t="shared" si="0"/>
        <v>44314</v>
      </c>
      <c r="J11" s="25">
        <v>0.58333333333333337</v>
      </c>
      <c r="K11" s="84" t="s">
        <v>38</v>
      </c>
      <c r="L11" s="28"/>
      <c r="N11" s="28"/>
      <c r="O11" s="67" t="s">
        <v>66</v>
      </c>
    </row>
    <row r="12" spans="1:23" ht="15" customHeight="1" x14ac:dyDescent="0.3">
      <c r="A12" s="92" t="e" vm="6">
        <v>#VALUE!</v>
      </c>
      <c r="B12" s="59" t="s">
        <v>74</v>
      </c>
      <c r="C12" t="s">
        <v>22</v>
      </c>
      <c r="D12" s="21" t="s">
        <v>75</v>
      </c>
      <c r="F12" s="64">
        <v>44300</v>
      </c>
      <c r="G12" s="65">
        <v>0.4375</v>
      </c>
      <c r="H12" s="59" t="s">
        <v>24</v>
      </c>
      <c r="I12" s="28">
        <f t="shared" si="0"/>
        <v>44314</v>
      </c>
      <c r="J12" s="25">
        <v>0.39583333333333331</v>
      </c>
      <c r="K12" s="84" t="s">
        <v>24</v>
      </c>
      <c r="L12" s="28">
        <v>44333</v>
      </c>
      <c r="M12" s="32">
        <v>0.39583333333333331</v>
      </c>
      <c r="N12" s="28" t="s">
        <v>38</v>
      </c>
      <c r="O12" s="67" t="s">
        <v>63</v>
      </c>
    </row>
    <row r="13" spans="1:23" x14ac:dyDescent="0.3">
      <c r="A13" s="92" t="s">
        <v>60</v>
      </c>
      <c r="B13" s="59" t="s">
        <v>105</v>
      </c>
      <c r="C13" t="s">
        <v>22</v>
      </c>
      <c r="D13" s="21" t="s">
        <v>106</v>
      </c>
      <c r="F13" s="64">
        <v>44300</v>
      </c>
      <c r="G13" s="65">
        <v>0.47916666666666669</v>
      </c>
      <c r="H13" s="59" t="s">
        <v>38</v>
      </c>
      <c r="I13" s="64"/>
      <c r="J13" s="25"/>
      <c r="K13" s="84"/>
      <c r="L13" s="28"/>
      <c r="N13" s="28"/>
      <c r="O13" s="67" t="s">
        <v>63</v>
      </c>
    </row>
    <row r="14" spans="1:23" ht="15" customHeight="1" x14ac:dyDescent="0.3">
      <c r="A14" s="92" t="e" vm="6">
        <v>#VALUE!</v>
      </c>
      <c r="B14" s="59" t="s">
        <v>107</v>
      </c>
      <c r="C14" t="s">
        <v>22</v>
      </c>
      <c r="D14" s="21" t="s">
        <v>108</v>
      </c>
      <c r="F14" s="64">
        <v>44300</v>
      </c>
      <c r="G14" s="65">
        <v>0.4375</v>
      </c>
      <c r="H14" s="59" t="s">
        <v>38</v>
      </c>
      <c r="I14" s="64"/>
      <c r="J14" s="25"/>
      <c r="K14" s="84"/>
      <c r="L14" s="28"/>
      <c r="N14" s="28"/>
      <c r="O14" s="67" t="s">
        <v>63</v>
      </c>
    </row>
    <row r="15" spans="1:23" ht="18.75" customHeight="1" x14ac:dyDescent="0.3">
      <c r="A15" s="92" t="s">
        <v>152</v>
      </c>
      <c r="B15" s="59" t="s">
        <v>153</v>
      </c>
      <c r="C15" t="s">
        <v>22</v>
      </c>
      <c r="D15" s="21" t="s">
        <v>154</v>
      </c>
      <c r="F15" s="28">
        <v>44300</v>
      </c>
      <c r="G15" s="25">
        <v>0.59236111111111112</v>
      </c>
      <c r="H15" s="59" t="s">
        <v>24</v>
      </c>
      <c r="I15" s="64">
        <f>F15 + 14</f>
        <v>44314</v>
      </c>
      <c r="J15" s="25">
        <v>0.39583333333333331</v>
      </c>
      <c r="K15" s="84" t="s">
        <v>24</v>
      </c>
      <c r="L15" s="28">
        <v>44333</v>
      </c>
      <c r="M15" s="32">
        <v>0.39583333333333331</v>
      </c>
      <c r="N15" s="28" t="s">
        <v>24</v>
      </c>
      <c r="O15" t="s">
        <v>137</v>
      </c>
    </row>
    <row r="16" spans="1:23" ht="15" customHeight="1" x14ac:dyDescent="0.3">
      <c r="A16" s="92" t="s">
        <v>155</v>
      </c>
      <c r="B16" s="59" t="s">
        <v>156</v>
      </c>
      <c r="C16" t="s">
        <v>22</v>
      </c>
      <c r="D16" s="21" t="s">
        <v>157</v>
      </c>
      <c r="F16" s="64">
        <v>44300</v>
      </c>
      <c r="G16" s="65">
        <v>0.35416666666666669</v>
      </c>
      <c r="H16" s="59" t="s">
        <v>24</v>
      </c>
      <c r="I16" s="64">
        <f>F16 + 14</f>
        <v>44314</v>
      </c>
      <c r="J16" s="25">
        <v>0.39583333333333331</v>
      </c>
      <c r="K16" s="84" t="s">
        <v>24</v>
      </c>
      <c r="L16" s="28">
        <v>44333</v>
      </c>
      <c r="M16" s="32">
        <v>0.39583333333333331</v>
      </c>
      <c r="N16" s="28" t="s">
        <v>24</v>
      </c>
      <c r="O16" s="59" t="s">
        <v>137</v>
      </c>
    </row>
    <row r="17" spans="1:15" x14ac:dyDescent="0.3">
      <c r="A17" s="92" t="s">
        <v>158</v>
      </c>
      <c r="B17" s="59" t="s">
        <v>159</v>
      </c>
      <c r="C17" t="s">
        <v>160</v>
      </c>
      <c r="D17" s="21" t="s">
        <v>161</v>
      </c>
      <c r="F17" s="64">
        <v>44300</v>
      </c>
      <c r="G17" s="65">
        <v>0.58333333333333337</v>
      </c>
      <c r="H17" s="59" t="s">
        <v>24</v>
      </c>
      <c r="I17" s="64">
        <f>F17 + 14</f>
        <v>44314</v>
      </c>
      <c r="J17" s="25">
        <v>0.39583333333333331</v>
      </c>
      <c r="K17" s="84" t="s">
        <v>24</v>
      </c>
      <c r="L17" s="28">
        <v>44334</v>
      </c>
      <c r="M17" s="32">
        <v>0.39583333333333331</v>
      </c>
      <c r="N17" s="28" t="s">
        <v>24</v>
      </c>
      <c r="O17" s="59" t="s">
        <v>137</v>
      </c>
    </row>
    <row r="18" spans="1:15" ht="15" customHeight="1" x14ac:dyDescent="0.3">
      <c r="A18" s="92" t="e" vm="6">
        <v>#VALUE!</v>
      </c>
      <c r="B18" t="s">
        <v>301</v>
      </c>
      <c r="C18" t="s">
        <v>22</v>
      </c>
      <c r="D18" s="3" t="s">
        <v>302</v>
      </c>
      <c r="F18" s="28">
        <v>44300</v>
      </c>
      <c r="G18" s="25">
        <v>0.4375</v>
      </c>
      <c r="H18" s="59" t="s">
        <v>24</v>
      </c>
      <c r="I18" s="64">
        <f>F18 + 14</f>
        <v>44314</v>
      </c>
      <c r="J18" s="25">
        <v>0.58333333333333337</v>
      </c>
      <c r="K18" s="84" t="s">
        <v>24</v>
      </c>
      <c r="L18" s="28" t="s">
        <v>263</v>
      </c>
      <c r="N18" s="28"/>
      <c r="O18" s="80" t="s">
        <v>137</v>
      </c>
    </row>
    <row r="19" spans="1:15" ht="15" customHeight="1" x14ac:dyDescent="0.3">
      <c r="A19" s="92" t="e" vm="7">
        <v>#VALUE!</v>
      </c>
      <c r="B19" t="s">
        <v>50</v>
      </c>
      <c r="C19" t="s">
        <v>22</v>
      </c>
      <c r="D19" s="3" t="s">
        <v>51</v>
      </c>
      <c r="F19" s="28">
        <v>44301</v>
      </c>
      <c r="G19" s="25">
        <v>0.375</v>
      </c>
      <c r="H19" s="14" t="s">
        <v>38</v>
      </c>
      <c r="I19" s="29"/>
      <c r="J19" s="25"/>
      <c r="K19" s="84"/>
      <c r="L19" s="28"/>
      <c r="N19" s="28"/>
      <c r="O19" s="6" t="s">
        <v>39</v>
      </c>
    </row>
    <row r="20" spans="1:15" ht="15" customHeight="1" x14ac:dyDescent="0.3">
      <c r="A20" s="92" t="e" vm="3">
        <v>#VALUE!</v>
      </c>
      <c r="B20" s="8" t="s">
        <v>67</v>
      </c>
      <c r="C20" t="s">
        <v>22</v>
      </c>
      <c r="D20" s="3" t="s">
        <v>68</v>
      </c>
      <c r="F20" s="28">
        <v>44301</v>
      </c>
      <c r="G20" s="25">
        <v>0.375</v>
      </c>
      <c r="H20" s="59" t="s">
        <v>24</v>
      </c>
      <c r="I20" s="64">
        <f>F20 + 14</f>
        <v>44315</v>
      </c>
      <c r="J20" s="25">
        <v>0.58333333333333337</v>
      </c>
      <c r="K20" s="84" t="s">
        <v>38</v>
      </c>
      <c r="L20" s="28"/>
      <c r="N20" s="28"/>
      <c r="O20" s="4" t="s">
        <v>66</v>
      </c>
    </row>
    <row r="21" spans="1:15" x14ac:dyDescent="0.3">
      <c r="A21" s="92" t="e" vm="3">
        <v>#VALUE!</v>
      </c>
      <c r="B21" t="s">
        <v>146</v>
      </c>
      <c r="C21" t="s">
        <v>22</v>
      </c>
      <c r="D21" s="3" t="s">
        <v>147</v>
      </c>
      <c r="F21" s="28">
        <v>44301</v>
      </c>
      <c r="G21" s="25">
        <v>0.375</v>
      </c>
      <c r="H21" t="s">
        <v>24</v>
      </c>
      <c r="I21" s="28">
        <f>F21 + 14</f>
        <v>44315</v>
      </c>
      <c r="J21" s="25"/>
      <c r="K21" s="84" t="s">
        <v>24</v>
      </c>
      <c r="L21" s="28">
        <v>44333</v>
      </c>
      <c r="M21" s="32">
        <v>0.39583333333333331</v>
      </c>
      <c r="N21" s="28" t="s">
        <v>24</v>
      </c>
      <c r="O21" t="s">
        <v>137</v>
      </c>
    </row>
    <row r="22" spans="1:15" ht="16.5" customHeight="1" x14ac:dyDescent="0.3">
      <c r="A22" s="92" t="e" vm="3">
        <v>#VALUE!</v>
      </c>
      <c r="B22" t="s">
        <v>148</v>
      </c>
      <c r="C22" t="s">
        <v>22</v>
      </c>
      <c r="D22" s="3" t="s">
        <v>149</v>
      </c>
      <c r="F22" s="28">
        <v>44301</v>
      </c>
      <c r="G22" s="25">
        <v>0.375</v>
      </c>
      <c r="H22" t="s">
        <v>24</v>
      </c>
      <c r="I22" s="28">
        <f>F22 + 14</f>
        <v>44315</v>
      </c>
      <c r="J22" s="25">
        <v>0.58333333333333337</v>
      </c>
      <c r="K22" s="84" t="s">
        <v>24</v>
      </c>
      <c r="L22" s="28">
        <v>44333</v>
      </c>
      <c r="M22" s="32">
        <v>0.39583333333333331</v>
      </c>
      <c r="N22" s="28" t="s">
        <v>24</v>
      </c>
      <c r="O22" t="s">
        <v>137</v>
      </c>
    </row>
    <row r="23" spans="1:15" ht="15" customHeight="1" x14ac:dyDescent="0.3">
      <c r="A23" s="92" t="e" vm="2">
        <v>#VALUE!</v>
      </c>
      <c r="B23" s="59" t="s">
        <v>69</v>
      </c>
      <c r="C23" t="s">
        <v>22</v>
      </c>
      <c r="D23" s="21" t="s">
        <v>70</v>
      </c>
      <c r="F23" s="28">
        <v>44302</v>
      </c>
      <c r="G23" s="25" t="s">
        <v>71</v>
      </c>
      <c r="H23" s="66" t="s">
        <v>24</v>
      </c>
      <c r="I23" s="64">
        <f>F23 + 14</f>
        <v>44316</v>
      </c>
      <c r="J23" s="25">
        <v>0.58333333333333337</v>
      </c>
      <c r="K23" s="84" t="s">
        <v>24</v>
      </c>
      <c r="L23" s="28">
        <v>44333</v>
      </c>
      <c r="M23" s="32">
        <v>0.39583333333333331</v>
      </c>
      <c r="N23" s="28" t="s">
        <v>38</v>
      </c>
      <c r="O23" s="4" t="s">
        <v>63</v>
      </c>
    </row>
    <row r="24" spans="1:15" ht="16.5" customHeight="1" x14ac:dyDescent="0.3">
      <c r="A24" s="92" t="s">
        <v>109</v>
      </c>
      <c r="B24" s="59" t="s">
        <v>110</v>
      </c>
      <c r="C24" t="s">
        <v>22</v>
      </c>
      <c r="D24" s="21" t="s">
        <v>111</v>
      </c>
      <c r="F24" s="64">
        <v>44302</v>
      </c>
      <c r="G24" s="65">
        <v>0.60416666666666663</v>
      </c>
      <c r="H24" s="66" t="s">
        <v>38</v>
      </c>
      <c r="I24" s="64"/>
      <c r="J24" s="25"/>
      <c r="K24" s="84"/>
      <c r="L24" s="28"/>
      <c r="N24" s="28"/>
      <c r="O24" s="67" t="s">
        <v>63</v>
      </c>
    </row>
    <row r="25" spans="1:15" ht="16.5" customHeight="1" x14ac:dyDescent="0.3">
      <c r="A25" s="92" t="e" vm="8">
        <v>#VALUE!</v>
      </c>
      <c r="B25" t="s">
        <v>112</v>
      </c>
      <c r="C25" t="s">
        <v>22</v>
      </c>
      <c r="D25" s="3" t="s">
        <v>113</v>
      </c>
      <c r="F25" s="28">
        <v>44302</v>
      </c>
      <c r="G25" s="25"/>
      <c r="H25" s="59" t="s">
        <v>38</v>
      </c>
      <c r="I25" s="64"/>
      <c r="J25" s="25"/>
      <c r="K25" s="84"/>
      <c r="L25" s="28"/>
      <c r="N25" s="28"/>
      <c r="O25" s="4" t="s">
        <v>114</v>
      </c>
    </row>
    <row r="26" spans="1:15" ht="15" customHeight="1" x14ac:dyDescent="0.3">
      <c r="A26" s="92" t="e" vm="7">
        <v>#VALUE!</v>
      </c>
      <c r="B26" t="s">
        <v>162</v>
      </c>
      <c r="C26" t="s">
        <v>22</v>
      </c>
      <c r="D26" s="3" t="s">
        <v>163</v>
      </c>
      <c r="F26" s="28">
        <v>44302</v>
      </c>
      <c r="G26" s="25">
        <v>0.3125</v>
      </c>
      <c r="H26" s="66" t="s">
        <v>24</v>
      </c>
      <c r="I26" s="64">
        <v>44318</v>
      </c>
      <c r="J26" s="25">
        <v>0.39583333333333331</v>
      </c>
      <c r="K26" s="84" t="s">
        <v>24</v>
      </c>
      <c r="L26" s="28">
        <v>44333</v>
      </c>
      <c r="M26" s="32">
        <v>0.39583333333333331</v>
      </c>
      <c r="N26" s="28" t="s">
        <v>24</v>
      </c>
      <c r="O26" t="s">
        <v>137</v>
      </c>
    </row>
    <row r="27" spans="1:15" ht="15" customHeight="1" x14ac:dyDescent="0.3">
      <c r="A27" s="92" t="s">
        <v>52</v>
      </c>
      <c r="B27" s="59" t="s">
        <v>53</v>
      </c>
      <c r="C27" t="s">
        <v>22</v>
      </c>
      <c r="D27" s="21" t="s">
        <v>54</v>
      </c>
      <c r="F27" s="64">
        <v>44307</v>
      </c>
      <c r="G27" s="65"/>
      <c r="H27" s="59" t="s">
        <v>38</v>
      </c>
      <c r="I27" s="64"/>
      <c r="J27" s="25"/>
      <c r="K27" s="84"/>
      <c r="L27" s="28"/>
      <c r="N27" s="28"/>
      <c r="O27" s="78" t="s">
        <v>39</v>
      </c>
    </row>
    <row r="28" spans="1:15" ht="15" customHeight="1" x14ac:dyDescent="0.3">
      <c r="A28" s="92" t="s">
        <v>76</v>
      </c>
      <c r="B28" s="59" t="s">
        <v>77</v>
      </c>
      <c r="C28" t="s">
        <v>22</v>
      </c>
      <c r="D28" s="21" t="s">
        <v>78</v>
      </c>
      <c r="F28" s="64">
        <v>44307</v>
      </c>
      <c r="G28" s="65">
        <v>0.39583333333333331</v>
      </c>
      <c r="H28" s="59" t="s">
        <v>24</v>
      </c>
      <c r="I28" s="64">
        <v>44322</v>
      </c>
      <c r="J28" s="25">
        <v>0.39583333333333331</v>
      </c>
      <c r="K28" s="84" t="s">
        <v>38</v>
      </c>
      <c r="L28" s="28"/>
      <c r="N28" s="28"/>
      <c r="O28" s="67" t="s">
        <v>63</v>
      </c>
    </row>
    <row r="29" spans="1:15" ht="15" customHeight="1" x14ac:dyDescent="0.3">
      <c r="A29" s="92" t="e" vm="6">
        <v>#VALUE!</v>
      </c>
      <c r="B29" s="59" t="s">
        <v>115</v>
      </c>
      <c r="C29" t="s">
        <v>22</v>
      </c>
      <c r="D29" s="21" t="s">
        <v>116</v>
      </c>
      <c r="F29" s="64">
        <v>44307</v>
      </c>
      <c r="G29" s="65">
        <v>0.39583333333333331</v>
      </c>
      <c r="H29" s="66" t="s">
        <v>38</v>
      </c>
      <c r="I29" s="64"/>
      <c r="J29" s="25"/>
      <c r="K29" s="84"/>
      <c r="L29" s="28"/>
      <c r="N29" s="28"/>
      <c r="O29" s="67" t="s">
        <v>63</v>
      </c>
    </row>
    <row r="30" spans="1:15" ht="15" customHeight="1" x14ac:dyDescent="0.3">
      <c r="A30" s="92" t="s">
        <v>117</v>
      </c>
      <c r="B30" t="s">
        <v>164</v>
      </c>
      <c r="C30" t="s">
        <v>22</v>
      </c>
      <c r="D30" s="3" t="s">
        <v>165</v>
      </c>
      <c r="F30" s="28">
        <v>44307</v>
      </c>
      <c r="G30" s="25">
        <v>0.39583333333333331</v>
      </c>
      <c r="H30" t="s">
        <v>24</v>
      </c>
      <c r="I30" s="28">
        <v>44322</v>
      </c>
      <c r="J30" s="25">
        <v>0.39583333333333331</v>
      </c>
      <c r="K30" s="84" t="s">
        <v>24</v>
      </c>
      <c r="L30" s="28">
        <v>44396</v>
      </c>
      <c r="M30" s="32">
        <v>0.39583333333333331</v>
      </c>
      <c r="N30" s="28" t="s">
        <v>24</v>
      </c>
      <c r="O30" t="s">
        <v>137</v>
      </c>
    </row>
    <row r="31" spans="1:15" ht="15" customHeight="1" x14ac:dyDescent="0.3">
      <c r="A31" s="92" t="e" vm="9">
        <v>#VALUE!</v>
      </c>
      <c r="B31" t="s">
        <v>166</v>
      </c>
      <c r="C31" t="s">
        <v>22</v>
      </c>
      <c r="D31" s="3" t="s">
        <v>167</v>
      </c>
      <c r="F31" s="28">
        <v>44307</v>
      </c>
      <c r="G31" s="25">
        <v>0.375</v>
      </c>
      <c r="H31" t="s">
        <v>24</v>
      </c>
      <c r="I31" s="28">
        <v>44322</v>
      </c>
      <c r="J31" s="25">
        <v>0.39583333333333331</v>
      </c>
      <c r="K31" s="84" t="s">
        <v>24</v>
      </c>
      <c r="L31" s="28">
        <v>44396</v>
      </c>
      <c r="M31" s="32">
        <v>0.375</v>
      </c>
      <c r="N31" s="28" t="s">
        <v>24</v>
      </c>
      <c r="O31" t="s">
        <v>137</v>
      </c>
    </row>
    <row r="32" spans="1:15" ht="14.4" customHeight="1" x14ac:dyDescent="0.3">
      <c r="A32" s="92" t="e" vm="10">
        <v>#VALUE!</v>
      </c>
      <c r="B32" t="s">
        <v>36</v>
      </c>
      <c r="C32" t="s">
        <v>22</v>
      </c>
      <c r="D32" s="21" t="s">
        <v>37</v>
      </c>
      <c r="F32" s="28">
        <v>44314</v>
      </c>
      <c r="G32" s="25">
        <v>0.58333333333333337</v>
      </c>
      <c r="H32" s="59" t="s">
        <v>38</v>
      </c>
      <c r="I32" s="64">
        <v>44329</v>
      </c>
      <c r="J32" s="25">
        <v>0.39583333333333331</v>
      </c>
      <c r="K32" s="84" t="s">
        <v>24</v>
      </c>
      <c r="L32" s="28">
        <f>I32 + 14</f>
        <v>44343</v>
      </c>
      <c r="N32" s="28"/>
      <c r="O32" s="6" t="s">
        <v>39</v>
      </c>
    </row>
    <row r="33" spans="1:15" x14ac:dyDescent="0.3">
      <c r="A33" s="92" t="e" vm="5">
        <v>#VALUE!</v>
      </c>
      <c r="B33" t="s">
        <v>40</v>
      </c>
      <c r="C33" t="s">
        <v>22</v>
      </c>
      <c r="D33" s="3" t="s">
        <v>41</v>
      </c>
      <c r="F33" s="28">
        <v>44314</v>
      </c>
      <c r="G33" s="25">
        <v>0.58333333333333337</v>
      </c>
      <c r="H33" s="59" t="s">
        <v>24</v>
      </c>
      <c r="I33" s="64">
        <v>44329</v>
      </c>
      <c r="J33" s="25">
        <v>0.39583333333333331</v>
      </c>
      <c r="K33" s="84" t="s">
        <v>38</v>
      </c>
      <c r="L33" s="28">
        <f>I33 + 14</f>
        <v>44343</v>
      </c>
      <c r="N33" s="28"/>
      <c r="O33" s="6" t="s">
        <v>39</v>
      </c>
    </row>
    <row r="34" spans="1:15" x14ac:dyDescent="0.3">
      <c r="A34" s="92" t="e" vm="11">
        <v>#VALUE!</v>
      </c>
      <c r="B34" s="7" t="s">
        <v>79</v>
      </c>
      <c r="C34" t="s">
        <v>22</v>
      </c>
      <c r="D34" s="3" t="s">
        <v>80</v>
      </c>
      <c r="F34" s="28">
        <v>44314</v>
      </c>
      <c r="G34" s="25">
        <v>0.58333333333333337</v>
      </c>
      <c r="H34" s="59" t="s">
        <v>24</v>
      </c>
      <c r="I34" s="64">
        <v>44329</v>
      </c>
      <c r="J34" s="25">
        <v>0.39583333333333331</v>
      </c>
      <c r="K34" s="84" t="s">
        <v>38</v>
      </c>
      <c r="L34" s="28"/>
      <c r="N34" s="28"/>
      <c r="O34" s="4" t="s">
        <v>81</v>
      </c>
    </row>
    <row r="35" spans="1:15" x14ac:dyDescent="0.3">
      <c r="A35" s="92" t="e" vm="11">
        <v>#VALUE!</v>
      </c>
      <c r="B35" t="s">
        <v>82</v>
      </c>
      <c r="C35" t="s">
        <v>22</v>
      </c>
      <c r="D35" s="21" t="s">
        <v>83</v>
      </c>
      <c r="F35" s="28">
        <v>44314</v>
      </c>
      <c r="G35" s="25">
        <v>0.58333333333333337</v>
      </c>
      <c r="H35" s="59" t="s">
        <v>24</v>
      </c>
      <c r="I35" s="64">
        <v>44329</v>
      </c>
      <c r="J35" s="25">
        <v>0.39583333333333331</v>
      </c>
      <c r="K35" s="84" t="s">
        <v>38</v>
      </c>
      <c r="L35" s="28"/>
      <c r="N35" s="28"/>
      <c r="O35" s="4" t="s">
        <v>63</v>
      </c>
    </row>
    <row r="36" spans="1:15" x14ac:dyDescent="0.3">
      <c r="A36" s="92" t="e" vm="12">
        <v>#VALUE!</v>
      </c>
      <c r="B36" s="59" t="s">
        <v>84</v>
      </c>
      <c r="C36" t="s">
        <v>22</v>
      </c>
      <c r="D36" s="21" t="s">
        <v>85</v>
      </c>
      <c r="F36" s="28">
        <v>44314</v>
      </c>
      <c r="G36" s="25" t="s">
        <v>71</v>
      </c>
      <c r="H36" s="65" t="s">
        <v>24</v>
      </c>
      <c r="I36" s="64">
        <v>44329</v>
      </c>
      <c r="J36" s="25">
        <v>0.39583333333333331</v>
      </c>
      <c r="K36" s="84" t="s">
        <v>38</v>
      </c>
      <c r="L36" s="28">
        <f>I36 + 14</f>
        <v>44343</v>
      </c>
      <c r="N36" s="28"/>
      <c r="O36" s="4" t="s">
        <v>63</v>
      </c>
    </row>
    <row r="37" spans="1:15" ht="14.4" customHeight="1" x14ac:dyDescent="0.3">
      <c r="A37" s="92" t="e" vm="12">
        <v>#VALUE!</v>
      </c>
      <c r="B37" t="s">
        <v>86</v>
      </c>
      <c r="C37" t="s">
        <v>22</v>
      </c>
      <c r="D37" s="3" t="s">
        <v>87</v>
      </c>
      <c r="F37" s="28">
        <v>44314</v>
      </c>
      <c r="G37" s="25" t="s">
        <v>71</v>
      </c>
      <c r="H37" s="66" t="s">
        <v>24</v>
      </c>
      <c r="I37" s="64">
        <v>44329</v>
      </c>
      <c r="J37" s="25">
        <v>0.39583333333333331</v>
      </c>
      <c r="K37" s="84" t="s">
        <v>38</v>
      </c>
      <c r="L37" s="28"/>
      <c r="N37" s="28"/>
      <c r="O37" s="4" t="s">
        <v>63</v>
      </c>
    </row>
    <row r="38" spans="1:15" ht="15" customHeight="1" x14ac:dyDescent="0.3">
      <c r="A38" s="92" t="e" vm="12">
        <v>#VALUE!</v>
      </c>
      <c r="B38" t="s">
        <v>88</v>
      </c>
      <c r="C38" t="s">
        <v>22</v>
      </c>
      <c r="D38" s="3" t="s">
        <v>89</v>
      </c>
      <c r="F38" s="28">
        <v>44314</v>
      </c>
      <c r="G38" s="25" t="s">
        <v>71</v>
      </c>
      <c r="H38" s="66" t="s">
        <v>24</v>
      </c>
      <c r="I38" s="64">
        <v>44329</v>
      </c>
      <c r="J38" s="25">
        <v>0.39583333333333331</v>
      </c>
      <c r="K38" s="84" t="s">
        <v>38</v>
      </c>
      <c r="L38" s="28"/>
      <c r="N38" s="28"/>
      <c r="O38" s="4" t="s">
        <v>63</v>
      </c>
    </row>
    <row r="39" spans="1:15" x14ac:dyDescent="0.3">
      <c r="A39" s="92" t="e" vm="12">
        <v>#VALUE!</v>
      </c>
      <c r="B39" t="s">
        <v>90</v>
      </c>
      <c r="C39" t="s">
        <v>22</v>
      </c>
      <c r="D39" s="21" t="s">
        <v>91</v>
      </c>
      <c r="F39" s="28">
        <v>44314</v>
      </c>
      <c r="G39" s="25" t="s">
        <v>71</v>
      </c>
      <c r="H39" s="66" t="s">
        <v>24</v>
      </c>
      <c r="I39" s="64">
        <v>44329</v>
      </c>
      <c r="J39" s="25">
        <v>0.39583333333333331</v>
      </c>
      <c r="K39" s="84" t="s">
        <v>38</v>
      </c>
      <c r="L39" s="28"/>
      <c r="N39" s="28"/>
      <c r="O39" s="4" t="s">
        <v>63</v>
      </c>
    </row>
    <row r="40" spans="1:15" ht="15" customHeight="1" x14ac:dyDescent="0.3">
      <c r="A40" s="92"/>
      <c r="B40" t="s">
        <v>150</v>
      </c>
      <c r="C40" t="s">
        <v>22</v>
      </c>
      <c r="D40" s="3" t="s">
        <v>151</v>
      </c>
      <c r="F40" s="28">
        <v>44314</v>
      </c>
      <c r="G40" s="25">
        <v>0.39583333333333331</v>
      </c>
      <c r="H40" s="84" t="s">
        <v>24</v>
      </c>
      <c r="I40" s="28">
        <f t="shared" ref="I40:I45" si="1">F40 + 14</f>
        <v>44328</v>
      </c>
      <c r="J40" s="25">
        <v>0.58333333333333337</v>
      </c>
      <c r="K40" s="84" t="s">
        <v>24</v>
      </c>
      <c r="L40" s="28">
        <v>44396</v>
      </c>
      <c r="M40" s="32">
        <v>0.375</v>
      </c>
      <c r="N40" s="28" t="s">
        <v>24</v>
      </c>
      <c r="O40" t="s">
        <v>137</v>
      </c>
    </row>
    <row r="41" spans="1:15" ht="15" customHeight="1" x14ac:dyDescent="0.3">
      <c r="A41" s="92" t="s">
        <v>168</v>
      </c>
      <c r="B41" t="s">
        <v>169</v>
      </c>
      <c r="C41" t="s">
        <v>22</v>
      </c>
      <c r="D41" s="3" t="s">
        <v>170</v>
      </c>
      <c r="F41" s="28">
        <v>44314</v>
      </c>
      <c r="G41" s="25">
        <v>0.39583333333333331</v>
      </c>
      <c r="H41" s="59" t="s">
        <v>24</v>
      </c>
      <c r="I41" s="64">
        <f t="shared" si="1"/>
        <v>44328</v>
      </c>
      <c r="J41" s="25">
        <v>0.39583333333333331</v>
      </c>
      <c r="K41" s="84" t="s">
        <v>24</v>
      </c>
      <c r="L41" s="28">
        <v>44396</v>
      </c>
      <c r="M41" s="32">
        <v>0.39583333333333331</v>
      </c>
      <c r="N41" s="28" t="s">
        <v>24</v>
      </c>
      <c r="O41" t="s">
        <v>137</v>
      </c>
    </row>
    <row r="42" spans="1:15" ht="15" customHeight="1" x14ac:dyDescent="0.3">
      <c r="A42" s="92" t="s">
        <v>76</v>
      </c>
      <c r="B42" t="s">
        <v>171</v>
      </c>
      <c r="C42" t="s">
        <v>22</v>
      </c>
      <c r="D42" s="3" t="s">
        <v>172</v>
      </c>
      <c r="F42" s="28">
        <v>44314</v>
      </c>
      <c r="G42" s="25">
        <v>0.58333333333333337</v>
      </c>
      <c r="H42" s="59" t="s">
        <v>24</v>
      </c>
      <c r="I42" s="64">
        <f t="shared" si="1"/>
        <v>44328</v>
      </c>
      <c r="J42" s="25">
        <v>0.39583333333333331</v>
      </c>
      <c r="K42" s="84" t="s">
        <v>24</v>
      </c>
      <c r="L42" s="28">
        <v>44396</v>
      </c>
      <c r="M42" s="32">
        <v>0.375</v>
      </c>
      <c r="N42" s="28" t="s">
        <v>24</v>
      </c>
      <c r="O42" t="s">
        <v>137</v>
      </c>
    </row>
    <row r="43" spans="1:15" ht="15" customHeight="1" x14ac:dyDescent="0.3">
      <c r="A43" s="92" t="s">
        <v>173</v>
      </c>
      <c r="B43" t="s">
        <v>174</v>
      </c>
      <c r="C43" t="s">
        <v>22</v>
      </c>
      <c r="D43" s="3" t="s">
        <v>175</v>
      </c>
      <c r="F43" s="28">
        <v>44314</v>
      </c>
      <c r="G43" s="25">
        <v>0.58333333333333337</v>
      </c>
      <c r="H43" t="s">
        <v>24</v>
      </c>
      <c r="I43" s="28">
        <f t="shared" si="1"/>
        <v>44328</v>
      </c>
      <c r="J43" s="25">
        <v>0.39583333333333331</v>
      </c>
      <c r="K43" s="84" t="s">
        <v>24</v>
      </c>
      <c r="L43" s="28">
        <v>44396</v>
      </c>
      <c r="M43" s="32">
        <v>0.375</v>
      </c>
      <c r="N43" s="28" t="s">
        <v>24</v>
      </c>
      <c r="O43" t="s">
        <v>137</v>
      </c>
    </row>
    <row r="44" spans="1:15" x14ac:dyDescent="0.3">
      <c r="A44" s="92" t="s">
        <v>176</v>
      </c>
      <c r="B44" t="s">
        <v>177</v>
      </c>
      <c r="C44" t="s">
        <v>22</v>
      </c>
      <c r="D44" s="21" t="s">
        <v>178</v>
      </c>
      <c r="F44" s="28">
        <v>44314</v>
      </c>
      <c r="G44" s="25">
        <v>0.58333333333333337</v>
      </c>
      <c r="H44" t="s">
        <v>24</v>
      </c>
      <c r="I44" s="28">
        <f t="shared" si="1"/>
        <v>44328</v>
      </c>
      <c r="J44" s="25">
        <v>0.39583333333333331</v>
      </c>
      <c r="K44" s="84" t="s">
        <v>24</v>
      </c>
      <c r="L44" s="28">
        <v>44396</v>
      </c>
      <c r="M44" s="32">
        <v>0.39583333333333331</v>
      </c>
      <c r="N44" s="28" t="s">
        <v>24</v>
      </c>
      <c r="O44" t="s">
        <v>137</v>
      </c>
    </row>
    <row r="45" spans="1:15" ht="15" customHeight="1" x14ac:dyDescent="0.3">
      <c r="A45" s="92" t="e" vm="11">
        <v>#VALUE!</v>
      </c>
      <c r="B45" s="59" t="s">
        <v>179</v>
      </c>
      <c r="C45" t="s">
        <v>22</v>
      </c>
      <c r="D45" s="21" t="s">
        <v>180</v>
      </c>
      <c r="F45" s="64">
        <v>44314</v>
      </c>
      <c r="G45" s="65">
        <v>0.58333333333333337</v>
      </c>
      <c r="H45" s="59" t="s">
        <v>24</v>
      </c>
      <c r="I45" s="28">
        <f t="shared" si="1"/>
        <v>44328</v>
      </c>
      <c r="J45" s="25">
        <v>0.39583333333333331</v>
      </c>
      <c r="K45" s="84" t="s">
        <v>24</v>
      </c>
      <c r="L45" s="28">
        <v>44396</v>
      </c>
      <c r="M45" s="32">
        <v>0.58333333333333337</v>
      </c>
      <c r="N45" s="28" t="s">
        <v>24</v>
      </c>
      <c r="O45" s="59" t="s">
        <v>137</v>
      </c>
    </row>
    <row r="46" spans="1:15" ht="15" customHeight="1" x14ac:dyDescent="0.3">
      <c r="A46" s="92" t="e" vm="12">
        <v>#VALUE!</v>
      </c>
      <c r="B46" t="s">
        <v>181</v>
      </c>
      <c r="C46" t="s">
        <v>22</v>
      </c>
      <c r="D46" s="3" t="s">
        <v>182</v>
      </c>
      <c r="F46" s="28">
        <v>44314</v>
      </c>
      <c r="G46" s="25" t="s">
        <v>71</v>
      </c>
      <c r="H46" s="84" t="s">
        <v>24</v>
      </c>
      <c r="I46" s="28">
        <v>44329</v>
      </c>
      <c r="J46" s="25">
        <v>0.39583333333333331</v>
      </c>
      <c r="K46" s="84" t="s">
        <v>24</v>
      </c>
      <c r="L46" s="28">
        <v>44396</v>
      </c>
      <c r="M46" s="32">
        <v>0.58333333333333337</v>
      </c>
      <c r="N46" s="28" t="s">
        <v>24</v>
      </c>
      <c r="O46" t="s">
        <v>137</v>
      </c>
    </row>
    <row r="47" spans="1:15" ht="15" customHeight="1" x14ac:dyDescent="0.3">
      <c r="A47" s="92" t="e" vm="12">
        <v>#VALUE!</v>
      </c>
      <c r="B47" t="s">
        <v>183</v>
      </c>
      <c r="C47" t="s">
        <v>22</v>
      </c>
      <c r="D47" s="3" t="s">
        <v>184</v>
      </c>
      <c r="F47" s="28">
        <v>44314</v>
      </c>
      <c r="G47" s="25" t="s">
        <v>71</v>
      </c>
      <c r="H47" s="66" t="s">
        <v>24</v>
      </c>
      <c r="I47" s="64">
        <v>44329</v>
      </c>
      <c r="J47" s="25">
        <v>0.39583333333333331</v>
      </c>
      <c r="K47" s="84" t="s">
        <v>24</v>
      </c>
      <c r="L47" s="28">
        <v>44396</v>
      </c>
      <c r="M47" s="32">
        <v>0.58333333333333337</v>
      </c>
      <c r="N47" s="28" t="s">
        <v>24</v>
      </c>
      <c r="O47" t="s">
        <v>137</v>
      </c>
    </row>
    <row r="48" spans="1:15" ht="15" customHeight="1" x14ac:dyDescent="0.3">
      <c r="A48" s="92" t="e" vm="12">
        <v>#VALUE!</v>
      </c>
      <c r="B48" t="s">
        <v>185</v>
      </c>
      <c r="C48" t="s">
        <v>22</v>
      </c>
      <c r="D48" s="3" t="s">
        <v>186</v>
      </c>
      <c r="F48" s="28">
        <v>44314</v>
      </c>
      <c r="G48" s="25" t="s">
        <v>71</v>
      </c>
      <c r="H48" s="66" t="s">
        <v>24</v>
      </c>
      <c r="I48" s="64">
        <v>44329</v>
      </c>
      <c r="J48" s="25">
        <v>0.39583333333333331</v>
      </c>
      <c r="K48" s="84" t="s">
        <v>24</v>
      </c>
      <c r="L48" s="28">
        <v>44396</v>
      </c>
      <c r="M48" s="32">
        <v>0.58333333333333337</v>
      </c>
      <c r="N48" s="28" t="s">
        <v>24</v>
      </c>
      <c r="O48" t="s">
        <v>137</v>
      </c>
    </row>
    <row r="49" spans="1:15" ht="15" customHeight="1" x14ac:dyDescent="0.3">
      <c r="A49" s="92" t="e" vm="11">
        <v>#VALUE!</v>
      </c>
      <c r="B49" t="s">
        <v>187</v>
      </c>
      <c r="C49" t="s">
        <v>22</v>
      </c>
      <c r="D49" s="3" t="s">
        <v>188</v>
      </c>
      <c r="F49" s="28">
        <v>44314</v>
      </c>
      <c r="G49" s="25" t="s">
        <v>71</v>
      </c>
      <c r="H49" s="59" t="s">
        <v>24</v>
      </c>
      <c r="I49" s="64">
        <v>44329</v>
      </c>
      <c r="J49" s="25">
        <v>0.39583333333333331</v>
      </c>
      <c r="K49" s="84" t="s">
        <v>24</v>
      </c>
      <c r="L49" s="28">
        <f>I49 + 14</f>
        <v>44343</v>
      </c>
      <c r="N49" s="28"/>
      <c r="O49" t="s">
        <v>137</v>
      </c>
    </row>
    <row r="50" spans="1:15" ht="15" customHeight="1" x14ac:dyDescent="0.3">
      <c r="A50" s="92" t="s">
        <v>117</v>
      </c>
      <c r="B50" t="s">
        <v>118</v>
      </c>
      <c r="C50" t="s">
        <v>119</v>
      </c>
      <c r="D50" s="21" t="s">
        <v>120</v>
      </c>
      <c r="F50" s="28">
        <v>44319</v>
      </c>
      <c r="G50" s="25">
        <v>0.39583333333333331</v>
      </c>
      <c r="H50" s="59" t="s">
        <v>38</v>
      </c>
      <c r="I50" s="64"/>
      <c r="J50" s="25"/>
      <c r="K50" s="84"/>
      <c r="L50" s="28"/>
      <c r="N50" s="28"/>
      <c r="O50" s="4" t="s">
        <v>114</v>
      </c>
    </row>
    <row r="51" spans="1:15" ht="15" customHeight="1" x14ac:dyDescent="0.3">
      <c r="A51" s="92" t="s">
        <v>176</v>
      </c>
      <c r="B51" t="s">
        <v>189</v>
      </c>
      <c r="C51" t="s">
        <v>22</v>
      </c>
      <c r="D51" s="3" t="s">
        <v>190</v>
      </c>
      <c r="F51" s="28">
        <v>44319</v>
      </c>
      <c r="G51" s="25">
        <v>0.39583333333333331</v>
      </c>
      <c r="H51" s="59" t="s">
        <v>24</v>
      </c>
      <c r="I51" s="64">
        <f>F51 + 14</f>
        <v>44333</v>
      </c>
      <c r="J51" s="25">
        <v>0.39583333333333331</v>
      </c>
      <c r="K51" s="84" t="s">
        <v>24</v>
      </c>
      <c r="L51" s="28">
        <v>44396</v>
      </c>
      <c r="M51" s="25">
        <v>0.39583333333333331</v>
      </c>
      <c r="N51" s="28" t="s">
        <v>24</v>
      </c>
      <c r="O51" t="s">
        <v>137</v>
      </c>
    </row>
    <row r="52" spans="1:15" x14ac:dyDescent="0.3">
      <c r="A52" s="92" t="s">
        <v>117</v>
      </c>
      <c r="B52" t="s">
        <v>191</v>
      </c>
      <c r="C52" t="s">
        <v>192</v>
      </c>
      <c r="D52" s="3" t="s">
        <v>193</v>
      </c>
      <c r="F52" s="28">
        <v>44319</v>
      </c>
      <c r="G52" s="25">
        <v>0.39583333333333331</v>
      </c>
      <c r="H52" s="59" t="s">
        <v>24</v>
      </c>
      <c r="I52" s="64">
        <f>F52 + 15</f>
        <v>44334</v>
      </c>
      <c r="J52" s="25">
        <v>0.39583333333333331</v>
      </c>
      <c r="K52" s="84" t="s">
        <v>24</v>
      </c>
      <c r="L52" s="28">
        <v>44396</v>
      </c>
      <c r="M52" s="25">
        <v>0.39583333333333331</v>
      </c>
      <c r="N52" s="28" t="s">
        <v>24</v>
      </c>
      <c r="O52" t="s">
        <v>137</v>
      </c>
    </row>
    <row r="53" spans="1:15" ht="15" customHeight="1" x14ac:dyDescent="0.3">
      <c r="A53" s="92" t="e" vm="13">
        <v>#VALUE!</v>
      </c>
      <c r="B53" t="s">
        <v>42</v>
      </c>
      <c r="C53" t="s">
        <v>22</v>
      </c>
      <c r="D53" s="3" t="s">
        <v>43</v>
      </c>
      <c r="F53" s="28">
        <v>44320</v>
      </c>
      <c r="G53" s="25">
        <v>0.39583333333333331</v>
      </c>
      <c r="H53" s="59" t="s">
        <v>24</v>
      </c>
      <c r="I53" s="64">
        <f>F53 + 14</f>
        <v>44334</v>
      </c>
      <c r="J53" s="25">
        <v>0.39583333333333331</v>
      </c>
      <c r="K53" s="84" t="s">
        <v>38</v>
      </c>
      <c r="L53" s="28"/>
      <c r="N53" s="28"/>
      <c r="O53" s="6" t="s">
        <v>39</v>
      </c>
    </row>
    <row r="54" spans="1:15" ht="15" customHeight="1" x14ac:dyDescent="0.3">
      <c r="A54" s="92" t="e" vm="14">
        <v>#VALUE!</v>
      </c>
      <c r="B54" t="s">
        <v>55</v>
      </c>
      <c r="C54" t="s">
        <v>22</v>
      </c>
      <c r="D54" s="21" t="s">
        <v>56</v>
      </c>
      <c r="F54" s="28">
        <v>44320</v>
      </c>
      <c r="G54" s="25">
        <v>0.39583333333333331</v>
      </c>
      <c r="H54" s="59" t="s">
        <v>38</v>
      </c>
      <c r="I54" s="64"/>
      <c r="J54" s="25"/>
      <c r="K54" s="84"/>
      <c r="L54" s="28"/>
      <c r="N54" s="28"/>
      <c r="O54" s="6" t="s">
        <v>39</v>
      </c>
    </row>
    <row r="55" spans="1:15" ht="15" customHeight="1" x14ac:dyDescent="0.3">
      <c r="A55" s="92" t="s">
        <v>57</v>
      </c>
      <c r="B55" t="s">
        <v>58</v>
      </c>
      <c r="C55" t="s">
        <v>22</v>
      </c>
      <c r="D55" s="21" t="s">
        <v>59</v>
      </c>
      <c r="F55" s="28">
        <v>44320</v>
      </c>
      <c r="G55" s="25">
        <v>0.39583333333333331</v>
      </c>
      <c r="H55" s="59" t="s">
        <v>38</v>
      </c>
      <c r="I55" s="64"/>
      <c r="J55" s="25"/>
      <c r="K55" s="84"/>
      <c r="L55" s="28"/>
      <c r="N55" s="28"/>
      <c r="O55" s="6" t="s">
        <v>39</v>
      </c>
    </row>
    <row r="56" spans="1:15" ht="15" customHeight="1" x14ac:dyDescent="0.3">
      <c r="A56" s="92" t="e" vm="11">
        <v>#VALUE!</v>
      </c>
      <c r="B56" t="s">
        <v>92</v>
      </c>
      <c r="C56" t="s">
        <v>22</v>
      </c>
      <c r="D56" s="3" t="s">
        <v>93</v>
      </c>
      <c r="F56" s="28">
        <v>44320</v>
      </c>
      <c r="G56" s="25">
        <v>0.39583333333333331</v>
      </c>
      <c r="H56" s="59" t="s">
        <v>24</v>
      </c>
      <c r="I56" s="64">
        <f>F56 + 15</f>
        <v>44335</v>
      </c>
      <c r="J56" s="25">
        <v>0.39583333333333331</v>
      </c>
      <c r="K56" s="84" t="s">
        <v>38</v>
      </c>
      <c r="L56" s="28"/>
      <c r="N56" s="28"/>
      <c r="O56" s="4" t="s">
        <v>63</v>
      </c>
    </row>
    <row r="57" spans="1:15" x14ac:dyDescent="0.3">
      <c r="A57" s="92" t="e" vm="11">
        <v>#VALUE!</v>
      </c>
      <c r="B57" s="59" t="s">
        <v>121</v>
      </c>
      <c r="C57" t="s">
        <v>22</v>
      </c>
      <c r="D57" s="21" t="s">
        <v>122</v>
      </c>
      <c r="F57" s="28">
        <v>44320</v>
      </c>
      <c r="G57" s="25">
        <v>0.4375</v>
      </c>
      <c r="H57" s="59" t="s">
        <v>38</v>
      </c>
      <c r="I57" s="64"/>
      <c r="J57" s="25"/>
      <c r="K57" s="84"/>
      <c r="L57" s="28"/>
      <c r="N57" s="28"/>
      <c r="O57" s="4" t="s">
        <v>63</v>
      </c>
    </row>
    <row r="58" spans="1:15" ht="16.5" customHeight="1" x14ac:dyDescent="0.3">
      <c r="A58" s="92" t="e" vm="15">
        <v>#VALUE!</v>
      </c>
      <c r="B58" s="59" t="s">
        <v>123</v>
      </c>
      <c r="C58" t="s">
        <v>22</v>
      </c>
      <c r="D58" s="21" t="s">
        <v>124</v>
      </c>
      <c r="F58" s="64">
        <v>44320</v>
      </c>
      <c r="G58" s="65">
        <v>0.39583333333333331</v>
      </c>
      <c r="H58" s="59" t="s">
        <v>38</v>
      </c>
      <c r="I58" s="64"/>
      <c r="J58" s="25"/>
      <c r="K58" s="84"/>
      <c r="L58" s="28"/>
      <c r="N58" s="28"/>
      <c r="O58" s="67" t="s">
        <v>63</v>
      </c>
    </row>
    <row r="59" spans="1:15" x14ac:dyDescent="0.3">
      <c r="A59" s="92" t="e" vm="16">
        <v>#VALUE!</v>
      </c>
      <c r="B59" t="s">
        <v>140</v>
      </c>
      <c r="C59" t="s">
        <v>22</v>
      </c>
      <c r="D59" s="3" t="s">
        <v>141</v>
      </c>
      <c r="F59" s="28">
        <v>44320</v>
      </c>
      <c r="G59" s="25" t="s">
        <v>71</v>
      </c>
      <c r="H59" s="66" t="s">
        <v>24</v>
      </c>
      <c r="I59" s="64">
        <v>44344</v>
      </c>
      <c r="J59" s="25">
        <v>0.39583333333333331</v>
      </c>
      <c r="K59" s="84" t="s">
        <v>24</v>
      </c>
      <c r="L59" s="28">
        <v>44396</v>
      </c>
      <c r="M59" s="32">
        <v>0.375</v>
      </c>
      <c r="N59" s="28" t="s">
        <v>24</v>
      </c>
      <c r="O59" s="80" t="s">
        <v>137</v>
      </c>
    </row>
    <row r="60" spans="1:15" x14ac:dyDescent="0.3">
      <c r="A60" s="92" t="s">
        <v>176</v>
      </c>
      <c r="B60" t="s">
        <v>194</v>
      </c>
      <c r="C60" t="s">
        <v>22</v>
      </c>
      <c r="D60" s="3" t="s">
        <v>195</v>
      </c>
      <c r="F60" s="28">
        <v>44320</v>
      </c>
      <c r="G60" s="25">
        <v>0.39583333333333331</v>
      </c>
      <c r="H60" t="s">
        <v>24</v>
      </c>
      <c r="I60" s="28">
        <f>F60 + 14</f>
        <v>44334</v>
      </c>
      <c r="J60" s="25">
        <v>0.39583333333333331</v>
      </c>
      <c r="K60" s="84" t="s">
        <v>24</v>
      </c>
      <c r="L60" s="28">
        <v>44396</v>
      </c>
      <c r="M60" s="32">
        <v>0.39583333333333331</v>
      </c>
      <c r="N60" s="28" t="s">
        <v>24</v>
      </c>
      <c r="O60" t="s">
        <v>137</v>
      </c>
    </row>
    <row r="61" spans="1:15" ht="15" customHeight="1" x14ac:dyDescent="0.3">
      <c r="A61" s="92" t="s">
        <v>57</v>
      </c>
      <c r="B61" t="s">
        <v>196</v>
      </c>
      <c r="C61" t="s">
        <v>22</v>
      </c>
      <c r="D61" s="3" t="s">
        <v>197</v>
      </c>
      <c r="F61" s="28">
        <v>44320</v>
      </c>
      <c r="G61" s="25">
        <v>0.39583333333333331</v>
      </c>
      <c r="H61" t="s">
        <v>24</v>
      </c>
      <c r="I61" s="28">
        <f>F61 + 14</f>
        <v>44334</v>
      </c>
      <c r="J61" s="25">
        <v>0.39583333333333331</v>
      </c>
      <c r="K61" s="84" t="s">
        <v>24</v>
      </c>
      <c r="L61" s="28">
        <v>44396</v>
      </c>
      <c r="M61" s="32">
        <v>0.375</v>
      </c>
      <c r="N61" s="28" t="s">
        <v>24</v>
      </c>
      <c r="O61" t="s">
        <v>137</v>
      </c>
    </row>
    <row r="62" spans="1:15" ht="15" customHeight="1" x14ac:dyDescent="0.3">
      <c r="A62" s="92" t="e" vm="17">
        <v>#VALUE!</v>
      </c>
      <c r="B62" t="s">
        <v>198</v>
      </c>
      <c r="C62" t="s">
        <v>22</v>
      </c>
      <c r="D62" s="3" t="s">
        <v>199</v>
      </c>
      <c r="F62" s="28">
        <v>44320</v>
      </c>
      <c r="G62" s="25">
        <v>0.39583333333333331</v>
      </c>
      <c r="H62" t="s">
        <v>24</v>
      </c>
      <c r="I62" s="28">
        <f>F62 + 14</f>
        <v>44334</v>
      </c>
      <c r="J62" s="25">
        <v>0.39583333333333331</v>
      </c>
      <c r="K62" s="84" t="s">
        <v>24</v>
      </c>
      <c r="L62" s="28">
        <v>44396</v>
      </c>
      <c r="M62" s="32">
        <v>0.52083333333333337</v>
      </c>
      <c r="N62" s="28" t="s">
        <v>24</v>
      </c>
      <c r="O62" t="s">
        <v>137</v>
      </c>
    </row>
    <row r="63" spans="1:15" ht="15" customHeight="1" x14ac:dyDescent="0.3">
      <c r="A63" s="92" t="e" vm="17">
        <v>#VALUE!</v>
      </c>
      <c r="B63" s="59" t="s">
        <v>200</v>
      </c>
      <c r="C63" t="s">
        <v>22</v>
      </c>
      <c r="D63" s="21" t="s">
        <v>201</v>
      </c>
      <c r="F63" s="28">
        <v>44320</v>
      </c>
      <c r="G63" s="25">
        <v>0.4375</v>
      </c>
      <c r="H63" s="59" t="s">
        <v>24</v>
      </c>
      <c r="I63" s="28">
        <f>F63 + 14</f>
        <v>44334</v>
      </c>
      <c r="J63" s="25">
        <v>0.39583333333333331</v>
      </c>
      <c r="K63" s="84" t="s">
        <v>24</v>
      </c>
      <c r="L63" s="28">
        <v>44396</v>
      </c>
      <c r="M63" s="32">
        <v>0.52083333333333337</v>
      </c>
      <c r="N63" s="28" t="s">
        <v>24</v>
      </c>
      <c r="O63" t="s">
        <v>137</v>
      </c>
    </row>
    <row r="64" spans="1:15" ht="16.5" customHeight="1" x14ac:dyDescent="0.3">
      <c r="A64" s="92" t="e" vm="17">
        <v>#VALUE!</v>
      </c>
      <c r="B64" s="59" t="s">
        <v>202</v>
      </c>
      <c r="C64" t="s">
        <v>22</v>
      </c>
      <c r="D64" s="21" t="s">
        <v>203</v>
      </c>
      <c r="F64" s="64">
        <v>44320</v>
      </c>
      <c r="G64" s="65">
        <v>0.4375</v>
      </c>
      <c r="H64" s="59" t="s">
        <v>24</v>
      </c>
      <c r="I64" s="28">
        <f>F64 + 14</f>
        <v>44334</v>
      </c>
      <c r="J64" s="25">
        <v>0.39583333333333331</v>
      </c>
      <c r="K64" s="84" t="s">
        <v>24</v>
      </c>
      <c r="L64" s="28">
        <v>44396</v>
      </c>
      <c r="M64" s="32">
        <v>0.52083333333333337</v>
      </c>
      <c r="N64" s="28" t="s">
        <v>24</v>
      </c>
      <c r="O64" s="59" t="s">
        <v>137</v>
      </c>
    </row>
    <row r="65" spans="1:15" ht="15" customHeight="1" x14ac:dyDescent="0.3">
      <c r="A65" s="92" t="e" vm="11">
        <v>#VALUE!</v>
      </c>
      <c r="B65" t="s">
        <v>204</v>
      </c>
      <c r="C65" t="s">
        <v>22</v>
      </c>
      <c r="D65" s="21" t="s">
        <v>205</v>
      </c>
      <c r="F65" s="28">
        <v>44320</v>
      </c>
      <c r="G65" s="25">
        <v>0.39583333333333331</v>
      </c>
      <c r="H65" s="59" t="s">
        <v>24</v>
      </c>
      <c r="I65" s="64">
        <f>F65 + 15</f>
        <v>44335</v>
      </c>
      <c r="J65" s="25">
        <v>0.39583333333333331</v>
      </c>
      <c r="K65" s="84" t="s">
        <v>24</v>
      </c>
      <c r="L65" s="28">
        <v>44396</v>
      </c>
      <c r="M65" s="32">
        <v>0.625</v>
      </c>
      <c r="N65" s="28" t="s">
        <v>24</v>
      </c>
      <c r="O65" t="s">
        <v>137</v>
      </c>
    </row>
    <row r="66" spans="1:15" ht="15" customHeight="1" x14ac:dyDescent="0.3">
      <c r="A66" s="92" t="e" vm="11">
        <v>#VALUE!</v>
      </c>
      <c r="B66" t="s">
        <v>206</v>
      </c>
      <c r="C66" t="s">
        <v>22</v>
      </c>
      <c r="D66" s="3" t="s">
        <v>207</v>
      </c>
      <c r="F66" s="28">
        <v>44320</v>
      </c>
      <c r="G66" s="25">
        <v>0.58333333333333337</v>
      </c>
      <c r="H66" s="59" t="s">
        <v>24</v>
      </c>
      <c r="I66" s="64">
        <f>F66 + 15</f>
        <v>44335</v>
      </c>
      <c r="J66" s="25">
        <v>0.39583333333333331</v>
      </c>
      <c r="K66" s="84" t="s">
        <v>24</v>
      </c>
      <c r="L66" s="28">
        <v>44396</v>
      </c>
      <c r="M66" s="32">
        <v>0.60416666666666663</v>
      </c>
      <c r="N66" s="28" t="s">
        <v>24</v>
      </c>
      <c r="O66" t="s">
        <v>137</v>
      </c>
    </row>
    <row r="67" spans="1:15" ht="15" customHeight="1" x14ac:dyDescent="0.3">
      <c r="A67" s="92" t="e" vm="5">
        <v>#VALUE!</v>
      </c>
      <c r="B67" s="59" t="s">
        <v>247</v>
      </c>
      <c r="C67" t="s">
        <v>248</v>
      </c>
      <c r="D67" s="21" t="s">
        <v>249</v>
      </c>
      <c r="F67" s="64">
        <v>44320</v>
      </c>
      <c r="G67" s="65">
        <v>0.39583333333333331</v>
      </c>
      <c r="H67" s="59" t="s">
        <v>24</v>
      </c>
      <c r="I67" s="64">
        <f>F67 + 14</f>
        <v>44334</v>
      </c>
      <c r="J67" s="25"/>
      <c r="K67" s="84"/>
      <c r="L67" s="28">
        <f>I67 + 14</f>
        <v>44348</v>
      </c>
      <c r="N67" s="28"/>
      <c r="O67" s="59" t="s">
        <v>137</v>
      </c>
    </row>
    <row r="68" spans="1:15" ht="15" customHeight="1" x14ac:dyDescent="0.3">
      <c r="A68" s="92" t="s">
        <v>250</v>
      </c>
      <c r="B68" t="s">
        <v>251</v>
      </c>
      <c r="C68" t="s">
        <v>22</v>
      </c>
      <c r="D68" s="3" t="s">
        <v>252</v>
      </c>
      <c r="F68" s="28">
        <v>44320</v>
      </c>
      <c r="G68" s="25">
        <v>0.39583333333333331</v>
      </c>
      <c r="H68" s="59" t="s">
        <v>24</v>
      </c>
      <c r="I68" s="64">
        <f>F68 + 14</f>
        <v>44334</v>
      </c>
      <c r="J68" s="25"/>
      <c r="K68" s="84"/>
      <c r="L68" s="28">
        <f>I68 + 14</f>
        <v>44348</v>
      </c>
      <c r="N68" s="28"/>
      <c r="O68" t="s">
        <v>137</v>
      </c>
    </row>
    <row r="69" spans="1:15" ht="15" customHeight="1" x14ac:dyDescent="0.3">
      <c r="A69" s="92" t="s">
        <v>94</v>
      </c>
      <c r="B69" s="59" t="s">
        <v>95</v>
      </c>
      <c r="C69" t="s">
        <v>22</v>
      </c>
      <c r="D69" s="21" t="s">
        <v>96</v>
      </c>
      <c r="F69" s="64">
        <v>44322</v>
      </c>
      <c r="G69" s="65">
        <v>0.39583333333333331</v>
      </c>
      <c r="H69" s="59" t="s">
        <v>24</v>
      </c>
      <c r="I69" s="64">
        <f>F69 + 14</f>
        <v>44336</v>
      </c>
      <c r="J69" s="25">
        <v>0.39583333333333331</v>
      </c>
      <c r="K69" s="84" t="s">
        <v>38</v>
      </c>
      <c r="L69" s="28"/>
      <c r="N69" s="28"/>
      <c r="O69" s="67" t="s">
        <v>63</v>
      </c>
    </row>
    <row r="70" spans="1:15" ht="15" customHeight="1" x14ac:dyDescent="0.3">
      <c r="A70" s="92" t="e" vm="12">
        <v>#VALUE!</v>
      </c>
      <c r="B70" t="s">
        <v>97</v>
      </c>
      <c r="C70" t="s">
        <v>22</v>
      </c>
      <c r="D70" s="21" t="s">
        <v>98</v>
      </c>
      <c r="F70" s="28">
        <v>44322</v>
      </c>
      <c r="G70" s="25">
        <v>0.58333333333333337</v>
      </c>
      <c r="H70" s="59" t="s">
        <v>24</v>
      </c>
      <c r="I70" s="64">
        <v>44341</v>
      </c>
      <c r="J70" s="25">
        <v>0.39583333333333331</v>
      </c>
      <c r="K70" s="84" t="s">
        <v>38</v>
      </c>
      <c r="L70" s="28"/>
      <c r="N70" s="28"/>
      <c r="O70" s="4" t="s">
        <v>63</v>
      </c>
    </row>
    <row r="71" spans="1:15" ht="15" customHeight="1" x14ac:dyDescent="0.3">
      <c r="A71" s="92" t="e" vm="3">
        <v>#VALUE!</v>
      </c>
      <c r="B71" t="s">
        <v>125</v>
      </c>
      <c r="C71" t="s">
        <v>22</v>
      </c>
      <c r="D71" s="3" t="s">
        <v>126</v>
      </c>
      <c r="F71" s="28">
        <v>44322</v>
      </c>
      <c r="G71" s="25">
        <v>0.39583333333333331</v>
      </c>
      <c r="H71" s="66" t="s">
        <v>24</v>
      </c>
      <c r="I71" s="64"/>
      <c r="J71" s="25"/>
      <c r="K71" s="84"/>
      <c r="L71" s="28"/>
      <c r="N71" s="28"/>
      <c r="O71" s="4" t="s">
        <v>63</v>
      </c>
    </row>
    <row r="72" spans="1:15" ht="15" customHeight="1" x14ac:dyDescent="0.3">
      <c r="A72" s="92" t="e" vm="18">
        <v>#VALUE!</v>
      </c>
      <c r="B72" t="s">
        <v>127</v>
      </c>
      <c r="D72" s="21" t="s">
        <v>128</v>
      </c>
      <c r="F72" s="28">
        <v>44322</v>
      </c>
      <c r="G72" s="25">
        <v>0.39583333333333331</v>
      </c>
      <c r="H72" s="59" t="s">
        <v>38</v>
      </c>
      <c r="I72" s="64"/>
      <c r="J72" s="25"/>
      <c r="K72" s="84"/>
      <c r="L72" s="28"/>
      <c r="N72" s="28"/>
      <c r="O72" s="4" t="s">
        <v>63</v>
      </c>
    </row>
    <row r="73" spans="1:15" x14ac:dyDescent="0.3">
      <c r="A73" s="92" t="s">
        <v>76</v>
      </c>
      <c r="B73" s="59" t="s">
        <v>129</v>
      </c>
      <c r="C73" t="s">
        <v>22</v>
      </c>
      <c r="D73" s="21" t="s">
        <v>130</v>
      </c>
      <c r="F73" s="28">
        <v>44322</v>
      </c>
      <c r="G73" s="25">
        <v>0.39583333333333331</v>
      </c>
      <c r="H73" s="14" t="s">
        <v>38</v>
      </c>
      <c r="I73" s="29"/>
      <c r="J73" s="25"/>
      <c r="K73" s="84"/>
      <c r="L73" s="28"/>
      <c r="N73" s="28"/>
      <c r="O73" s="4" t="s">
        <v>63</v>
      </c>
    </row>
    <row r="74" spans="1:15" ht="15" customHeight="1" x14ac:dyDescent="0.3">
      <c r="A74" s="92" t="s">
        <v>208</v>
      </c>
      <c r="B74" s="59" t="s">
        <v>209</v>
      </c>
      <c r="C74" t="s">
        <v>210</v>
      </c>
      <c r="D74" s="21" t="s">
        <v>211</v>
      </c>
      <c r="F74" s="28">
        <v>44322</v>
      </c>
      <c r="G74" s="25">
        <v>0.39583333333333331</v>
      </c>
      <c r="H74" s="59" t="s">
        <v>24</v>
      </c>
      <c r="I74" s="64">
        <f>F74 + 14</f>
        <v>44336</v>
      </c>
      <c r="J74" s="25">
        <v>0.39583333333333331</v>
      </c>
      <c r="K74" s="84" t="s">
        <v>24</v>
      </c>
      <c r="L74" s="28">
        <v>44397</v>
      </c>
      <c r="M74" s="32">
        <v>0.39583333333333331</v>
      </c>
      <c r="N74" s="28" t="s">
        <v>24</v>
      </c>
      <c r="O74" t="s">
        <v>137</v>
      </c>
    </row>
    <row r="75" spans="1:15" ht="14.4" customHeight="1" x14ac:dyDescent="0.3">
      <c r="A75" s="92" t="e" vm="16">
        <v>#VALUE!</v>
      </c>
      <c r="B75" s="59" t="s">
        <v>212</v>
      </c>
      <c r="C75" t="s">
        <v>22</v>
      </c>
      <c r="D75" s="21" t="s">
        <v>213</v>
      </c>
      <c r="F75" s="64">
        <v>44322</v>
      </c>
      <c r="G75" s="65">
        <v>0.39583333333333331</v>
      </c>
      <c r="H75" s="59" t="s">
        <v>24</v>
      </c>
      <c r="I75" s="64">
        <f>F75 + 14</f>
        <v>44336</v>
      </c>
      <c r="J75" s="25">
        <v>0.39583333333333331</v>
      </c>
      <c r="K75" s="84" t="s">
        <v>24</v>
      </c>
      <c r="L75" s="28">
        <v>44396</v>
      </c>
      <c r="M75" s="32">
        <v>0.375</v>
      </c>
      <c r="N75" s="28" t="s">
        <v>24</v>
      </c>
      <c r="O75" s="59" t="s">
        <v>137</v>
      </c>
    </row>
    <row r="76" spans="1:15" ht="15" customHeight="1" x14ac:dyDescent="0.3">
      <c r="A76" s="92" t="e" vm="19">
        <v>#VALUE!</v>
      </c>
      <c r="B76" s="59" t="s">
        <v>214</v>
      </c>
      <c r="C76" t="s">
        <v>22</v>
      </c>
      <c r="D76" s="3" t="s">
        <v>215</v>
      </c>
      <c r="F76" s="64">
        <v>44322</v>
      </c>
      <c r="G76" s="65">
        <v>0.39583333333333331</v>
      </c>
      <c r="H76" s="59" t="s">
        <v>24</v>
      </c>
      <c r="I76" s="64">
        <f>F76 + 14</f>
        <v>44336</v>
      </c>
      <c r="J76" s="25">
        <v>0.39583333333333331</v>
      </c>
      <c r="K76" s="84" t="s">
        <v>24</v>
      </c>
      <c r="L76" s="28">
        <v>44396</v>
      </c>
      <c r="M76" s="32">
        <v>0.375</v>
      </c>
      <c r="N76" s="28" t="s">
        <v>24</v>
      </c>
      <c r="O76" s="59" t="s">
        <v>137</v>
      </c>
    </row>
    <row r="77" spans="1:15" ht="16.5" customHeight="1" x14ac:dyDescent="0.3">
      <c r="A77" s="92" t="s">
        <v>57</v>
      </c>
      <c r="B77" t="s">
        <v>216</v>
      </c>
      <c r="C77" t="s">
        <v>22</v>
      </c>
      <c r="D77" s="21" t="s">
        <v>217</v>
      </c>
      <c r="F77" s="28">
        <v>44322</v>
      </c>
      <c r="G77" s="25">
        <v>0.39583333333333331</v>
      </c>
      <c r="H77" s="59" t="s">
        <v>24</v>
      </c>
      <c r="I77" s="64">
        <f>F77 + 14</f>
        <v>44336</v>
      </c>
      <c r="J77" s="25">
        <v>0.39583333333333331</v>
      </c>
      <c r="K77" s="84" t="s">
        <v>24</v>
      </c>
      <c r="L77" s="28">
        <v>44396</v>
      </c>
      <c r="M77" s="32">
        <v>0.39583333333333331</v>
      </c>
      <c r="N77" s="28" t="s">
        <v>24</v>
      </c>
      <c r="O77" t="s">
        <v>137</v>
      </c>
    </row>
    <row r="78" spans="1:15" x14ac:dyDescent="0.3">
      <c r="A78" s="92" t="e" vm="17">
        <v>#VALUE!</v>
      </c>
      <c r="B78" t="s">
        <v>218</v>
      </c>
      <c r="C78" t="s">
        <v>22</v>
      </c>
      <c r="D78" s="21" t="s">
        <v>219</v>
      </c>
      <c r="F78" s="28">
        <v>44322</v>
      </c>
      <c r="G78" s="25">
        <v>0.58333333333333337</v>
      </c>
      <c r="H78" s="59" t="s">
        <v>24</v>
      </c>
      <c r="I78" s="64">
        <f>F78 + 14</f>
        <v>44336</v>
      </c>
      <c r="J78" s="25">
        <v>0.39583333333333331</v>
      </c>
      <c r="K78" s="84" t="s">
        <v>24</v>
      </c>
      <c r="L78" s="28">
        <v>44396</v>
      </c>
      <c r="M78" s="32">
        <v>0.5625</v>
      </c>
      <c r="N78" s="28" t="s">
        <v>24</v>
      </c>
      <c r="O78" t="s">
        <v>137</v>
      </c>
    </row>
    <row r="79" spans="1:15" ht="15" customHeight="1" x14ac:dyDescent="0.3">
      <c r="A79" s="92" t="e" vm="4">
        <v>#VALUE!</v>
      </c>
      <c r="B79" s="59" t="s">
        <v>220</v>
      </c>
      <c r="D79" s="21" t="s">
        <v>221</v>
      </c>
      <c r="F79" s="64">
        <v>44323</v>
      </c>
      <c r="G79" s="65" t="s">
        <v>71</v>
      </c>
      <c r="H79" s="66" t="s">
        <v>24</v>
      </c>
      <c r="I79" s="64">
        <v>44347</v>
      </c>
      <c r="J79" s="25">
        <v>0.39583333333333331</v>
      </c>
      <c r="K79" s="84" t="s">
        <v>24</v>
      </c>
      <c r="L79" s="28">
        <v>44396</v>
      </c>
      <c r="M79" s="32">
        <v>0.39583333333333331</v>
      </c>
      <c r="N79" s="28" t="s">
        <v>24</v>
      </c>
      <c r="O79" s="59" t="s">
        <v>137</v>
      </c>
    </row>
    <row r="80" spans="1:15" ht="15" customHeight="1" x14ac:dyDescent="0.3">
      <c r="A80" s="92" t="e" vm="12">
        <v>#VALUE!</v>
      </c>
      <c r="B80" s="59" t="s">
        <v>222</v>
      </c>
      <c r="C80" t="s">
        <v>22</v>
      </c>
      <c r="D80" s="21" t="s">
        <v>223</v>
      </c>
      <c r="F80" s="64">
        <v>44327</v>
      </c>
      <c r="G80" s="65">
        <v>0.58333333333333337</v>
      </c>
      <c r="H80" s="66" t="s">
        <v>24</v>
      </c>
      <c r="I80" s="64">
        <v>44341</v>
      </c>
      <c r="J80" s="25">
        <v>0.39583333333333331</v>
      </c>
      <c r="K80" s="84" t="s">
        <v>24</v>
      </c>
      <c r="L80" s="28"/>
      <c r="N80" s="28"/>
      <c r="O80" s="59" t="s">
        <v>39</v>
      </c>
    </row>
    <row r="81" spans="1:15" ht="16.5" customHeight="1" x14ac:dyDescent="0.3">
      <c r="A81" s="92" t="e" vm="3">
        <v>#VALUE!</v>
      </c>
      <c r="B81" s="12" t="s">
        <v>224</v>
      </c>
      <c r="C81" t="s">
        <v>22</v>
      </c>
      <c r="D81" s="17" t="s">
        <v>225</v>
      </c>
      <c r="F81" s="28">
        <v>44330</v>
      </c>
      <c r="G81" s="25">
        <v>0.39583333333333331</v>
      </c>
      <c r="H81" s="12" t="s">
        <v>24</v>
      </c>
      <c r="I81" s="64">
        <v>44340</v>
      </c>
      <c r="J81" s="25">
        <v>0.39583333333333331</v>
      </c>
      <c r="K81" s="84" t="s">
        <v>24</v>
      </c>
      <c r="L81" s="28">
        <v>44396</v>
      </c>
      <c r="M81" s="32">
        <v>0.375</v>
      </c>
      <c r="N81" s="28" t="s">
        <v>24</v>
      </c>
      <c r="O81" t="s">
        <v>137</v>
      </c>
    </row>
    <row r="82" spans="1:15" ht="16.5" customHeight="1" x14ac:dyDescent="0.3">
      <c r="A82" s="92" t="e" vm="14">
        <v>#VALUE!</v>
      </c>
      <c r="B82" s="14" t="s">
        <v>21</v>
      </c>
      <c r="C82" t="s">
        <v>22</v>
      </c>
      <c r="D82" s="20" t="s">
        <v>23</v>
      </c>
      <c r="F82" s="29">
        <v>44340</v>
      </c>
      <c r="G82" s="26">
        <v>0.39583333333333331</v>
      </c>
      <c r="H82" s="14" t="s">
        <v>24</v>
      </c>
      <c r="I82" s="64">
        <v>44357</v>
      </c>
      <c r="J82" s="25">
        <v>0.39583333333333331</v>
      </c>
      <c r="K82" s="84" t="s">
        <v>24</v>
      </c>
      <c r="L82" s="28"/>
      <c r="N82" s="28"/>
      <c r="O82" s="115" t="s">
        <v>25</v>
      </c>
    </row>
    <row r="83" spans="1:15" ht="15" customHeight="1" x14ac:dyDescent="0.3">
      <c r="A83" s="92" t="e" vm="14">
        <v>#VALUE!</v>
      </c>
      <c r="B83" s="88" t="s">
        <v>28</v>
      </c>
      <c r="C83" t="s">
        <v>22</v>
      </c>
      <c r="D83" s="21" t="s">
        <v>29</v>
      </c>
      <c r="F83" s="29">
        <v>44340</v>
      </c>
      <c r="G83" s="26">
        <v>0.39583333333333331</v>
      </c>
      <c r="H83" s="14" t="s">
        <v>24</v>
      </c>
      <c r="I83" s="64">
        <f>F83 + 14</f>
        <v>44354</v>
      </c>
      <c r="J83" s="25"/>
      <c r="K83" s="84"/>
      <c r="L83" s="28"/>
      <c r="N83" s="28"/>
      <c r="O83" s="115" t="s">
        <v>25</v>
      </c>
    </row>
    <row r="84" spans="1:15" ht="14.4" customHeight="1" x14ac:dyDescent="0.3">
      <c r="A84" s="92" t="e" vm="20">
        <v>#VALUE!</v>
      </c>
      <c r="B84" t="s">
        <v>99</v>
      </c>
      <c r="C84" t="s">
        <v>22</v>
      </c>
      <c r="D84" s="3" t="s">
        <v>100</v>
      </c>
      <c r="F84" s="28">
        <v>44340</v>
      </c>
      <c r="G84" s="25">
        <v>0.39583333333333331</v>
      </c>
      <c r="H84" s="34" t="s">
        <v>24</v>
      </c>
      <c r="I84" s="64">
        <v>44387</v>
      </c>
      <c r="J84" s="25">
        <v>0.39583333333333331</v>
      </c>
      <c r="K84" s="84" t="s">
        <v>38</v>
      </c>
      <c r="L84" s="28"/>
      <c r="N84" s="28"/>
      <c r="O84" s="4" t="s">
        <v>63</v>
      </c>
    </row>
    <row r="85" spans="1:15" ht="15" customHeight="1" x14ac:dyDescent="0.3">
      <c r="A85" s="92" t="e" vm="14">
        <v>#VALUE!</v>
      </c>
      <c r="B85" t="s">
        <v>226</v>
      </c>
      <c r="C85" t="s">
        <v>22</v>
      </c>
      <c r="D85" s="33" t="s">
        <v>227</v>
      </c>
      <c r="F85" s="28">
        <v>44340</v>
      </c>
      <c r="G85" s="25">
        <v>0.39583333333333331</v>
      </c>
      <c r="H85" s="34" t="s">
        <v>24</v>
      </c>
      <c r="I85" s="29">
        <v>44387</v>
      </c>
      <c r="J85" s="25">
        <v>0.39583333333333331</v>
      </c>
      <c r="K85" s="84" t="s">
        <v>24</v>
      </c>
      <c r="L85" s="28">
        <v>44396</v>
      </c>
      <c r="M85" s="32">
        <v>0.375</v>
      </c>
      <c r="N85" s="28" t="s">
        <v>24</v>
      </c>
      <c r="O85" t="s">
        <v>137</v>
      </c>
    </row>
    <row r="86" spans="1:15" ht="16.5" customHeight="1" x14ac:dyDescent="0.3">
      <c r="A86" s="92" t="e" vm="21">
        <v>#VALUE!</v>
      </c>
      <c r="B86" s="59" t="s">
        <v>228</v>
      </c>
      <c r="C86" t="s">
        <v>22</v>
      </c>
      <c r="D86" s="21" t="s">
        <v>229</v>
      </c>
      <c r="F86" s="64">
        <v>44340</v>
      </c>
      <c r="G86" s="65">
        <v>0.39583333333333331</v>
      </c>
      <c r="H86" s="14" t="s">
        <v>24</v>
      </c>
      <c r="I86" s="29">
        <v>44387</v>
      </c>
      <c r="J86" s="25">
        <v>0.39583333333333331</v>
      </c>
      <c r="K86" s="84" t="s">
        <v>24</v>
      </c>
      <c r="L86" s="28">
        <v>44396</v>
      </c>
      <c r="M86" s="32">
        <v>0.375</v>
      </c>
      <c r="N86" s="28" t="s">
        <v>24</v>
      </c>
      <c r="O86" s="59" t="s">
        <v>137</v>
      </c>
    </row>
    <row r="87" spans="1:15" ht="15" customHeight="1" x14ac:dyDescent="0.3">
      <c r="A87" s="92" t="e" vm="21">
        <v>#VALUE!</v>
      </c>
      <c r="B87" t="s">
        <v>230</v>
      </c>
      <c r="C87" t="s">
        <v>22</v>
      </c>
      <c r="D87" s="21" t="s">
        <v>231</v>
      </c>
      <c r="F87" s="28">
        <v>44340</v>
      </c>
      <c r="G87" s="25">
        <v>0.39583333333333331</v>
      </c>
      <c r="H87" s="14" t="s">
        <v>24</v>
      </c>
      <c r="I87" s="29">
        <v>44387</v>
      </c>
      <c r="J87" s="25">
        <v>0.39583333333333331</v>
      </c>
      <c r="K87" s="84" t="s">
        <v>24</v>
      </c>
      <c r="L87" s="28">
        <v>44396</v>
      </c>
      <c r="M87" s="32">
        <v>0.375</v>
      </c>
      <c r="N87" s="28" t="s">
        <v>24</v>
      </c>
      <c r="O87" t="s">
        <v>137</v>
      </c>
    </row>
    <row r="88" spans="1:15" ht="15" customHeight="1" x14ac:dyDescent="0.3">
      <c r="A88" s="92" t="e" vm="22">
        <v>#VALUE!</v>
      </c>
      <c r="B88" t="s">
        <v>232</v>
      </c>
      <c r="C88" t="s">
        <v>22</v>
      </c>
      <c r="D88" s="21" t="s">
        <v>233</v>
      </c>
      <c r="F88" s="28">
        <v>44340</v>
      </c>
      <c r="G88" s="25">
        <v>0.39583333333333331</v>
      </c>
      <c r="H88" s="14" t="s">
        <v>24</v>
      </c>
      <c r="I88" s="29">
        <v>44387</v>
      </c>
      <c r="J88" s="25">
        <v>0.39583333333333331</v>
      </c>
      <c r="K88" s="84" t="s">
        <v>24</v>
      </c>
      <c r="L88" s="28">
        <v>44396</v>
      </c>
      <c r="M88" s="32">
        <v>0.39583333333333331</v>
      </c>
      <c r="N88" s="28" t="s">
        <v>24</v>
      </c>
      <c r="O88" t="s">
        <v>137</v>
      </c>
    </row>
    <row r="89" spans="1:15" ht="15" customHeight="1" x14ac:dyDescent="0.3">
      <c r="A89" s="92" t="s">
        <v>234</v>
      </c>
      <c r="B89" t="s">
        <v>235</v>
      </c>
      <c r="D89" s="3" t="s">
        <v>236</v>
      </c>
      <c r="F89" s="28">
        <v>44340</v>
      </c>
      <c r="G89" s="25">
        <v>0.39583333333333331</v>
      </c>
      <c r="H89" s="34" t="s">
        <v>24</v>
      </c>
      <c r="I89" s="29">
        <v>44388</v>
      </c>
      <c r="J89" s="25">
        <v>0.39583333333333331</v>
      </c>
      <c r="K89" s="84" t="s">
        <v>24</v>
      </c>
      <c r="L89" s="28">
        <v>44396</v>
      </c>
      <c r="M89" s="32">
        <v>0.375</v>
      </c>
      <c r="N89" s="28" t="s">
        <v>24</v>
      </c>
      <c r="O89" t="s">
        <v>137</v>
      </c>
    </row>
    <row r="90" spans="1:15" ht="15" customHeight="1" x14ac:dyDescent="0.3">
      <c r="A90" s="92" t="s">
        <v>176</v>
      </c>
      <c r="B90" s="80" t="s">
        <v>243</v>
      </c>
      <c r="C90" t="s">
        <v>22</v>
      </c>
      <c r="D90" s="21" t="s">
        <v>244</v>
      </c>
      <c r="F90" s="28">
        <v>44340</v>
      </c>
      <c r="G90" s="25">
        <v>0.39583333333333331</v>
      </c>
      <c r="H90" s="14" t="s">
        <v>24</v>
      </c>
      <c r="I90" s="29">
        <v>44358</v>
      </c>
      <c r="J90" s="25">
        <v>0.39583333333333331</v>
      </c>
      <c r="K90" s="84" t="s">
        <v>24</v>
      </c>
      <c r="L90" s="28">
        <f>I90 + 14</f>
        <v>44372</v>
      </c>
      <c r="N90" s="28"/>
      <c r="O90" s="80" t="s">
        <v>137</v>
      </c>
    </row>
    <row r="91" spans="1:15" x14ac:dyDescent="0.3">
      <c r="A91" s="92" t="e" vm="12">
        <v>#VALUE!</v>
      </c>
      <c r="B91" s="41" t="s">
        <v>237</v>
      </c>
      <c r="C91" t="s">
        <v>22</v>
      </c>
      <c r="D91" s="3" t="s">
        <v>238</v>
      </c>
      <c r="F91" s="28">
        <v>44341</v>
      </c>
      <c r="G91" s="25">
        <v>0.39583333333333331</v>
      </c>
      <c r="H91" s="34" t="s">
        <v>24</v>
      </c>
      <c r="I91" s="29">
        <v>44388</v>
      </c>
      <c r="J91" s="25">
        <v>0.39583333333333331</v>
      </c>
      <c r="K91" s="84" t="s">
        <v>24</v>
      </c>
      <c r="L91" s="28">
        <v>44396</v>
      </c>
      <c r="M91" s="32">
        <v>0.60416666666666663</v>
      </c>
      <c r="N91" s="28"/>
      <c r="O91" t="s">
        <v>137</v>
      </c>
    </row>
    <row r="92" spans="1:15" x14ac:dyDescent="0.3">
      <c r="A92" s="92" t="e" vm="5">
        <v>#VALUE!</v>
      </c>
      <c r="B92" t="s">
        <v>239</v>
      </c>
      <c r="C92" t="s">
        <v>22</v>
      </c>
      <c r="D92" s="3" t="s">
        <v>240</v>
      </c>
      <c r="F92" s="28">
        <v>44341</v>
      </c>
      <c r="G92" s="25">
        <v>0.39583333333333331</v>
      </c>
      <c r="H92" s="14" t="s">
        <v>24</v>
      </c>
      <c r="I92" s="29">
        <v>44388</v>
      </c>
      <c r="J92" s="25">
        <v>0.39583333333333331</v>
      </c>
      <c r="K92" s="84" t="s">
        <v>24</v>
      </c>
      <c r="L92" s="28">
        <f>I92 + 14</f>
        <v>44402</v>
      </c>
      <c r="N92" s="28"/>
      <c r="O92" t="s">
        <v>137</v>
      </c>
    </row>
    <row r="93" spans="1:15" ht="14.4" customHeight="1" x14ac:dyDescent="0.3">
      <c r="A93" s="92" t="e" vm="12">
        <v>#VALUE!</v>
      </c>
      <c r="B93" s="41" t="s">
        <v>241</v>
      </c>
      <c r="C93" t="s">
        <v>22</v>
      </c>
      <c r="D93" s="3" t="s">
        <v>242</v>
      </c>
      <c r="F93" s="28">
        <v>44341</v>
      </c>
      <c r="G93" s="25">
        <v>0.39583333333333331</v>
      </c>
      <c r="H93" s="34" t="s">
        <v>24</v>
      </c>
      <c r="I93" s="29">
        <v>44388</v>
      </c>
      <c r="J93" s="25">
        <v>0.39583333333333331</v>
      </c>
      <c r="K93" s="84" t="s">
        <v>24</v>
      </c>
      <c r="L93" s="28">
        <v>44396</v>
      </c>
      <c r="M93" s="32">
        <v>0.60416666666666663</v>
      </c>
      <c r="N93" s="28"/>
      <c r="O93" t="s">
        <v>137</v>
      </c>
    </row>
    <row r="94" spans="1:15" x14ac:dyDescent="0.3">
      <c r="A94" s="92" t="e" vm="18">
        <v>#VALUE!</v>
      </c>
      <c r="B94" s="59" t="s">
        <v>142</v>
      </c>
      <c r="D94" s="21" t="s">
        <v>143</v>
      </c>
      <c r="F94" s="28">
        <v>44347</v>
      </c>
      <c r="G94" s="25">
        <v>0.39583333333333331</v>
      </c>
      <c r="H94" s="34" t="s">
        <v>24</v>
      </c>
      <c r="I94" s="29">
        <v>44345</v>
      </c>
      <c r="J94" s="25"/>
      <c r="K94" s="84"/>
      <c r="L94" s="28">
        <v>44396</v>
      </c>
      <c r="M94" s="32">
        <v>0.375</v>
      </c>
      <c r="N94" s="28" t="s">
        <v>24</v>
      </c>
      <c r="O94" s="80" t="s">
        <v>137</v>
      </c>
    </row>
    <row r="95" spans="1:15" x14ac:dyDescent="0.3">
      <c r="A95" s="92" t="s">
        <v>30</v>
      </c>
      <c r="B95" s="80" t="s">
        <v>31</v>
      </c>
      <c r="D95" s="3" t="s">
        <v>32</v>
      </c>
      <c r="F95" s="28">
        <v>44357</v>
      </c>
      <c r="G95" s="25">
        <v>0.39583333333333331</v>
      </c>
      <c r="H95" s="34" t="s">
        <v>24</v>
      </c>
      <c r="I95" s="29">
        <f>F95 + 14</f>
        <v>44371</v>
      </c>
      <c r="J95" s="25"/>
      <c r="K95" s="84"/>
      <c r="L95" s="28"/>
      <c r="N95" s="28"/>
      <c r="O95" s="22" t="s">
        <v>25</v>
      </c>
    </row>
    <row r="96" spans="1:15" ht="14.4" customHeight="1" x14ac:dyDescent="0.3">
      <c r="A96" s="92" t="e" vm="23">
        <v>#VALUE!</v>
      </c>
      <c r="B96" t="s">
        <v>133</v>
      </c>
      <c r="D96" s="3" t="s">
        <v>134</v>
      </c>
      <c r="F96" s="28">
        <v>44357</v>
      </c>
      <c r="G96" s="25">
        <v>0.39583333333333331</v>
      </c>
      <c r="H96" s="34" t="s">
        <v>38</v>
      </c>
      <c r="I96" s="29"/>
      <c r="J96" s="25"/>
      <c r="K96" s="84"/>
      <c r="L96" s="28"/>
      <c r="N96" s="28"/>
      <c r="O96" s="4" t="s">
        <v>63</v>
      </c>
    </row>
    <row r="97" spans="1:15" x14ac:dyDescent="0.3">
      <c r="A97" s="92" t="e" vm="18">
        <v>#VALUE!</v>
      </c>
      <c r="B97" t="s">
        <v>257</v>
      </c>
      <c r="D97" s="3" t="s">
        <v>258</v>
      </c>
      <c r="F97" s="28">
        <v>44357</v>
      </c>
      <c r="G97" s="25">
        <v>0.39583333333333331</v>
      </c>
      <c r="H97" s="66" t="s">
        <v>24</v>
      </c>
      <c r="I97" s="29">
        <f t="shared" ref="I97:I117" si="2">F97 + 14</f>
        <v>44371</v>
      </c>
      <c r="J97" s="25"/>
      <c r="K97" s="84"/>
      <c r="L97" s="28"/>
      <c r="N97" s="28"/>
      <c r="O97" t="s">
        <v>137</v>
      </c>
    </row>
    <row r="98" spans="1:15" x14ac:dyDescent="0.3">
      <c r="A98" s="92" t="e" vm="11">
        <v>#VALUE!</v>
      </c>
      <c r="B98" t="s">
        <v>259</v>
      </c>
      <c r="C98" t="s">
        <v>22</v>
      </c>
      <c r="D98" s="3" t="s">
        <v>260</v>
      </c>
      <c r="F98" s="28">
        <v>44357</v>
      </c>
      <c r="G98" s="25">
        <v>0.39583333333333331</v>
      </c>
      <c r="H98" s="34" t="s">
        <v>24</v>
      </c>
      <c r="I98" s="29">
        <f t="shared" si="2"/>
        <v>44371</v>
      </c>
      <c r="J98" s="25"/>
      <c r="K98" s="84"/>
      <c r="L98" s="28">
        <f>I98 + 14</f>
        <v>44385</v>
      </c>
      <c r="N98" s="28"/>
      <c r="O98" t="s">
        <v>137</v>
      </c>
    </row>
    <row r="99" spans="1:15" ht="15" customHeight="1" x14ac:dyDescent="0.3">
      <c r="A99" s="92" t="e" vm="18">
        <v>#VALUE!</v>
      </c>
      <c r="B99" t="s">
        <v>261</v>
      </c>
      <c r="D99" s="3" t="s">
        <v>262</v>
      </c>
      <c r="F99" s="28">
        <v>44357</v>
      </c>
      <c r="G99" s="25">
        <v>0.39583333333333331</v>
      </c>
      <c r="H99" s="34" t="s">
        <v>24</v>
      </c>
      <c r="I99" s="29">
        <f t="shared" si="2"/>
        <v>44371</v>
      </c>
      <c r="J99" s="25"/>
      <c r="K99" s="84"/>
      <c r="L99" s="28" t="s">
        <v>263</v>
      </c>
      <c r="N99" s="28"/>
      <c r="O99" t="s">
        <v>137</v>
      </c>
    </row>
    <row r="100" spans="1:15" ht="16.5" customHeight="1" x14ac:dyDescent="0.3">
      <c r="A100" s="92" t="e" vm="11">
        <v>#VALUE!</v>
      </c>
      <c r="B100" t="s">
        <v>264</v>
      </c>
      <c r="D100" s="3" t="s">
        <v>265</v>
      </c>
      <c r="F100" s="28">
        <v>44357</v>
      </c>
      <c r="G100" s="25">
        <v>0.39583333333333331</v>
      </c>
      <c r="H100" s="34" t="s">
        <v>24</v>
      </c>
      <c r="I100" s="29">
        <f t="shared" si="2"/>
        <v>44371</v>
      </c>
      <c r="J100" s="25"/>
      <c r="K100" s="84"/>
      <c r="L100" s="28" t="s">
        <v>263</v>
      </c>
      <c r="N100" s="28"/>
      <c r="O100" t="s">
        <v>137</v>
      </c>
    </row>
    <row r="101" spans="1:15" ht="14.4" customHeight="1" x14ac:dyDescent="0.3">
      <c r="A101" s="92" t="e" vm="23">
        <v>#VALUE!</v>
      </c>
      <c r="B101" s="59" t="s">
        <v>268</v>
      </c>
      <c r="D101" s="21" t="s">
        <v>269</v>
      </c>
      <c r="F101" s="64">
        <v>44357</v>
      </c>
      <c r="G101" s="65">
        <v>0.39583333333333331</v>
      </c>
      <c r="H101" s="34" t="s">
        <v>24</v>
      </c>
      <c r="I101" s="29">
        <f t="shared" si="2"/>
        <v>44371</v>
      </c>
      <c r="J101" s="25"/>
      <c r="K101" s="84"/>
      <c r="L101" s="28" t="s">
        <v>263</v>
      </c>
      <c r="N101" s="28"/>
      <c r="O101" s="59" t="s">
        <v>137</v>
      </c>
    </row>
    <row r="102" spans="1:15" ht="15" customHeight="1" x14ac:dyDescent="0.3">
      <c r="A102" s="92" t="e" vm="18">
        <v>#VALUE!</v>
      </c>
      <c r="B102" s="59" t="s">
        <v>270</v>
      </c>
      <c r="D102" s="21" t="s">
        <v>271</v>
      </c>
      <c r="F102" s="64">
        <v>44357</v>
      </c>
      <c r="G102" s="65">
        <v>0.39583333333333331</v>
      </c>
      <c r="H102" s="34" t="s">
        <v>24</v>
      </c>
      <c r="I102" s="29">
        <f t="shared" si="2"/>
        <v>44371</v>
      </c>
      <c r="J102" s="25"/>
      <c r="K102" s="84"/>
      <c r="L102" s="28" t="s">
        <v>263</v>
      </c>
      <c r="N102" s="28"/>
      <c r="O102" s="59" t="s">
        <v>137</v>
      </c>
    </row>
    <row r="103" spans="1:15" x14ac:dyDescent="0.3">
      <c r="A103" s="92" t="s">
        <v>272</v>
      </c>
      <c r="B103" t="s">
        <v>273</v>
      </c>
      <c r="D103" s="3" t="s">
        <v>215</v>
      </c>
      <c r="F103" s="28">
        <v>44357</v>
      </c>
      <c r="G103" s="25">
        <v>0.39583333333333331</v>
      </c>
      <c r="H103" s="34" t="s">
        <v>24</v>
      </c>
      <c r="I103" s="29">
        <f t="shared" si="2"/>
        <v>44371</v>
      </c>
      <c r="J103" s="25"/>
      <c r="K103" s="84"/>
      <c r="L103" s="28" t="s">
        <v>263</v>
      </c>
      <c r="N103" s="28"/>
      <c r="O103" t="s">
        <v>137</v>
      </c>
    </row>
    <row r="104" spans="1:15" x14ac:dyDescent="0.3">
      <c r="A104" s="92" t="e" vm="11">
        <v>#VALUE!</v>
      </c>
      <c r="B104" t="s">
        <v>274</v>
      </c>
      <c r="D104" s="3" t="s">
        <v>275</v>
      </c>
      <c r="F104" s="28">
        <v>44357</v>
      </c>
      <c r="G104" s="25">
        <v>0.39583333333333331</v>
      </c>
      <c r="H104" s="34" t="s">
        <v>24</v>
      </c>
      <c r="I104" s="29">
        <f t="shared" si="2"/>
        <v>44371</v>
      </c>
      <c r="J104" s="25"/>
      <c r="K104" s="84"/>
      <c r="L104" s="28" t="s">
        <v>263</v>
      </c>
      <c r="N104" s="28"/>
      <c r="O104" t="s">
        <v>39</v>
      </c>
    </row>
    <row r="105" spans="1:15" ht="15" customHeight="1" x14ac:dyDescent="0.3">
      <c r="A105" s="92" t="e" vm="11">
        <v>#VALUE!</v>
      </c>
      <c r="B105" t="s">
        <v>276</v>
      </c>
      <c r="D105" s="3" t="s">
        <v>277</v>
      </c>
      <c r="F105" s="28">
        <v>44357</v>
      </c>
      <c r="G105" s="25">
        <v>0.39583333333333331</v>
      </c>
      <c r="H105" s="34" t="s">
        <v>24</v>
      </c>
      <c r="I105" s="29">
        <f t="shared" si="2"/>
        <v>44371</v>
      </c>
      <c r="J105" s="25"/>
      <c r="K105" s="84"/>
      <c r="L105" s="28" t="s">
        <v>263</v>
      </c>
      <c r="N105" s="28"/>
      <c r="O105" t="s">
        <v>137</v>
      </c>
    </row>
    <row r="106" spans="1:15" ht="16.5" customHeight="1" x14ac:dyDescent="0.3">
      <c r="A106" s="92" t="s">
        <v>278</v>
      </c>
      <c r="B106" t="s">
        <v>279</v>
      </c>
      <c r="D106" s="3" t="s">
        <v>280</v>
      </c>
      <c r="F106" s="28">
        <v>44357</v>
      </c>
      <c r="G106" s="25">
        <v>0.39583333333333331</v>
      </c>
      <c r="H106" s="34" t="s">
        <v>24</v>
      </c>
      <c r="I106" s="29">
        <f t="shared" si="2"/>
        <v>44371</v>
      </c>
      <c r="J106" s="25"/>
      <c r="K106" s="84"/>
      <c r="L106" s="28" t="s">
        <v>263</v>
      </c>
      <c r="N106" s="28"/>
      <c r="O106" t="s">
        <v>137</v>
      </c>
    </row>
    <row r="107" spans="1:15" ht="15" customHeight="1" x14ac:dyDescent="0.3">
      <c r="A107" s="92" t="s">
        <v>293</v>
      </c>
      <c r="B107" s="60" t="s">
        <v>294</v>
      </c>
      <c r="C107" s="77" t="s">
        <v>295</v>
      </c>
      <c r="D107" s="33" t="s">
        <v>296</v>
      </c>
      <c r="F107" s="28">
        <v>44357</v>
      </c>
      <c r="G107" s="25">
        <v>0.39583333333333331</v>
      </c>
      <c r="H107" s="34" t="s">
        <v>24</v>
      </c>
      <c r="I107" s="29">
        <f t="shared" si="2"/>
        <v>44371</v>
      </c>
      <c r="J107" s="25"/>
      <c r="K107" s="84"/>
      <c r="L107" s="28" t="s">
        <v>263</v>
      </c>
      <c r="N107" s="28"/>
      <c r="O107" t="s">
        <v>137</v>
      </c>
    </row>
    <row r="108" spans="1:15" x14ac:dyDescent="0.3">
      <c r="A108" s="92" t="e" vm="17">
        <v>#VALUE!</v>
      </c>
      <c r="B108" t="s">
        <v>33</v>
      </c>
      <c r="C108" t="s">
        <v>34</v>
      </c>
      <c r="D108" s="33" t="s">
        <v>35</v>
      </c>
      <c r="F108" s="28">
        <v>44358</v>
      </c>
      <c r="G108" s="25">
        <v>0.39583333333333331</v>
      </c>
      <c r="H108" s="34" t="s">
        <v>24</v>
      </c>
      <c r="I108" s="29">
        <f t="shared" si="2"/>
        <v>44372</v>
      </c>
      <c r="J108" s="25"/>
      <c r="K108" s="84"/>
      <c r="L108" s="28"/>
      <c r="N108" s="28"/>
      <c r="O108" s="22" t="s">
        <v>25</v>
      </c>
    </row>
    <row r="109" spans="1:15" x14ac:dyDescent="0.3">
      <c r="A109" s="92" t="e" vm="6">
        <v>#VALUE!</v>
      </c>
      <c r="B109" s="81" t="s">
        <v>245</v>
      </c>
      <c r="C109" t="s">
        <v>22</v>
      </c>
      <c r="D109" s="3" t="s">
        <v>246</v>
      </c>
      <c r="F109" s="28">
        <v>44358</v>
      </c>
      <c r="G109" s="25">
        <v>0.39583333333333331</v>
      </c>
      <c r="H109" s="14" t="s">
        <v>24</v>
      </c>
      <c r="I109" s="29">
        <f t="shared" si="2"/>
        <v>44372</v>
      </c>
      <c r="J109" s="25"/>
      <c r="K109" s="84"/>
      <c r="L109" s="28">
        <f>I109 + 14</f>
        <v>44386</v>
      </c>
      <c r="N109" s="28"/>
      <c r="O109" s="80" t="s">
        <v>137</v>
      </c>
    </row>
    <row r="110" spans="1:15" x14ac:dyDescent="0.3">
      <c r="A110" s="92" t="e" vm="6">
        <v>#VALUE!</v>
      </c>
      <c r="B110" s="80" t="s">
        <v>253</v>
      </c>
      <c r="C110" t="s">
        <v>22</v>
      </c>
      <c r="D110" s="21" t="s">
        <v>254</v>
      </c>
      <c r="F110" s="28">
        <v>44358</v>
      </c>
      <c r="G110" s="25">
        <v>0.39583333333333331</v>
      </c>
      <c r="H110" s="14" t="s">
        <v>24</v>
      </c>
      <c r="I110" s="29">
        <f t="shared" si="2"/>
        <v>44372</v>
      </c>
      <c r="J110" s="25"/>
      <c r="K110" s="84"/>
      <c r="L110" s="28">
        <f>I110 + 14</f>
        <v>44386</v>
      </c>
      <c r="N110" s="28"/>
      <c r="O110" s="80" t="s">
        <v>137</v>
      </c>
    </row>
    <row r="111" spans="1:15" ht="15" customHeight="1" x14ac:dyDescent="0.3">
      <c r="A111" s="92" t="e" vm="2">
        <v>#VALUE!</v>
      </c>
      <c r="B111" s="76" t="s">
        <v>255</v>
      </c>
      <c r="C111" t="s">
        <v>22</v>
      </c>
      <c r="D111" s="3" t="s">
        <v>256</v>
      </c>
      <c r="F111" s="64">
        <v>44358</v>
      </c>
      <c r="G111" s="65">
        <v>0.39583333333333331</v>
      </c>
      <c r="H111" s="14" t="s">
        <v>24</v>
      </c>
      <c r="I111" s="29">
        <f t="shared" si="2"/>
        <v>44372</v>
      </c>
      <c r="J111" s="25"/>
      <c r="K111" s="84"/>
      <c r="L111" s="28"/>
      <c r="N111" s="28"/>
      <c r="O111" s="76" t="s">
        <v>137</v>
      </c>
    </row>
    <row r="112" spans="1:15" x14ac:dyDescent="0.3">
      <c r="A112" s="92" t="e" vm="17">
        <v>#VALUE!</v>
      </c>
      <c r="B112" s="59" t="s">
        <v>266</v>
      </c>
      <c r="D112" s="21" t="s">
        <v>267</v>
      </c>
      <c r="F112" s="28">
        <v>44358</v>
      </c>
      <c r="G112" s="25">
        <v>0.39583333333333331</v>
      </c>
      <c r="H112" s="34" t="s">
        <v>24</v>
      </c>
      <c r="I112" s="29">
        <f t="shared" si="2"/>
        <v>44372</v>
      </c>
      <c r="J112" s="25"/>
      <c r="K112" s="84"/>
      <c r="L112" s="28" t="s">
        <v>263</v>
      </c>
      <c r="N112" s="28"/>
      <c r="O112" t="s">
        <v>137</v>
      </c>
    </row>
    <row r="113" spans="1:15" x14ac:dyDescent="0.3">
      <c r="A113" s="92" t="e" vm="17">
        <v>#VALUE!</v>
      </c>
      <c r="B113" t="s">
        <v>281</v>
      </c>
      <c r="C113" t="s">
        <v>22</v>
      </c>
      <c r="D113" s="33" t="s">
        <v>282</v>
      </c>
      <c r="F113" s="28">
        <v>44358</v>
      </c>
      <c r="G113" s="25">
        <v>0.39583333333333331</v>
      </c>
      <c r="H113" s="34" t="s">
        <v>24</v>
      </c>
      <c r="I113" s="29">
        <f t="shared" si="2"/>
        <v>44372</v>
      </c>
      <c r="J113" s="25"/>
      <c r="K113" s="84"/>
      <c r="L113" s="28"/>
      <c r="N113" s="28"/>
      <c r="O113" t="s">
        <v>137</v>
      </c>
    </row>
    <row r="114" spans="1:15" ht="15" customHeight="1" x14ac:dyDescent="0.3">
      <c r="A114" s="92" t="e" vm="17">
        <v>#VALUE!</v>
      </c>
      <c r="B114" t="s">
        <v>283</v>
      </c>
      <c r="D114" s="3" t="s">
        <v>284</v>
      </c>
      <c r="F114" s="28">
        <v>44358</v>
      </c>
      <c r="G114" s="25">
        <v>0.39583333333333331</v>
      </c>
      <c r="H114" s="34" t="s">
        <v>24</v>
      </c>
      <c r="I114" s="29">
        <f t="shared" si="2"/>
        <v>44372</v>
      </c>
      <c r="J114" s="25"/>
      <c r="K114" s="84"/>
      <c r="L114" s="28" t="s">
        <v>263</v>
      </c>
      <c r="N114" s="28"/>
      <c r="O114" t="s">
        <v>137</v>
      </c>
    </row>
    <row r="115" spans="1:15" ht="15" customHeight="1" x14ac:dyDescent="0.3">
      <c r="A115" s="92" t="e" vm="17">
        <v>#VALUE!</v>
      </c>
      <c r="B115" t="s">
        <v>285</v>
      </c>
      <c r="D115" s="3" t="s">
        <v>286</v>
      </c>
      <c r="F115" s="28">
        <v>44358</v>
      </c>
      <c r="G115" s="25">
        <v>0.39583333333333331</v>
      </c>
      <c r="H115" s="34" t="s">
        <v>24</v>
      </c>
      <c r="I115" s="29">
        <f t="shared" si="2"/>
        <v>44372</v>
      </c>
      <c r="J115" s="25"/>
      <c r="K115" s="84"/>
      <c r="L115" s="28" t="s">
        <v>263</v>
      </c>
      <c r="N115" s="28"/>
      <c r="O115" t="s">
        <v>137</v>
      </c>
    </row>
    <row r="116" spans="1:15" x14ac:dyDescent="0.3">
      <c r="A116" s="92" t="e" vm="17">
        <v>#VALUE!</v>
      </c>
      <c r="B116" t="s">
        <v>287</v>
      </c>
      <c r="C116" t="s">
        <v>288</v>
      </c>
      <c r="D116" s="33" t="s">
        <v>289</v>
      </c>
      <c r="F116" s="28">
        <v>44358</v>
      </c>
      <c r="G116" s="25">
        <v>0.39583333333333331</v>
      </c>
      <c r="H116" s="34" t="s">
        <v>24</v>
      </c>
      <c r="I116" s="29">
        <f t="shared" si="2"/>
        <v>44372</v>
      </c>
      <c r="J116" s="25"/>
      <c r="K116" s="84"/>
      <c r="L116" s="28" t="s">
        <v>263</v>
      </c>
      <c r="N116" s="28"/>
      <c r="O116" t="s">
        <v>137</v>
      </c>
    </row>
    <row r="117" spans="1:15" x14ac:dyDescent="0.3">
      <c r="A117" s="92" t="e" vm="17">
        <v>#VALUE!</v>
      </c>
      <c r="B117" t="s">
        <v>290</v>
      </c>
      <c r="C117" t="s">
        <v>291</v>
      </c>
      <c r="D117" s="3" t="s">
        <v>292</v>
      </c>
      <c r="F117" s="28">
        <v>44358</v>
      </c>
      <c r="G117" s="25">
        <v>0.39583333333333331</v>
      </c>
      <c r="H117" s="66" t="s">
        <v>24</v>
      </c>
      <c r="I117" s="29">
        <f t="shared" si="2"/>
        <v>44372</v>
      </c>
      <c r="J117" s="25"/>
      <c r="K117" s="84"/>
      <c r="L117" s="28" t="s">
        <v>263</v>
      </c>
      <c r="N117" s="28"/>
      <c r="O117" t="s">
        <v>137</v>
      </c>
    </row>
    <row r="118" spans="1:15" x14ac:dyDescent="0.3">
      <c r="A118" s="92" t="e" vm="11">
        <v>#VALUE!</v>
      </c>
      <c r="B118" t="s">
        <v>46</v>
      </c>
      <c r="D118" s="3" t="s">
        <v>47</v>
      </c>
      <c r="F118" s="28">
        <v>44387</v>
      </c>
      <c r="G118" s="25">
        <v>0.39583333333333331</v>
      </c>
      <c r="H118" s="66" t="s">
        <v>38</v>
      </c>
      <c r="I118" s="29"/>
      <c r="J118" s="25"/>
      <c r="K118" s="84"/>
      <c r="L118" s="28"/>
      <c r="N118" s="28"/>
      <c r="O118" s="6" t="s">
        <v>39</v>
      </c>
    </row>
    <row r="119" spans="1:15" x14ac:dyDescent="0.3">
      <c r="A119" s="92" t="e" vm="11">
        <v>#VALUE!</v>
      </c>
      <c r="B119" t="s">
        <v>131</v>
      </c>
      <c r="D119" s="3" t="s">
        <v>132</v>
      </c>
      <c r="F119" s="28">
        <v>44387</v>
      </c>
      <c r="G119" s="25">
        <v>0.39583333333333331</v>
      </c>
      <c r="H119" s="66" t="s">
        <v>38</v>
      </c>
      <c r="I119" s="29"/>
      <c r="J119" s="25"/>
      <c r="K119" s="84"/>
      <c r="L119" s="28">
        <v>44396</v>
      </c>
      <c r="M119" s="32">
        <v>0.39583333333333331</v>
      </c>
      <c r="N119" s="28" t="s">
        <v>24</v>
      </c>
      <c r="O119" s="4" t="s">
        <v>63</v>
      </c>
    </row>
    <row r="120" spans="1:15" x14ac:dyDescent="0.3">
      <c r="A120" s="92" t="e" vm="18">
        <v>#VALUE!</v>
      </c>
      <c r="B120" t="s">
        <v>135</v>
      </c>
      <c r="D120" s="3" t="s">
        <v>136</v>
      </c>
      <c r="F120" s="28">
        <v>44387</v>
      </c>
      <c r="G120" s="25">
        <v>0.39583333333333331</v>
      </c>
      <c r="H120" s="66" t="s">
        <v>24</v>
      </c>
      <c r="I120" s="29">
        <v>44364</v>
      </c>
      <c r="J120" s="25"/>
      <c r="K120" s="84"/>
      <c r="L120" s="28">
        <v>44396</v>
      </c>
      <c r="M120" s="32">
        <v>0.45833333333333331</v>
      </c>
      <c r="N120" s="28" t="s">
        <v>24</v>
      </c>
      <c r="O120" s="80" t="s">
        <v>137</v>
      </c>
    </row>
    <row r="121" spans="1:15" x14ac:dyDescent="0.3">
      <c r="A121" s="92" t="e" vm="11">
        <v>#VALUE!</v>
      </c>
      <c r="B121" t="s">
        <v>138</v>
      </c>
      <c r="D121" s="3" t="s">
        <v>139</v>
      </c>
      <c r="F121" s="28">
        <v>44387</v>
      </c>
      <c r="G121" s="25">
        <v>0.39583333333333331</v>
      </c>
      <c r="H121" s="66" t="s">
        <v>24</v>
      </c>
      <c r="I121" s="29">
        <v>44377</v>
      </c>
      <c r="J121" s="25"/>
      <c r="K121" s="84"/>
      <c r="L121" s="28">
        <v>44396</v>
      </c>
      <c r="M121" s="32">
        <v>0.375</v>
      </c>
      <c r="N121" s="28" t="s">
        <v>24</v>
      </c>
      <c r="O121" s="80" t="s">
        <v>137</v>
      </c>
    </row>
    <row r="122" spans="1:15" ht="15" customHeight="1" x14ac:dyDescent="0.3">
      <c r="A122" s="92" t="e" vm="12">
        <v>#VALUE!</v>
      </c>
      <c r="B122" s="80" t="s">
        <v>44</v>
      </c>
      <c r="C122" t="s">
        <v>22</v>
      </c>
      <c r="D122" s="21" t="s">
        <v>45</v>
      </c>
      <c r="F122" s="28">
        <v>44388</v>
      </c>
      <c r="G122" s="25">
        <v>0.39583333333333331</v>
      </c>
      <c r="H122" s="59" t="s">
        <v>38</v>
      </c>
      <c r="I122" s="29"/>
      <c r="J122" s="25"/>
      <c r="K122" s="84"/>
      <c r="L122" s="28"/>
      <c r="N122" s="28"/>
      <c r="O122" s="6" t="s">
        <v>39</v>
      </c>
    </row>
    <row r="123" spans="1:15" x14ac:dyDescent="0.3">
      <c r="A123" s="92"/>
      <c r="B123" t="s">
        <v>330</v>
      </c>
      <c r="D123" s="3" t="s">
        <v>331</v>
      </c>
      <c r="F123" s="28">
        <v>44396</v>
      </c>
      <c r="G123" s="25">
        <v>0.41666666666666669</v>
      </c>
      <c r="H123" s="84"/>
      <c r="I123" s="29"/>
      <c r="J123" s="25"/>
      <c r="K123" s="84"/>
      <c r="L123" s="28"/>
      <c r="N123" s="28"/>
    </row>
    <row r="124" spans="1:15" x14ac:dyDescent="0.3">
      <c r="A124" s="92"/>
      <c r="B124" t="s">
        <v>332</v>
      </c>
      <c r="D124" s="3" t="s">
        <v>333</v>
      </c>
      <c r="F124" s="28">
        <v>44396</v>
      </c>
      <c r="G124" s="25">
        <v>0.375</v>
      </c>
      <c r="H124" s="84"/>
      <c r="J124" s="25"/>
      <c r="K124" s="84"/>
      <c r="L124" s="28"/>
      <c r="N124" s="28"/>
    </row>
    <row r="125" spans="1:15" x14ac:dyDescent="0.3">
      <c r="A125" s="98" t="s">
        <v>303</v>
      </c>
      <c r="B125" s="99" t="s">
        <v>304</v>
      </c>
      <c r="C125" s="76" t="s">
        <v>305</v>
      </c>
      <c r="D125" s="16" t="s">
        <v>306</v>
      </c>
      <c r="E125" s="59"/>
      <c r="F125" s="100" t="s">
        <v>307</v>
      </c>
      <c r="G125" s="25"/>
      <c r="H125" s="101"/>
      <c r="I125" s="100"/>
      <c r="J125" s="100"/>
      <c r="K125" s="84"/>
      <c r="L125" s="28"/>
      <c r="N125" s="28"/>
      <c r="O125" s="102" t="s">
        <v>308</v>
      </c>
    </row>
    <row r="126" spans="1:15" ht="15" customHeight="1" x14ac:dyDescent="0.3">
      <c r="A126" s="92"/>
      <c r="D126" s="3"/>
      <c r="F126" s="28"/>
      <c r="G126" s="25"/>
      <c r="H126" s="66"/>
      <c r="I126" s="64"/>
      <c r="J126" s="25"/>
      <c r="K126" s="84"/>
      <c r="L126" s="28"/>
      <c r="N126" s="28"/>
      <c r="O126" t="s">
        <v>137</v>
      </c>
    </row>
    <row r="127" spans="1:15" ht="15" customHeight="1" x14ac:dyDescent="0.3">
      <c r="A127" s="92" t="s">
        <v>309</v>
      </c>
      <c r="B127" s="6" t="s">
        <v>310</v>
      </c>
      <c r="C127" t="s">
        <v>119</v>
      </c>
      <c r="D127" s="3" t="s">
        <v>311</v>
      </c>
      <c r="F127" s="28"/>
      <c r="G127" s="25"/>
      <c r="H127" s="59"/>
      <c r="I127" s="29"/>
      <c r="J127" s="25"/>
      <c r="K127" s="84"/>
      <c r="L127" s="28"/>
      <c r="N127" s="28"/>
    </row>
    <row r="128" spans="1:15" x14ac:dyDescent="0.3">
      <c r="A128" s="92" t="e" vm="10">
        <v>#VALUE!</v>
      </c>
      <c r="B128" t="s">
        <v>312</v>
      </c>
      <c r="C128" t="s">
        <v>22</v>
      </c>
      <c r="D128" s="3" t="s">
        <v>313</v>
      </c>
      <c r="F128" s="28"/>
      <c r="G128" s="25"/>
      <c r="H128" s="59"/>
      <c r="I128" s="29"/>
      <c r="J128" s="25"/>
      <c r="K128" s="84"/>
      <c r="L128" s="28"/>
      <c r="N128" s="28"/>
    </row>
    <row r="129" spans="1:15" ht="15" customHeight="1" x14ac:dyDescent="0.4">
      <c r="A129" s="92" t="e" vm="2">
        <v>#VALUE!</v>
      </c>
      <c r="B129" s="79" t="s">
        <v>314</v>
      </c>
      <c r="C129" t="s">
        <v>315</v>
      </c>
      <c r="D129" s="3"/>
      <c r="F129" s="28"/>
      <c r="G129" s="25"/>
      <c r="H129" s="66"/>
      <c r="I129" s="29"/>
      <c r="J129" s="25"/>
      <c r="K129" s="84"/>
      <c r="L129" s="28"/>
      <c r="N129" s="28"/>
    </row>
    <row r="130" spans="1:15" x14ac:dyDescent="0.3">
      <c r="A130" s="92" t="e" vm="3">
        <v>#VALUE!</v>
      </c>
      <c r="B130" s="78" t="s">
        <v>316</v>
      </c>
      <c r="C130" t="s">
        <v>22</v>
      </c>
      <c r="D130" s="21"/>
      <c r="F130" s="64"/>
      <c r="G130" s="65"/>
      <c r="H130" s="59"/>
      <c r="I130" s="29"/>
      <c r="J130" s="25"/>
      <c r="K130" s="84"/>
      <c r="L130" s="28"/>
      <c r="N130" s="28"/>
      <c r="O130" s="59"/>
    </row>
    <row r="131" spans="1:15" x14ac:dyDescent="0.3">
      <c r="A131" s="92" t="e" vm="11">
        <v>#VALUE!</v>
      </c>
      <c r="B131" s="6" t="s">
        <v>317</v>
      </c>
      <c r="C131" t="s">
        <v>22</v>
      </c>
      <c r="D131" s="3" t="s">
        <v>318</v>
      </c>
      <c r="F131" s="28"/>
      <c r="G131" s="25"/>
      <c r="H131" s="59"/>
      <c r="I131" s="29"/>
      <c r="J131" s="25"/>
      <c r="K131" s="84"/>
      <c r="L131" s="28"/>
      <c r="N131" s="28"/>
    </row>
    <row r="132" spans="1:15" x14ac:dyDescent="0.3">
      <c r="A132" s="92" t="s">
        <v>319</v>
      </c>
      <c r="B132" s="78" t="s">
        <v>320</v>
      </c>
      <c r="C132" t="s">
        <v>22</v>
      </c>
      <c r="D132" s="21" t="s">
        <v>321</v>
      </c>
      <c r="F132" s="64"/>
      <c r="G132" s="65"/>
      <c r="H132" s="59"/>
      <c r="I132" s="29"/>
      <c r="J132" s="25"/>
      <c r="K132" s="84"/>
      <c r="L132" s="28"/>
      <c r="N132" s="28"/>
      <c r="O132" s="59"/>
    </row>
    <row r="133" spans="1:15" x14ac:dyDescent="0.3">
      <c r="A133" s="92" t="s">
        <v>309</v>
      </c>
      <c r="B133" s="6" t="s">
        <v>322</v>
      </c>
      <c r="C133" t="s">
        <v>22</v>
      </c>
      <c r="D133" s="3" t="s">
        <v>323</v>
      </c>
      <c r="F133" s="28"/>
      <c r="G133" s="25"/>
      <c r="H133" s="59"/>
      <c r="I133" s="29"/>
      <c r="J133" s="25"/>
      <c r="K133" s="84"/>
      <c r="L133" s="28"/>
      <c r="N133" s="28"/>
    </row>
    <row r="134" spans="1:15" x14ac:dyDescent="0.3">
      <c r="A134" s="92" t="e" vm="2">
        <v>#VALUE!</v>
      </c>
      <c r="B134" s="6" t="s">
        <v>324</v>
      </c>
      <c r="C134" t="s">
        <v>22</v>
      </c>
      <c r="D134" s="21"/>
      <c r="F134" s="28"/>
      <c r="G134" s="25"/>
      <c r="H134" s="66"/>
      <c r="I134" s="64"/>
      <c r="J134" s="25"/>
      <c r="K134" s="84"/>
      <c r="L134" s="28"/>
      <c r="N134" s="28"/>
    </row>
    <row r="135" spans="1:15" x14ac:dyDescent="0.3">
      <c r="A135" s="93" t="s">
        <v>325</v>
      </c>
      <c r="B135" s="86" t="s">
        <v>326</v>
      </c>
      <c r="D135" s="20" t="s">
        <v>327</v>
      </c>
      <c r="E135" s="14"/>
      <c r="F135" s="29"/>
      <c r="G135" s="25"/>
      <c r="H135" s="34"/>
      <c r="I135" s="29"/>
      <c r="J135" s="26"/>
      <c r="K135" s="84"/>
      <c r="L135" s="28"/>
      <c r="N135" s="28"/>
      <c r="O135" s="14"/>
    </row>
    <row r="136" spans="1:15" x14ac:dyDescent="0.3">
      <c r="A136" s="92"/>
      <c r="B136" s="6" t="s">
        <v>328</v>
      </c>
      <c r="D136" s="3"/>
      <c r="F136" s="28"/>
      <c r="G136" s="25"/>
      <c r="H136" s="84"/>
      <c r="I136" s="64"/>
      <c r="J136" s="25"/>
      <c r="K136" s="84"/>
      <c r="L136" s="28"/>
      <c r="N136" s="28"/>
    </row>
    <row r="137" spans="1:15" x14ac:dyDescent="0.3">
      <c r="A137" s="92"/>
      <c r="B137" s="78" t="s">
        <v>329</v>
      </c>
      <c r="D137" s="21"/>
      <c r="E137" s="59"/>
      <c r="F137" s="64"/>
      <c r="G137" s="25"/>
      <c r="H137" s="66"/>
      <c r="I137" s="64"/>
      <c r="J137" s="65"/>
      <c r="K137" s="84"/>
      <c r="L137" s="28"/>
      <c r="N137" s="28"/>
      <c r="O137" s="59"/>
    </row>
    <row r="138" spans="1:15" x14ac:dyDescent="0.3">
      <c r="A138" s="92"/>
      <c r="D138" s="3"/>
      <c r="F138" s="28"/>
      <c r="G138" s="25"/>
      <c r="H138" s="84"/>
      <c r="J138" s="25"/>
      <c r="K138" s="84"/>
      <c r="L138" s="28"/>
      <c r="N138" s="28"/>
    </row>
    <row r="139" spans="1:15" x14ac:dyDescent="0.3">
      <c r="A139" s="92"/>
      <c r="D139" s="3"/>
      <c r="F139" s="28"/>
      <c r="G139" s="25"/>
      <c r="H139" s="84"/>
      <c r="J139" s="25"/>
      <c r="K139" s="84"/>
      <c r="L139" s="28"/>
      <c r="N139" s="28"/>
    </row>
    <row r="140" spans="1:15" x14ac:dyDescent="0.3">
      <c r="A140" s="92"/>
      <c r="D140" s="3"/>
      <c r="F140" s="28"/>
      <c r="G140" s="25"/>
      <c r="H140" s="84"/>
      <c r="J140" s="25"/>
      <c r="K140" s="84"/>
      <c r="L140" s="28"/>
      <c r="N140" s="28"/>
    </row>
    <row r="141" spans="1:15" x14ac:dyDescent="0.3">
      <c r="A141" s="92"/>
      <c r="D141" s="3"/>
      <c r="F141" s="28"/>
      <c r="G141" s="25"/>
      <c r="H141" s="84"/>
      <c r="J141" s="25"/>
      <c r="K141" s="84"/>
      <c r="L141" s="28"/>
      <c r="N141" s="28"/>
    </row>
    <row r="142" spans="1:15" x14ac:dyDescent="0.3">
      <c r="A142" s="92"/>
      <c r="D142" s="3"/>
      <c r="F142" s="28"/>
      <c r="G142" s="25"/>
      <c r="H142" s="84"/>
      <c r="J142" s="25"/>
      <c r="K142" s="84"/>
      <c r="L142" s="28"/>
      <c r="N142" s="28"/>
    </row>
    <row r="143" spans="1:15" x14ac:dyDescent="0.3">
      <c r="A143" s="92"/>
      <c r="D143" s="3"/>
      <c r="F143" s="28"/>
      <c r="G143" s="25"/>
      <c r="H143" s="84"/>
      <c r="J143" s="25"/>
      <c r="K143" s="84"/>
      <c r="L143" s="28"/>
      <c r="N143" s="28"/>
    </row>
    <row r="144" spans="1:15" x14ac:dyDescent="0.3">
      <c r="A144" s="92"/>
      <c r="D144" s="3"/>
      <c r="F144" s="28"/>
      <c r="G144" s="25"/>
      <c r="H144" s="84"/>
      <c r="J144" s="25"/>
      <c r="K144" s="84"/>
      <c r="L144" s="28"/>
      <c r="N144" s="28"/>
    </row>
    <row r="145" spans="1:14" x14ac:dyDescent="0.3">
      <c r="A145" s="92"/>
      <c r="D145" s="3"/>
      <c r="F145" s="28"/>
      <c r="G145" s="25"/>
      <c r="H145" s="84"/>
      <c r="J145" s="25"/>
      <c r="K145" s="84"/>
      <c r="L145" s="28"/>
      <c r="N145" s="28"/>
    </row>
    <row r="146" spans="1:14" x14ac:dyDescent="0.3">
      <c r="A146" s="92"/>
      <c r="D146" s="3"/>
      <c r="F146" s="28"/>
      <c r="G146" s="25"/>
      <c r="H146" s="84"/>
      <c r="J146" s="25"/>
      <c r="K146" s="84"/>
      <c r="L146" s="28"/>
      <c r="N146" s="28"/>
    </row>
    <row r="147" spans="1:14" x14ac:dyDescent="0.3">
      <c r="A147" s="92"/>
      <c r="D147" s="3"/>
      <c r="F147" s="28"/>
      <c r="G147" s="25"/>
      <c r="H147" s="84"/>
      <c r="J147" s="25"/>
      <c r="K147" s="84"/>
      <c r="L147" s="28"/>
      <c r="N147" s="28"/>
    </row>
    <row r="148" spans="1:14" x14ac:dyDescent="0.3">
      <c r="A148" s="92"/>
      <c r="D148" s="3"/>
      <c r="F148" s="28"/>
      <c r="G148" s="25"/>
      <c r="H148" s="84"/>
      <c r="J148" s="25"/>
      <c r="K148" s="84"/>
      <c r="L148" s="28"/>
      <c r="N148" s="28"/>
    </row>
    <row r="149" spans="1:14" x14ac:dyDescent="0.3">
      <c r="A149" s="92"/>
      <c r="D149" s="3"/>
      <c r="F149" s="28"/>
      <c r="G149" s="25"/>
      <c r="H149" s="84"/>
      <c r="J149" s="25"/>
      <c r="K149" s="84"/>
      <c r="L149" s="28"/>
      <c r="N149" s="28"/>
    </row>
    <row r="150" spans="1:14" x14ac:dyDescent="0.3">
      <c r="A150" s="92"/>
      <c r="D150" s="3"/>
      <c r="F150" s="28"/>
      <c r="G150" s="25"/>
      <c r="H150" s="84"/>
      <c r="J150" s="25"/>
      <c r="K150" s="84"/>
      <c r="L150" s="28"/>
      <c r="N150" s="28"/>
    </row>
    <row r="151" spans="1:14" x14ac:dyDescent="0.3">
      <c r="A151" s="92"/>
      <c r="D151" s="3"/>
      <c r="F151" s="28"/>
      <c r="G151" s="25"/>
      <c r="H151" s="84"/>
      <c r="J151" s="25"/>
      <c r="K151" s="84"/>
      <c r="L151" s="28"/>
      <c r="N151" s="28"/>
    </row>
    <row r="152" spans="1:14" x14ac:dyDescent="0.3">
      <c r="A152" s="92"/>
      <c r="D152" s="3"/>
      <c r="F152" s="28"/>
      <c r="G152" s="25"/>
      <c r="H152" s="84"/>
      <c r="J152" s="25"/>
      <c r="K152" s="84"/>
      <c r="L152" s="28"/>
      <c r="N152" s="28"/>
    </row>
    <row r="153" spans="1:14" x14ac:dyDescent="0.3">
      <c r="A153" s="92"/>
      <c r="D153" s="3"/>
      <c r="F153" s="28"/>
      <c r="G153" s="25"/>
      <c r="H153" s="84"/>
      <c r="J153" s="25"/>
      <c r="K153" s="84"/>
      <c r="L153" s="28"/>
      <c r="N153" s="28"/>
    </row>
    <row r="154" spans="1:14" x14ac:dyDescent="0.3">
      <c r="A154" s="92"/>
      <c r="D154" s="3"/>
      <c r="F154" s="28"/>
      <c r="G154" s="25"/>
      <c r="H154" s="84"/>
      <c r="J154" s="25"/>
      <c r="K154" s="84"/>
      <c r="L154" s="28"/>
      <c r="N154" s="28"/>
    </row>
    <row r="155" spans="1:14" x14ac:dyDescent="0.3">
      <c r="A155" s="92"/>
      <c r="D155" s="3"/>
      <c r="F155" s="28"/>
      <c r="G155" s="25"/>
      <c r="H155" s="84"/>
      <c r="J155" s="25"/>
      <c r="K155" s="84"/>
      <c r="L155" s="28"/>
      <c r="N155" s="28"/>
    </row>
    <row r="156" spans="1:14" x14ac:dyDescent="0.3">
      <c r="A156" s="92"/>
      <c r="D156" s="3"/>
      <c r="F156" s="28"/>
      <c r="G156" s="25"/>
      <c r="H156" s="84"/>
      <c r="J156" s="25"/>
      <c r="K156" s="84"/>
      <c r="L156" s="28"/>
      <c r="N156" s="28"/>
    </row>
    <row r="157" spans="1:14" x14ac:dyDescent="0.3">
      <c r="A157" s="92"/>
      <c r="D157" s="3"/>
      <c r="F157" s="28"/>
      <c r="G157" s="25"/>
      <c r="H157" s="84"/>
      <c r="J157" s="25"/>
      <c r="K157" s="84"/>
      <c r="L157" s="28"/>
      <c r="N157" s="28"/>
    </row>
    <row r="158" spans="1:14" x14ac:dyDescent="0.3">
      <c r="A158" s="92"/>
      <c r="D158" s="3"/>
      <c r="F158" s="28"/>
      <c r="G158" s="25"/>
      <c r="H158" s="84"/>
      <c r="J158" s="25"/>
      <c r="K158" s="84"/>
      <c r="L158" s="28"/>
      <c r="N158" s="28"/>
    </row>
    <row r="159" spans="1:14" x14ac:dyDescent="0.3">
      <c r="A159" s="92"/>
      <c r="D159" s="3"/>
      <c r="F159" s="28"/>
      <c r="G159" s="25"/>
      <c r="H159" s="84"/>
      <c r="J159" s="25"/>
      <c r="K159" s="84"/>
      <c r="L159" s="28"/>
      <c r="N159" s="28"/>
    </row>
    <row r="160" spans="1:14" x14ac:dyDescent="0.3">
      <c r="A160" s="92"/>
      <c r="D160" s="3"/>
      <c r="F160" s="28"/>
      <c r="G160" s="25"/>
      <c r="H160" s="84"/>
      <c r="J160" s="25"/>
      <c r="K160" s="84"/>
      <c r="L160" s="28"/>
      <c r="N160" s="28"/>
    </row>
    <row r="161" spans="1:14" x14ac:dyDescent="0.3">
      <c r="A161" s="92"/>
      <c r="D161" s="3"/>
      <c r="F161" s="28"/>
      <c r="G161" s="25"/>
      <c r="H161" s="84"/>
      <c r="J161" s="25"/>
      <c r="K161" s="84"/>
      <c r="L161" s="28"/>
      <c r="N161" s="28"/>
    </row>
    <row r="162" spans="1:14" x14ac:dyDescent="0.3">
      <c r="A162" s="92"/>
      <c r="D162" s="3"/>
      <c r="F162" s="28"/>
      <c r="G162" s="25"/>
      <c r="H162" s="84"/>
      <c r="J162" s="25"/>
      <c r="K162" s="84"/>
      <c r="L162" s="28"/>
      <c r="N162" s="28"/>
    </row>
    <row r="163" spans="1:14" x14ac:dyDescent="0.3">
      <c r="A163" s="92"/>
      <c r="D163" s="3"/>
      <c r="F163" s="28"/>
      <c r="G163" s="25"/>
      <c r="H163" s="84"/>
      <c r="J163" s="25"/>
      <c r="K163" s="84"/>
      <c r="L163" s="28"/>
      <c r="N163" s="28"/>
    </row>
    <row r="164" spans="1:14" x14ac:dyDescent="0.3">
      <c r="A164" s="92"/>
      <c r="D164" s="3"/>
      <c r="F164" s="28"/>
      <c r="G164" s="25"/>
      <c r="H164" s="84"/>
      <c r="J164" s="25"/>
      <c r="K164" s="84"/>
      <c r="L164" s="28"/>
      <c r="N164" s="28"/>
    </row>
    <row r="165" spans="1:14" x14ac:dyDescent="0.3">
      <c r="A165" s="92"/>
      <c r="D165" s="3"/>
      <c r="F165" s="28"/>
      <c r="G165" s="25"/>
      <c r="H165" s="84"/>
      <c r="J165" s="25"/>
      <c r="K165" s="84"/>
      <c r="L165" s="28"/>
      <c r="N165" s="28"/>
    </row>
    <row r="166" spans="1:14" x14ac:dyDescent="0.3">
      <c r="A166" s="92"/>
      <c r="D166" s="3"/>
      <c r="F166" s="28"/>
      <c r="G166" s="25"/>
      <c r="H166" s="84"/>
      <c r="J166" s="25"/>
      <c r="K166" s="84"/>
      <c r="L166" s="28"/>
      <c r="N166" s="28"/>
    </row>
    <row r="167" spans="1:14" x14ac:dyDescent="0.3">
      <c r="A167" s="92"/>
      <c r="D167" s="3"/>
      <c r="F167" s="28"/>
      <c r="G167" s="25"/>
      <c r="H167" s="84"/>
      <c r="J167" s="25"/>
      <c r="K167" s="84"/>
      <c r="L167" s="28"/>
      <c r="N167" s="28"/>
    </row>
    <row r="168" spans="1:14" x14ac:dyDescent="0.3">
      <c r="A168" s="92"/>
      <c r="D168" s="3"/>
      <c r="F168" s="28"/>
      <c r="G168" s="25"/>
      <c r="H168" s="84"/>
      <c r="J168" s="25"/>
      <c r="K168" s="84"/>
      <c r="L168" s="28"/>
      <c r="N168" s="28"/>
    </row>
    <row r="169" spans="1:14" x14ac:dyDescent="0.3">
      <c r="A169" s="92"/>
      <c r="D169" s="3"/>
      <c r="F169" s="28"/>
      <c r="G169" s="25"/>
      <c r="H169" s="84"/>
      <c r="J169" s="25"/>
      <c r="K169" s="84"/>
      <c r="L169" s="28"/>
      <c r="N169" s="28"/>
    </row>
    <row r="170" spans="1:14" x14ac:dyDescent="0.3">
      <c r="A170" s="92"/>
      <c r="D170" s="3"/>
      <c r="F170" s="28"/>
      <c r="G170" s="25"/>
      <c r="H170" s="84"/>
      <c r="J170" s="25"/>
      <c r="K170" s="84"/>
      <c r="L170" s="28"/>
      <c r="N170" s="28"/>
    </row>
    <row r="171" spans="1:14" x14ac:dyDescent="0.3">
      <c r="A171" s="92"/>
      <c r="D171" s="3"/>
      <c r="F171" s="28"/>
      <c r="G171" s="25"/>
      <c r="H171" s="84"/>
      <c r="J171" s="25"/>
      <c r="K171" s="84"/>
      <c r="L171" s="28"/>
      <c r="N171" s="28"/>
    </row>
    <row r="172" spans="1:14" x14ac:dyDescent="0.3">
      <c r="A172" s="92"/>
      <c r="D172" s="3"/>
      <c r="F172" s="28"/>
      <c r="G172" s="25"/>
      <c r="H172" s="84"/>
      <c r="J172" s="25"/>
      <c r="K172" s="84"/>
      <c r="L172" s="28"/>
      <c r="N172" s="28"/>
    </row>
    <row r="173" spans="1:14" x14ac:dyDescent="0.3">
      <c r="A173" s="92"/>
      <c r="D173" s="3"/>
      <c r="F173" s="28"/>
      <c r="G173" s="25"/>
      <c r="H173" s="84"/>
      <c r="J173" s="25"/>
      <c r="K173" s="84"/>
      <c r="L173" s="28"/>
      <c r="N173" s="28"/>
    </row>
    <row r="174" spans="1:14" x14ac:dyDescent="0.3">
      <c r="A174" s="92"/>
      <c r="D174" s="3"/>
      <c r="F174" s="28"/>
      <c r="G174" s="25"/>
      <c r="H174" s="84"/>
      <c r="J174" s="25"/>
      <c r="K174" s="84"/>
      <c r="L174" s="28"/>
      <c r="N174" s="28"/>
    </row>
    <row r="175" spans="1:14" x14ac:dyDescent="0.3">
      <c r="A175" s="92"/>
      <c r="D175" s="3"/>
      <c r="F175" s="28"/>
      <c r="G175" s="25"/>
      <c r="H175" s="84"/>
      <c r="J175" s="25"/>
      <c r="K175" s="84"/>
      <c r="L175" s="28"/>
      <c r="N175" s="28"/>
    </row>
    <row r="177" spans="8:14" x14ac:dyDescent="0.3">
      <c r="H177">
        <f>COUNTIF(H1:H175, "YES")</f>
        <v>21</v>
      </c>
      <c r="K177">
        <f>COUNTIF(K1:K175, "YES")</f>
        <v>18</v>
      </c>
      <c r="N177">
        <f>COUNTIF(N1:N175, "YES")</f>
        <v>2</v>
      </c>
    </row>
    <row r="178" spans="8:14" x14ac:dyDescent="0.3">
      <c r="H178">
        <f>COUNTIF(H2:H176, "NO")</f>
        <v>99</v>
      </c>
      <c r="K178">
        <f>COUNTIF(K2:K176, "NO")</f>
        <v>51</v>
      </c>
      <c r="N178">
        <f>COUNTIF(N2:N176, "NO")</f>
        <v>44</v>
      </c>
    </row>
    <row r="179" spans="8:14" x14ac:dyDescent="0.3">
      <c r="H179">
        <f>H177/H178</f>
        <v>0.21212121212121213</v>
      </c>
      <c r="K179">
        <f>K177/K178</f>
        <v>0.35294117647058826</v>
      </c>
      <c r="N179">
        <f>N177/N178</f>
        <v>4.5454545454545456E-2</v>
      </c>
    </row>
  </sheetData>
  <phoneticPr fontId="8" type="noConversion"/>
  <hyperlinks>
    <hyperlink ref="D49" r:id="rId1" xr:uid="{00000000-0004-0000-0000-000000000000}"/>
    <hyperlink ref="D131" r:id="rId2" xr:uid="{00000000-0004-0000-0000-000001000000}"/>
    <hyperlink ref="D2" r:id="rId3" xr:uid="{00000000-0004-0000-0000-000002000000}"/>
    <hyperlink ref="D127" r:id="rId4" display="mailto:arturo.izurieta@fcdarwin.org.ec" xr:uid="{00000000-0004-0000-0000-000003000000}"/>
    <hyperlink ref="D133" r:id="rId5" display="mailto:salomebu@gmail.com" xr:uid="{00000000-0004-0000-0000-000004000000}"/>
    <hyperlink ref="D4" r:id="rId6" display="mailto:durakom@uncw.edu" xr:uid="{00000000-0004-0000-0000-000005000000}"/>
    <hyperlink ref="D20" r:id="rId7" xr:uid="{00000000-0004-0000-0000-000006000000}"/>
    <hyperlink ref="D7" r:id="rId8" display="mailto:christophe.cleguer@murdoch.edu.au" xr:uid="{00000000-0004-0000-0000-000007000000}"/>
    <hyperlink ref="D92" r:id="rId9" xr:uid="{00000000-0004-0000-0000-000008000000}"/>
    <hyperlink ref="D132" r:id="rId10" xr:uid="{00000000-0004-0000-0000-000009000000}"/>
    <hyperlink ref="D74" r:id="rId11" xr:uid="{00000000-0004-0000-0000-00000A000000}"/>
    <hyperlink ref="D21" r:id="rId12" display="fourqure@fiu.edu, " xr:uid="{00000000-0004-0000-0000-00000B000000}"/>
    <hyperlink ref="D50" r:id="rId13" xr:uid="{00000000-0004-0000-0000-00000C000000}"/>
    <hyperlink ref="D78" r:id="rId14" xr:uid="{00000000-0004-0000-0000-00000D000000}"/>
    <hyperlink ref="D27" r:id="rId15" xr:uid="{00000000-0004-0000-0000-00000E000000}"/>
    <hyperlink ref="D75" r:id="rId16" xr:uid="{00000000-0004-0000-0000-00000F000000}"/>
    <hyperlink ref="D68" r:id="rId17" xr:uid="{00000000-0004-0000-0000-000010000000}"/>
    <hyperlink ref="D16" r:id="rId18" display="t.vanderheide@science.ru.nl" xr:uid="{00000000-0004-0000-0000-000011000000}"/>
    <hyperlink ref="D13" r:id="rId19" xr:uid="{00000000-0004-0000-0000-000012000000}"/>
    <hyperlink ref="D10" r:id="rId20" xr:uid="{00000000-0004-0000-0000-000013000000}"/>
    <hyperlink ref="D11" r:id="rId21" xr:uid="{00000000-0004-0000-0000-000014000000}"/>
    <hyperlink ref="D60" r:id="rId22" xr:uid="{00000000-0004-0000-0000-000015000000}"/>
    <hyperlink ref="D42" r:id="rId23" xr:uid="{00000000-0004-0000-0000-000016000000}"/>
    <hyperlink ref="D51" r:id="rId24" xr:uid="{00000000-0004-0000-0000-000017000000}"/>
    <hyperlink ref="D28" r:id="rId25" xr:uid="{00000000-0004-0000-0000-000018000000}"/>
    <hyperlink ref="D73" r:id="rId26" xr:uid="{00000000-0004-0000-0000-000019000000}"/>
    <hyperlink ref="D22" r:id="rId27" xr:uid="{00000000-0004-0000-0000-00001A000000}"/>
    <hyperlink ref="D81" r:id="rId28" display="tstrazis@fau.edu" xr:uid="{00000000-0004-0000-0000-00001B000000}"/>
    <hyperlink ref="D62" r:id="rId29" xr:uid="{00000000-0004-0000-0000-00001C000000}"/>
    <hyperlink ref="D63" r:id="rId30" xr:uid="{00000000-0004-0000-0000-00001D000000}"/>
    <hyperlink ref="D34" r:id="rId31" xr:uid="{00000000-0004-0000-0000-00001E000000}"/>
    <hyperlink ref="D56" r:id="rId32" xr:uid="{00000000-0004-0000-0000-00001F000000}"/>
    <hyperlink ref="D65" r:id="rId33" xr:uid="{00000000-0004-0000-0000-000020000000}"/>
    <hyperlink ref="D66" r:id="rId34" xr:uid="{00000000-0004-0000-0000-000021000000}"/>
    <hyperlink ref="D35" r:id="rId35" xr:uid="{00000000-0004-0000-0000-000022000000}"/>
    <hyperlink ref="D57" r:id="rId36" xr:uid="{00000000-0004-0000-0000-000023000000}"/>
    <hyperlink ref="D122" r:id="rId37" xr:uid="{00000000-0004-0000-0000-000024000000}"/>
    <hyperlink ref="D33" r:id="rId38" xr:uid="{00000000-0004-0000-0000-000025000000}"/>
    <hyperlink ref="D67" r:id="rId39" xr:uid="{00000000-0004-0000-0000-000026000000}"/>
    <hyperlink ref="D31" r:id="rId40" xr:uid="{00000000-0004-0000-0000-000027000000}"/>
    <hyperlink ref="D53" r:id="rId41" xr:uid="{00000000-0004-0000-0000-000028000000}"/>
    <hyperlink ref="D19" r:id="rId42" xr:uid="{00000000-0004-0000-0000-000029000000}"/>
    <hyperlink ref="D70" r:id="rId43" xr:uid="{00000000-0004-0000-0000-00002A000000}"/>
    <hyperlink ref="D45" r:id="rId44" xr:uid="{00000000-0004-0000-0000-00002B000000}"/>
    <hyperlink ref="D64" r:id="rId45" xr:uid="{00000000-0004-0000-0000-00002C000000}"/>
    <hyperlink ref="D88" r:id="rId46" xr:uid="{00000000-0004-0000-0000-00002D000000}"/>
    <hyperlink ref="D69" r:id="rId47" xr:uid="{00000000-0004-0000-0000-00002E000000}"/>
    <hyperlink ref="D58" r:id="rId48" xr:uid="{00000000-0004-0000-0000-00002F000000}"/>
    <hyperlink ref="D32" r:id="rId49" xr:uid="{00000000-0004-0000-0000-000030000000}"/>
    <hyperlink ref="D61" r:id="rId50" xr:uid="{00000000-0004-0000-0000-000031000000}"/>
    <hyperlink ref="D55" r:id="rId51" xr:uid="{00000000-0004-0000-0000-000032000000}"/>
    <hyperlink ref="D77" r:id="rId52" xr:uid="{00000000-0004-0000-0000-000033000000}"/>
    <hyperlink ref="D17" r:id="rId53" xr:uid="{00000000-0004-0000-0000-000034000000}"/>
    <hyperlink ref="D18" r:id="rId54" xr:uid="{00000000-0004-0000-0000-000035000000}"/>
    <hyperlink ref="D110" r:id="rId55" xr:uid="{00000000-0004-0000-0000-000036000000}"/>
    <hyperlink ref="D14" r:id="rId56" xr:uid="{00000000-0004-0000-0000-000037000000}"/>
    <hyperlink ref="D41" r:id="rId57" display="aysugumusoglu@gmail.com" xr:uid="{00000000-0004-0000-0000-000038000000}"/>
    <hyperlink ref="D90" r:id="rId58" xr:uid="{00000000-0004-0000-0000-000039000000}"/>
    <hyperlink ref="D109" r:id="rId59" xr:uid="{00000000-0004-0000-0000-00003A000000}"/>
    <hyperlink ref="D9" r:id="rId60" xr:uid="{00000000-0004-0000-0000-00003B000000}"/>
    <hyperlink ref="D44" r:id="rId61" xr:uid="{00000000-0004-0000-0000-00003C000000}"/>
    <hyperlink ref="D43" r:id="rId62" xr:uid="{00000000-0004-0000-0000-00003D000000}"/>
    <hyperlink ref="D87" r:id="rId63" xr:uid="{00000000-0004-0000-0000-00003E000000}"/>
    <hyperlink ref="D52" r:id="rId64" xr:uid="{00000000-0004-0000-0000-00003F000000}"/>
    <hyperlink ref="D30" r:id="rId65" display="alsanchezg13@gmail.com" xr:uid="{00000000-0004-0000-0000-000040000000}"/>
    <hyperlink ref="D82" r:id="rId66" xr:uid="{00000000-0004-0000-0000-000041000000}"/>
    <hyperlink ref="D54" r:id="rId67" xr:uid="{00000000-0004-0000-0000-000042000000}"/>
    <hyperlink ref="D5" r:id="rId68" xr:uid="{00000000-0004-0000-0000-000043000000}"/>
    <hyperlink ref="D15" r:id="rId69" xr:uid="{00000000-0004-0000-0000-000044000000}"/>
    <hyperlink ref="D24" r:id="rId70" xr:uid="{00000000-0004-0000-0000-000045000000}"/>
    <hyperlink ref="D25" r:id="rId71" xr:uid="{00000000-0004-0000-0000-000046000000}"/>
    <hyperlink ref="D26" r:id="rId72" xr:uid="{00000000-0004-0000-0000-000047000000}"/>
    <hyperlink ref="D23" r:id="rId73" xr:uid="{00000000-0004-0000-0000-000048000000}"/>
    <hyperlink ref="D29" r:id="rId74" display="mailto:charles.boudouresque@mio.osupytheas.fr" xr:uid="{00000000-0004-0000-0000-000049000000}"/>
    <hyperlink ref="D6" r:id="rId75" xr:uid="{00000000-0004-0000-0000-00004A000000}"/>
    <hyperlink ref="D40" r:id="rId76" xr:uid="{00000000-0004-0000-0000-00004B000000}"/>
    <hyperlink ref="D84" r:id="rId77" xr:uid="{00000000-0004-0000-0000-00004C000000}"/>
    <hyperlink ref="D93" r:id="rId78" xr:uid="{00000000-0004-0000-0000-00004D000000}"/>
    <hyperlink ref="D91" r:id="rId79" xr:uid="{00000000-0004-0000-0000-00004E000000}"/>
    <hyperlink ref="D71" r:id="rId80" xr:uid="{00000000-0004-0000-0000-00004F000000}"/>
    <hyperlink ref="D72" r:id="rId81" xr:uid="{00000000-0004-0000-0000-000050000000}"/>
    <hyperlink ref="D79" r:id="rId82" xr:uid="{00000000-0004-0000-0000-000051000000}"/>
    <hyperlink ref="D80" r:id="rId83" xr:uid="{00000000-0004-0000-0000-000052000000}"/>
    <hyperlink ref="D12" r:id="rId84" xr:uid="{00000000-0004-0000-0000-000053000000}"/>
    <hyperlink ref="D83" r:id="rId85" xr:uid="{00000000-0004-0000-0000-000054000000}"/>
    <hyperlink ref="D89" r:id="rId86" xr:uid="{00000000-0004-0000-0000-000055000000}"/>
    <hyperlink ref="D59" r:id="rId87" xr:uid="{00000000-0004-0000-0000-000056000000}"/>
    <hyperlink ref="D86" r:id="rId88" xr:uid="{00000000-0004-0000-0000-000057000000}"/>
    <hyperlink ref="D85" r:id="rId89" xr:uid="{00000000-0004-0000-0000-000058000000}"/>
    <hyperlink ref="D94" r:id="rId90" xr:uid="{00000000-0004-0000-0000-000059000000}"/>
    <hyperlink ref="D98" r:id="rId91" xr:uid="{00000000-0004-0000-0000-00005A000000}"/>
    <hyperlink ref="D120" r:id="rId92" xr:uid="{00000000-0004-0000-0000-00005B000000}"/>
    <hyperlink ref="D121" r:id="rId93" display="mailto:rj@projectseagrass.org" xr:uid="{00000000-0004-0000-0000-00005C000000}"/>
    <hyperlink ref="D100" r:id="rId94" xr:uid="{00000000-0004-0000-0000-00005D000000}"/>
    <hyperlink ref="D112" r:id="rId95" xr:uid="{00000000-0004-0000-0000-00005E000000}"/>
    <hyperlink ref="D101" r:id="rId96" xr:uid="{00000000-0004-0000-0000-00005F000000}"/>
    <hyperlink ref="D102" r:id="rId97" xr:uid="{00000000-0004-0000-0000-000060000000}"/>
    <hyperlink ref="D103" r:id="rId98" xr:uid="{00000000-0004-0000-0000-000061000000}"/>
    <hyperlink ref="D104" r:id="rId99" xr:uid="{00000000-0004-0000-0000-000062000000}"/>
    <hyperlink ref="D95" r:id="rId100" xr:uid="{00000000-0004-0000-0000-000063000000}"/>
    <hyperlink ref="D119" r:id="rId101" xr:uid="{00000000-0004-0000-0000-000064000000}"/>
    <hyperlink ref="D105" r:id="rId102" xr:uid="{00000000-0004-0000-0000-000065000000}"/>
    <hyperlink ref="D106" r:id="rId103" xr:uid="{00000000-0004-0000-0000-000066000000}"/>
    <hyperlink ref="D96" r:id="rId104" xr:uid="{00000000-0004-0000-0000-000067000000}"/>
    <hyperlink ref="D113" r:id="rId105" xr:uid="{00000000-0004-0000-0000-000068000000}"/>
    <hyperlink ref="D108" r:id="rId106" xr:uid="{00000000-0004-0000-0000-000069000000}"/>
    <hyperlink ref="D114" r:id="rId107" xr:uid="{00000000-0004-0000-0000-00006A000000}"/>
    <hyperlink ref="D115" r:id="rId108" xr:uid="{00000000-0004-0000-0000-00006B000000}"/>
    <hyperlink ref="D116" r:id="rId109" xr:uid="{00000000-0004-0000-0000-00006C000000}"/>
    <hyperlink ref="D117" r:id="rId110" xr:uid="{00000000-0004-0000-0000-00006D000000}"/>
    <hyperlink ref="D118" r:id="rId111" xr:uid="{00000000-0004-0000-0000-00006E000000}"/>
    <hyperlink ref="D97" r:id="rId112" xr:uid="{00000000-0004-0000-0000-00006F000000}"/>
    <hyperlink ref="D99" r:id="rId113" xr:uid="{00000000-0004-0000-0000-000070000000}"/>
    <hyperlink ref="D107" r:id="rId114" xr:uid="{00000000-0004-0000-0000-000071000000}"/>
    <hyperlink ref="D111" r:id="rId115" display="mailto:wkiswara@gmail.com" xr:uid="{00000000-0004-0000-0000-000072000000}"/>
    <hyperlink ref="D125" r:id="rId116" xr:uid="{00000000-0004-0000-0000-000073000000}"/>
    <hyperlink ref="D123" r:id="rId117" xr:uid="{00000000-0004-0000-0000-000074000000}"/>
    <hyperlink ref="D124" r:id="rId118" display="mailto:JEFFREY.GAECKLE@dnr.wa.gov" xr:uid="{00000000-0004-0000-0000-000075000000}"/>
    <hyperlink ref="D76" r:id="rId119" xr:uid="{00000000-0004-0000-0000-000076000000}"/>
  </hyperlinks>
  <pageMargins left="0.7" right="0.7" top="0.75" bottom="0.75" header="0.3" footer="0.3"/>
  <pageSetup paperSize="9" orientation="portrait" r:id="rId120"/>
  <legacyDrawing r:id="rId121"/>
  <tableParts count="1">
    <tablePart r:id="rId12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
  <sheetViews>
    <sheetView workbookViewId="0">
      <selection activeCell="G24" sqref="G24"/>
    </sheetView>
  </sheetViews>
  <sheetFormatPr defaultRowHeight="14.4" x14ac:dyDescent="0.3"/>
  <cols>
    <col min="1" max="1" width="11" bestFit="1" customWidth="1"/>
    <col min="2" max="3" width="12.5546875" customWidth="1"/>
    <col min="4" max="4" width="10.88671875" bestFit="1" customWidth="1"/>
    <col min="5" max="5" width="14.5546875" customWidth="1"/>
    <col min="6" max="7" width="18.6640625" bestFit="1" customWidth="1"/>
    <col min="8" max="8" width="12.6640625" bestFit="1" customWidth="1"/>
    <col min="9" max="9" width="12.5546875" customWidth="1"/>
    <col min="10" max="10" width="10.88671875" bestFit="1" customWidth="1"/>
    <col min="11" max="11" width="17.109375" bestFit="1" customWidth="1"/>
  </cols>
  <sheetData>
    <row r="1" spans="1:12" x14ac:dyDescent="0.3">
      <c r="B1" t="s">
        <v>527</v>
      </c>
      <c r="C1" t="s">
        <v>535</v>
      </c>
      <c r="D1" t="s">
        <v>529</v>
      </c>
      <c r="E1" t="s">
        <v>530</v>
      </c>
      <c r="F1" t="s">
        <v>531</v>
      </c>
      <c r="G1" t="s">
        <v>532</v>
      </c>
      <c r="H1" t="s">
        <v>533</v>
      </c>
      <c r="I1" t="s">
        <v>534</v>
      </c>
      <c r="J1" t="s">
        <v>528</v>
      </c>
      <c r="K1" t="s">
        <v>544</v>
      </c>
      <c r="L1" t="s">
        <v>545</v>
      </c>
    </row>
    <row r="2" spans="1:12" x14ac:dyDescent="0.3">
      <c r="B2">
        <v>1</v>
      </c>
      <c r="D2">
        <v>13</v>
      </c>
      <c r="E2">
        <v>13</v>
      </c>
      <c r="F2">
        <v>12</v>
      </c>
      <c r="G2">
        <v>10</v>
      </c>
      <c r="H2">
        <v>11</v>
      </c>
      <c r="I2">
        <v>11</v>
      </c>
      <c r="J2">
        <v>5</v>
      </c>
      <c r="K2">
        <v>2</v>
      </c>
      <c r="L2" s="27">
        <f>Table3[[#This Row],[completed]]/Table3[[#Totals],[completed]]</f>
        <v>5.7142857142857141E-2</v>
      </c>
    </row>
    <row r="3" spans="1:12" x14ac:dyDescent="0.3">
      <c r="B3">
        <v>2</v>
      </c>
      <c r="D3">
        <v>13</v>
      </c>
      <c r="E3">
        <v>13</v>
      </c>
      <c r="F3">
        <v>12</v>
      </c>
      <c r="G3">
        <v>10</v>
      </c>
      <c r="H3">
        <v>11</v>
      </c>
      <c r="I3">
        <v>11</v>
      </c>
      <c r="J3">
        <v>14</v>
      </c>
      <c r="K3">
        <v>8</v>
      </c>
      <c r="L3" s="27">
        <f>Table3[[#This Row],[completed]]/Table3[[#Totals],[completed]]</f>
        <v>0.22857142857142856</v>
      </c>
    </row>
    <row r="4" spans="1:12" x14ac:dyDescent="0.3">
      <c r="B4">
        <v>3</v>
      </c>
      <c r="D4">
        <v>7</v>
      </c>
      <c r="E4">
        <v>7</v>
      </c>
      <c r="F4">
        <v>7</v>
      </c>
      <c r="G4">
        <v>6</v>
      </c>
      <c r="H4">
        <v>3</v>
      </c>
      <c r="I4">
        <v>4</v>
      </c>
      <c r="J4">
        <v>10</v>
      </c>
      <c r="K4">
        <v>4</v>
      </c>
      <c r="L4" s="27">
        <f>Table3[[#This Row],[completed]]/Table3[[#Totals],[completed]]</f>
        <v>0.11428571428571428</v>
      </c>
    </row>
    <row r="5" spans="1:12" x14ac:dyDescent="0.3">
      <c r="B5">
        <v>4</v>
      </c>
      <c r="D5">
        <v>7</v>
      </c>
      <c r="E5">
        <v>7</v>
      </c>
      <c r="F5">
        <v>7</v>
      </c>
      <c r="G5">
        <v>6</v>
      </c>
      <c r="H5">
        <v>6</v>
      </c>
      <c r="I5">
        <v>4</v>
      </c>
      <c r="J5">
        <v>2</v>
      </c>
      <c r="K5">
        <v>1</v>
      </c>
      <c r="L5" s="27">
        <f>Table3[[#This Row],[completed]]/Table3[[#Totals],[completed]]</f>
        <v>2.8571428571428571E-2</v>
      </c>
    </row>
    <row r="6" spans="1:12" x14ac:dyDescent="0.3">
      <c r="B6">
        <v>5</v>
      </c>
      <c r="D6">
        <v>17</v>
      </c>
      <c r="E6">
        <v>17</v>
      </c>
      <c r="F6">
        <v>17</v>
      </c>
      <c r="G6">
        <v>17</v>
      </c>
      <c r="H6">
        <v>17</v>
      </c>
      <c r="I6">
        <v>14</v>
      </c>
      <c r="J6">
        <v>28</v>
      </c>
      <c r="K6">
        <v>17</v>
      </c>
      <c r="L6" s="27">
        <f>Table3[[#This Row],[completed]]/Table3[[#Totals],[completed]]</f>
        <v>0.48571428571428571</v>
      </c>
    </row>
    <row r="7" spans="1:12" x14ac:dyDescent="0.3">
      <c r="B7">
        <v>6</v>
      </c>
      <c r="D7">
        <v>17</v>
      </c>
      <c r="E7">
        <v>17</v>
      </c>
      <c r="F7">
        <v>17</v>
      </c>
      <c r="G7">
        <v>17</v>
      </c>
      <c r="H7">
        <v>17</v>
      </c>
      <c r="I7">
        <v>14</v>
      </c>
      <c r="J7">
        <v>4</v>
      </c>
      <c r="K7">
        <v>3</v>
      </c>
      <c r="L7" s="27">
        <f>Table3[[#This Row],[completed]]/Table3[[#Totals],[completed]]</f>
        <v>8.5714285714285715E-2</v>
      </c>
    </row>
    <row r="8" spans="1:12" x14ac:dyDescent="0.3">
      <c r="D8">
        <f>SUM(Table3[Spatial_scale])</f>
        <v>74</v>
      </c>
      <c r="E8">
        <f>SUBTOTAL(109,Table3[Frequency])</f>
        <v>74</v>
      </c>
      <c r="F8">
        <f>SUBTOTAL(109,Table3[Trend])</f>
        <v>72</v>
      </c>
      <c r="G8">
        <f>SUBTOTAL(109,Table3[F_imp])</f>
        <v>66</v>
      </c>
      <c r="H8">
        <f>SUBTOTAL(109,Table3[Resistance])</f>
        <v>65</v>
      </c>
      <c r="I8">
        <f>SUBTOTAL(109,Table3[Recovery])</f>
        <v>58</v>
      </c>
      <c r="K8">
        <f>SUBTOTAL(109,Table3[completed])</f>
        <v>35</v>
      </c>
    </row>
    <row r="10" spans="1:12" x14ac:dyDescent="0.3">
      <c r="B10" t="s">
        <v>536</v>
      </c>
    </row>
    <row r="11" spans="1:12" x14ac:dyDescent="0.3">
      <c r="B11" t="s">
        <v>537</v>
      </c>
      <c r="C11" t="s">
        <v>547</v>
      </c>
      <c r="D11" t="s">
        <v>538</v>
      </c>
      <c r="E11" t="s">
        <v>539</v>
      </c>
      <c r="F11" t="s">
        <v>540</v>
      </c>
      <c r="G11" t="s">
        <v>543</v>
      </c>
      <c r="H11" t="s">
        <v>546</v>
      </c>
      <c r="I11" t="s">
        <v>548</v>
      </c>
      <c r="J11" t="s">
        <v>549</v>
      </c>
    </row>
    <row r="12" spans="1:12" x14ac:dyDescent="0.3">
      <c r="A12" t="s">
        <v>541</v>
      </c>
      <c r="B12">
        <v>87</v>
      </c>
      <c r="C12">
        <v>77</v>
      </c>
      <c r="D12">
        <v>64</v>
      </c>
      <c r="E12">
        <v>23</v>
      </c>
      <c r="F12">
        <v>5</v>
      </c>
      <c r="G12">
        <v>35</v>
      </c>
      <c r="H12">
        <v>9</v>
      </c>
      <c r="I12">
        <v>4</v>
      </c>
      <c r="J12">
        <v>28</v>
      </c>
    </row>
    <row r="13" spans="1:12" x14ac:dyDescent="0.3">
      <c r="A13" t="s">
        <v>542</v>
      </c>
      <c r="B13" s="116">
        <v>1</v>
      </c>
      <c r="C13" s="116">
        <f>C12/B12</f>
        <v>0.88505747126436785</v>
      </c>
      <c r="D13" s="116">
        <f>D12/C12</f>
        <v>0.83116883116883122</v>
      </c>
      <c r="E13" s="116">
        <f>E12/C12</f>
        <v>0.29870129870129869</v>
      </c>
      <c r="F13" s="116">
        <f>F12/C12</f>
        <v>6.4935064935064929E-2</v>
      </c>
      <c r="G13" s="116">
        <f>G12/C12</f>
        <v>0.45454545454545453</v>
      </c>
      <c r="H13" s="116">
        <f>H12/B12</f>
        <v>0.10344827586206896</v>
      </c>
      <c r="I13">
        <f>I12/C12</f>
        <v>5.1948051948051951E-2</v>
      </c>
      <c r="J13">
        <f>J12/C12</f>
        <v>0.36363636363636365</v>
      </c>
    </row>
  </sheetData>
  <pageMargins left="0.7" right="0.7" top="0.75" bottom="0.75" header="0.3" footer="0.3"/>
  <pageSetup paperSize="9"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7"/>
  <sheetViews>
    <sheetView tabSelected="1" workbookViewId="0">
      <pane xSplit="2" ySplit="1" topLeftCell="C20" activePane="bottomRight" state="frozen"/>
      <selection pane="topRight"/>
      <selection pane="bottomLeft"/>
      <selection pane="bottomRight" activeCell="A38" sqref="A38"/>
    </sheetView>
  </sheetViews>
  <sheetFormatPr defaultRowHeight="14.4" x14ac:dyDescent="0.3"/>
  <cols>
    <col min="1" max="1" width="83.6640625" bestFit="1" customWidth="1"/>
    <col min="2" max="2" width="24.88671875" bestFit="1" customWidth="1"/>
    <col min="3" max="3" width="81.44140625" bestFit="1" customWidth="1"/>
    <col min="4" max="4" width="35.44140625" bestFit="1" customWidth="1"/>
    <col min="5" max="5" width="23.44140625" customWidth="1"/>
    <col min="6" max="6" width="17.44140625" bestFit="1" customWidth="1"/>
    <col min="7" max="7" width="25.33203125" style="28" bestFit="1" customWidth="1"/>
    <col min="8" max="8" width="17.44140625" bestFit="1" customWidth="1"/>
    <col min="9" max="9" width="24.6640625" style="28" bestFit="1" customWidth="1"/>
    <col min="10" max="10" width="17.44140625" style="70" bestFit="1" customWidth="1"/>
    <col min="11" max="11" width="17.44140625" bestFit="1" customWidth="1"/>
    <col min="12" max="12" width="23.44140625" bestFit="1" customWidth="1"/>
    <col min="13" max="13" width="13.5546875" bestFit="1" customWidth="1"/>
    <col min="14" max="14" width="20.88671875" bestFit="1" customWidth="1"/>
    <col min="16" max="16" width="15.88671875" bestFit="1" customWidth="1"/>
    <col min="17" max="17" width="12.33203125" bestFit="1" customWidth="1"/>
    <col min="18" max="18" width="16.5546875" bestFit="1" customWidth="1"/>
  </cols>
  <sheetData>
    <row r="1" spans="1:19" x14ac:dyDescent="0.3">
      <c r="A1" t="s">
        <v>334</v>
      </c>
      <c r="B1" t="s">
        <v>1</v>
      </c>
      <c r="C1" t="s">
        <v>2</v>
      </c>
      <c r="D1" t="s">
        <v>3</v>
      </c>
      <c r="E1" t="s">
        <v>335</v>
      </c>
      <c r="F1" t="s">
        <v>4</v>
      </c>
      <c r="G1" s="28" t="s">
        <v>5</v>
      </c>
      <c r="H1" t="s">
        <v>7</v>
      </c>
      <c r="I1" s="28" t="s">
        <v>336</v>
      </c>
      <c r="J1" s="70" t="s">
        <v>337</v>
      </c>
      <c r="K1" t="s">
        <v>338</v>
      </c>
      <c r="L1" t="s">
        <v>5</v>
      </c>
      <c r="M1" t="s">
        <v>550</v>
      </c>
      <c r="N1" t="s">
        <v>547</v>
      </c>
      <c r="O1" t="s">
        <v>539</v>
      </c>
      <c r="P1" t="s">
        <v>538</v>
      </c>
      <c r="Q1" t="s">
        <v>544</v>
      </c>
      <c r="R1" t="s">
        <v>551</v>
      </c>
      <c r="S1" t="s">
        <v>552</v>
      </c>
    </row>
    <row r="2" spans="1:19" s="11" customFormat="1" x14ac:dyDescent="0.3">
      <c r="A2" s="11" t="s">
        <v>152</v>
      </c>
      <c r="B2" s="12" t="s">
        <v>422</v>
      </c>
      <c r="C2" s="12" t="s">
        <v>344</v>
      </c>
      <c r="D2" s="15" t="s">
        <v>423</v>
      </c>
      <c r="E2" s="15" t="s">
        <v>24</v>
      </c>
      <c r="F2" s="12"/>
      <c r="G2" s="35">
        <v>44308</v>
      </c>
      <c r="H2" s="12" t="s">
        <v>38</v>
      </c>
      <c r="I2" s="35"/>
      <c r="J2" s="71"/>
      <c r="K2" s="23" t="s">
        <v>308</v>
      </c>
      <c r="L2" s="44">
        <f>COUNTIF(K2:K105,"&lt;&gt;")</f>
        <v>41</v>
      </c>
      <c r="M2" s="44">
        <f>COUNTIF(K2:K105,"Wrong Email")</f>
        <v>4</v>
      </c>
      <c r="N2" s="71">
        <f>L2-M2</f>
        <v>37</v>
      </c>
      <c r="O2" s="44">
        <f>COUNTIF(K2:K105,"Replied")</f>
        <v>3</v>
      </c>
      <c r="P2" s="71">
        <v>30</v>
      </c>
      <c r="Q2" s="11">
        <v>18</v>
      </c>
      <c r="R2" s="71">
        <f>SUMPRODUCT(1/COUNTIF(A2:A42,A2:A42))</f>
        <v>21.999999999999989</v>
      </c>
      <c r="S2" s="11">
        <v>13</v>
      </c>
    </row>
    <row r="3" spans="1:19" s="12" customFormat="1" x14ac:dyDescent="0.3">
      <c r="A3" s="12" t="s">
        <v>152</v>
      </c>
      <c r="B3" s="12" t="s">
        <v>369</v>
      </c>
      <c r="C3" s="12" t="s">
        <v>344</v>
      </c>
      <c r="D3" s="13" t="s">
        <v>370</v>
      </c>
      <c r="E3" s="13" t="s">
        <v>355</v>
      </c>
      <c r="G3" s="35">
        <v>44292</v>
      </c>
      <c r="H3" s="18" t="s">
        <v>24</v>
      </c>
      <c r="I3" s="35">
        <f>G3 + 14</f>
        <v>44306</v>
      </c>
      <c r="J3" s="72"/>
      <c r="K3" s="12" t="s">
        <v>356</v>
      </c>
      <c r="L3" s="35"/>
      <c r="M3" s="120">
        <f>M2/L2</f>
        <v>9.7560975609756101E-2</v>
      </c>
      <c r="N3" s="120">
        <f>N2/L2</f>
        <v>0.90243902439024393</v>
      </c>
      <c r="O3" s="120">
        <f>O2/N2</f>
        <v>8.1081081081081086E-2</v>
      </c>
      <c r="P3" s="120">
        <f>P2/N2</f>
        <v>0.81081081081081086</v>
      </c>
      <c r="Q3" s="120">
        <f>Q2/N2</f>
        <v>0.48648648648648651</v>
      </c>
      <c r="R3" s="120"/>
      <c r="S3" s="120">
        <f>S2/R2</f>
        <v>0.59090909090909116</v>
      </c>
    </row>
    <row r="4" spans="1:19" s="12" customFormat="1" x14ac:dyDescent="0.3">
      <c r="A4" s="12" t="s">
        <v>60</v>
      </c>
      <c r="B4" s="12" t="s">
        <v>379</v>
      </c>
      <c r="C4" s="12" t="s">
        <v>344</v>
      </c>
      <c r="D4" s="13" t="s">
        <v>380</v>
      </c>
      <c r="E4" s="13" t="s">
        <v>355</v>
      </c>
      <c r="G4" s="35">
        <v>44340</v>
      </c>
      <c r="H4" s="12" t="s">
        <v>24</v>
      </c>
      <c r="I4" s="35">
        <v>44341</v>
      </c>
      <c r="J4" s="72" t="s">
        <v>355</v>
      </c>
      <c r="K4" s="12" t="s">
        <v>356</v>
      </c>
      <c r="L4" s="35"/>
    </row>
    <row r="5" spans="1:19" s="12" customFormat="1" x14ac:dyDescent="0.3">
      <c r="A5" s="12" t="s">
        <v>60</v>
      </c>
      <c r="B5" s="12" t="s">
        <v>381</v>
      </c>
      <c r="C5" s="12" t="s">
        <v>382</v>
      </c>
      <c r="D5" s="15" t="s">
        <v>383</v>
      </c>
      <c r="E5" s="15" t="s">
        <v>384</v>
      </c>
      <c r="G5" s="35">
        <v>44305</v>
      </c>
      <c r="H5" s="18" t="s">
        <v>24</v>
      </c>
      <c r="I5" s="35">
        <f>G5 + 14</f>
        <v>44319</v>
      </c>
      <c r="J5" s="72"/>
      <c r="K5" s="12" t="s">
        <v>356</v>
      </c>
      <c r="L5" s="35"/>
    </row>
    <row r="6" spans="1:19" s="12" customFormat="1" x14ac:dyDescent="0.3">
      <c r="A6" s="12" t="s">
        <v>60</v>
      </c>
      <c r="B6" s="12" t="s">
        <v>419</v>
      </c>
      <c r="C6" s="12" t="s">
        <v>420</v>
      </c>
      <c r="D6" s="15" t="s">
        <v>421</v>
      </c>
      <c r="E6" s="15" t="s">
        <v>24</v>
      </c>
      <c r="F6" s="9"/>
      <c r="G6" s="35">
        <v>44305</v>
      </c>
      <c r="H6" s="18" t="s">
        <v>24</v>
      </c>
      <c r="I6" s="35">
        <f>G6 + 14</f>
        <v>44319</v>
      </c>
      <c r="J6" s="72"/>
      <c r="K6" s="12" t="s">
        <v>356</v>
      </c>
      <c r="L6" s="35"/>
    </row>
    <row r="7" spans="1:19" s="12" customFormat="1" x14ac:dyDescent="0.3">
      <c r="A7" s="12" t="s">
        <v>498</v>
      </c>
      <c r="B7" s="12" t="s">
        <v>499</v>
      </c>
      <c r="C7" s="12" t="s">
        <v>344</v>
      </c>
      <c r="D7" s="13" t="s">
        <v>500</v>
      </c>
      <c r="E7" s="13" t="s">
        <v>355</v>
      </c>
      <c r="F7" s="9"/>
      <c r="G7" s="35">
        <v>44292</v>
      </c>
      <c r="H7" s="18" t="s">
        <v>24</v>
      </c>
      <c r="I7" s="35">
        <v>44307</v>
      </c>
      <c r="J7" s="72"/>
      <c r="K7" s="12" t="s">
        <v>356</v>
      </c>
      <c r="L7" s="35"/>
    </row>
    <row r="8" spans="1:19" s="12" customFormat="1" x14ac:dyDescent="0.3">
      <c r="A8" s="12" t="s">
        <v>487</v>
      </c>
      <c r="B8" s="12" t="s">
        <v>488</v>
      </c>
      <c r="C8" s="12" t="s">
        <v>489</v>
      </c>
      <c r="D8" s="15" t="s">
        <v>490</v>
      </c>
      <c r="E8" s="15" t="s">
        <v>355</v>
      </c>
      <c r="G8" s="35">
        <v>44302</v>
      </c>
      <c r="H8" s="18" t="s">
        <v>24</v>
      </c>
      <c r="I8" s="35">
        <v>44341</v>
      </c>
      <c r="J8" s="72" t="s">
        <v>355</v>
      </c>
      <c r="K8" s="12" t="s">
        <v>491</v>
      </c>
      <c r="L8" s="35"/>
    </row>
    <row r="9" spans="1:19" s="12" customFormat="1" x14ac:dyDescent="0.3">
      <c r="A9" s="12" t="s">
        <v>449</v>
      </c>
      <c r="B9" s="12" t="s">
        <v>71</v>
      </c>
      <c r="C9" s="12" t="s">
        <v>450</v>
      </c>
      <c r="D9" s="15" t="s">
        <v>451</v>
      </c>
      <c r="E9" s="15"/>
      <c r="G9" s="35"/>
      <c r="I9" s="35"/>
      <c r="J9" s="72"/>
      <c r="L9" s="35"/>
    </row>
    <row r="10" spans="1:19" s="12" customFormat="1" x14ac:dyDescent="0.3">
      <c r="A10" s="12" t="s">
        <v>449</v>
      </c>
      <c r="B10" s="12" t="s">
        <v>71</v>
      </c>
      <c r="C10" s="12" t="s">
        <v>450</v>
      </c>
      <c r="D10" s="15" t="s">
        <v>452</v>
      </c>
      <c r="E10" s="15"/>
      <c r="G10" s="35"/>
      <c r="I10" s="35"/>
      <c r="J10" s="72"/>
      <c r="L10" s="35"/>
    </row>
    <row r="11" spans="1:19" s="12" customFormat="1" x14ac:dyDescent="0.3">
      <c r="A11" s="39" t="s">
        <v>458</v>
      </c>
      <c r="B11" s="12" t="s">
        <v>459</v>
      </c>
      <c r="C11" s="12" t="s">
        <v>460</v>
      </c>
      <c r="D11" s="17" t="s">
        <v>461</v>
      </c>
      <c r="E11" s="17" t="s">
        <v>342</v>
      </c>
      <c r="G11" s="35">
        <v>44301</v>
      </c>
      <c r="I11" s="35">
        <f>G11 + 14</f>
        <v>44315</v>
      </c>
      <c r="J11" s="72"/>
      <c r="K11" s="40" t="s">
        <v>415</v>
      </c>
      <c r="L11" s="35"/>
    </row>
    <row r="12" spans="1:19" s="12" customFormat="1" x14ac:dyDescent="0.3">
      <c r="A12" s="103" t="s">
        <v>345</v>
      </c>
      <c r="B12" s="85" t="s">
        <v>346</v>
      </c>
      <c r="C12" s="85" t="s">
        <v>347</v>
      </c>
      <c r="D12" s="37" t="s">
        <v>348</v>
      </c>
      <c r="F12" s="104"/>
      <c r="G12" s="105"/>
      <c r="H12" s="104"/>
      <c r="I12" s="105"/>
      <c r="J12" s="106"/>
      <c r="K12" s="107"/>
      <c r="L12" s="35"/>
    </row>
    <row r="13" spans="1:19" s="12" customFormat="1" x14ac:dyDescent="0.3">
      <c r="A13" s="121" t="s">
        <v>345</v>
      </c>
      <c r="B13" s="127" t="s">
        <v>394</v>
      </c>
      <c r="C13" s="127" t="s">
        <v>395</v>
      </c>
      <c r="D13" s="101"/>
      <c r="E13" s="59" t="s">
        <v>396</v>
      </c>
      <c r="F13" s="109"/>
      <c r="G13" s="105"/>
      <c r="H13" s="104"/>
      <c r="I13" s="105"/>
      <c r="J13" s="106"/>
      <c r="K13" s="107"/>
      <c r="L13" s="35"/>
    </row>
    <row r="14" spans="1:19" s="12" customFormat="1" x14ac:dyDescent="0.3">
      <c r="A14" s="121" t="s">
        <v>345</v>
      </c>
      <c r="B14" s="103" t="s">
        <v>401</v>
      </c>
      <c r="C14" s="127" t="s">
        <v>402</v>
      </c>
      <c r="D14" s="104"/>
      <c r="E14" s="12" t="s">
        <v>396</v>
      </c>
      <c r="F14" s="104"/>
      <c r="G14" s="105"/>
      <c r="H14" s="104"/>
      <c r="I14" s="105"/>
      <c r="J14" s="106"/>
      <c r="K14" s="107"/>
      <c r="L14" s="35"/>
    </row>
    <row r="15" spans="1:19" s="12" customFormat="1" x14ac:dyDescent="0.3">
      <c r="A15" s="12" t="s">
        <v>357</v>
      </c>
      <c r="B15" s="12" t="s">
        <v>441</v>
      </c>
      <c r="D15" s="37" t="s">
        <v>442</v>
      </c>
      <c r="E15" s="37" t="s">
        <v>342</v>
      </c>
      <c r="G15" s="35">
        <v>44340</v>
      </c>
      <c r="H15" s="12" t="s">
        <v>38</v>
      </c>
      <c r="I15" s="35"/>
      <c r="J15" s="72"/>
      <c r="K15" s="45" t="s">
        <v>308</v>
      </c>
      <c r="L15" s="35"/>
    </row>
    <row r="16" spans="1:19" s="12" customFormat="1" x14ac:dyDescent="0.3">
      <c r="A16" s="12" t="s">
        <v>357</v>
      </c>
      <c r="B16" s="83" t="s">
        <v>358</v>
      </c>
      <c r="D16" s="15" t="s">
        <v>359</v>
      </c>
      <c r="E16" s="15" t="s">
        <v>24</v>
      </c>
      <c r="G16" s="35">
        <v>44340</v>
      </c>
      <c r="H16" s="12" t="s">
        <v>24</v>
      </c>
      <c r="I16" s="35">
        <f>G16 + 14</f>
        <v>44354</v>
      </c>
      <c r="J16" s="72" t="s">
        <v>355</v>
      </c>
      <c r="K16" s="12" t="s">
        <v>356</v>
      </c>
      <c r="L16" s="35"/>
    </row>
    <row r="17" spans="1:12" s="12" customFormat="1" x14ac:dyDescent="0.3">
      <c r="A17" s="12" t="s">
        <v>357</v>
      </c>
      <c r="B17" s="83" t="s">
        <v>360</v>
      </c>
      <c r="D17" s="15" t="s">
        <v>361</v>
      </c>
      <c r="E17" s="15" t="s">
        <v>342</v>
      </c>
      <c r="G17" s="35">
        <v>44340</v>
      </c>
      <c r="H17" s="12" t="s">
        <v>24</v>
      </c>
      <c r="I17" s="35">
        <f>G17 + 14</f>
        <v>44354</v>
      </c>
      <c r="J17" s="72" t="s">
        <v>355</v>
      </c>
      <c r="K17" s="12" t="s">
        <v>356</v>
      </c>
      <c r="L17" s="35"/>
    </row>
    <row r="18" spans="1:12" s="12" customFormat="1" x14ac:dyDescent="0.3">
      <c r="A18" s="12" t="s">
        <v>357</v>
      </c>
      <c r="B18" s="83" t="s">
        <v>477</v>
      </c>
      <c r="D18" s="15" t="s">
        <v>478</v>
      </c>
      <c r="E18" s="15" t="s">
        <v>342</v>
      </c>
      <c r="G18" s="35">
        <v>44340</v>
      </c>
      <c r="H18" s="12" t="s">
        <v>24</v>
      </c>
      <c r="I18" s="35">
        <f>G18 + 14</f>
        <v>44354</v>
      </c>
      <c r="J18" s="72" t="s">
        <v>355</v>
      </c>
      <c r="K18" s="9" t="s">
        <v>356</v>
      </c>
      <c r="L18" s="35"/>
    </row>
    <row r="19" spans="1:12" s="12" customFormat="1" x14ac:dyDescent="0.3">
      <c r="A19" s="12" t="s">
        <v>357</v>
      </c>
      <c r="B19" s="12" t="s">
        <v>392</v>
      </c>
      <c r="D19" s="89" t="s">
        <v>393</v>
      </c>
      <c r="E19" s="89" t="s">
        <v>342</v>
      </c>
      <c r="G19" s="35">
        <v>44340</v>
      </c>
      <c r="H19" s="12" t="s">
        <v>38</v>
      </c>
      <c r="I19" s="35"/>
      <c r="J19" s="72"/>
      <c r="K19" s="140" t="s">
        <v>114</v>
      </c>
      <c r="L19" s="35"/>
    </row>
    <row r="20" spans="1:12" s="12" customFormat="1" x14ac:dyDescent="0.3">
      <c r="A20" s="68" t="s">
        <v>501</v>
      </c>
      <c r="G20" s="35"/>
      <c r="I20" s="35"/>
      <c r="J20" s="72"/>
      <c r="L20" s="35"/>
    </row>
    <row r="21" spans="1:12" s="12" customFormat="1" x14ac:dyDescent="0.3">
      <c r="A21" s="68" t="s">
        <v>502</v>
      </c>
      <c r="C21" s="59"/>
      <c r="F21" s="9"/>
      <c r="G21" s="35"/>
      <c r="I21" s="35"/>
      <c r="J21" s="72"/>
      <c r="L21" s="35"/>
    </row>
    <row r="22" spans="1:12" s="12" customFormat="1" x14ac:dyDescent="0.3">
      <c r="A22" s="101" t="s">
        <v>349</v>
      </c>
      <c r="B22" s="104" t="s">
        <v>350</v>
      </c>
      <c r="C22" s="76" t="s">
        <v>344</v>
      </c>
      <c r="D22" s="16" t="s">
        <v>351</v>
      </c>
      <c r="E22" s="59"/>
      <c r="F22" s="109"/>
      <c r="G22" s="105"/>
      <c r="H22" s="104"/>
      <c r="I22" s="105"/>
      <c r="J22" s="106"/>
      <c r="K22" s="108" t="s">
        <v>308</v>
      </c>
      <c r="L22" s="35"/>
    </row>
    <row r="23" spans="1:12" s="12" customFormat="1" x14ac:dyDescent="0.3">
      <c r="A23" s="59" t="s">
        <v>434</v>
      </c>
      <c r="B23" s="12" t="s">
        <v>435</v>
      </c>
      <c r="C23" s="59" t="s">
        <v>436</v>
      </c>
      <c r="D23" s="15" t="s">
        <v>437</v>
      </c>
      <c r="E23" s="15" t="s">
        <v>433</v>
      </c>
      <c r="F23" s="9"/>
      <c r="G23" s="35">
        <v>44260</v>
      </c>
      <c r="H23" s="18" t="s">
        <v>24</v>
      </c>
      <c r="I23" s="35">
        <v>44284</v>
      </c>
      <c r="J23" s="72" t="s">
        <v>38</v>
      </c>
      <c r="K23" s="24" t="s">
        <v>308</v>
      </c>
      <c r="L23" s="35"/>
    </row>
    <row r="24" spans="1:12" s="12" customFormat="1" x14ac:dyDescent="0.3">
      <c r="A24" s="2" t="s">
        <v>481</v>
      </c>
      <c r="B24" s="76" t="s">
        <v>482</v>
      </c>
      <c r="C24" s="59" t="s">
        <v>483</v>
      </c>
      <c r="D24" s="131" t="s">
        <v>484</v>
      </c>
      <c r="E24" s="131" t="s">
        <v>342</v>
      </c>
      <c r="F24" s="59"/>
      <c r="G24" s="64">
        <v>44341</v>
      </c>
      <c r="H24" s="59" t="s">
        <v>24</v>
      </c>
      <c r="I24" s="64">
        <f>G24 + 14</f>
        <v>44355</v>
      </c>
      <c r="J24" s="73" t="s">
        <v>355</v>
      </c>
      <c r="K24" s="12" t="s">
        <v>356</v>
      </c>
      <c r="L24" s="35"/>
    </row>
    <row r="25" spans="1:12" s="12" customFormat="1" x14ac:dyDescent="0.3">
      <c r="A25" s="124" t="s">
        <v>503</v>
      </c>
      <c r="C25"/>
      <c r="F25" s="9"/>
      <c r="G25" s="35"/>
      <c r="I25" s="64"/>
      <c r="J25" s="72"/>
      <c r="L25" s="35"/>
    </row>
    <row r="26" spans="1:12" s="12" customFormat="1" x14ac:dyDescent="0.3">
      <c r="A26" s="42" t="s">
        <v>446</v>
      </c>
      <c r="B26" s="12" t="s">
        <v>447</v>
      </c>
      <c r="C26" t="s">
        <v>344</v>
      </c>
      <c r="D26" s="17" t="s">
        <v>448</v>
      </c>
      <c r="E26" s="12" t="s">
        <v>355</v>
      </c>
      <c r="F26" s="9"/>
      <c r="G26" s="35"/>
      <c r="I26" s="64"/>
      <c r="J26" s="72"/>
      <c r="L26" s="35"/>
    </row>
    <row r="27" spans="1:12" s="12" customFormat="1" x14ac:dyDescent="0.3">
      <c r="A27" s="68" t="s">
        <v>339</v>
      </c>
      <c r="B27" s="83" t="s">
        <v>407</v>
      </c>
      <c r="C27" s="59" t="s">
        <v>408</v>
      </c>
      <c r="D27" s="17" t="s">
        <v>409</v>
      </c>
      <c r="E27" s="17" t="s">
        <v>355</v>
      </c>
      <c r="F27" s="9"/>
      <c r="G27" s="35">
        <v>44340</v>
      </c>
      <c r="H27" s="12" t="s">
        <v>24</v>
      </c>
      <c r="I27" s="64">
        <f>G27 + 14</f>
        <v>44354</v>
      </c>
      <c r="J27" s="72" t="s">
        <v>355</v>
      </c>
      <c r="K27" s="45" t="s">
        <v>308</v>
      </c>
      <c r="L27" s="35"/>
    </row>
    <row r="28" spans="1:12" s="12" customFormat="1" x14ac:dyDescent="0.3">
      <c r="A28" s="59" t="s">
        <v>339</v>
      </c>
      <c r="B28" s="12" t="s">
        <v>340</v>
      </c>
      <c r="C28" s="59"/>
      <c r="D28" s="17" t="s">
        <v>341</v>
      </c>
      <c r="E28" s="17" t="s">
        <v>342</v>
      </c>
      <c r="F28" s="9"/>
      <c r="G28" s="35">
        <v>44340</v>
      </c>
      <c r="H28" s="12" t="s">
        <v>38</v>
      </c>
      <c r="I28" s="64"/>
      <c r="J28" s="72"/>
      <c r="K28" s="46" t="s">
        <v>114</v>
      </c>
      <c r="L28" s="35"/>
    </row>
    <row r="29" spans="1:12" s="12" customFormat="1" x14ac:dyDescent="0.3">
      <c r="A29" s="59" t="s">
        <v>176</v>
      </c>
      <c r="B29" s="12" t="s">
        <v>431</v>
      </c>
      <c r="C29" t="s">
        <v>22</v>
      </c>
      <c r="D29" s="12" t="s">
        <v>432</v>
      </c>
      <c r="E29" s="12" t="s">
        <v>433</v>
      </c>
      <c r="F29" s="9"/>
      <c r="G29" s="35"/>
      <c r="H29" s="38"/>
      <c r="I29" s="28"/>
      <c r="J29" s="72"/>
      <c r="K29" s="38"/>
      <c r="L29" s="35"/>
    </row>
    <row r="30" spans="1:12" s="12" customFormat="1" x14ac:dyDescent="0.3">
      <c r="A30" s="59" t="s">
        <v>397</v>
      </c>
      <c r="B30" s="83" t="s">
        <v>398</v>
      </c>
      <c r="C30" s="69" t="s">
        <v>399</v>
      </c>
      <c r="D30" s="21" t="s">
        <v>400</v>
      </c>
      <c r="E30" s="21" t="s">
        <v>342</v>
      </c>
      <c r="F30" s="9"/>
      <c r="G30" s="35">
        <v>44340</v>
      </c>
      <c r="H30" s="12" t="s">
        <v>38</v>
      </c>
      <c r="I30" s="64">
        <f>G30 + 14</f>
        <v>44354</v>
      </c>
      <c r="J30" s="72" t="s">
        <v>355</v>
      </c>
      <c r="K30" s="45" t="s">
        <v>308</v>
      </c>
      <c r="L30" s="35"/>
    </row>
    <row r="31" spans="1:12" s="12" customFormat="1" x14ac:dyDescent="0.3">
      <c r="A31" s="59" t="s">
        <v>397</v>
      </c>
      <c r="B31" s="12" t="s">
        <v>462</v>
      </c>
      <c r="C31" s="59"/>
      <c r="D31" s="37" t="s">
        <v>463</v>
      </c>
      <c r="E31" s="37" t="s">
        <v>355</v>
      </c>
      <c r="F31" s="9"/>
      <c r="G31" s="35">
        <v>44340</v>
      </c>
      <c r="H31" s="12" t="s">
        <v>38</v>
      </c>
      <c r="I31" s="64"/>
      <c r="J31" s="72"/>
      <c r="K31" s="23" t="s">
        <v>308</v>
      </c>
      <c r="L31" s="35"/>
    </row>
    <row r="32" spans="1:12" s="12" customFormat="1" x14ac:dyDescent="0.3">
      <c r="A32" s="68" t="s">
        <v>397</v>
      </c>
      <c r="B32" s="119" t="s">
        <v>492</v>
      </c>
      <c r="C32" s="69" t="s">
        <v>493</v>
      </c>
      <c r="D32" s="17" t="s">
        <v>494</v>
      </c>
      <c r="E32" s="17" t="s">
        <v>24</v>
      </c>
      <c r="F32" s="9"/>
      <c r="G32" s="35">
        <v>44340</v>
      </c>
      <c r="H32" s="12" t="s">
        <v>24</v>
      </c>
      <c r="I32" s="64">
        <f>G32 + 14</f>
        <v>44354</v>
      </c>
      <c r="J32" s="72" t="s">
        <v>24</v>
      </c>
      <c r="K32" s="12" t="s">
        <v>356</v>
      </c>
      <c r="L32" s="35"/>
    </row>
    <row r="33" spans="1:12" s="12" customFormat="1" x14ac:dyDescent="0.3">
      <c r="A33" s="59" t="s">
        <v>365</v>
      </c>
      <c r="B33" s="83" t="s">
        <v>366</v>
      </c>
      <c r="C33" s="59" t="s">
        <v>367</v>
      </c>
      <c r="D33" s="17" t="s">
        <v>368</v>
      </c>
      <c r="E33" s="17" t="s">
        <v>355</v>
      </c>
      <c r="F33" s="9"/>
      <c r="G33" s="35">
        <v>44340</v>
      </c>
      <c r="H33" s="12" t="s">
        <v>24</v>
      </c>
      <c r="I33" s="64">
        <f>G33 + 14</f>
        <v>44354</v>
      </c>
      <c r="J33" s="72" t="s">
        <v>38</v>
      </c>
      <c r="K33" s="45" t="s">
        <v>308</v>
      </c>
      <c r="L33" s="35"/>
    </row>
    <row r="34" spans="1:12" s="12" customFormat="1" x14ac:dyDescent="0.3">
      <c r="A34" s="12" t="s">
        <v>365</v>
      </c>
      <c r="B34" s="12" t="s">
        <v>71</v>
      </c>
      <c r="C34" t="s">
        <v>71</v>
      </c>
      <c r="D34" s="17" t="s">
        <v>453</v>
      </c>
      <c r="E34" s="17"/>
      <c r="F34" s="9"/>
      <c r="G34" s="35"/>
      <c r="I34" s="64"/>
      <c r="J34" s="72"/>
      <c r="L34" s="35"/>
    </row>
    <row r="35" spans="1:12" s="12" customFormat="1" x14ac:dyDescent="0.3">
      <c r="A35" s="12" t="s">
        <v>365</v>
      </c>
      <c r="B35" s="12" t="s">
        <v>71</v>
      </c>
      <c r="C35" t="s">
        <v>71</v>
      </c>
      <c r="D35" s="15" t="s">
        <v>454</v>
      </c>
      <c r="E35" s="15"/>
      <c r="F35" s="9"/>
      <c r="G35" s="35"/>
      <c r="I35" s="64"/>
      <c r="J35" s="72"/>
      <c r="L35" s="35"/>
    </row>
    <row r="36" spans="1:12" s="12" customFormat="1" x14ac:dyDescent="0.3">
      <c r="A36" s="12" t="s">
        <v>504</v>
      </c>
      <c r="C36"/>
      <c r="D36" s="59"/>
      <c r="E36" s="59"/>
      <c r="F36" s="9"/>
      <c r="G36" s="43"/>
      <c r="H36" s="9"/>
      <c r="I36" s="64"/>
      <c r="J36" s="74"/>
      <c r="L36" s="35"/>
    </row>
    <row r="37" spans="1:12" s="12" customFormat="1" x14ac:dyDescent="0.3">
      <c r="A37" s="122" t="s">
        <v>438</v>
      </c>
      <c r="B37" s="127" t="s">
        <v>439</v>
      </c>
      <c r="C37" s="61"/>
      <c r="D37" s="104"/>
      <c r="E37" s="12" t="s">
        <v>440</v>
      </c>
      <c r="F37" s="109"/>
      <c r="G37" s="105"/>
      <c r="H37" s="104"/>
      <c r="I37" s="100"/>
      <c r="J37" s="106"/>
      <c r="K37" s="107"/>
      <c r="L37" s="35"/>
    </row>
    <row r="38" spans="1:12" x14ac:dyDescent="0.3">
      <c r="A38" s="2" t="s">
        <v>362</v>
      </c>
      <c r="B38" s="59" t="s">
        <v>467</v>
      </c>
      <c r="C38" s="59" t="s">
        <v>468</v>
      </c>
      <c r="D38" s="16" t="s">
        <v>469</v>
      </c>
      <c r="E38" s="16" t="s">
        <v>342</v>
      </c>
      <c r="F38" s="59"/>
      <c r="G38" s="35">
        <v>44341</v>
      </c>
      <c r="H38" s="59" t="s">
        <v>24</v>
      </c>
      <c r="I38" s="64">
        <f>G38 + 14</f>
        <v>44355</v>
      </c>
      <c r="J38" s="73" t="s">
        <v>38</v>
      </c>
      <c r="K38" s="45" t="s">
        <v>308</v>
      </c>
      <c r="L38" s="35"/>
    </row>
    <row r="39" spans="1:12" s="12" customFormat="1" x14ac:dyDescent="0.3">
      <c r="A39" s="12" t="s">
        <v>362</v>
      </c>
      <c r="B39" s="82" t="s">
        <v>424</v>
      </c>
      <c r="C39" s="69" t="s">
        <v>425</v>
      </c>
      <c r="D39" s="21" t="s">
        <v>426</v>
      </c>
      <c r="E39" s="21" t="s">
        <v>355</v>
      </c>
      <c r="F39" s="9"/>
      <c r="G39" s="35">
        <v>44340</v>
      </c>
      <c r="H39" s="12" t="s">
        <v>24</v>
      </c>
      <c r="I39" s="64">
        <f>G39 + 14</f>
        <v>44354</v>
      </c>
      <c r="J39" s="72" t="s">
        <v>24</v>
      </c>
      <c r="K39" s="12" t="s">
        <v>356</v>
      </c>
      <c r="L39" s="35"/>
    </row>
    <row r="40" spans="1:12" s="12" customFormat="1" x14ac:dyDescent="0.3">
      <c r="A40" s="12" t="s">
        <v>362</v>
      </c>
      <c r="B40" s="83" t="s">
        <v>363</v>
      </c>
      <c r="C40" s="59"/>
      <c r="D40" s="16" t="s">
        <v>364</v>
      </c>
      <c r="E40" s="16" t="s">
        <v>342</v>
      </c>
      <c r="F40" s="9"/>
      <c r="G40" s="35">
        <v>44340</v>
      </c>
      <c r="H40" s="12" t="s">
        <v>24</v>
      </c>
      <c r="I40" s="64">
        <f>G40 + 14</f>
        <v>44354</v>
      </c>
      <c r="J40" s="72" t="s">
        <v>38</v>
      </c>
      <c r="K40" s="12" t="s">
        <v>114</v>
      </c>
      <c r="L40" s="35"/>
    </row>
    <row r="41" spans="1:12" s="12" customFormat="1" x14ac:dyDescent="0.3">
      <c r="A41" s="12" t="s">
        <v>362</v>
      </c>
      <c r="B41" s="12" t="s">
        <v>464</v>
      </c>
      <c r="C41" s="59" t="s">
        <v>465</v>
      </c>
      <c r="D41" s="15" t="s">
        <v>466</v>
      </c>
      <c r="E41" s="15" t="s">
        <v>355</v>
      </c>
      <c r="F41" s="9"/>
      <c r="G41" s="35">
        <v>44341</v>
      </c>
      <c r="H41" s="12" t="s">
        <v>24</v>
      </c>
      <c r="I41" s="64">
        <f>G41 + 14</f>
        <v>44355</v>
      </c>
      <c r="J41" s="72" t="s">
        <v>24</v>
      </c>
      <c r="K41" s="40" t="s">
        <v>415</v>
      </c>
      <c r="L41" s="35"/>
    </row>
    <row r="42" spans="1:12" s="12" customFormat="1" x14ac:dyDescent="0.3">
      <c r="A42" s="12" t="s">
        <v>362</v>
      </c>
      <c r="B42" s="59" t="s">
        <v>443</v>
      </c>
      <c r="C42" t="s">
        <v>444</v>
      </c>
      <c r="D42" s="17" t="s">
        <v>445</v>
      </c>
      <c r="E42" s="17" t="s">
        <v>342</v>
      </c>
      <c r="F42" s="9"/>
      <c r="G42" s="35"/>
      <c r="I42" s="64"/>
      <c r="J42" s="72"/>
      <c r="K42" s="90"/>
      <c r="L42" s="35"/>
    </row>
    <row r="43" spans="1:12" s="12" customFormat="1" x14ac:dyDescent="0.3">
      <c r="A43" s="12" t="s">
        <v>117</v>
      </c>
      <c r="B43" s="59" t="s">
        <v>385</v>
      </c>
      <c r="C43" s="59" t="s">
        <v>386</v>
      </c>
      <c r="D43" s="16" t="s">
        <v>387</v>
      </c>
      <c r="E43" s="16" t="s">
        <v>388</v>
      </c>
      <c r="F43" s="9"/>
      <c r="G43" s="35">
        <v>44302</v>
      </c>
      <c r="H43" s="18" t="s">
        <v>24</v>
      </c>
      <c r="I43" s="64">
        <v>44341</v>
      </c>
      <c r="J43" s="72" t="s">
        <v>24</v>
      </c>
      <c r="K43" s="12" t="s">
        <v>356</v>
      </c>
      <c r="L43" s="35"/>
    </row>
    <row r="44" spans="1:12" s="12" customFormat="1" x14ac:dyDescent="0.3">
      <c r="A44" s="12" t="s">
        <v>117</v>
      </c>
      <c r="B44" s="12" t="s">
        <v>389</v>
      </c>
      <c r="C44" s="59" t="s">
        <v>386</v>
      </c>
      <c r="D44" s="15" t="s">
        <v>390</v>
      </c>
      <c r="E44" s="15" t="s">
        <v>391</v>
      </c>
      <c r="F44" s="9"/>
      <c r="G44" s="35">
        <v>44302</v>
      </c>
      <c r="H44" s="18" t="s">
        <v>24</v>
      </c>
      <c r="I44" s="64">
        <v>44341</v>
      </c>
      <c r="J44" s="72" t="s">
        <v>24</v>
      </c>
      <c r="K44" s="12" t="s">
        <v>356</v>
      </c>
      <c r="L44" s="35"/>
    </row>
    <row r="45" spans="1:12" s="14" customFormat="1" x14ac:dyDescent="0.3">
      <c r="A45" s="12" t="s">
        <v>117</v>
      </c>
      <c r="B45" s="12" t="s">
        <v>403</v>
      </c>
      <c r="C45" s="59" t="s">
        <v>386</v>
      </c>
      <c r="D45" s="15" t="s">
        <v>404</v>
      </c>
      <c r="E45" s="15" t="s">
        <v>391</v>
      </c>
      <c r="F45" s="9"/>
      <c r="G45" s="35">
        <v>44302</v>
      </c>
      <c r="H45" s="18" t="s">
        <v>24</v>
      </c>
      <c r="I45" s="64">
        <v>44341</v>
      </c>
      <c r="J45" s="72" t="s">
        <v>355</v>
      </c>
      <c r="K45" s="12" t="s">
        <v>356</v>
      </c>
      <c r="L45" s="35"/>
    </row>
    <row r="46" spans="1:12" x14ac:dyDescent="0.3">
      <c r="A46" s="14" t="s">
        <v>117</v>
      </c>
      <c r="B46" s="14" t="s">
        <v>416</v>
      </c>
      <c r="C46" s="59" t="s">
        <v>386</v>
      </c>
      <c r="D46" s="36" t="s">
        <v>417</v>
      </c>
      <c r="E46" s="36" t="s">
        <v>418</v>
      </c>
      <c r="F46" s="10"/>
      <c r="G46" s="29">
        <v>44302</v>
      </c>
      <c r="H46" s="34" t="s">
        <v>24</v>
      </c>
      <c r="I46" s="64">
        <v>44341</v>
      </c>
      <c r="J46" s="75" t="s">
        <v>355</v>
      </c>
      <c r="K46" s="14" t="s">
        <v>356</v>
      </c>
      <c r="L46" s="35"/>
    </row>
    <row r="47" spans="1:12" x14ac:dyDescent="0.3">
      <c r="A47" s="14" t="s">
        <v>117</v>
      </c>
      <c r="B47" s="14" t="s">
        <v>473</v>
      </c>
      <c r="C47" s="59" t="s">
        <v>386</v>
      </c>
      <c r="D47" s="36" t="s">
        <v>474</v>
      </c>
      <c r="E47" s="36" t="s">
        <v>388</v>
      </c>
      <c r="F47" s="10"/>
      <c r="G47" s="35">
        <v>44302</v>
      </c>
      <c r="H47" s="34" t="s">
        <v>24</v>
      </c>
      <c r="I47" s="64">
        <v>44341</v>
      </c>
      <c r="J47" s="75" t="s">
        <v>355</v>
      </c>
      <c r="K47" s="12" t="s">
        <v>356</v>
      </c>
      <c r="L47" s="35"/>
    </row>
    <row r="48" spans="1:12" x14ac:dyDescent="0.3">
      <c r="A48" s="14" t="s">
        <v>117</v>
      </c>
      <c r="B48" s="14" t="s">
        <v>475</v>
      </c>
      <c r="C48" s="59" t="s">
        <v>386</v>
      </c>
      <c r="D48" s="36" t="s">
        <v>476</v>
      </c>
      <c r="E48" s="36" t="s">
        <v>388</v>
      </c>
      <c r="F48" s="10"/>
      <c r="G48" s="35">
        <v>44302</v>
      </c>
      <c r="H48" s="34" t="s">
        <v>24</v>
      </c>
      <c r="I48" s="64">
        <v>44341</v>
      </c>
      <c r="J48" s="75" t="s">
        <v>355</v>
      </c>
      <c r="K48" s="12" t="s">
        <v>356</v>
      </c>
      <c r="L48" s="35"/>
    </row>
    <row r="49" spans="1:12" x14ac:dyDescent="0.3">
      <c r="A49" s="14" t="s">
        <v>117</v>
      </c>
      <c r="B49" s="14" t="s">
        <v>479</v>
      </c>
      <c r="C49" s="59" t="s">
        <v>386</v>
      </c>
      <c r="D49" s="36" t="s">
        <v>480</v>
      </c>
      <c r="E49" s="36" t="s">
        <v>388</v>
      </c>
      <c r="F49" s="10"/>
      <c r="G49" s="35">
        <v>44302</v>
      </c>
      <c r="H49" s="34" t="s">
        <v>24</v>
      </c>
      <c r="I49" s="64">
        <v>44341</v>
      </c>
      <c r="J49" s="75" t="s">
        <v>355</v>
      </c>
      <c r="K49" s="12" t="s">
        <v>356</v>
      </c>
      <c r="L49" s="35"/>
    </row>
    <row r="50" spans="1:12" x14ac:dyDescent="0.3">
      <c r="A50" s="14" t="s">
        <v>117</v>
      </c>
      <c r="B50" s="12" t="s">
        <v>485</v>
      </c>
      <c r="C50" s="59" t="s">
        <v>386</v>
      </c>
      <c r="D50" s="15" t="s">
        <v>486</v>
      </c>
      <c r="E50" s="15" t="s">
        <v>388</v>
      </c>
      <c r="F50" s="9"/>
      <c r="G50" s="35">
        <v>44302</v>
      </c>
      <c r="H50" s="18" t="s">
        <v>24</v>
      </c>
      <c r="I50" s="64">
        <v>44341</v>
      </c>
      <c r="J50" s="72" t="s">
        <v>355</v>
      </c>
      <c r="K50" s="12" t="s">
        <v>356</v>
      </c>
      <c r="L50" s="35"/>
    </row>
    <row r="51" spans="1:12" x14ac:dyDescent="0.3">
      <c r="A51" s="125" t="s">
        <v>505</v>
      </c>
      <c r="B51" s="14"/>
      <c r="C51" s="59"/>
      <c r="D51" s="14"/>
      <c r="E51" s="14"/>
      <c r="F51" s="10"/>
      <c r="G51" s="29"/>
      <c r="H51" s="14"/>
      <c r="I51" s="29"/>
      <c r="J51" s="75"/>
      <c r="K51" s="14"/>
      <c r="L51" s="29"/>
    </row>
    <row r="52" spans="1:12" x14ac:dyDescent="0.3">
      <c r="A52" s="14" t="s">
        <v>455</v>
      </c>
      <c r="B52" s="128" t="s">
        <v>456</v>
      </c>
      <c r="C52" s="59" t="s">
        <v>429</v>
      </c>
      <c r="D52" s="36" t="s">
        <v>457</v>
      </c>
      <c r="E52" s="36" t="s">
        <v>342</v>
      </c>
      <c r="F52" s="10"/>
      <c r="G52" s="29">
        <v>44341</v>
      </c>
      <c r="H52" s="14" t="s">
        <v>24</v>
      </c>
      <c r="I52" s="29">
        <f>G52 + 14</f>
        <v>44355</v>
      </c>
      <c r="J52" s="75" t="s">
        <v>38</v>
      </c>
      <c r="K52" s="14" t="s">
        <v>308</v>
      </c>
    </row>
    <row r="53" spans="1:12" x14ac:dyDescent="0.3">
      <c r="A53" s="14" t="s">
        <v>427</v>
      </c>
      <c r="B53" s="88" t="s">
        <v>428</v>
      </c>
      <c r="C53" s="59" t="s">
        <v>429</v>
      </c>
      <c r="D53" s="36" t="s">
        <v>430</v>
      </c>
      <c r="E53" s="36" t="s">
        <v>342</v>
      </c>
      <c r="F53" s="10"/>
      <c r="G53" s="29">
        <v>44341</v>
      </c>
      <c r="H53" s="14" t="s">
        <v>24</v>
      </c>
      <c r="I53" s="29">
        <f>G53 + 14</f>
        <v>44355</v>
      </c>
      <c r="J53" s="75" t="s">
        <v>355</v>
      </c>
      <c r="K53" s="14" t="s">
        <v>356</v>
      </c>
    </row>
    <row r="54" spans="1:12" x14ac:dyDescent="0.3">
      <c r="A54" s="125" t="s">
        <v>375</v>
      </c>
      <c r="B54" s="14" t="s">
        <v>376</v>
      </c>
      <c r="C54" s="59" t="s">
        <v>377</v>
      </c>
      <c r="D54" s="20" t="s">
        <v>378</v>
      </c>
      <c r="E54" s="20" t="s">
        <v>342</v>
      </c>
      <c r="F54" s="10"/>
      <c r="G54" s="29"/>
      <c r="H54" s="14"/>
      <c r="I54" s="29"/>
      <c r="J54" s="75"/>
      <c r="K54" s="14"/>
    </row>
    <row r="55" spans="1:12" x14ac:dyDescent="0.3">
      <c r="A55" s="14" t="s">
        <v>319</v>
      </c>
      <c r="B55" s="14" t="s">
        <v>343</v>
      </c>
      <c r="C55" s="59" t="s">
        <v>344</v>
      </c>
      <c r="D55" s="130" t="s">
        <v>321</v>
      </c>
      <c r="E55" s="130" t="s">
        <v>342</v>
      </c>
      <c r="F55" s="10"/>
      <c r="G55" s="29">
        <v>44292</v>
      </c>
      <c r="H55" s="14" t="s">
        <v>38</v>
      </c>
      <c r="I55" s="29"/>
      <c r="J55" s="75"/>
      <c r="K55" s="137" t="s">
        <v>308</v>
      </c>
    </row>
    <row r="56" spans="1:12" x14ac:dyDescent="0.3">
      <c r="A56" s="14" t="s">
        <v>352</v>
      </c>
      <c r="B56" s="14" t="s">
        <v>353</v>
      </c>
      <c r="C56" s="59"/>
      <c r="D56" s="36" t="s">
        <v>354</v>
      </c>
      <c r="E56" s="36" t="s">
        <v>355</v>
      </c>
      <c r="F56" s="10"/>
      <c r="G56" s="29">
        <v>44341</v>
      </c>
      <c r="H56" s="14" t="s">
        <v>24</v>
      </c>
      <c r="I56" s="29"/>
      <c r="J56" s="75"/>
      <c r="K56" s="14" t="s">
        <v>356</v>
      </c>
    </row>
    <row r="57" spans="1:12" x14ac:dyDescent="0.3">
      <c r="A57" s="59" t="s">
        <v>352</v>
      </c>
      <c r="B57" s="12" t="s">
        <v>405</v>
      </c>
      <c r="C57" s="59"/>
      <c r="D57" s="15" t="s">
        <v>406</v>
      </c>
      <c r="E57" s="36" t="s">
        <v>24</v>
      </c>
      <c r="F57" s="9"/>
      <c r="G57" s="35">
        <v>44340</v>
      </c>
      <c r="H57" s="12" t="s">
        <v>24</v>
      </c>
      <c r="I57" s="35">
        <f>G57 + 14</f>
        <v>44354</v>
      </c>
      <c r="J57" s="72" t="s">
        <v>24</v>
      </c>
      <c r="K57" s="12" t="s">
        <v>356</v>
      </c>
    </row>
    <row r="58" spans="1:12" x14ac:dyDescent="0.3">
      <c r="A58" s="68" t="s">
        <v>352</v>
      </c>
      <c r="B58" s="59" t="s">
        <v>495</v>
      </c>
      <c r="C58" s="59" t="s">
        <v>496</v>
      </c>
      <c r="D58" s="20" t="s">
        <v>497</v>
      </c>
      <c r="E58" s="21" t="s">
        <v>342</v>
      </c>
      <c r="F58" s="10"/>
      <c r="G58" s="29">
        <v>44341</v>
      </c>
      <c r="H58" s="14" t="s">
        <v>24</v>
      </c>
      <c r="I58" s="29"/>
      <c r="J58" s="75"/>
      <c r="K58" s="14" t="s">
        <v>356</v>
      </c>
    </row>
    <row r="59" spans="1:12" x14ac:dyDescent="0.3">
      <c r="A59" s="87" t="s">
        <v>352</v>
      </c>
      <c r="B59" s="59" t="s">
        <v>371</v>
      </c>
      <c r="C59" s="59" t="s">
        <v>372</v>
      </c>
      <c r="D59" s="36" t="s">
        <v>373</v>
      </c>
      <c r="E59" s="36" t="s">
        <v>355</v>
      </c>
      <c r="F59" s="133" t="s">
        <v>374</v>
      </c>
      <c r="G59" s="29"/>
      <c r="H59" s="14"/>
      <c r="I59" s="29"/>
      <c r="J59" s="75"/>
      <c r="K59" s="139"/>
    </row>
    <row r="60" spans="1:12" x14ac:dyDescent="0.3">
      <c r="A60" s="123" t="s">
        <v>410</v>
      </c>
      <c r="B60" s="123" t="s">
        <v>411</v>
      </c>
      <c r="C60" s="59" t="s">
        <v>412</v>
      </c>
      <c r="D60" s="16" t="s">
        <v>413</v>
      </c>
      <c r="E60" s="36" t="s">
        <v>342</v>
      </c>
      <c r="F60" s="133" t="s">
        <v>414</v>
      </c>
      <c r="G60" s="134">
        <v>44348</v>
      </c>
      <c r="H60" s="135" t="s">
        <v>24</v>
      </c>
      <c r="I60" s="29"/>
      <c r="J60" s="136"/>
      <c r="K60" s="138" t="s">
        <v>415</v>
      </c>
    </row>
    <row r="61" spans="1:12" ht="15.75" customHeight="1" x14ac:dyDescent="0.3">
      <c r="A61" s="87" t="s">
        <v>506</v>
      </c>
      <c r="B61" s="14"/>
      <c r="C61" s="59"/>
      <c r="D61" s="59"/>
      <c r="E61" s="14"/>
      <c r="F61" s="10"/>
      <c r="G61" s="29"/>
      <c r="H61" s="14"/>
      <c r="I61" s="29"/>
      <c r="J61" s="75"/>
      <c r="K61" s="14"/>
    </row>
    <row r="62" spans="1:12" ht="28.8" x14ac:dyDescent="0.3">
      <c r="A62" s="126"/>
      <c r="B62" s="129" t="s">
        <v>470</v>
      </c>
      <c r="C62" s="63" t="s">
        <v>471</v>
      </c>
      <c r="D62" s="132" t="s">
        <v>472</v>
      </c>
      <c r="E62" s="14"/>
      <c r="F62" s="109"/>
      <c r="G62" s="105"/>
      <c r="H62" s="104"/>
      <c r="I62" s="105"/>
      <c r="J62" s="106"/>
      <c r="K62" s="107"/>
    </row>
    <row r="63" spans="1:12" x14ac:dyDescent="0.3">
      <c r="A63" s="95"/>
      <c r="B63" s="96" t="s">
        <v>507</v>
      </c>
      <c r="C63" s="62"/>
      <c r="D63" s="97"/>
      <c r="E63" s="14" t="s">
        <v>396</v>
      </c>
      <c r="F63" s="110"/>
      <c r="G63" s="111"/>
      <c r="H63" s="112"/>
      <c r="I63" s="111"/>
      <c r="J63" s="113"/>
      <c r="K63" s="114"/>
    </row>
    <row r="64" spans="1:12" x14ac:dyDescent="0.3">
      <c r="A64" s="112"/>
      <c r="B64" s="112" t="s">
        <v>508</v>
      </c>
      <c r="C64" s="76"/>
      <c r="D64" s="112"/>
      <c r="E64" s="14"/>
      <c r="F64" s="110"/>
      <c r="G64" s="111"/>
      <c r="H64" s="112"/>
      <c r="I64" s="111"/>
      <c r="J64" s="111">
        <f>G64 + 14</f>
        <v>14</v>
      </c>
      <c r="K64" s="114"/>
    </row>
    <row r="65" spans="8:10" x14ac:dyDescent="0.3">
      <c r="H65">
        <f>COUNTIF(H1:H62, "YES")</f>
        <v>7</v>
      </c>
      <c r="J65" s="70">
        <f>COUNTIF(J1:J62, "YES")</f>
        <v>5</v>
      </c>
    </row>
    <row r="66" spans="8:10" x14ac:dyDescent="0.3">
      <c r="H66">
        <f>COUNTIF(H2:H62, "NO")</f>
        <v>32</v>
      </c>
      <c r="J66" s="70">
        <f>COUNTIF(J1:J62, "NO")</f>
        <v>6</v>
      </c>
    </row>
    <row r="67" spans="8:10" x14ac:dyDescent="0.3">
      <c r="H67">
        <f>H65/H66</f>
        <v>0.21875</v>
      </c>
      <c r="J67" s="70">
        <f>J65/J66</f>
        <v>0.83333333333333337</v>
      </c>
    </row>
  </sheetData>
  <phoneticPr fontId="8" type="noConversion"/>
  <hyperlinks>
    <hyperlink ref="D3" r:id="rId1" xr:uid="{00000000-0004-0000-0200-000000000000}"/>
    <hyperlink ref="D24" r:id="rId2" xr:uid="{00000000-0004-0000-0200-000001000000}"/>
    <hyperlink ref="D7" r:id="rId3" xr:uid="{00000000-0004-0000-0200-000002000000}"/>
    <hyperlink ref="D55" r:id="rId4" xr:uid="{00000000-0004-0000-0200-000003000000}"/>
    <hyperlink ref="D4" r:id="rId5" display="mailto:waca@worldbank.org" xr:uid="{00000000-0004-0000-0200-000004000000}"/>
    <hyperlink ref="D8" r:id="rId6" xr:uid="{00000000-0004-0000-0200-000005000000}"/>
    <hyperlink ref="D9" r:id="rId7" xr:uid="{00000000-0004-0000-0200-000006000000}"/>
    <hyperlink ref="D10" r:id="rId8" xr:uid="{00000000-0004-0000-0200-000007000000}"/>
    <hyperlink ref="D49" r:id="rId9" xr:uid="{00000000-0004-0000-0200-000008000000}"/>
    <hyperlink ref="D48" r:id="rId10" xr:uid="{00000000-0004-0000-0200-000009000000}"/>
    <hyperlink ref="D43" r:id="rId11" xr:uid="{00000000-0004-0000-0200-00000A000000}"/>
    <hyperlink ref="D44" r:id="rId12" xr:uid="{00000000-0004-0000-0200-00000B000000}"/>
    <hyperlink ref="D45" r:id="rId13" xr:uid="{00000000-0004-0000-0200-00000C000000}"/>
    <hyperlink ref="D47" r:id="rId14" xr:uid="{00000000-0004-0000-0200-00000D000000}"/>
    <hyperlink ref="D50" r:id="rId15" xr:uid="{00000000-0004-0000-0200-00000E000000}"/>
    <hyperlink ref="D23" r:id="rId16" xr:uid="{00000000-0004-0000-0200-00000F000000}"/>
    <hyperlink ref="D11" r:id="rId17" display="mailto:penny.hall@myfwc.com" xr:uid="{00000000-0004-0000-0200-000010000000}"/>
    <hyperlink ref="D5" r:id="rId18" xr:uid="{00000000-0004-0000-0200-000011000000}"/>
    <hyperlink ref="D6" r:id="rId19" xr:uid="{00000000-0004-0000-0200-000012000000}"/>
    <hyperlink ref="D2" r:id="rId20" xr:uid="{00000000-0004-0000-0200-000013000000}"/>
    <hyperlink ref="D15" r:id="rId21" xr:uid="{00000000-0004-0000-0200-000014000000}"/>
    <hyperlink ref="D19" r:id="rId22" xr:uid="{00000000-0004-0000-0200-000015000000}"/>
    <hyperlink ref="D28" r:id="rId23" xr:uid="{00000000-0004-0000-0200-000016000000}"/>
    <hyperlink ref="D34" r:id="rId24" xr:uid="{00000000-0004-0000-0200-000017000000}"/>
    <hyperlink ref="D33" r:id="rId25" xr:uid="{00000000-0004-0000-0200-000018000000}"/>
    <hyperlink ref="D35" r:id="rId26" xr:uid="{00000000-0004-0000-0200-000019000000}"/>
    <hyperlink ref="D40" r:id="rId27" xr:uid="{00000000-0004-0000-0200-00001A000000}"/>
    <hyperlink ref="D57" r:id="rId28" xr:uid="{00000000-0004-0000-0200-00001B000000}"/>
    <hyperlink ref="D31" r:id="rId29" xr:uid="{00000000-0004-0000-0200-00001C000000}"/>
    <hyperlink ref="D30" r:id="rId30" xr:uid="{00000000-0004-0000-0200-00001D000000}"/>
    <hyperlink ref="D16" r:id="rId31" xr:uid="{00000000-0004-0000-0200-00001E000000}"/>
    <hyperlink ref="D17" r:id="rId32" xr:uid="{00000000-0004-0000-0200-00001F000000}"/>
    <hyperlink ref="D18" r:id="rId33" xr:uid="{00000000-0004-0000-0200-000020000000}"/>
    <hyperlink ref="D32" r:id="rId34" xr:uid="{00000000-0004-0000-0200-000021000000}"/>
    <hyperlink ref="D39" r:id="rId35" xr:uid="{00000000-0004-0000-0200-000022000000}"/>
    <hyperlink ref="D58" r:id="rId36" xr:uid="{00000000-0004-0000-0200-000023000000}"/>
    <hyperlink ref="D42" r:id="rId37" display="mailto:martaespinheira@yahoo.com.au" xr:uid="{00000000-0004-0000-0200-000024000000}"/>
    <hyperlink ref="D54" r:id="rId38" xr:uid="{00000000-0004-0000-0200-000025000000}"/>
    <hyperlink ref="D27" r:id="rId39" xr:uid="{00000000-0004-0000-0200-000026000000}"/>
    <hyperlink ref="D52" r:id="rId40" xr:uid="{00000000-0004-0000-0200-000027000000}"/>
    <hyperlink ref="D53" r:id="rId41" xr:uid="{00000000-0004-0000-0200-000028000000}"/>
    <hyperlink ref="D59" r:id="rId42" xr:uid="{00000000-0004-0000-0200-000029000000}"/>
    <hyperlink ref="D56" r:id="rId43" xr:uid="{00000000-0004-0000-0200-00002A000000}"/>
    <hyperlink ref="D60" r:id="rId44" xr:uid="{00000000-0004-0000-0200-00002B000000}"/>
    <hyperlink ref="D41" r:id="rId45" xr:uid="{00000000-0004-0000-0200-00002C000000}"/>
    <hyperlink ref="D38" r:id="rId46" xr:uid="{00000000-0004-0000-0200-00002D000000}"/>
    <hyperlink ref="D46" r:id="rId47" xr:uid="{00000000-0004-0000-0200-00002E000000}"/>
    <hyperlink ref="D26" r:id="rId48" xr:uid="{00000000-0004-0000-0200-00002F000000}"/>
    <hyperlink ref="D12" r:id="rId49" xr:uid="{00000000-0004-0000-0200-000030000000}"/>
    <hyperlink ref="D22" r:id="rId50" xr:uid="{00000000-0004-0000-0200-000031000000}"/>
  </hyperlinks>
  <pageMargins left="0.7" right="0.7" top="0.75" bottom="0.75" header="0.3" footer="0.3"/>
  <pageSetup orientation="portrait" r:id="rId51"/>
  <legacyDrawing r:id="rId52"/>
  <tableParts count="1">
    <tablePart r:id="rId5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1"/>
  <sheetViews>
    <sheetView workbookViewId="0">
      <selection activeCell="D30" sqref="D30"/>
    </sheetView>
  </sheetViews>
  <sheetFormatPr defaultRowHeight="14.4" x14ac:dyDescent="0.3"/>
  <cols>
    <col min="1" max="1" width="83.6640625" bestFit="1" customWidth="1"/>
    <col min="2" max="2" width="9.88671875" bestFit="1" customWidth="1"/>
    <col min="3" max="3" width="13.88671875" customWidth="1"/>
    <col min="4" max="4" width="16.5546875" customWidth="1"/>
    <col min="5" max="5" width="18.88671875" bestFit="1" customWidth="1"/>
  </cols>
  <sheetData>
    <row r="1" spans="1:5" x14ac:dyDescent="0.3">
      <c r="A1" s="55" t="s">
        <v>509</v>
      </c>
      <c r="B1" s="55" t="s">
        <v>510</v>
      </c>
      <c r="C1" t="s">
        <v>511</v>
      </c>
      <c r="D1" t="s">
        <v>512</v>
      </c>
      <c r="E1" t="s">
        <v>513</v>
      </c>
    </row>
    <row r="2" spans="1:5" x14ac:dyDescent="0.3">
      <c r="A2" s="47" t="s">
        <v>514</v>
      </c>
      <c r="B2" s="56">
        <v>5</v>
      </c>
      <c r="C2">
        <v>1</v>
      </c>
      <c r="D2">
        <v>1</v>
      </c>
      <c r="E2">
        <v>1</v>
      </c>
    </row>
    <row r="3" spans="1:5" x14ac:dyDescent="0.3">
      <c r="A3" s="47" t="s">
        <v>362</v>
      </c>
      <c r="B3" s="56">
        <v>5</v>
      </c>
      <c r="C3">
        <v>0</v>
      </c>
      <c r="D3">
        <v>1</v>
      </c>
      <c r="E3">
        <v>4</v>
      </c>
    </row>
    <row r="4" spans="1:5" x14ac:dyDescent="0.3">
      <c r="A4" s="47" t="s">
        <v>60</v>
      </c>
      <c r="B4" s="56">
        <v>5</v>
      </c>
      <c r="C4">
        <v>0</v>
      </c>
      <c r="D4">
        <v>0</v>
      </c>
      <c r="E4">
        <v>3</v>
      </c>
    </row>
    <row r="5" spans="1:5" x14ac:dyDescent="0.3">
      <c r="A5" s="48" t="s">
        <v>345</v>
      </c>
      <c r="B5" s="57">
        <v>5</v>
      </c>
      <c r="C5">
        <v>0</v>
      </c>
      <c r="D5">
        <v>0</v>
      </c>
      <c r="E5">
        <v>0</v>
      </c>
    </row>
    <row r="6" spans="1:5" x14ac:dyDescent="0.3">
      <c r="A6" s="49" t="s">
        <v>438</v>
      </c>
      <c r="B6" s="58">
        <v>5</v>
      </c>
      <c r="C6">
        <v>0</v>
      </c>
      <c r="D6">
        <v>0</v>
      </c>
      <c r="E6">
        <v>0</v>
      </c>
    </row>
    <row r="7" spans="1:5" x14ac:dyDescent="0.3">
      <c r="A7" s="49" t="s">
        <v>152</v>
      </c>
      <c r="B7" s="58">
        <v>4</v>
      </c>
      <c r="C7">
        <v>0</v>
      </c>
      <c r="D7">
        <v>2</v>
      </c>
      <c r="E7">
        <v>2</v>
      </c>
    </row>
    <row r="8" spans="1:5" x14ac:dyDescent="0.3">
      <c r="A8" s="49" t="s">
        <v>357</v>
      </c>
      <c r="B8" s="58">
        <v>4</v>
      </c>
      <c r="C8">
        <v>0</v>
      </c>
      <c r="D8">
        <v>2</v>
      </c>
      <c r="E8">
        <v>5</v>
      </c>
    </row>
    <row r="9" spans="1:5" x14ac:dyDescent="0.3">
      <c r="A9" s="47" t="s">
        <v>515</v>
      </c>
      <c r="B9" s="56">
        <v>4</v>
      </c>
      <c r="C9">
        <v>1</v>
      </c>
      <c r="D9">
        <v>0</v>
      </c>
      <c r="E9">
        <v>1</v>
      </c>
    </row>
    <row r="10" spans="1:5" x14ac:dyDescent="0.3">
      <c r="A10" s="47" t="s">
        <v>446</v>
      </c>
      <c r="B10" s="56">
        <v>4</v>
      </c>
      <c r="C10">
        <v>0</v>
      </c>
      <c r="D10">
        <v>0</v>
      </c>
      <c r="E10">
        <v>0</v>
      </c>
    </row>
    <row r="11" spans="1:5" x14ac:dyDescent="0.3">
      <c r="A11" s="49" t="s">
        <v>352</v>
      </c>
      <c r="B11" s="58">
        <v>3</v>
      </c>
      <c r="C11">
        <v>3</v>
      </c>
      <c r="D11">
        <v>3</v>
      </c>
      <c r="E11">
        <v>4</v>
      </c>
    </row>
    <row r="12" spans="1:5" x14ac:dyDescent="0.3">
      <c r="A12" s="47" t="s">
        <v>397</v>
      </c>
      <c r="B12" s="56">
        <v>3</v>
      </c>
      <c r="C12">
        <v>1</v>
      </c>
      <c r="D12">
        <v>2</v>
      </c>
      <c r="E12">
        <v>3</v>
      </c>
    </row>
    <row r="13" spans="1:5" x14ac:dyDescent="0.3">
      <c r="A13" s="47" t="s">
        <v>516</v>
      </c>
      <c r="B13" s="56">
        <v>3</v>
      </c>
      <c r="C13">
        <v>0</v>
      </c>
      <c r="D13">
        <v>1</v>
      </c>
      <c r="E13">
        <v>1</v>
      </c>
    </row>
    <row r="14" spans="1:5" x14ac:dyDescent="0.3">
      <c r="A14" s="49" t="s">
        <v>501</v>
      </c>
      <c r="B14" s="58">
        <v>3</v>
      </c>
      <c r="C14">
        <v>0</v>
      </c>
      <c r="D14">
        <v>0</v>
      </c>
      <c r="E14">
        <v>0</v>
      </c>
    </row>
    <row r="15" spans="1:5" x14ac:dyDescent="0.3">
      <c r="A15" s="50" t="s">
        <v>503</v>
      </c>
      <c r="B15" s="56">
        <v>3</v>
      </c>
      <c r="C15">
        <v>0</v>
      </c>
      <c r="D15">
        <v>0</v>
      </c>
      <c r="E15">
        <v>0</v>
      </c>
    </row>
    <row r="16" spans="1:5" x14ac:dyDescent="0.3">
      <c r="A16" s="49" t="s">
        <v>517</v>
      </c>
      <c r="B16" s="58">
        <v>3</v>
      </c>
      <c r="C16">
        <v>0</v>
      </c>
      <c r="D16">
        <v>0</v>
      </c>
      <c r="E16">
        <v>0</v>
      </c>
    </row>
    <row r="17" spans="1:5" x14ac:dyDescent="0.3">
      <c r="A17" s="51" t="s">
        <v>518</v>
      </c>
      <c r="B17" s="58">
        <v>3</v>
      </c>
      <c r="C17">
        <v>0</v>
      </c>
      <c r="D17">
        <v>0</v>
      </c>
      <c r="E17">
        <v>0</v>
      </c>
    </row>
    <row r="18" spans="1:5" x14ac:dyDescent="0.3">
      <c r="A18" s="47" t="s">
        <v>519</v>
      </c>
      <c r="B18" s="56">
        <v>3</v>
      </c>
      <c r="C18">
        <v>0</v>
      </c>
      <c r="D18">
        <v>0</v>
      </c>
      <c r="E18">
        <v>0</v>
      </c>
    </row>
    <row r="19" spans="1:5" x14ac:dyDescent="0.3">
      <c r="A19" s="49" t="s">
        <v>505</v>
      </c>
      <c r="B19" s="58">
        <v>3</v>
      </c>
      <c r="C19">
        <v>0</v>
      </c>
      <c r="D19">
        <v>0</v>
      </c>
      <c r="E19">
        <v>0</v>
      </c>
    </row>
    <row r="20" spans="1:5" x14ac:dyDescent="0.3">
      <c r="A20" s="52" t="s">
        <v>520</v>
      </c>
      <c r="B20" s="56">
        <v>2</v>
      </c>
      <c r="C20">
        <v>0</v>
      </c>
      <c r="D20">
        <v>0</v>
      </c>
      <c r="E20">
        <v>1</v>
      </c>
    </row>
    <row r="21" spans="1:5" x14ac:dyDescent="0.3">
      <c r="A21" s="49" t="s">
        <v>521</v>
      </c>
      <c r="B21" s="58">
        <v>2</v>
      </c>
      <c r="C21">
        <v>0</v>
      </c>
      <c r="D21">
        <v>0</v>
      </c>
      <c r="E21">
        <v>2</v>
      </c>
    </row>
    <row r="22" spans="1:5" x14ac:dyDescent="0.3">
      <c r="A22" s="47" t="s">
        <v>522</v>
      </c>
      <c r="B22" s="56">
        <v>2</v>
      </c>
      <c r="C22">
        <v>0</v>
      </c>
      <c r="D22">
        <v>0</v>
      </c>
      <c r="E22">
        <v>1</v>
      </c>
    </row>
    <row r="23" spans="1:5" x14ac:dyDescent="0.3">
      <c r="A23" s="53" t="s">
        <v>523</v>
      </c>
      <c r="B23" s="58">
        <v>2</v>
      </c>
      <c r="C23">
        <v>0</v>
      </c>
      <c r="D23">
        <v>0</v>
      </c>
      <c r="E23">
        <v>8</v>
      </c>
    </row>
    <row r="24" spans="1:5" x14ac:dyDescent="0.3">
      <c r="A24" s="54" t="s">
        <v>506</v>
      </c>
      <c r="B24" s="56">
        <v>2</v>
      </c>
      <c r="C24">
        <v>0</v>
      </c>
      <c r="D24">
        <v>0</v>
      </c>
      <c r="E24">
        <v>0</v>
      </c>
    </row>
    <row r="25" spans="1:5" x14ac:dyDescent="0.3">
      <c r="A25" s="49" t="s">
        <v>339</v>
      </c>
      <c r="B25" s="58">
        <v>1</v>
      </c>
      <c r="C25">
        <v>0</v>
      </c>
      <c r="D25">
        <v>1</v>
      </c>
      <c r="E25">
        <v>2</v>
      </c>
    </row>
    <row r="26" spans="1:5" x14ac:dyDescent="0.3">
      <c r="A26" s="117" t="s">
        <v>524</v>
      </c>
      <c r="B26" s="58">
        <v>1</v>
      </c>
      <c r="C26">
        <v>0</v>
      </c>
      <c r="D26">
        <v>0</v>
      </c>
      <c r="E26">
        <v>0</v>
      </c>
    </row>
    <row r="27" spans="1:5" x14ac:dyDescent="0.3">
      <c r="A27" s="47" t="s">
        <v>502</v>
      </c>
      <c r="B27" s="56">
        <v>1</v>
      </c>
      <c r="C27">
        <v>0</v>
      </c>
      <c r="D27">
        <v>0</v>
      </c>
      <c r="E27">
        <v>0</v>
      </c>
    </row>
    <row r="28" spans="1:5" x14ac:dyDescent="0.3">
      <c r="A28" s="47" t="s">
        <v>525</v>
      </c>
      <c r="B28" s="56">
        <v>1</v>
      </c>
      <c r="C28">
        <v>0</v>
      </c>
      <c r="D28">
        <v>0</v>
      </c>
      <c r="E28">
        <v>0</v>
      </c>
    </row>
    <row r="29" spans="1:5" x14ac:dyDescent="0.3">
      <c r="A29" s="49" t="s">
        <v>410</v>
      </c>
      <c r="B29" s="55">
        <v>1</v>
      </c>
      <c r="C29">
        <v>0</v>
      </c>
      <c r="D29">
        <v>0</v>
      </c>
      <c r="E29">
        <v>1</v>
      </c>
    </row>
    <row r="30" spans="1:5" x14ac:dyDescent="0.3">
      <c r="A30" s="118" t="s">
        <v>526</v>
      </c>
      <c r="B30">
        <v>0</v>
      </c>
      <c r="D30">
        <v>1</v>
      </c>
      <c r="E30">
        <v>2</v>
      </c>
    </row>
    <row r="31" spans="1:5" x14ac:dyDescent="0.3">
      <c r="C31">
        <f>SUBTOTAL(109,Table2[SM_opened])</f>
        <v>6</v>
      </c>
      <c r="D31">
        <f>SUBTOTAL(109,Table2[SM_completed])</f>
        <v>14</v>
      </c>
      <c r="E31">
        <f>SUM(Table2[People contacted])</f>
        <v>41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DF97558FB3C58439ECEB5D28E604F84" ma:contentTypeVersion="12" ma:contentTypeDescription="Create a new document." ma:contentTypeScope="" ma:versionID="c86377e12bf711b8fafa1bacb9fde686">
  <xsd:schema xmlns:xsd="http://www.w3.org/2001/XMLSchema" xmlns:xs="http://www.w3.org/2001/XMLSchema" xmlns:p="http://schemas.microsoft.com/office/2006/metadata/properties" xmlns:ns3="91e6c96b-4c90-4103-8e71-f958fbf9fdae" xmlns:ns4="81a91993-9dfd-4c03-a740-c4d753b29089" targetNamespace="http://schemas.microsoft.com/office/2006/metadata/properties" ma:root="true" ma:fieldsID="8d014a1c5ceef09dbf6131f90fbe22dc" ns3:_="" ns4:_="">
    <xsd:import namespace="91e6c96b-4c90-4103-8e71-f958fbf9fdae"/>
    <xsd:import namespace="81a91993-9dfd-4c03-a740-c4d753b2908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e6c96b-4c90-4103-8e71-f958fbf9fd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a91993-9dfd-4c03-a740-c4d753b29089"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F0E7BF-FB3A-496B-BEE3-F85B307A4DF2}">
  <ds:schemaRefs>
    <ds:schemaRef ds:uri="91e6c96b-4c90-4103-8e71-f958fbf9fdae"/>
    <ds:schemaRef ds:uri="http://purl.org/dc/elements/1.1/"/>
    <ds:schemaRef ds:uri="http://schemas.microsoft.com/office/2006/metadata/properties"/>
    <ds:schemaRef ds:uri="81a91993-9dfd-4c03-a740-c4d753b29089"/>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89F541FB-AC23-43FA-85EF-E69065117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e6c96b-4c90-4103-8e71-f958fbf9fdae"/>
    <ds:schemaRef ds:uri="81a91993-9dfd-4c03-a740-c4d753b290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B93307-A5DE-4CA1-B074-C1F38C5767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Seagrass Experts</vt:lpstr>
      <vt:lpstr>SE_summary</vt:lpstr>
      <vt:lpstr>Site Managers</vt:lpstr>
      <vt:lpstr>SM_summary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Riccardo Losciale</dc:creator>
  <cp:keywords/>
  <dc:description/>
  <cp:lastModifiedBy>Riccardo Losciale</cp:lastModifiedBy>
  <cp:revision/>
  <dcterms:created xsi:type="dcterms:W3CDTF">2021-01-10T04:58:27Z</dcterms:created>
  <dcterms:modified xsi:type="dcterms:W3CDTF">2022-02-04T04:22:50Z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0x0101001DF97558FB3C58439ECEB5D28E604F84</vt:lpwstr>
  </property>
</Properties>
</file>