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D43AF6A-BB3B-46FB-9A8C-B028A3C35AD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<sst xmlns="http://schemas.openxmlformats.org/spreadsheetml/2006/main" count="12141" uniqueCount="687">
  <si>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</si>
  <si>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</si>
  <si>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</si>
  <si>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</si>
  <si>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</si>
  <si>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</si>
  <si>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</si>
  <si>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</si>
  <si>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</si>
  <si>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</si>
  <si>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</si>
  <si>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</si>
  <si>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</si>
  <si>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</si>
  <si>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</si>
  <si>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</si>
  <si>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</si>
  <si>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</si>
  <si>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</si>
  <si>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</si>
  <si>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</si>
  <si>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</si>
  <si>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</si>
  <si>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</si>
  <si>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</si>
  <si>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</si>
  <si>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</si>
  <si>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</si>
  <si>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</si>
  <si>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</si>
  <si>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</si>
  <si>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</si>
  <si>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</si>
  <si>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</si>
  <si>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</si>
  <si>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</si>
  <si>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</si>
  <si>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</si>
  <si>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</si>
  <si>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</si>
  <si>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</si>
  <si>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</si>
  <si>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</si>
  <si>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</si>
  <si>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</si>
  <si>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</si>
  <si>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</si>
  <si>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</si>
  <si>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</si>
  <si>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</si>
  <si>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</si>
  <si>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</si>
  <si>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</si>
  <si>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</si>
  <si>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</si>
  <si>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</si>
  <si>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</si>
  <si>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</si>
  <si>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</si>
  <si>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</si>
  <si>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</si>
  <si>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</si>
  <si>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</si>
  <si>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</si>
  <si>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</si>
  <si>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</si>
  <si>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</si>
  <si>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</si>
  <si>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</si>
  <si>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</si>
  <si>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</si>
  <si>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</si>
  <si>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</si>
  <si>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</si>
  <si>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</si>
  <si>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</si>
  <si>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</si>
  <si>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</si>
  <si>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</si>
  <si>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</si>
  <si>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</si>
  <si>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</si>
  <si>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</si>
  <si>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</si>
  <si>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</si>
  <si>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</si>
  <si>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</si>
  <si>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</si>
  <si>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</si>
  <si>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</si>
  <si>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</si>
  <si>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</si>
  <si>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</si>
  <si>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</si>
  <si>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</si>
  <si>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</si>
  <si>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</si>
  <si>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</si>
  <si>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</si>
  <si>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</si>
  <si>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</si>
  <si>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</si>
  <si>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</si>
  <si>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</si>
  <si>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</si>
  <si>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</si>
  <si>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</si>
  <si>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</si>
  <si>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</si>
  <si>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</si>
  <si>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</si>
  <si>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</si>
  <si>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</si>
  <si>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</si>
  <si>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</si>
  <si>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</si>
  <si>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</si>
  <si>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</si>
  <si>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</si>
  <si>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</si>
  <si>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</si>
  <si>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</si>
  <si>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</si>
  <si>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</si>
  <si>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</si>
  <si>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</si>
  <si>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</si>
  <si>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</si>
  <si>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</si>
  <si>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</si>
  <si>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</si>
  <si>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</si>
  <si>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</si>
  <si>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</si>
  <si>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</si>
  <si>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</si>
  <si>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</si>
  <si>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</si>
  <si>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</si>
  <si>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</si>
  <si>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</si>
  <si>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</si>
  <si>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</si>
  <si>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</si>
  <si>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</si>
  <si>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</si>
  <si>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</si>
  <si>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</si>
  <si>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</si>
  <si>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</si>
  <si>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</si>
  <si>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</si>
  <si>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</si>
  <si>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</si>
  <si>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</si>
  <si>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</si>
  <si>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</si>
  <si>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</si>
  <si>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</si>
  <si>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</si>
  <si>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</si>
  <si>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</si>
  <si>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</si>
  <si>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</si>
  <si>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</si>
  <si>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</si>
  <si>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</si>
  <si>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</si>
  <si>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</si>
  <si>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</si>
  <si>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</si>
  <si>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</si>
  <si>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</si>
  <si>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</si>
  <si>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</si>
  <si>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</si>
  <si>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</si>
  <si>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</si>
  <si>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</si>
  <si>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</si>
  <si>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</si>
  <si>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</si>
  <si>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</si>
  <si>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</si>
  <si>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</si>
  <si>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</si>
  <si>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</si>
  <si>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</si>
  <si>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</si>
  <si>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</si>
  <si>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</si>
  <si>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</si>
  <si>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</si>
  <si>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</si>
  <si>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</si>
  <si>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</si>
  <si>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setup</t>
  </si>
  <si>
    <t>97b88130-84ae-11ec-a4fe-b3fa17f32ee6</t>
  </si>
  <si>
    <t>339fd8e0-84ba-11ec-a4fe-b3fa17f32ee6</t>
  </si>
  <si>
    <t>6ba8fa30-84c6-11ec-a4fe-b3fa17f32ee6</t>
  </si>
  <si>
    <t>f7c51980-84d6-11ec-a4fe-b3fa17f32ee6</t>
  </si>
  <si>
    <t>ff109610-84ef-11ec-a4fe-b3fa17f32ee6</t>
  </si>
  <si>
    <t>00c44a70-84f9-11ec-a4fe-b3fa17f32ee6</t>
  </si>
  <si>
    <t>df1d7e00-8507-11ec-a4fe-b3fa17f32ee6</t>
  </si>
  <si>
    <t>eb9b93f0-8512-11ec-a4fe-b3fa17f32ee6</t>
  </si>
  <si>
    <t>c9710ad0-851c-11ec-a4fe-b3fa17f32ee6</t>
  </si>
  <si>
    <t>de070c80-8529-11ec-a4fe-b3fa17f32ee6</t>
  </si>
  <si>
    <t>f3ccc3b0-857a-11ec-bbd9-377f45fb9f6f</t>
  </si>
  <si>
    <t>7bad4710-8589-11ec-bbd9-377f45fb9f6f</t>
  </si>
  <si>
    <t>d7ec1080-859b-11ec-bbd9-377f45fb9f6f</t>
  </si>
  <si>
    <t>72c4de60-85a7-11ec-bbd9-377f45fb9f6f</t>
  </si>
  <si>
    <t>9e485990-85b1-11ec-bbd9-377f45fb9f6f</t>
  </si>
  <si>
    <t>2aa89ce0-85b9-11ec-bbd9-377f45fb9f6f</t>
  </si>
  <si>
    <t>e53dc3f0-85c3-11ec-bbd9-377f45fb9f6f</t>
  </si>
  <si>
    <t>9bf6a8f0-85d3-11ec-bbd9-377f45fb9f6f</t>
  </si>
  <si>
    <t>ef258450-85de-11ec-bbd9-377f45fb9f6f</t>
  </si>
  <si>
    <t>dc16a390-85ec-11ec-bbd9-377f45fb9f6f</t>
  </si>
  <si>
    <t>792e8c00-85f8-11ec-bbd9-377f45fb9f6f</t>
  </si>
  <si>
    <t>55ac7e00-8656-11ec-a4c2-d165ca8e85c0</t>
  </si>
  <si>
    <t>c3aebfa0-865e-11ec-a4c2-d165ca8e85c0</t>
  </si>
  <si>
    <t>058d8670-8666-11ec-a4c2-d165ca8e85c0</t>
  </si>
  <si>
    <t>96687840-8674-11ec-a4c2-d165ca8e85c0</t>
  </si>
  <si>
    <t>8b224970-8692-11ec-a4c2-d165ca8e85c0</t>
  </si>
  <si>
    <t>6c7e4e00-86a7-11ec-a4c2-d165ca8e85c0</t>
  </si>
  <si>
    <t>8a04e500-86b2-11ec-a4c2-d165ca8e85c0</t>
  </si>
  <si>
    <t>102e90a0-86c1-11ec-a4c2-d165ca8e85c0</t>
  </si>
  <si>
    <t>876f8920-872b-11ec-a147-63ec2db1a992</t>
  </si>
  <si>
    <t>415f84a0-8738-11ec-a147-63ec2db1a992</t>
  </si>
  <si>
    <t>1ecf82f0-8742-11ec-a147-63ec2db1a992</t>
  </si>
  <si>
    <t>08294770-874c-11ec-a147-63ec2db1a992</t>
  </si>
  <si>
    <t>bdf9cc70-8754-11ec-a147-63ec2db1a992</t>
  </si>
  <si>
    <t>94dd6100-875c-11ec-a147-63ec2db1a992</t>
  </si>
  <si>
    <t>1b989e40-876b-11ec-a147-63ec2db1a992</t>
  </si>
  <si>
    <t>180f4810-8779-11ec-a147-63ec2db1a992</t>
  </si>
  <si>
    <t>44c88420-8783-11ec-a147-63ec2db1a992</t>
  </si>
  <si>
    <t>53196930-87d9-11ec-9009-73fa0d5104d3</t>
  </si>
  <si>
    <t>c05e9b60-87ec-11ec-9f56-dd32e02eaaab</t>
  </si>
  <si>
    <t>cd3cbd90-87f5-11ec-9f56-dd32e02eaaab</t>
  </si>
  <si>
    <t>2e192f30-8801-11ec-9f56-dd32e02eaaab</t>
  </si>
  <si>
    <t>f19d16d0-8809-11ec-9f56-dd32e02eaaab</t>
  </si>
  <si>
    <t>2409f9c0-881f-11ec-9f56-dd32e02eaaab</t>
  </si>
  <si>
    <t>abf4a130-882b-11ec-9f56-dd32e02eaaab</t>
  </si>
  <si>
    <t>cb4721c0-883a-11ec-9f56-dd32e02eaaab</t>
  </si>
  <si>
    <t>fdf71740-8846-11ec-9f56-dd32e02eaaab</t>
  </si>
  <si>
    <t>09ed8270-8859-11ec-9f56-dd32e02eaaab</t>
  </si>
  <si>
    <t>4910ccc0-88a2-11ec-a97b-eb63dfd8c0e4</t>
  </si>
  <si>
    <t>a8090320-88af-11ec-a97b-eb63dfd8c0e4</t>
  </si>
  <si>
    <t>aa6e13e0-88bd-11ec-a97b-eb63dfd8c0e4</t>
  </si>
  <si>
    <t>5799e430-88c9-11ec-a97b-eb63dfd8c0e4</t>
  </si>
  <si>
    <t>393c1a80-88d3-11ec-a97b-eb63dfd8c0e4</t>
  </si>
  <si>
    <t>e0bd3f70-88e5-11ec-a97b-eb63dfd8c0e4</t>
  </si>
  <si>
    <t>6c40c510-88f2-11ec-a97b-eb63dfd8c0e4</t>
  </si>
  <si>
    <t>39e8aa30-88ff-11ec-a97b-eb63dfd8c0e4</t>
  </si>
  <si>
    <t>170e66d0-890e-11ec-a97b-eb63dfd8c0e4</t>
  </si>
  <si>
    <t>29de9970-8917-11ec-a97b-eb63dfd8c0e4</t>
  </si>
  <si>
    <t>2d1739b0-89dc-11ec-93b4-654e3380da14</t>
  </si>
  <si>
    <t>f8521e30-8a2f-11ec-83c2-6901608be166</t>
  </si>
  <si>
    <t>2b2fd310-8a3f-11ec-83c2-6901608be166</t>
  </si>
  <si>
    <t>7d546a60-8a4a-11ec-83c2-6901608be166</t>
  </si>
  <si>
    <t>7cc9ff80-8a5c-11ec-83c2-6901608be166</t>
  </si>
  <si>
    <t>e649ff40-8a62-11ec-83c2-6901608be166</t>
  </si>
  <si>
    <t>46949450-8a72-11ec-83c2-6901608be166</t>
  </si>
  <si>
    <t>931218d0-8a7b-11ec-83c2-6901608be166</t>
  </si>
  <si>
    <t>e7ab8e70-8a8b-11ec-83c2-6901608be166</t>
  </si>
  <si>
    <t>e9325150-8a92-11ec-83c2-6901608be166</t>
  </si>
  <si>
    <t>e74bef00-8a9b-11ec-83c2-6901608be166</t>
  </si>
  <si>
    <t>e1f92370-8aa9-11ec-83c2-6901608be166</t>
  </si>
  <si>
    <t>24791730-8afc-11ec-8b73-41c037553de6</t>
  </si>
  <si>
    <t>f7ac08c0-8b64-11ec-8ebd-11bb6d90ff8b</t>
  </si>
  <si>
    <t>7b0a0e10-8b6f-11ec-8ebd-11bb6d90ff8b</t>
  </si>
  <si>
    <t>78606db0-8b76-11ec-8ebd-11bb6d90ff8b</t>
  </si>
  <si>
    <t>c4e33b00-8bcf-11ec-9345-91ec0ebcbcf9</t>
  </si>
  <si>
    <t>af475480-8be2-11ec-9345-91ec0ebcbcf9</t>
  </si>
  <si>
    <t>f8e1dd50-8beb-11ec-9345-91ec0ebcbcf9</t>
  </si>
  <si>
    <t>5d5d4ad0-8bfb-11ec-9345-91ec0ebcbcf9</t>
  </si>
  <si>
    <t>a6643110-8c02-11ec-9345-91ec0ebcbcf9</t>
  </si>
  <si>
    <t>63576c60-8c0d-11ec-9345-91ec0ebcbcf9</t>
  </si>
  <si>
    <t>ae7cc4d0-8c1f-11ec-9345-91ec0ebcbcf9</t>
  </si>
  <si>
    <t>e469e380-8ca5-11ec-a3db-016466e550a0</t>
  </si>
  <si>
    <t>a956d000-8cb9-11ec-a3db-016466e550a0</t>
  </si>
  <si>
    <t>c6dcf500-8cc8-11ec-a3db-016466e550a0</t>
  </si>
  <si>
    <t>b94eeb50-8ce1-11ec-a3db-016466e550a0</t>
  </si>
  <si>
    <t>0668bd90-8cf0-11ec-a3db-016466e550a0</t>
  </si>
  <si>
    <t>18069fd0-8cfb-11ec-a3db-016466e550a0</t>
  </si>
  <si>
    <t>441b8f70-8e1f-11ec-b64f-c55dbd76e745</t>
  </si>
  <si>
    <t>22f23d20-8e3e-11ec-b64f-c55dbd76e745</t>
  </si>
  <si>
    <t>c98c1380-8e49-11ec-b64f-c55dbd76e745</t>
  </si>
  <si>
    <t>61db6240-8e53-11ec-b64f-c55dbd76e745</t>
  </si>
  <si>
    <t>a8d95190-8474-11ec-98e6-bb4b7c4abf3b</t>
  </si>
  <si>
    <t>290dfe30-8491-11ec-98e6-bb4b7c4abf3b</t>
  </si>
  <si>
    <t>9c1ece10-8499-11ec-98e6-bb4b7c4abf3b</t>
  </si>
  <si>
    <t>557ebb60-84a2-11ec-98e6-bb4b7c4abf3b</t>
  </si>
  <si>
    <t>7ea55ad0-84ac-11ec-98e6-bb4b7c4abf3b</t>
  </si>
  <si>
    <t>f03a8300-84bb-11ec-98e6-bb4b7c4abf3b</t>
  </si>
  <si>
    <t>2d54ced0-84c1-11ec-98e6-bb4b7c4abf3b</t>
  </si>
  <si>
    <t>7e71c7e0-84d1-11ec-98e6-bb4b7c4abf3b</t>
  </si>
  <si>
    <t>9a294760-84e0-11ec-98e6-bb4b7c4abf3b</t>
  </si>
  <si>
    <t>b5129e40-84eb-11ec-98e6-bb4b7c4abf3b</t>
  </si>
  <si>
    <t>8134dfb0-84f6-11ec-98e6-bb4b7c4abf3b</t>
  </si>
  <si>
    <t>32e48da0-8506-11ec-98e6-bb4b7c4abf3b</t>
  </si>
  <si>
    <t>85c86400-8516-11ec-98e6-bb4b7c4abf3b</t>
  </si>
  <si>
    <t>9a5bb880-8521-11ec-98e6-bb4b7c4abf3b</t>
  </si>
  <si>
    <t>a7825460-8535-11ec-98e6-bb4b7c4abf3b</t>
  </si>
  <si>
    <t>d56e1d00-853f-11ec-98e6-bb4b7c4abf3b</t>
  </si>
  <si>
    <t>246a0f00-8549-11ec-98e6-bb4b7c4abf3b</t>
  </si>
  <si>
    <t>c9d8c0f0-8556-11ec-98e6-bb4b7c4abf3b</t>
  </si>
  <si>
    <t>42439510-8561-11ec-98e6-bb4b7c4abf3b</t>
  </si>
  <si>
    <t>6efcf830-856b-11ec-98e6-bb4b7c4abf3b</t>
  </si>
  <si>
    <t>707e7900-8574-11ec-98e6-bb4b7c4abf3b</t>
  </si>
  <si>
    <t>85164f70-8581-11ec-98e6-bb4b7c4abf3b</t>
  </si>
  <si>
    <t>b3027b50-858d-11ec-98e6-bb4b7c4abf3b</t>
  </si>
  <si>
    <t>ab92a050-8594-11ec-98e6-bb4b7c4abf3b</t>
  </si>
  <si>
    <t>95d9f4f0-85a5-11ec-98e6-bb4b7c4abf3b</t>
  </si>
  <si>
    <t>7e5cc0c0-85b7-11ec-8918-fb5115b3dae2</t>
  </si>
  <si>
    <t>af8b3470-85c5-11ec-8918-fb5115b3dae2</t>
  </si>
  <si>
    <t>2331dee0-85d2-11ec-8918-fb5115b3dae2</t>
  </si>
  <si>
    <t>9d664f70-85dc-11ec-8918-fb5115b3dae2</t>
  </si>
  <si>
    <t>9befd7e0-85e3-11ec-8918-fb5115b3dae2</t>
  </si>
  <si>
    <t>27b4c590-85eb-11ec-8918-fb5115b3dae2</t>
  </si>
  <si>
    <t>baa7c620-85f2-11ec-8918-fb5115b3dae2</t>
  </si>
  <si>
    <t>8cc65890-85fa-11ec-8918-fb5115b3dae2</t>
  </si>
  <si>
    <t>ae28f8a0-8602-11ec-8918-fb5115b3dae2</t>
  </si>
  <si>
    <t>5c89a2a0-8612-11ec-8918-fb5115b3dae2</t>
  </si>
  <si>
    <t>0ff4ab40-8619-11ec-8918-fb5115b3dae2</t>
  </si>
  <si>
    <t>df6ea660-8627-11ec-8918-fb5115b3dae2</t>
  </si>
  <si>
    <t>bd755480-8633-11ec-8918-fb5115b3dae2</t>
  </si>
  <si>
    <t>53652f70-863d-11ec-8918-fb5115b3dae2</t>
  </si>
  <si>
    <t>29acbd00-8643-11ec-8918-fb5115b3dae2</t>
  </si>
  <si>
    <t>30dced90-8655-11ec-8918-fb5115b3dae2</t>
  </si>
  <si>
    <t>a05617c0-865d-11ec-8918-fb5115b3dae2</t>
  </si>
  <si>
    <t>7f495680-866e-11ec-8918-fb5115b3dae2</t>
  </si>
  <si>
    <t>e589cc90-867d-11ec-8918-fb5115b3dae2</t>
  </si>
  <si>
    <t>027a4140-868d-11ec-8918-fb5115b3dae2</t>
  </si>
  <si>
    <t>acff5a90-86a3-11ec-8918-fb5115b3dae2</t>
  </si>
  <si>
    <t>ec32d350-86b1-11ec-8918-fb5115b3dae2</t>
  </si>
  <si>
    <t>acbf9e30-86be-11ec-8918-fb5115b3dae2</t>
  </si>
  <si>
    <t>3b826290-86c6-11ec-8918-fb5115b3dae2</t>
  </si>
  <si>
    <t>0d084960-86cc-11ec-8918-fb5115b3dae2</t>
  </si>
  <si>
    <t>d9302260-86d1-11ec-8918-fb5115b3dae2</t>
  </si>
  <si>
    <t>67f3d120-86d9-11ec-8918-fb5115b3dae2</t>
  </si>
  <si>
    <t>65e155c0-86e2-11ec-8918-fb5115b3dae2</t>
  </si>
  <si>
    <t>a42d1cb0-86e7-11ec-8918-fb5115b3dae2</t>
  </si>
  <si>
    <t>a8ad4ca0-86f2-11ec-8918-fb5115b3dae2</t>
  </si>
  <si>
    <t>f6ccab30-8704-11ec-8918-fb5115b3dae2</t>
  </si>
  <si>
    <t>1ebdb0d0-870f-11ec-8918-fb5115b3dae2</t>
  </si>
  <si>
    <t>e244cff0-871b-11ec-8918-fb5115b3dae2</t>
  </si>
  <si>
    <t>1aed1aa0-872c-11ec-8918-fb5115b3dae2</t>
  </si>
  <si>
    <t>4fffb840-8738-11ec-8918-fb5115b3dae2</t>
  </si>
  <si>
    <t>3bc365f0-8744-11ec-8918-fb5115b3dae2</t>
  </si>
  <si>
    <t>11722400-874c-11ec-8918-fb5115b3dae2</t>
  </si>
  <si>
    <t>5bace470-8755-11ec-8918-fb5115b3dae2</t>
  </si>
  <si>
    <t>9ff07640-875c-11ec-8918-fb5115b3dae2</t>
  </si>
  <si>
    <t>0a5d7f00-876c-11ec-8918-fb5115b3dae2</t>
  </si>
  <si>
    <t>97a88160-877c-11ec-8918-fb5115b3dae2</t>
  </si>
  <si>
    <t>ee69f960-8787-11ec-8918-fb5115b3dae2</t>
  </si>
  <si>
    <t>89b0a440-8793-11ec-8918-fb5115b3dae2</t>
  </si>
  <si>
    <t>8c6737c0-879e-11ec-8918-fb5115b3dae2</t>
  </si>
  <si>
    <t>7eb69dd0-87aa-11ec-8918-fb5115b3dae2</t>
  </si>
  <si>
    <t>191f4090-87bd-11ec-8918-fb5115b3dae2</t>
  </si>
  <si>
    <t>67855b30-87c6-11ec-8918-fb5115b3dae2</t>
  </si>
  <si>
    <t>8be49970-87ce-11ec-8918-fb5115b3dae2</t>
  </si>
  <si>
    <t>fbf807d0-87d6-11ec-8918-fb5115b3dae2</t>
  </si>
  <si>
    <t>34a22740-87e7-11ec-8918-fb5115b3dae2</t>
  </si>
  <si>
    <t>d4afe200-87f0-11ec-8918-fb5115b3dae2</t>
  </si>
  <si>
    <t>6837cf90-87f8-11ec-8918-fb5115b3dae2</t>
  </si>
  <si>
    <t>88b99340-8805-11ec-8918-fb5115b3dae2</t>
  </si>
  <si>
    <t>249f3d40-8811-11ec-8918-fb5115b3dae2</t>
  </si>
  <si>
    <t>5f0e6210-881d-11ec-8918-fb5115b3dae2</t>
  </si>
  <si>
    <t>502d7390-882b-11ec-8918-fb5115b3dae2</t>
  </si>
  <si>
    <t>a0f4fdd0-8834-11ec-8918-fb5115b3dae2</t>
  </si>
  <si>
    <t>cb0372f0-8843-11ec-8918-fb5115b3dae2</t>
  </si>
  <si>
    <t>6d753560-884d-11ec-8918-fb5115b3dae2</t>
  </si>
  <si>
    <t>dcea67f0-8855-11ec-8918-fb5115b3dae2</t>
  </si>
  <si>
    <t>7cfb7e10-885f-11ec-8918-fb5115b3dae2</t>
  </si>
  <si>
    <t>a1f3ef10-8867-11ec-8918-fb5115b3dae2</t>
  </si>
  <si>
    <t>bab47280-8872-11ec-8918-fb5115b3dae2</t>
  </si>
  <si>
    <t>51d2f780-887e-11ec-8918-fb5115b3dae2</t>
  </si>
  <si>
    <t>ea21aa00-8887-11ec-8918-fb5115b3dae2</t>
  </si>
  <si>
    <t>f451e940-889b-11ec-8918-fb5115b3dae2</t>
  </si>
  <si>
    <t>f49e5760-88a2-11ec-8918-fb5115b3dae2</t>
  </si>
  <si>
    <t>4e58b220-88b0-11ec-8918-fb5115b3dae2</t>
  </si>
  <si>
    <t>288b4670-88bf-11ec-8918-fb5115b3dae2</t>
  </si>
  <si>
    <t>7a3a9470-88cf-11ec-8918-fb5115b3dae2</t>
  </si>
  <si>
    <t>752ec120-88d6-11ec-8918-fb5115b3dae2</t>
  </si>
  <si>
    <t>901000b0-88ec-11ec-8918-fb5115b3dae2</t>
  </si>
  <si>
    <t>8be40840-8902-11ec-8918-fb5115b3dae2</t>
  </si>
  <si>
    <t>0963bd20-8916-11ec-8918-fb5115b3dae2</t>
  </si>
  <si>
    <t>0bcee860-8924-11ec-8918-fb5115b3dae2</t>
  </si>
  <si>
    <t>d1b7fe40-892e-11ec-8918-fb5115b3dae2</t>
  </si>
  <si>
    <t>62943db0-893f-11ec-8918-fb5115b3dae2</t>
  </si>
  <si>
    <t>b3fbf730-8956-11ec-8918-fb5115b3dae2</t>
  </si>
  <si>
    <t>b23a41a0-8964-11ec-8918-fb5115b3dae2</t>
  </si>
  <si>
    <t>a18df3e0-8970-11ec-8918-fb5115b3dae2</t>
  </si>
  <si>
    <t>1e25a8d0-897b-11ec-8918-fb5115b3dae2</t>
  </si>
  <si>
    <t>3c8ea2d0-8981-11ec-8918-fb5115b3dae2</t>
  </si>
  <si>
    <t>3bae50c0-8988-11ec-8918-fb5115b3dae2</t>
  </si>
  <si>
    <t>0a8985c0-8995-11ec-8918-fb5115b3dae2</t>
  </si>
  <si>
    <t>52ad5ad0-89a3-11ec-8918-fb5115b3dae2</t>
  </si>
  <si>
    <t>96b0b910-89db-11ec-a1de-27abdb34b9c1</t>
  </si>
  <si>
    <t>0128d040-89e9-11ec-a1de-27abdb34b9c1</t>
  </si>
  <si>
    <t>23751ac0-89f6-11ec-a1de-27abdb34b9c1</t>
  </si>
  <si>
    <t>43f8a140-8a05-11ec-a1de-27abdb34b9c1</t>
  </si>
  <si>
    <t>7b6b12c0-8a0f-11ec-a1de-27abdb34b9c1</t>
  </si>
  <si>
    <t>782ab0a0-8a16-11ec-a1de-27abdb34b9c1</t>
  </si>
  <si>
    <t>5337f1b0-8a1e-11ec-a1de-27abdb34b9c1</t>
  </si>
  <si>
    <t>fa6ecb60-8a29-11ec-a1de-27abdb34b9c1</t>
  </si>
  <si>
    <t>eb8cb650-8a35-11ec-a1de-27abdb34b9c1</t>
  </si>
  <si>
    <t>313528d0-846a-11ec-906a-ad68cc28be7e</t>
  </si>
  <si>
    <t>9d00e420-84ae-11ec-8589-1b21c1e279e7</t>
  </si>
  <si>
    <t>c47c9f70-84c8-11ec-8589-1b21c1e279e7</t>
  </si>
  <si>
    <t>192668c0-84d9-11ec-8589-1b21c1e279e7</t>
  </si>
  <si>
    <t>fa7c16a0-84eb-11ec-8589-1b21c1e279e7</t>
  </si>
  <si>
    <t>ead6d040-8505-11ec-8589-1b21c1e279e7</t>
  </si>
  <si>
    <t>f88b0f10-857a-11ec-9c3e-8b19a55fbb07</t>
  </si>
  <si>
    <t>7437c6c0-8590-11ec-9c3e-8b19a55fbb07</t>
  </si>
  <si>
    <t>700fbf90-859e-11ec-9c3e-8b19a55fbb07</t>
  </si>
  <si>
    <t>8b83c940-85b4-11ec-9c3e-8b19a55fbb07</t>
  </si>
  <si>
    <t>79f85000-85c9-11ec-9c3e-8b19a55fbb07</t>
  </si>
  <si>
    <t>f3060090-85e3-11ec-9c3e-8b19a55fbb07</t>
  </si>
  <si>
    <t>6bc1ebd0-85f7-11ec-9c3e-8b19a55fbb07</t>
  </si>
  <si>
    <t>5b5d18a0-8656-11ec-bece-ab3da7130867</t>
  </si>
  <si>
    <t>703febb0-866c-11ec-bece-ab3da7130867</t>
  </si>
  <si>
    <t>28c7e300-868a-11ec-bece-ab3da7130867</t>
  </si>
  <si>
    <t>a5b14b50-869d-11ec-bece-ab3da7130867</t>
  </si>
  <si>
    <t>c8541940-86b5-11ec-bece-ab3da7130867</t>
  </si>
  <si>
    <t>0c913110-872e-11ec-b0e5-e3d388c639a4</t>
  </si>
  <si>
    <t>e5996010-8745-11ec-b0e5-e3d388c639a4</t>
  </si>
  <si>
    <t>3ca90900-875a-11ec-b0e5-e3d388c639a4</t>
  </si>
  <si>
    <t>6fa608e0-876d-11ec-b0e5-e3d388c639a4</t>
  </si>
  <si>
    <t>206897b0-877d-11ec-b0e5-e3d388c639a4</t>
  </si>
  <si>
    <t>c3b6ee20-87ec-11ec-bd4b-a55b62136e64</t>
  </si>
  <si>
    <t>0b42b600-8808-11ec-bd4b-a55b62136e64</t>
  </si>
  <si>
    <t>1b7eeef0-881f-11ec-bd4b-a55b62136e64</t>
  </si>
  <si>
    <t>389eff20-882e-11ec-bd4b-a55b62136e64</t>
  </si>
  <si>
    <t>96874c20-883b-11ec-bd4b-a55b62136e64</t>
  </si>
  <si>
    <t>8cb9b490-884e-11ec-bd4b-a55b62136e64</t>
  </si>
  <si>
    <t>4c7af9d0-88a2-11ec-935a-35fcce7a6217</t>
  </si>
  <si>
    <t>4d217fc0-88b2-11ec-935a-35fcce7a6217</t>
  </si>
  <si>
    <t>95661f10-88c7-11ec-935a-35fcce7a6217</t>
  </si>
  <si>
    <t>4fe1c680-88d9-11ec-935a-35fcce7a6217</t>
  </si>
  <si>
    <t>9feca390-88fa-11ec-935a-35fcce7a6217</t>
  </si>
  <si>
    <t>c2bad930-8910-11ec-935a-35fcce7a6217</t>
  </si>
  <si>
    <t>faa5ab20-8a2f-11ec-b0c1-a31d1dd2249a</t>
  </si>
  <si>
    <t>57cd4590-8a50-11ec-b0c1-a31d1dd2249a</t>
  </si>
  <si>
    <t>42afb6d0-8a63-11ec-b0c1-a31d1dd2249a</t>
  </si>
  <si>
    <t>0cc1f210-8a70-11ec-b0c1-a31d1dd2249a</t>
  </si>
  <si>
    <t>a2644510-8a80-11ec-b0c1-a31d1dd2249a</t>
  </si>
  <si>
    <t>b621f910-8a96-11ec-b0c1-a31d1dd2249a</t>
  </si>
  <si>
    <t>26d90030-8afc-11ec-bfec-d76a3dc63ddd</t>
  </si>
  <si>
    <t>c8ee34a0-8b0e-11ec-bfec-d76a3dc63ddd</t>
  </si>
  <si>
    <t>90f35da0-8b22-11ec-bfec-d76a3dc63ddd</t>
  </si>
  <si>
    <t>e38a8480-8b3b-11ec-bfec-d76a3dc63ddd</t>
  </si>
  <si>
    <t>c6fb1ef0-8b55-11ec-bfec-d76a3dc63ddd</t>
  </si>
  <si>
    <t>c7303840-8bcf-11ec-a526-211a46f7329b</t>
  </si>
  <si>
    <t>f2a2e660-8be0-11ec-a526-211a46f7329b</t>
  </si>
  <si>
    <t>8ecdbd70-8bf1-11ec-a526-211a46f7329b</t>
  </si>
  <si>
    <t>aa8e1690-8c00-11ec-a526-211a46f7329b</t>
  </si>
  <si>
    <t>a07a1110-8c1c-11ec-a526-211a46f7329b</t>
  </si>
  <si>
    <t>07a7c920-8c33-11ec-a526-211a46f7329b</t>
  </si>
  <si>
    <t>e6ef7cf0-8ca5-11ec-b685-3dca75bbf0a3</t>
  </si>
  <si>
    <t>229fac40-8cbd-11ec-b685-3dca75bbf0a3</t>
  </si>
  <si>
    <t>ef679f60-8cce-11ec-b685-3dca75bbf0a3</t>
  </si>
  <si>
    <t>dd765e70-8cee-11ec-b685-3dca75bbf0a3</t>
  </si>
  <si>
    <t>21e1be60-8d08-11ec-b685-3dca75bbf0a3</t>
  </si>
  <si>
    <t>d85309e0-8d55-11ec-b2f9-75bf61d7b0dc</t>
  </si>
  <si>
    <t>6f43aed0-8d66-11ec-b2f9-75bf61d7b0dc</t>
  </si>
  <si>
    <t>0dc06420-8d82-11ec-b2f9-75bf61d7b0dc</t>
  </si>
  <si>
    <t>3dc2e8b0-8d95-11ec-b2f9-75bf61d7b0dc</t>
  </si>
  <si>
    <t>8a1f6b20-8db3-11ec-b2f9-75bf61d7b0dc</t>
  </si>
  <si>
    <t>096dec90-8dc7-11ec-b2f9-75bf61d7b0dc</t>
  </si>
  <si>
    <t>47a30880-8e1f-11ec-956c-2f9d4540d4ba</t>
  </si>
  <si>
    <t>42d0a5a0-8e2f-11ec-956c-2f9d4540d4ba</t>
  </si>
  <si>
    <t>2db88ff0-8e54-11ec-956c-2f9d4540d4ba</t>
  </si>
  <si>
    <t>6665db50-8e72-11ec-956c-2f9d4540d4ba</t>
  </si>
  <si>
    <t>fdb09bd0-8efe-11ec-b833-8dcb6f351ac1</t>
  </si>
  <si>
    <t>fa2a3430-8efe-11ec-9ed9-af47a20c195f</t>
  </si>
  <si>
    <t>2f416180-8f12-11ec-b833-8dcb6f351ac1</t>
  </si>
  <si>
    <t>18e404f0-8f13-11ec-9ed9-af47a20c195f</t>
  </si>
  <si>
    <t>83ac43b0-8f3b-11ec-9ed9-af47a20c195f</t>
  </si>
  <si>
    <t>d8aae2c0-8f56-11ec-9ed9-af47a20c195f</t>
  </si>
  <si>
    <t>30056670-8f62-11ec-9ed9-af47a20c195f</t>
  </si>
  <si>
    <t>ebcdac40-8469-11ec-94b2-995293f0bda3</t>
  </si>
  <si>
    <t>851c1750-847a-11ec-94b2-995293f0bda3</t>
  </si>
  <si>
    <t>7d624bf0-848a-11ec-94b2-995293f0bda3</t>
  </si>
  <si>
    <t>a80945a0-849b-11ec-94b2-995293f0bda3</t>
  </si>
  <si>
    <t>18bc3510-84b4-11ec-94b2-995293f0bda3</t>
  </si>
  <si>
    <t>4bbf2860-84c7-11ec-94b2-995293f0bda3</t>
  </si>
  <si>
    <t>373674b0-84dc-11ec-94b2-995293f0bda3</t>
  </si>
  <si>
    <t>ca8cc5c0-84f5-11ec-94b2-995293f0bda3</t>
  </si>
  <si>
    <t>a71f0a10-8506-11ec-94b2-995293f0bda3</t>
  </si>
  <si>
    <t>10f1cea0-8516-11ec-94b2-995293f0bda3</t>
  </si>
  <si>
    <t>a2ba1790-852d-11ec-94b2-995293f0bda3</t>
  </si>
  <si>
    <t>b4f6ccb0-854a-11ec-94b2-995293f0bda3</t>
  </si>
  <si>
    <t>cb5f26f0-8563-11ec-94b2-995293f0bda3</t>
  </si>
  <si>
    <t>fce2db00-857b-11ec-94b2-995293f0bda3</t>
  </si>
  <si>
    <t>74721800-858d-11ec-94b2-995293f0bda3</t>
  </si>
  <si>
    <t>81da00a0-85b7-11ec-a668-8950c20959fb</t>
  </si>
  <si>
    <t>93441190-85d6-11ec-a668-8950c20959fb</t>
  </si>
  <si>
    <t>8ed2da20-85e9-11ec-a668-8950c20959fb</t>
  </si>
  <si>
    <t>728c5380-85fa-11ec-a668-8950c20959fb</t>
  </si>
  <si>
    <t>ef74f880-860d-11ec-a668-8950c20959fb</t>
  </si>
  <si>
    <t>b8142120-862d-11ec-a668-8950c20959fb</t>
  </si>
  <si>
    <t>f5d19780-8642-11ec-a668-8950c20959fb</t>
  </si>
  <si>
    <t>b1e65580-8654-11ec-a668-8950c20959fb</t>
  </si>
  <si>
    <t>cc2c5160-8668-11ec-a668-8950c20959fb</t>
  </si>
  <si>
    <t>2d15c810-8684-11ec-a668-8950c20959fb</t>
  </si>
  <si>
    <t>e3390650-869f-11ec-a668-8950c20959fb</t>
  </si>
  <si>
    <t>5c8e4830-86af-11ec-a668-8950c20959fb</t>
  </si>
  <si>
    <t>33bf4730-86bc-11ec-a668-8950c20959fb</t>
  </si>
  <si>
    <t>8b653980-86cc-11ec-a668-8950c20959fb</t>
  </si>
  <si>
    <t>42b55570-86dc-11ec-a668-8950c20959fb</t>
  </si>
  <si>
    <t>fde81080-86f0-11ec-a668-8950c20959fb</t>
  </si>
  <si>
    <t>38ee9350-86fd-11ec-a668-8950c20959fb</t>
  </si>
  <si>
    <t>04852070-8711-11ec-a668-8950c20959fb</t>
  </si>
  <si>
    <t>55a94040-8733-11ec-a668-8950c20959fb</t>
  </si>
  <si>
    <t>847b6d10-8744-11ec-a668-8950c20959fb</t>
  </si>
  <si>
    <t>c10445f0-8757-11ec-a668-8950c20959fb</t>
  </si>
  <si>
    <t>66c1fe10-876c-11ec-a668-8950c20959fb</t>
  </si>
  <si>
    <t>557e5250-8778-11ec-a668-8950c20959fb</t>
  </si>
  <si>
    <t>d0eb4c70-878e-11ec-a668-8950c20959fb</t>
  </si>
  <si>
    <t>a0f64ee0-879b-11ec-a668-8950c20959fb</t>
  </si>
  <si>
    <t>af50b630-87b7-11ec-a668-8950c20959fb</t>
  </si>
  <si>
    <t>066b4150-87dc-11ec-a668-8950c20959fb</t>
  </si>
  <si>
    <t>ecd5e1e0-87f5-11ec-a668-8950c20959fb</t>
  </si>
  <si>
    <t>e2718bc0-880c-11ec-a668-8950c20959fb</t>
  </si>
  <si>
    <t>4b141fa0-881a-11ec-a668-8950c20959fb</t>
  </si>
  <si>
    <t>a0f3a9d0-882a-11ec-a668-8950c20959fb</t>
  </si>
  <si>
    <t>c1c49df0-8842-11ec-a668-8950c20959fb</t>
  </si>
  <si>
    <t>78862d20-8860-11ec-a668-8950c20959fb</t>
  </si>
  <si>
    <t>7030cff0-886e-11ec-a668-8950c20959fb</t>
  </si>
  <si>
    <t>4174d120-8887-11ec-a668-8950c20959fb</t>
  </si>
  <si>
    <t>6d5080a0-88a0-11ec-a668-8950c20959fb</t>
  </si>
  <si>
    <t>c6c24760-88b2-11ec-a668-8950c20959fb</t>
  </si>
  <si>
    <t>1a3cdf80-88c3-11ec-a668-8950c20959fb</t>
  </si>
  <si>
    <t>8959bb10-88da-11ec-a668-8950c20959fb</t>
  </si>
  <si>
    <t>2f875af0-890e-11ec-a668-8950c20959fb</t>
  </si>
  <si>
    <t>0dea8650-892d-11ec-a668-8950c20959fb</t>
  </si>
  <si>
    <t>f6ffb1a0-893f-11ec-a668-8950c20959fb</t>
  </si>
  <si>
    <t>718400d0-8953-11ec-a668-8950c20959fb</t>
  </si>
  <si>
    <t>21171050-8963-11ec-a668-8950c20959fb</t>
  </si>
  <si>
    <t>efab0220-897a-11ec-a668-8950c20959fb</t>
  </si>
  <si>
    <t>01e4bbf0-8996-11ec-a668-8950c20959fb</t>
  </si>
  <si>
    <t>a0779250-89a6-11ec-a668-8950c20959fb</t>
  </si>
  <si>
    <t>9bdb0cb0-89db-11ec-aa53-5f36a4b912db</t>
  </si>
  <si>
    <t>be1d8f00-89ef-11ec-aa53-5f36a4b912db</t>
  </si>
  <si>
    <t>1bbc4bb0-8a04-11ec-aa53-5f36a4b912db</t>
  </si>
  <si>
    <t>942f1bd0-8a1e-11ec-aa53-5f36a4b912db</t>
  </si>
  <si>
    <t>afa55a50-8a32-11ec-aa53-5f36a4b912db</t>
  </si>
  <si>
    <t>97a0f190-8a40-11ec-a1de-27abdb34b9c1</t>
  </si>
  <si>
    <t>bd63b440-8a44-11ec-aa53-5f36a4b912db</t>
  </si>
  <si>
    <t>310dba10-8a51-11ec-a1de-27abdb34b9c1</t>
  </si>
  <si>
    <t>77ff5f70-8a59-11ec-aa53-5f36a4b912db</t>
  </si>
  <si>
    <t>ef87a980-8a68-11ec-aa53-5f36a4b912db</t>
  </si>
  <si>
    <t>4f84ec70-8a79-11ec-a1de-27abdb34b9c1</t>
  </si>
  <si>
    <t>76e11a30-8a85-11ec-aa53-5f36a4b912db</t>
  </si>
  <si>
    <t>0bea1030-8a92-11ec-a1de-27abdb34b9c1</t>
  </si>
  <si>
    <t>106c7820-8a9f-11ec-aa53-5f36a4b912db</t>
  </si>
  <si>
    <t>8d997a20-8aa7-11ec-a1de-27abdb34b9c1</t>
  </si>
  <si>
    <t>d90ba0c0-8abe-11ec-a1de-27abdb34b9c1</t>
  </si>
  <si>
    <t>0739b240-8ab8-11ec-aa53-5f36a4b912db</t>
  </si>
  <si>
    <t>319bf210-8ada-11ec-a1de-27abdb34b9c1</t>
  </si>
  <si>
    <t>d45ddf10-8add-11ec-aa53-5f36a4b912db</t>
  </si>
  <si>
    <t>366ab630-8af0-11ec-aa53-5f36a4b912db</t>
  </si>
  <si>
    <t>c1e23310-8aea-11ec-a1de-27abdb34b9c1</t>
  </si>
  <si>
    <t>a897ffb0-8aff-11ec-aa53-5f36a4b912db</t>
  </si>
  <si>
    <t>fd3c6510-8aff-11ec-a1de-27abdb34b9c1</t>
  </si>
  <si>
    <t>7940bd30-8b16-11ec-aa53-5f36a4b912db</t>
  </si>
  <si>
    <t>bb6bac60-8b16-11ec-a1de-27abdb34b9c1</t>
  </si>
  <si>
    <t>536f20e0-8b27-11ec-a1de-27abdb34b9c1</t>
  </si>
  <si>
    <t>a0e9cb10-8b25-11ec-aa53-5f36a4b912db</t>
  </si>
  <si>
    <t>75be2a80-8b34-11ec-a1de-27abdb34b9c1</t>
  </si>
  <si>
    <t>26c47a10-8b39-11ec-aa53-5f36a4b912db</t>
  </si>
  <si>
    <t>04414140-8b51-11ec-aa53-5f36a4b912db</t>
  </si>
  <si>
    <t>92f9bfb0-8b48-11ec-a1de-27abdb34b9c1</t>
  </si>
  <si>
    <t>7075ae70-8b5e-11ec-aa53-5f36a4b912db</t>
  </si>
  <si>
    <t>c9e289a0-8b64-11ec-a1de-27abdb34b9c1</t>
  </si>
  <si>
    <t>eedc3980-8b74-11ec-aa53-5f36a4b912db</t>
  </si>
  <si>
    <t>42509ed0-8b7f-11ec-a1de-27abdb34b9c1</t>
  </si>
  <si>
    <t>e1c3e7f0-8b80-11ec-aa53-5f36a4b912db</t>
  </si>
  <si>
    <t>3c628f90-8b8b-11ec-a1de-27abdb34b9c1</t>
  </si>
  <si>
    <t>2fe1bfe0-8b93-11ec-aa53-5f36a4b912db</t>
  </si>
  <si>
    <t>a639ee60-8ba2-11ec-aa53-5f36a4b912db</t>
  </si>
  <si>
    <t>b2234e20-8b9c-11ec-a1de-27abdb34b9c1</t>
  </si>
  <si>
    <t>cffb1160-8bb2-11ec-a1de-27abdb34b9c1</t>
  </si>
  <si>
    <t>5ebbfaa0-8bb2-11ec-aa53-5f36a4b912db</t>
  </si>
  <si>
    <t>355ae740-8bc9-11ec-a1de-27abdb34b9c1</t>
  </si>
  <si>
    <t>8e7711c0-8bcc-11ec-aa53-5f36a4b912db</t>
  </si>
  <si>
    <t>7eb5a6f0-8bdd-11ec-aa53-5f36a4b912db</t>
  </si>
  <si>
    <t>7f497f50-8bd9-11ec-a1de-27abdb34b9c1</t>
  </si>
  <si>
    <t>884635b0-8bef-11ec-aa53-5f36a4b912db</t>
  </si>
  <si>
    <t>5f3375f0-8bf1-11ec-a1de-27abdb34b9c1</t>
  </si>
  <si>
    <t>7c2bf230-8c06-11ec-aa53-5f36a4b912db</t>
  </si>
  <si>
    <t>46c53160-8c0b-11ec-a1de-27abdb34b9c1</t>
  </si>
  <si>
    <t>fd2df000-8c19-11ec-aa53-5f36a4b912db</t>
  </si>
  <si>
    <t>6fa0a4c0-8c1a-11ec-a1de-27abdb34b9c1</t>
  </si>
  <si>
    <t>7af97f20-8c26-11ec-aa53-5f36a4b912db</t>
  </si>
  <si>
    <t>6077e590-8c2d-11ec-a1de-27abdb34b9c1</t>
  </si>
  <si>
    <t>911a9960-8c4e-11ec-a1de-27abdb34b9c1</t>
  </si>
  <si>
    <t>bce11730-8c3b-11ec-aa53-5f36a4b912db</t>
  </si>
  <si>
    <t>be246240-8c5f-11ec-aa53-5f36a4b912db</t>
  </si>
  <si>
    <t>0214e120-8c5e-11ec-a1de-27abdb34b9c1</t>
  </si>
  <si>
    <t>927b8c50-8c77-11ec-a1de-27abdb34b9c1</t>
  </si>
  <si>
    <t>01a474a0-8c75-11ec-aa53-5f36a4b912db</t>
  </si>
  <si>
    <t>07a4ece0-8c89-11ec-a1de-27abdb34b9c1</t>
  </si>
  <si>
    <t>35df3490-8c9c-11ec-aa53-5f36a4b912db</t>
  </si>
  <si>
    <t>01753760-8cae-11ec-a1de-27abdb34b9c1</t>
  </si>
  <si>
    <t>1b697120-8cbf-11ec-aa53-5f36a4b912db</t>
  </si>
  <si>
    <t>a994fb60-8cc2-11ec-a1de-27abdb34b9c1</t>
  </si>
  <si>
    <t>4149f400-8cce-11ec-aa53-5f36a4b912db</t>
  </si>
  <si>
    <t>f1b88250-8cd0-11ec-a1de-27abdb34b9c1</t>
  </si>
  <si>
    <t>5def0070-8ce0-11ec-aa53-5f36a4b912db</t>
  </si>
  <si>
    <t>6e08b7e0-8ce4-11ec-a1de-27abdb34b9c1</t>
  </si>
  <si>
    <t>5df72380-8cf0-11ec-aa53-5f36a4b912db</t>
  </si>
  <si>
    <t>5e9b4d90-8d02-11ec-a1de-27abdb34b9c1</t>
  </si>
  <si>
    <t>9e1c42b0-8d13-11ec-aa53-5f36a4b912db</t>
  </si>
  <si>
    <t>f6f02750-8d1b-11ec-a1de-27abdb34b9c1</t>
  </si>
  <si>
    <t>720a6e90-8d27-11ec-aa53-5f36a4b912db</t>
  </si>
  <si>
    <t>011a9700-8d2c-11ec-a1de-27abdb34b9c1</t>
  </si>
  <si>
    <t>03858610-8d38-11ec-aa53-5f36a4b912db</t>
  </si>
  <si>
    <t>5067d920-8d3c-11ec-a1de-27abdb34b9c1</t>
  </si>
  <si>
    <t>579658d0-8d4a-11ec-aa53-5f36a4b912db</t>
  </si>
  <si>
    <t>929f73b0-8d56-11ec-a1de-27abdb34b9c1</t>
  </si>
  <si>
    <t>da74a2a0-8d5b-11ec-aa53-5f36a4b912db</t>
  </si>
  <si>
    <t>91c55ad0-8d6b-11ec-a1de-27abdb34b9c1</t>
  </si>
  <si>
    <t>2df03a40-8d6e-11ec-aa53-5f36a4b912db</t>
  </si>
  <si>
    <t>0132c100-8d7b-11ec-a1de-27abdb34b9c1</t>
  </si>
  <si>
    <t>0bddaf80-8d84-11ec-aa53-5f36a4b912db</t>
  </si>
  <si>
    <t>42dd7720-8d90-11ec-a1de-27abdb34b9c1</t>
  </si>
  <si>
    <t>19c06c40-8d94-11ec-aa53-5f36a4b912db</t>
  </si>
  <si>
    <t>344db1b0-8da5-11ec-a1de-27abdb34b9c1</t>
  </si>
  <si>
    <t>55691d50-8db2-11ec-a1de-27abdb34b9c1</t>
  </si>
  <si>
    <t>aaed86a0-8dab-11ec-aa53-5f36a4b912db</t>
  </si>
  <si>
    <t>485119e0-8dbe-11ec-a1de-27abdb34b9c1</t>
  </si>
  <si>
    <t>c023f3c0-8dc8-11ec-aa53-5f36a4b912db</t>
  </si>
  <si>
    <t>ed7cd4c0-8dde-11ec-aa53-5f36a4b912db</t>
  </si>
  <si>
    <t>78f01770-8dcf-11ec-a1de-27abdb34b9c1</t>
  </si>
  <si>
    <t>f62e8620-8df9-11ec-a1de-27abdb34b9c1</t>
  </si>
  <si>
    <t>f893b130-8df7-11ec-aa53-5f36a4b912db</t>
  </si>
  <si>
    <t>da7f5d80-8e0a-11ec-a1de-27abdb34b9c1</t>
  </si>
  <si>
    <t>cfc88d80-8e14-11ec-aa53-5f36a4b912db</t>
  </si>
  <si>
    <t>8daadf90-8e26-11ec-aa53-5f36a4b912db</t>
  </si>
  <si>
    <t>b70fdf00-8e19-11ec-a1de-27abdb34b9c1</t>
  </si>
  <si>
    <t>d624bfb0-8e3b-11ec-aa53-5f36a4b912db</t>
  </si>
  <si>
    <t>61eccc90-8e41-11ec-a1de-27abdb34b9c1</t>
  </si>
  <si>
    <t>4c2da370-8e50-11ec-aa53-5f36a4b912db</t>
  </si>
  <si>
    <t>17c0a490-8e58-11ec-a1de-27abdb34b9c1</t>
  </si>
  <si>
    <t>4e97d260-8e60-11ec-aa53-5f36a4b912db</t>
  </si>
  <si>
    <t>3d590bd0-8e70-11ec-a1de-27abdb34b9c1</t>
  </si>
  <si>
    <t>5c549090-8e70-11ec-aa53-5f36a4b912db</t>
  </si>
  <si>
    <t>911dfdf0-8e81-11ec-aa53-5f36a4b912db</t>
  </si>
  <si>
    <t>919aeb90-8e80-11ec-a1de-27abdb34b9c1</t>
  </si>
  <si>
    <t>ab117130-8e8e-11ec-aa53-5f36a4b912db</t>
  </si>
  <si>
    <t>68069330-8e97-11ec-aa53-5f36a4b912db</t>
  </si>
  <si>
    <t>70f4ed50-8e8f-11ec-a1de-27abdb34b9c1</t>
  </si>
  <si>
    <t>95147ac0-8ea8-11ec-aa53-5f36a4b912db</t>
  </si>
  <si>
    <t>4cf24e30-8eac-11ec-a1de-27abdb34b9c1</t>
  </si>
  <si>
    <t>d8346ef0-8ec1-11ec-a1de-27abdb34b9c1</t>
  </si>
  <si>
    <t>95b2ea60-8eb8-11ec-aa53-5f36a4b912db</t>
  </si>
  <si>
    <t>fbfc6de0-8ed7-11ec-a1de-27abdb34b9c1</t>
  </si>
  <si>
    <t>d7eee300-8ed8-11ec-aa53-5f36a4b912db</t>
  </si>
  <si>
    <t>78e39e30-8ee9-11ec-a1de-27abdb34b9c1</t>
  </si>
  <si>
    <t>5fdf3c80-8ef5-11ec-aa53-5f36a4b912db</t>
  </si>
  <si>
    <t>1c3b76b0-8efa-11ec-a1de-27abdb34b9c1</t>
  </si>
  <si>
    <t>5b278200-8f0f-11ec-a1de-27abdb34b9c1</t>
  </si>
  <si>
    <t>51ea0c90-8f0e-11ec-aa53-5f36a4b912db</t>
  </si>
  <si>
    <t>7ea4c080-8f1e-11ec-a1de-27abdb34b9c1</t>
  </si>
  <si>
    <t>2244d880-8f22-11ec-aa53-5f36a4b912db</t>
  </si>
  <si>
    <t>57a89f30-8f35-11ec-aa53-5f36a4b912db</t>
  </si>
  <si>
    <t>b86ecce0-8f44-11ec-aa53-5f36a4b912db</t>
  </si>
  <si>
    <t>9d5ae7f0-8f57-11ec-aa53-5f36a4b912db</t>
  </si>
  <si>
    <t>8004f480-8f65-11ec-b5a4-453681c1223a</t>
  </si>
  <si>
    <t>d8d5c8e0-8f8e-11ec-b5a4-453681c1223a</t>
  </si>
  <si>
    <t>16beec80-8f8b-11ec-aa53-5f36a4b912db</t>
  </si>
  <si>
    <t>03a366f0-8fac-11ec-b327-1d4383571444</t>
  </si>
  <si>
    <t>16908780-8fa1-11ec-b5a4-453681c1223a</t>
  </si>
  <si>
    <t>3ae40820-8fb8-11ec-b327-1d4383571444</t>
  </si>
  <si>
    <t>87323180-8fbc-11ec-b5a4-453681c1223a</t>
  </si>
  <si>
    <t>1bf23370-8fd0-11ec-b327-1d4383571444</t>
  </si>
  <si>
    <t>df74a330-8fd2-11ec-b5a4-453681c1223a</t>
  </si>
  <si>
    <t>4a2e4fe0-8fe3-11ec-b327-1d4383571444</t>
  </si>
  <si>
    <t>6a65a7a0-8ff1-11ec-b5a4-453681c1223a</t>
  </si>
  <si>
    <t>ebbc8bf0-8ff3-11ec-b327-1d4383571444</t>
  </si>
  <si>
    <t>ac0dbb20-9005-11ec-b327-1d4383571444</t>
  </si>
  <si>
    <t>06a4a2f0-9002-11ec-b5a4-453681c1223a</t>
  </si>
  <si>
    <t>6ba85670-9015-11ec-b327-1d4383571444</t>
  </si>
  <si>
    <t>8cc864b0-901c-11ec-b5a4-453681c1223a</t>
  </si>
  <si>
    <t>6a35e010-9028-11ec-b327-1d4383571444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</si>
</sst>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L211" totalsRowShown="0">
  <autoFilter ref="A1:AL211" xr:uid="{00000000-0009-0000-0100-000001000000}"/>
  <tableColumns count="38">
    <tableColumn id="1" xr3:uid="{00000000-0010-0000-0000-000001000000}" name="battle" dataDxfId="266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4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3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2">
      <calculatedColumnFormula>IF(SUM(Table7[[#This Row],[takes]]) &gt; 0,Table7[[#This Row],[takes]]/SUM(Table7[takes]),0)</calculatedColumnFormula>
    </tableColumn>
    <tableColumn id="7" xr3:uid="{FBDA8D4C-951F-4B32-AA8D-F1B4A35AC2BC}" name="take-win-rate" dataDxfId="241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40" headerRowBorderDxfId="239" tableBorderDxfId="238" totalsRowBorderDxfId="237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6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5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4">
      <calculatedColumnFormula>IF(SUM(Table8[[#This Row],[takes]]) &gt; 0,Table8[[#This Row],[takes]]/SUM(Table8[takes]),0)</calculatedColumnFormula>
    </tableColumn>
    <tableColumn id="5" xr3:uid="{EBDCF172-80BC-41F1-9D53-618ADC3547F0}" name="take-win-rate" dataDxfId="233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2" headerRowBorderDxfId="231" tableBorderDxfId="230" totalsRowBorderDxfId="229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8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7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6">
      <calculatedColumnFormula>IF(SUM(Table9[[#This Row],[takes]]) &gt; 0,Table9[[#This Row],[takes]]/SUM(Table9[takes]),0)</calculatedColumnFormula>
    </tableColumn>
    <tableColumn id="5" xr3:uid="{2DDAA65F-690D-446E-8E9B-ACECABF193A6}" name="take-win-rate" dataDxfId="225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4" headerRowBorderDxfId="223" tableBorderDxfId="222" totalsRowBorderDxfId="221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20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9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8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7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6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5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4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3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2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1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10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9" headerRowBorderDxfId="208" tableBorderDxfId="207" totalsRowBorderDxfId="206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5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4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3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2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1" headerRowBorderDxfId="200" tableBorderDxfId="199" totalsRowBorderDxfId="198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7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6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4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3" headerRowBorderDxfId="192" tableBorderDxfId="191" totalsRowBorderDxfId="190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9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8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7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6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5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4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5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4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3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3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2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1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80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9" headerRowBorderDxfId="178" tableBorderDxfId="177" totalsRowBorderDxfId="176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5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4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3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2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1" headerRowBorderDxfId="170" tableBorderDxfId="169" totalsRowBorderDxfId="168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7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6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5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4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3" headerRowBorderDxfId="162" tableBorderDxfId="161" totalsRowBorderDxfId="160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9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8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7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6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5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4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3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2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1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50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9" headerRowBorderDxfId="148" tableBorderDxfId="147" totalsRowBorderDxfId="146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5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4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3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2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1" headerRowBorderDxfId="140" tableBorderDxfId="139" totalsRowBorderDxfId="138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7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6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5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4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3" headerRowBorderDxfId="132" tableBorderDxfId="131" totalsRowBorderDxfId="130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9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8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7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6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5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4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2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1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60" totalsRowDxfId="259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3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2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1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20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9" headerRowBorderDxfId="118" tableBorderDxfId="117" totalsRowBorderDxfId="116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5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4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3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2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1" headerRowBorderDxfId="110" tableBorderDxfId="109" totalsRowBorderDxfId="108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7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6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5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4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3" headerRowBorderDxfId="102" tableBorderDxfId="101" totalsRowBorderDxfId="100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9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8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7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6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5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4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3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2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1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90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9" headerRowBorderDxfId="88" tableBorderDxfId="87" totalsRowBorderDxfId="86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5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4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3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2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1" headerRowBorderDxfId="80" tableBorderDxfId="79" totalsRowBorderDxfId="78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7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6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5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4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3" headerRowBorderDxfId="72" tableBorderDxfId="71" totalsRowBorderDxfId="70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9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8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7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6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5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4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8">
      <calculatedColumnFormula>Table6[[#This Row],[Think Time]]*$P$6/1000/60</calculatedColumnFormula>
    </tableColumn>
    <tableColumn id="3" xr3:uid="{9F104377-929D-4CA1-8022-5D02C13680D6}" name="Estimated Full Run Time (hours)" dataDxfId="257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3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2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1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60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9" headerRowBorderDxfId="58" tableBorderDxfId="57" totalsRowBorderDxfId="56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5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4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3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2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1" headerRowBorderDxfId="50" tableBorderDxfId="49" totalsRowBorderDxfId="48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7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6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5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4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3" headerRowBorderDxfId="42" tableBorderDxfId="41" totalsRowBorderDxfId="40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9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8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7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6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5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4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3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2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1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30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9" headerRowBorderDxfId="28" tableBorderDxfId="27" totalsRowBorderDxfId="26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5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4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3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2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1" headerRowBorderDxfId="20" tableBorderDxfId="19" totalsRowBorderDxfId="18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7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6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5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4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3" headerRowBorderDxfId="12" tableBorderDxfId="11" totalsRowBorderDxfId="10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9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8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7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6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5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4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3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B281" totalsRowShown="0">
  <autoFilter ref="A1:BB281" xr:uid="{8FF0AB99-2334-42CE-ABF7-14A6AEB9D902}"/>
  <tableColumns count="54">
    <tableColumn id="1" xr3:uid="{CD10349B-4AB7-4535-B085-37444EE4435D}" name="battle"/>
    <tableColumn id="54" xr3:uid="{401481B3-4C79-4DD9-A098-F6C00DE1A103}" name="setup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6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5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4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3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2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1" totalsRowDxfId="250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9">
      <calculatedColumnFormula>Table641[[#This Row],[Think Time]]*$S$6/1000/60</calculatedColumnFormula>
    </tableColumn>
    <tableColumn id="3" xr3:uid="{0FA5B76A-E646-4973-9E9A-8A991294D912}" name="Estimated Full Run Time (hours)" dataDxfId="248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7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6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5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1"/>
  <sheetViews>
    <sheetView topLeftCell="A190" workbookViewId="0">
      <selection activeCell="A212" sqref="A212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  <col min="37" max="37" width="12.7109375" bestFit="1" customWidth="1"/>
    <col min="38" max="38" width="9" bestFit="1" customWidth="1"/>
  </cols>
  <sheetData>
    <row r="1" spans="1:38" x14ac:dyDescent="0.25">
      <c r="A1" t="s">
        <v>0</v>
      </c>
      <c r="B1" t="s">
        <v>196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122</v>
      </c>
      <c r="AG1" t="s">
        <v>30</v>
      </c>
      <c r="AH1" t="s">
        <v>31</v>
      </c>
      <c r="AI1" t="s">
        <v>64</v>
      </c>
      <c r="AJ1" t="s">
        <v>32</v>
      </c>
      <c r="AK1" t="s">
        <v>194</v>
      </c>
      <c r="AL1" t="s">
        <v>195</v>
      </c>
    </row>
    <row r="2" spans="1:38" x14ac:dyDescent="0.25">
      <c r="A2" t="s">
        <v>197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50</v>
      </c>
      <c r="I2" t="s">
        <v>51</v>
      </c>
      <c r="J2" t="s">
        <v>52</v>
      </c>
      <c r="K2" t="s">
        <v>33</v>
      </c>
      <c r="L2">
        <v>3</v>
      </c>
      <c r="N2">
        <v>1</v>
      </c>
      <c r="O2" t="s">
        <v>46</v>
      </c>
      <c r="P2" t="s">
        <v>35</v>
      </c>
      <c r="Q2" t="s">
        <v>134</v>
      </c>
      <c r="S2" t="s">
        <v>53</v>
      </c>
      <c r="T2">
        <v>1</v>
      </c>
      <c r="U2">
        <v>1</v>
      </c>
      <c r="V2">
        <v>3</v>
      </c>
      <c r="W2" t="s">
        <v>54</v>
      </c>
      <c r="X2" t="s">
        <v>83</v>
      </c>
      <c r="AA2" t="s">
        <v>56</v>
      </c>
      <c r="AB2">
        <v>1</v>
      </c>
      <c r="AD2">
        <v>1</v>
      </c>
      <c r="AE2" t="s">
        <v>123</v>
      </c>
      <c r="AI2">
        <v>10</v>
      </c>
      <c r="AJ2">
        <v>36</v>
      </c>
      <c r="AK2">
        <v>120</v>
      </c>
      <c r="AL2">
        <v>2</v>
      </c>
    </row>
    <row r="3" spans="1:38" x14ac:dyDescent="0.25">
      <c r="A3" t="s">
        <v>198</v>
      </c>
      <c r="B3">
        <v>1</v>
      </c>
      <c r="C3" t="s">
        <v>53</v>
      </c>
      <c r="D3">
        <v>2</v>
      </c>
      <c r="E3">
        <v>2</v>
      </c>
      <c r="F3">
        <v>3</v>
      </c>
      <c r="G3" t="s">
        <v>114</v>
      </c>
      <c r="K3" t="s">
        <v>56</v>
      </c>
      <c r="L3">
        <v>3</v>
      </c>
      <c r="N3">
        <v>1</v>
      </c>
      <c r="O3" t="s">
        <v>123</v>
      </c>
      <c r="P3" t="s">
        <v>69</v>
      </c>
      <c r="S3" t="s">
        <v>48</v>
      </c>
      <c r="T3">
        <v>3</v>
      </c>
      <c r="V3">
        <v>1</v>
      </c>
      <c r="W3" t="s">
        <v>49</v>
      </c>
      <c r="X3" t="s">
        <v>71</v>
      </c>
      <c r="Y3" t="s">
        <v>90</v>
      </c>
      <c r="Z3" t="s">
        <v>131</v>
      </c>
      <c r="AA3" t="s">
        <v>43</v>
      </c>
      <c r="AB3">
        <v>2</v>
      </c>
      <c r="AD3">
        <v>1</v>
      </c>
      <c r="AE3" t="s">
        <v>138</v>
      </c>
      <c r="AF3" t="s">
        <v>99</v>
      </c>
      <c r="AG3" t="s">
        <v>140</v>
      </c>
      <c r="AI3">
        <v>15</v>
      </c>
      <c r="AJ3">
        <v>44</v>
      </c>
      <c r="AK3">
        <v>120</v>
      </c>
      <c r="AL3">
        <v>2</v>
      </c>
    </row>
    <row r="4" spans="1:38" x14ac:dyDescent="0.25">
      <c r="A4" t="s">
        <v>199</v>
      </c>
      <c r="B4">
        <v>2</v>
      </c>
      <c r="C4" t="s">
        <v>53</v>
      </c>
      <c r="D4">
        <v>3</v>
      </c>
      <c r="E4">
        <v>1</v>
      </c>
      <c r="F4">
        <v>3</v>
      </c>
      <c r="G4" t="s">
        <v>54</v>
      </c>
      <c r="H4" t="s">
        <v>55</v>
      </c>
      <c r="K4" t="s">
        <v>56</v>
      </c>
      <c r="L4">
        <v>1</v>
      </c>
      <c r="N4">
        <v>1</v>
      </c>
      <c r="O4" t="s">
        <v>57</v>
      </c>
      <c r="S4" t="s">
        <v>48</v>
      </c>
      <c r="T4">
        <v>3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8</v>
      </c>
      <c r="AJ4">
        <v>57</v>
      </c>
      <c r="AK4">
        <v>120</v>
      </c>
      <c r="AL4">
        <v>2</v>
      </c>
    </row>
    <row r="5" spans="1:38" x14ac:dyDescent="0.25">
      <c r="A5" t="s">
        <v>200</v>
      </c>
      <c r="B5">
        <v>3</v>
      </c>
      <c r="C5" t="s">
        <v>48</v>
      </c>
      <c r="D5">
        <v>3</v>
      </c>
      <c r="F5">
        <v>2</v>
      </c>
      <c r="G5" t="s">
        <v>49</v>
      </c>
      <c r="H5" t="s">
        <v>50</v>
      </c>
      <c r="I5" t="s">
        <v>90</v>
      </c>
      <c r="J5" t="s">
        <v>52</v>
      </c>
      <c r="K5" t="s">
        <v>63</v>
      </c>
      <c r="L5">
        <v>2</v>
      </c>
      <c r="N5">
        <v>2</v>
      </c>
      <c r="O5" t="s">
        <v>103</v>
      </c>
      <c r="S5" t="s">
        <v>53</v>
      </c>
      <c r="T5">
        <v>2</v>
      </c>
      <c r="U5">
        <v>1</v>
      </c>
      <c r="V5">
        <v>3</v>
      </c>
      <c r="W5" t="s">
        <v>54</v>
      </c>
      <c r="X5" t="s">
        <v>55</v>
      </c>
      <c r="AA5" t="s">
        <v>56</v>
      </c>
      <c r="AB5">
        <v>1</v>
      </c>
      <c r="AD5">
        <v>1</v>
      </c>
      <c r="AE5" t="s">
        <v>57</v>
      </c>
      <c r="AI5">
        <v>12</v>
      </c>
      <c r="AJ5">
        <v>79</v>
      </c>
      <c r="AK5">
        <v>120</v>
      </c>
      <c r="AL5">
        <v>2</v>
      </c>
    </row>
    <row r="6" spans="1:38" x14ac:dyDescent="0.25">
      <c r="A6" t="s">
        <v>201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H6" t="s">
        <v>55</v>
      </c>
      <c r="K6" t="s">
        <v>56</v>
      </c>
      <c r="L6">
        <v>2</v>
      </c>
      <c r="N6">
        <v>1</v>
      </c>
      <c r="O6" t="s">
        <v>123</v>
      </c>
      <c r="P6" t="s">
        <v>69</v>
      </c>
      <c r="Q6" t="s">
        <v>87</v>
      </c>
      <c r="S6" t="s">
        <v>48</v>
      </c>
      <c r="T6">
        <v>1</v>
      </c>
      <c r="V6">
        <v>2</v>
      </c>
      <c r="W6" t="s">
        <v>49</v>
      </c>
      <c r="X6" t="s">
        <v>84</v>
      </c>
      <c r="AA6" t="s">
        <v>38</v>
      </c>
      <c r="AB6">
        <v>1</v>
      </c>
      <c r="AC6">
        <v>1</v>
      </c>
      <c r="AD6">
        <v>1</v>
      </c>
      <c r="AE6" t="s">
        <v>155</v>
      </c>
      <c r="AI6">
        <v>8</v>
      </c>
      <c r="AJ6">
        <v>31</v>
      </c>
      <c r="AK6">
        <v>120</v>
      </c>
      <c r="AL6">
        <v>2</v>
      </c>
    </row>
    <row r="7" spans="1:38" x14ac:dyDescent="0.25">
      <c r="A7" t="s">
        <v>202</v>
      </c>
      <c r="B7">
        <v>5</v>
      </c>
      <c r="C7" t="s">
        <v>33</v>
      </c>
      <c r="D7">
        <v>3</v>
      </c>
      <c r="F7">
        <v>1</v>
      </c>
      <c r="G7" t="s">
        <v>46</v>
      </c>
      <c r="H7" t="s">
        <v>66</v>
      </c>
      <c r="I7" t="s">
        <v>134</v>
      </c>
      <c r="J7" t="s">
        <v>136</v>
      </c>
      <c r="K7" t="s">
        <v>43</v>
      </c>
      <c r="L7">
        <v>1</v>
      </c>
      <c r="N7">
        <v>1</v>
      </c>
      <c r="O7" t="s">
        <v>138</v>
      </c>
      <c r="P7" t="s">
        <v>99</v>
      </c>
      <c r="Q7" t="s">
        <v>140</v>
      </c>
      <c r="S7" t="s">
        <v>53</v>
      </c>
      <c r="T7">
        <v>1</v>
      </c>
      <c r="U7">
        <v>1</v>
      </c>
      <c r="V7">
        <v>1</v>
      </c>
      <c r="W7" t="s">
        <v>115</v>
      </c>
      <c r="X7" t="s">
        <v>83</v>
      </c>
      <c r="AA7" t="s">
        <v>56</v>
      </c>
      <c r="AB7">
        <v>1</v>
      </c>
      <c r="AD7">
        <v>1</v>
      </c>
      <c r="AE7" t="s">
        <v>123</v>
      </c>
      <c r="AI7">
        <v>8</v>
      </c>
      <c r="AJ7">
        <v>51</v>
      </c>
      <c r="AK7">
        <v>120</v>
      </c>
      <c r="AL7">
        <v>2</v>
      </c>
    </row>
    <row r="8" spans="1:38" x14ac:dyDescent="0.25">
      <c r="A8" t="s">
        <v>203</v>
      </c>
      <c r="B8">
        <v>6</v>
      </c>
      <c r="C8" t="s">
        <v>33</v>
      </c>
      <c r="D8">
        <v>3</v>
      </c>
      <c r="F8">
        <v>3</v>
      </c>
      <c r="G8" t="s">
        <v>46</v>
      </c>
      <c r="H8" t="s">
        <v>35</v>
      </c>
      <c r="K8" t="s">
        <v>45</v>
      </c>
      <c r="L8">
        <v>2</v>
      </c>
      <c r="N8">
        <v>1</v>
      </c>
      <c r="O8" t="s">
        <v>86</v>
      </c>
      <c r="S8" t="s">
        <v>53</v>
      </c>
      <c r="T8">
        <v>1</v>
      </c>
      <c r="U8">
        <v>2</v>
      </c>
      <c r="V8">
        <v>2</v>
      </c>
      <c r="W8" t="s">
        <v>114</v>
      </c>
      <c r="X8" t="s">
        <v>55</v>
      </c>
      <c r="AA8" t="s">
        <v>56</v>
      </c>
      <c r="AB8">
        <v>1</v>
      </c>
      <c r="AD8">
        <v>1</v>
      </c>
      <c r="AE8" t="s">
        <v>68</v>
      </c>
      <c r="AF8" t="s">
        <v>69</v>
      </c>
      <c r="AI8">
        <v>10</v>
      </c>
      <c r="AJ8">
        <v>38</v>
      </c>
      <c r="AK8">
        <v>120</v>
      </c>
      <c r="AL8">
        <v>2</v>
      </c>
    </row>
    <row r="9" spans="1:38" x14ac:dyDescent="0.25">
      <c r="A9" t="s">
        <v>204</v>
      </c>
      <c r="B9">
        <v>7</v>
      </c>
      <c r="C9" t="s">
        <v>53</v>
      </c>
      <c r="D9">
        <v>1</v>
      </c>
      <c r="E9">
        <v>1</v>
      </c>
      <c r="F9">
        <v>2</v>
      </c>
      <c r="G9" t="s">
        <v>54</v>
      </c>
      <c r="H9" t="s">
        <v>83</v>
      </c>
      <c r="K9" t="s">
        <v>56</v>
      </c>
      <c r="L9">
        <v>1</v>
      </c>
      <c r="N9">
        <v>1</v>
      </c>
      <c r="O9" t="s">
        <v>123</v>
      </c>
      <c r="S9" t="s">
        <v>33</v>
      </c>
      <c r="T9">
        <v>3</v>
      </c>
      <c r="V9">
        <v>1</v>
      </c>
      <c r="W9" t="s">
        <v>46</v>
      </c>
      <c r="X9" t="s">
        <v>66</v>
      </c>
      <c r="AA9" t="s">
        <v>63</v>
      </c>
      <c r="AB9">
        <v>1</v>
      </c>
      <c r="AD9">
        <v>1</v>
      </c>
      <c r="AE9" t="s">
        <v>103</v>
      </c>
      <c r="AI9">
        <v>5</v>
      </c>
      <c r="AJ9">
        <v>34</v>
      </c>
      <c r="AK9">
        <v>120</v>
      </c>
      <c r="AL9">
        <v>2</v>
      </c>
    </row>
    <row r="10" spans="1:38" x14ac:dyDescent="0.25">
      <c r="A10" t="s">
        <v>205</v>
      </c>
      <c r="B10">
        <v>8</v>
      </c>
      <c r="C10" t="s">
        <v>53</v>
      </c>
      <c r="D10">
        <v>2</v>
      </c>
      <c r="E10">
        <v>2</v>
      </c>
      <c r="F10">
        <v>3</v>
      </c>
      <c r="G10" t="s">
        <v>54</v>
      </c>
      <c r="H10" t="s">
        <v>55</v>
      </c>
      <c r="K10" t="s">
        <v>56</v>
      </c>
      <c r="L10">
        <v>1</v>
      </c>
      <c r="N10">
        <v>1</v>
      </c>
      <c r="O10" t="s">
        <v>123</v>
      </c>
      <c r="S10" t="s">
        <v>33</v>
      </c>
      <c r="T10">
        <v>2</v>
      </c>
      <c r="V10">
        <v>1</v>
      </c>
      <c r="W10" t="s">
        <v>46</v>
      </c>
      <c r="X10" t="s">
        <v>35</v>
      </c>
      <c r="AA10" t="s">
        <v>38</v>
      </c>
      <c r="AB10">
        <v>2</v>
      </c>
      <c r="AC10">
        <v>1</v>
      </c>
      <c r="AD10">
        <v>2</v>
      </c>
      <c r="AE10" t="s">
        <v>155</v>
      </c>
      <c r="AI10">
        <v>9</v>
      </c>
      <c r="AJ10">
        <v>45</v>
      </c>
      <c r="AK10">
        <v>120</v>
      </c>
      <c r="AL10">
        <v>2</v>
      </c>
    </row>
    <row r="11" spans="1:38" x14ac:dyDescent="0.25">
      <c r="A11" t="s">
        <v>206</v>
      </c>
      <c r="B11">
        <v>9</v>
      </c>
      <c r="C11" t="s">
        <v>53</v>
      </c>
      <c r="D11">
        <v>2</v>
      </c>
      <c r="E11">
        <v>2</v>
      </c>
      <c r="F11">
        <v>3</v>
      </c>
      <c r="G11" t="s">
        <v>115</v>
      </c>
      <c r="H11" t="s">
        <v>83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138</v>
      </c>
      <c r="X11" t="s">
        <v>99</v>
      </c>
      <c r="AA11" t="s">
        <v>45</v>
      </c>
      <c r="AB11">
        <v>3</v>
      </c>
      <c r="AD11">
        <v>3</v>
      </c>
      <c r="AE11" t="s">
        <v>86</v>
      </c>
      <c r="AF11" t="s">
        <v>92</v>
      </c>
      <c r="AG11" t="s">
        <v>145</v>
      </c>
      <c r="AH11" t="s">
        <v>94</v>
      </c>
      <c r="AI11">
        <v>14</v>
      </c>
      <c r="AJ11">
        <v>77</v>
      </c>
      <c r="AK11">
        <v>120</v>
      </c>
      <c r="AL11">
        <v>2</v>
      </c>
    </row>
    <row r="12" spans="1:38" x14ac:dyDescent="0.25">
      <c r="A12" t="s">
        <v>207</v>
      </c>
      <c r="B12">
        <v>10</v>
      </c>
      <c r="C12" t="s">
        <v>43</v>
      </c>
      <c r="D12">
        <v>2</v>
      </c>
      <c r="F12">
        <v>3</v>
      </c>
      <c r="G12" t="s">
        <v>138</v>
      </c>
      <c r="H12" t="s">
        <v>74</v>
      </c>
      <c r="I12" t="s">
        <v>75</v>
      </c>
      <c r="J12" t="s">
        <v>142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Q12" t="s">
        <v>104</v>
      </c>
      <c r="S12" t="s">
        <v>53</v>
      </c>
      <c r="T12">
        <v>2</v>
      </c>
      <c r="U12">
        <v>1</v>
      </c>
      <c r="V12">
        <v>3</v>
      </c>
      <c r="W12" t="s">
        <v>54</v>
      </c>
      <c r="X12" t="s">
        <v>83</v>
      </c>
      <c r="AA12" t="s">
        <v>56</v>
      </c>
      <c r="AB12">
        <v>2</v>
      </c>
      <c r="AD12">
        <v>1</v>
      </c>
      <c r="AE12" t="s">
        <v>123</v>
      </c>
      <c r="AF12" t="s">
        <v>69</v>
      </c>
      <c r="AG12" t="s">
        <v>87</v>
      </c>
      <c r="AI12">
        <v>16</v>
      </c>
      <c r="AJ12">
        <v>50</v>
      </c>
      <c r="AK12">
        <v>120</v>
      </c>
      <c r="AL12">
        <v>2</v>
      </c>
    </row>
    <row r="13" spans="1:38" x14ac:dyDescent="0.25">
      <c r="A13" t="s">
        <v>208</v>
      </c>
      <c r="B13">
        <v>11</v>
      </c>
      <c r="C13" t="s">
        <v>43</v>
      </c>
      <c r="D13">
        <v>1</v>
      </c>
      <c r="F13">
        <v>3</v>
      </c>
      <c r="G13" t="s">
        <v>138</v>
      </c>
      <c r="H13" t="s">
        <v>74</v>
      </c>
      <c r="I13" t="s">
        <v>140</v>
      </c>
      <c r="K13" t="s">
        <v>38</v>
      </c>
      <c r="L13">
        <v>3</v>
      </c>
      <c r="M13">
        <v>3</v>
      </c>
      <c r="N13">
        <v>3</v>
      </c>
      <c r="O13" t="s">
        <v>155</v>
      </c>
      <c r="P13" t="s">
        <v>96</v>
      </c>
      <c r="Q13" t="s">
        <v>157</v>
      </c>
      <c r="R13" t="s">
        <v>42</v>
      </c>
      <c r="S13" t="s">
        <v>53</v>
      </c>
      <c r="T13">
        <v>2</v>
      </c>
      <c r="U13">
        <v>1</v>
      </c>
      <c r="V13">
        <v>3</v>
      </c>
      <c r="W13" t="s">
        <v>115</v>
      </c>
      <c r="X13" t="s">
        <v>116</v>
      </c>
      <c r="Y13" t="s">
        <v>117</v>
      </c>
      <c r="AA13" t="s">
        <v>56</v>
      </c>
      <c r="AB13">
        <v>2</v>
      </c>
      <c r="AD13">
        <v>1</v>
      </c>
      <c r="AE13" t="s">
        <v>123</v>
      </c>
      <c r="AF13" t="s">
        <v>69</v>
      </c>
      <c r="AG13" t="s">
        <v>87</v>
      </c>
      <c r="AI13">
        <v>21</v>
      </c>
      <c r="AJ13">
        <v>59</v>
      </c>
      <c r="AK13">
        <v>120</v>
      </c>
      <c r="AL13">
        <v>2</v>
      </c>
    </row>
    <row r="14" spans="1:38" x14ac:dyDescent="0.25">
      <c r="A14" t="s">
        <v>209</v>
      </c>
      <c r="B14">
        <v>12</v>
      </c>
      <c r="C14" t="s">
        <v>53</v>
      </c>
      <c r="D14">
        <v>3</v>
      </c>
      <c r="E14">
        <v>1</v>
      </c>
      <c r="F14">
        <v>2</v>
      </c>
      <c r="G14" t="s">
        <v>54</v>
      </c>
      <c r="H14" t="s">
        <v>55</v>
      </c>
      <c r="I14" t="s">
        <v>117</v>
      </c>
      <c r="K14" t="s">
        <v>56</v>
      </c>
      <c r="L14">
        <v>3</v>
      </c>
      <c r="N14">
        <v>1</v>
      </c>
      <c r="O14" t="s">
        <v>57</v>
      </c>
      <c r="S14" t="s">
        <v>45</v>
      </c>
      <c r="T14">
        <v>2</v>
      </c>
      <c r="V14">
        <v>1</v>
      </c>
      <c r="W14" t="s">
        <v>86</v>
      </c>
      <c r="X14" t="s">
        <v>76</v>
      </c>
      <c r="AA14" t="s">
        <v>63</v>
      </c>
      <c r="AB14">
        <v>2</v>
      </c>
      <c r="AD14">
        <v>2</v>
      </c>
      <c r="AE14" t="s">
        <v>103</v>
      </c>
      <c r="AI14">
        <v>11</v>
      </c>
      <c r="AJ14">
        <v>40</v>
      </c>
      <c r="AK14">
        <v>120</v>
      </c>
      <c r="AL14">
        <v>2</v>
      </c>
    </row>
    <row r="15" spans="1:38" x14ac:dyDescent="0.25">
      <c r="A15" t="s">
        <v>210</v>
      </c>
      <c r="B15">
        <v>13</v>
      </c>
      <c r="C15" t="s">
        <v>45</v>
      </c>
      <c r="D15">
        <v>3</v>
      </c>
      <c r="F15">
        <v>1</v>
      </c>
      <c r="G15" t="s">
        <v>86</v>
      </c>
      <c r="K15" t="s">
        <v>38</v>
      </c>
      <c r="L15">
        <v>3</v>
      </c>
      <c r="M15">
        <v>1</v>
      </c>
      <c r="N15">
        <v>3</v>
      </c>
      <c r="O15" t="s">
        <v>155</v>
      </c>
      <c r="P15" t="s">
        <v>40</v>
      </c>
      <c r="Q15" t="s">
        <v>157</v>
      </c>
      <c r="S15" t="s">
        <v>53</v>
      </c>
      <c r="T15">
        <v>2</v>
      </c>
      <c r="U15">
        <v>1</v>
      </c>
      <c r="V15">
        <v>1</v>
      </c>
      <c r="W15" t="s">
        <v>54</v>
      </c>
      <c r="AA15" t="s">
        <v>56</v>
      </c>
      <c r="AB15">
        <v>1</v>
      </c>
      <c r="AD15">
        <v>2</v>
      </c>
      <c r="AE15" t="s">
        <v>68</v>
      </c>
      <c r="AF15" t="s">
        <v>69</v>
      </c>
      <c r="AI15">
        <v>11</v>
      </c>
      <c r="AJ15">
        <v>35</v>
      </c>
      <c r="AK15">
        <v>120</v>
      </c>
      <c r="AL15">
        <v>2</v>
      </c>
    </row>
    <row r="16" spans="1:38" x14ac:dyDescent="0.25">
      <c r="A16" s="4" t="s">
        <v>211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I16" t="s">
        <v>117</v>
      </c>
      <c r="K16" t="s">
        <v>56</v>
      </c>
      <c r="L16">
        <v>2</v>
      </c>
      <c r="N16">
        <v>1</v>
      </c>
      <c r="O16" t="s">
        <v>57</v>
      </c>
      <c r="P16" t="s">
        <v>125</v>
      </c>
      <c r="S16" t="s">
        <v>63</v>
      </c>
      <c r="T16">
        <v>1</v>
      </c>
      <c r="V16">
        <v>2</v>
      </c>
      <c r="W16" t="s">
        <v>103</v>
      </c>
      <c r="AA16" t="s">
        <v>38</v>
      </c>
      <c r="AB16">
        <v>2</v>
      </c>
      <c r="AC16">
        <v>1</v>
      </c>
      <c r="AD16">
        <v>1</v>
      </c>
      <c r="AE16" t="s">
        <v>155</v>
      </c>
      <c r="AI16">
        <v>7</v>
      </c>
      <c r="AJ16">
        <v>26</v>
      </c>
      <c r="AK16">
        <v>120</v>
      </c>
      <c r="AL16">
        <v>2</v>
      </c>
    </row>
    <row r="17" spans="1:38" x14ac:dyDescent="0.25">
      <c r="A17" t="s">
        <v>212</v>
      </c>
      <c r="B17">
        <v>15</v>
      </c>
      <c r="C17" t="s">
        <v>53</v>
      </c>
      <c r="D17">
        <v>1</v>
      </c>
      <c r="E17">
        <v>1</v>
      </c>
      <c r="F17">
        <v>2</v>
      </c>
      <c r="G17" t="s">
        <v>54</v>
      </c>
      <c r="H17" t="s">
        <v>55</v>
      </c>
      <c r="K17" t="s">
        <v>48</v>
      </c>
      <c r="L17">
        <v>3</v>
      </c>
      <c r="N17">
        <v>1</v>
      </c>
      <c r="O17" t="s">
        <v>49</v>
      </c>
      <c r="P17" t="s">
        <v>71</v>
      </c>
      <c r="Q17" t="s">
        <v>51</v>
      </c>
      <c r="S17" t="s">
        <v>56</v>
      </c>
      <c r="T17">
        <v>2</v>
      </c>
      <c r="V17">
        <v>1</v>
      </c>
      <c r="W17" t="s">
        <v>57</v>
      </c>
      <c r="AA17" t="s">
        <v>33</v>
      </c>
      <c r="AB17">
        <v>1</v>
      </c>
      <c r="AD17">
        <v>1</v>
      </c>
      <c r="AE17" t="s">
        <v>46</v>
      </c>
      <c r="AI17">
        <v>7</v>
      </c>
      <c r="AJ17">
        <v>37</v>
      </c>
      <c r="AK17">
        <v>120</v>
      </c>
      <c r="AL17">
        <v>2</v>
      </c>
    </row>
    <row r="18" spans="1:38" x14ac:dyDescent="0.25">
      <c r="A18" t="s">
        <v>213</v>
      </c>
      <c r="B18">
        <v>16</v>
      </c>
      <c r="C18" t="s">
        <v>56</v>
      </c>
      <c r="D18">
        <v>3</v>
      </c>
      <c r="F18">
        <v>3</v>
      </c>
      <c r="G18" t="s">
        <v>57</v>
      </c>
      <c r="H18" t="s">
        <v>124</v>
      </c>
      <c r="I18" t="s">
        <v>126</v>
      </c>
      <c r="K18" t="s">
        <v>43</v>
      </c>
      <c r="L18">
        <v>1</v>
      </c>
      <c r="N18">
        <v>1</v>
      </c>
      <c r="O18" t="s">
        <v>138</v>
      </c>
      <c r="P18" t="s">
        <v>139</v>
      </c>
      <c r="S18" t="s">
        <v>53</v>
      </c>
      <c r="T18">
        <v>3</v>
      </c>
      <c r="U18">
        <v>1</v>
      </c>
      <c r="V18">
        <v>2</v>
      </c>
      <c r="W18" t="s">
        <v>54</v>
      </c>
      <c r="X18" t="s">
        <v>83</v>
      </c>
      <c r="Y18" t="s">
        <v>97</v>
      </c>
      <c r="AA18" t="s">
        <v>48</v>
      </c>
      <c r="AB18">
        <v>1</v>
      </c>
      <c r="AD18">
        <v>1</v>
      </c>
      <c r="AE18" t="s">
        <v>129</v>
      </c>
      <c r="AF18" t="s">
        <v>71</v>
      </c>
      <c r="AG18" t="s">
        <v>51</v>
      </c>
      <c r="AH18" t="s">
        <v>52</v>
      </c>
      <c r="AI18">
        <v>15</v>
      </c>
      <c r="AJ18">
        <v>54</v>
      </c>
      <c r="AK18">
        <v>120</v>
      </c>
      <c r="AL18">
        <v>2</v>
      </c>
    </row>
    <row r="19" spans="1:38" x14ac:dyDescent="0.25">
      <c r="A19" t="s">
        <v>214</v>
      </c>
      <c r="B19">
        <v>17</v>
      </c>
      <c r="C19" t="s">
        <v>53</v>
      </c>
      <c r="D19">
        <v>2</v>
      </c>
      <c r="E19">
        <v>1</v>
      </c>
      <c r="F19">
        <v>3</v>
      </c>
      <c r="G19" t="s">
        <v>54</v>
      </c>
      <c r="K19" t="s">
        <v>48</v>
      </c>
      <c r="L19">
        <v>1</v>
      </c>
      <c r="N19">
        <v>1</v>
      </c>
      <c r="O19" t="s">
        <v>89</v>
      </c>
      <c r="P19" t="s">
        <v>50</v>
      </c>
      <c r="S19" t="s">
        <v>56</v>
      </c>
      <c r="T19">
        <v>1</v>
      </c>
      <c r="V19">
        <v>1</v>
      </c>
      <c r="W19" t="s">
        <v>57</v>
      </c>
      <c r="X19" t="s">
        <v>125</v>
      </c>
      <c r="Y19" t="s">
        <v>126</v>
      </c>
      <c r="AA19" t="s">
        <v>45</v>
      </c>
      <c r="AB19">
        <v>1</v>
      </c>
      <c r="AD19">
        <v>1</v>
      </c>
      <c r="AE19" t="s">
        <v>86</v>
      </c>
      <c r="AI19">
        <v>6</v>
      </c>
      <c r="AJ19">
        <v>39</v>
      </c>
      <c r="AK19">
        <v>120</v>
      </c>
      <c r="AL19">
        <v>2</v>
      </c>
    </row>
    <row r="20" spans="1:38" x14ac:dyDescent="0.25">
      <c r="A20" t="s">
        <v>215</v>
      </c>
      <c r="B20">
        <v>18</v>
      </c>
      <c r="C20" t="s">
        <v>56</v>
      </c>
      <c r="D20">
        <v>3</v>
      </c>
      <c r="F20">
        <v>3</v>
      </c>
      <c r="G20" t="s">
        <v>57</v>
      </c>
      <c r="H20" t="s">
        <v>125</v>
      </c>
      <c r="I20" t="s">
        <v>126</v>
      </c>
      <c r="K20" t="s">
        <v>63</v>
      </c>
      <c r="L20">
        <v>2</v>
      </c>
      <c r="N20">
        <v>3</v>
      </c>
      <c r="O20" t="s">
        <v>103</v>
      </c>
      <c r="S20" t="s">
        <v>53</v>
      </c>
      <c r="T20">
        <v>3</v>
      </c>
      <c r="U20">
        <v>1</v>
      </c>
      <c r="V20">
        <v>3</v>
      </c>
      <c r="W20" t="s">
        <v>54</v>
      </c>
      <c r="X20" t="s">
        <v>83</v>
      </c>
      <c r="Y20" t="s">
        <v>97</v>
      </c>
      <c r="Z20" t="s">
        <v>98</v>
      </c>
      <c r="AA20" t="s">
        <v>48</v>
      </c>
      <c r="AB20">
        <v>2</v>
      </c>
      <c r="AD20">
        <v>1</v>
      </c>
      <c r="AE20" t="s">
        <v>49</v>
      </c>
      <c r="AI20">
        <v>17</v>
      </c>
      <c r="AJ20">
        <v>48</v>
      </c>
      <c r="AK20">
        <v>120</v>
      </c>
      <c r="AL20">
        <v>2</v>
      </c>
    </row>
    <row r="21" spans="1:38" x14ac:dyDescent="0.25">
      <c r="A21" t="s">
        <v>216</v>
      </c>
      <c r="B21">
        <v>19</v>
      </c>
      <c r="C21" t="s">
        <v>53</v>
      </c>
      <c r="D21">
        <v>2</v>
      </c>
      <c r="E21">
        <v>1</v>
      </c>
      <c r="F21">
        <v>2</v>
      </c>
      <c r="G21" t="s">
        <v>54</v>
      </c>
      <c r="H21" t="s">
        <v>83</v>
      </c>
      <c r="K21" t="s">
        <v>48</v>
      </c>
      <c r="L21">
        <v>3</v>
      </c>
      <c r="N21">
        <v>1</v>
      </c>
      <c r="O21" t="s">
        <v>49</v>
      </c>
      <c r="P21" t="s">
        <v>71</v>
      </c>
      <c r="S21" t="s">
        <v>56</v>
      </c>
      <c r="T21">
        <v>2</v>
      </c>
      <c r="V21">
        <v>2</v>
      </c>
      <c r="W21" t="s">
        <v>57</v>
      </c>
      <c r="X21" t="s">
        <v>69</v>
      </c>
      <c r="AA21" t="s">
        <v>38</v>
      </c>
      <c r="AB21">
        <v>1</v>
      </c>
      <c r="AC21">
        <v>2</v>
      </c>
      <c r="AD21">
        <v>1</v>
      </c>
      <c r="AE21" t="s">
        <v>155</v>
      </c>
      <c r="AI21">
        <v>10</v>
      </c>
      <c r="AJ21">
        <v>41</v>
      </c>
      <c r="AK21">
        <v>120</v>
      </c>
      <c r="AL21">
        <v>2</v>
      </c>
    </row>
    <row r="22" spans="1:38" x14ac:dyDescent="0.25">
      <c r="A22" t="s">
        <v>217</v>
      </c>
      <c r="B22">
        <v>20</v>
      </c>
      <c r="C22" t="s">
        <v>33</v>
      </c>
      <c r="D22">
        <v>2</v>
      </c>
      <c r="F22">
        <v>1</v>
      </c>
      <c r="G22" t="s">
        <v>46</v>
      </c>
      <c r="H22" t="s">
        <v>133</v>
      </c>
      <c r="I22" t="s">
        <v>36</v>
      </c>
      <c r="K22" t="s">
        <v>43</v>
      </c>
      <c r="L22">
        <v>2</v>
      </c>
      <c r="N22">
        <v>1</v>
      </c>
      <c r="O22" t="s">
        <v>138</v>
      </c>
      <c r="P22" t="s">
        <v>99</v>
      </c>
      <c r="Q22" t="s">
        <v>140</v>
      </c>
      <c r="S22" t="s">
        <v>53</v>
      </c>
      <c r="T22">
        <v>1</v>
      </c>
      <c r="U22">
        <v>1</v>
      </c>
      <c r="V22">
        <v>3</v>
      </c>
      <c r="W22" t="s">
        <v>115</v>
      </c>
      <c r="X22" t="s">
        <v>116</v>
      </c>
      <c r="Y22" t="s">
        <v>117</v>
      </c>
      <c r="AA22" t="s">
        <v>48</v>
      </c>
      <c r="AB22">
        <v>1</v>
      </c>
      <c r="AD22">
        <v>2</v>
      </c>
      <c r="AE22" t="s">
        <v>129</v>
      </c>
      <c r="AF22" t="s">
        <v>50</v>
      </c>
      <c r="AG22" t="s">
        <v>130</v>
      </c>
      <c r="AI22">
        <v>13</v>
      </c>
      <c r="AJ22">
        <v>55</v>
      </c>
      <c r="AK22">
        <v>120</v>
      </c>
      <c r="AL22">
        <v>2</v>
      </c>
    </row>
    <row r="23" spans="1:38" x14ac:dyDescent="0.25">
      <c r="A23" t="s">
        <v>218</v>
      </c>
      <c r="B23">
        <v>21</v>
      </c>
      <c r="C23" t="s">
        <v>33</v>
      </c>
      <c r="D23">
        <v>1</v>
      </c>
      <c r="F23">
        <v>1</v>
      </c>
      <c r="G23" t="s">
        <v>46</v>
      </c>
      <c r="H23" t="s">
        <v>35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114</v>
      </c>
      <c r="X23" t="s">
        <v>83</v>
      </c>
      <c r="AA23" t="s">
        <v>48</v>
      </c>
      <c r="AB23">
        <v>1</v>
      </c>
      <c r="AD23">
        <v>2</v>
      </c>
      <c r="AE23" t="s">
        <v>89</v>
      </c>
      <c r="AI23">
        <v>5</v>
      </c>
      <c r="AJ23">
        <v>29</v>
      </c>
      <c r="AK23">
        <v>120</v>
      </c>
      <c r="AL23">
        <v>2</v>
      </c>
    </row>
    <row r="24" spans="1:38" x14ac:dyDescent="0.25">
      <c r="A24" t="s">
        <v>219</v>
      </c>
      <c r="B24">
        <v>22</v>
      </c>
      <c r="C24" t="s">
        <v>53</v>
      </c>
      <c r="D24">
        <v>3</v>
      </c>
      <c r="E24">
        <v>1</v>
      </c>
      <c r="F24">
        <v>1</v>
      </c>
      <c r="G24" t="s">
        <v>54</v>
      </c>
      <c r="H24" t="s">
        <v>83</v>
      </c>
      <c r="K24" t="s">
        <v>48</v>
      </c>
      <c r="L24">
        <v>3</v>
      </c>
      <c r="N24">
        <v>1</v>
      </c>
      <c r="O24" t="s">
        <v>49</v>
      </c>
      <c r="S24" t="s">
        <v>33</v>
      </c>
      <c r="T24">
        <v>1</v>
      </c>
      <c r="V24">
        <v>1</v>
      </c>
      <c r="W24" t="s">
        <v>46</v>
      </c>
      <c r="AA24" t="s">
        <v>63</v>
      </c>
      <c r="AB24">
        <v>2</v>
      </c>
      <c r="AD24">
        <v>2</v>
      </c>
      <c r="AE24" t="s">
        <v>103</v>
      </c>
      <c r="AI24">
        <v>7</v>
      </c>
      <c r="AJ24">
        <v>25</v>
      </c>
      <c r="AK24">
        <v>120</v>
      </c>
      <c r="AL24">
        <v>2</v>
      </c>
    </row>
    <row r="25" spans="1:38" x14ac:dyDescent="0.25">
      <c r="A25" t="s">
        <v>220</v>
      </c>
      <c r="B25">
        <v>23</v>
      </c>
      <c r="C25" t="s">
        <v>33</v>
      </c>
      <c r="D25">
        <v>2</v>
      </c>
      <c r="F25">
        <v>1</v>
      </c>
      <c r="G25" t="s">
        <v>46</v>
      </c>
      <c r="H25" t="s">
        <v>35</v>
      </c>
      <c r="I25" t="s">
        <v>134</v>
      </c>
      <c r="K25" t="s">
        <v>38</v>
      </c>
      <c r="L25">
        <v>3</v>
      </c>
      <c r="M25">
        <v>1</v>
      </c>
      <c r="N25">
        <v>2</v>
      </c>
      <c r="O25" t="s">
        <v>155</v>
      </c>
      <c r="P25" t="s">
        <v>96</v>
      </c>
      <c r="Q25" t="s">
        <v>41</v>
      </c>
      <c r="R25" t="s">
        <v>158</v>
      </c>
      <c r="S25" t="s">
        <v>53</v>
      </c>
      <c r="T25">
        <v>2</v>
      </c>
      <c r="U25">
        <v>1</v>
      </c>
      <c r="V25">
        <v>2</v>
      </c>
      <c r="W25" t="s">
        <v>54</v>
      </c>
      <c r="AA25" t="s">
        <v>48</v>
      </c>
      <c r="AB25">
        <v>3</v>
      </c>
      <c r="AD25">
        <v>1</v>
      </c>
      <c r="AE25" t="s">
        <v>49</v>
      </c>
      <c r="AF25" t="s">
        <v>50</v>
      </c>
      <c r="AG25" t="s">
        <v>130</v>
      </c>
      <c r="AH25" t="s">
        <v>131</v>
      </c>
      <c r="AI25">
        <v>16</v>
      </c>
      <c r="AJ25">
        <v>50</v>
      </c>
      <c r="AK25">
        <v>120</v>
      </c>
      <c r="AL25">
        <v>2</v>
      </c>
    </row>
    <row r="26" spans="1:38" x14ac:dyDescent="0.25">
      <c r="A26" t="s">
        <v>221</v>
      </c>
      <c r="B26">
        <v>24</v>
      </c>
      <c r="C26" t="s">
        <v>53</v>
      </c>
      <c r="D26">
        <v>1</v>
      </c>
      <c r="E26">
        <v>2</v>
      </c>
      <c r="F26">
        <v>2</v>
      </c>
      <c r="G26" t="s">
        <v>115</v>
      </c>
      <c r="H26" t="s">
        <v>83</v>
      </c>
      <c r="K26" t="s">
        <v>48</v>
      </c>
      <c r="L26">
        <v>2</v>
      </c>
      <c r="N26">
        <v>3</v>
      </c>
      <c r="O26" t="s">
        <v>129</v>
      </c>
      <c r="P26" t="s">
        <v>71</v>
      </c>
      <c r="Q26" t="s">
        <v>51</v>
      </c>
      <c r="R26" t="s">
        <v>131</v>
      </c>
      <c r="S26" t="s">
        <v>43</v>
      </c>
      <c r="T26">
        <v>2</v>
      </c>
      <c r="V26">
        <v>1</v>
      </c>
      <c r="W26" t="s">
        <v>138</v>
      </c>
      <c r="X26" t="s">
        <v>139</v>
      </c>
      <c r="Y26" t="s">
        <v>75</v>
      </c>
      <c r="AA26" t="s">
        <v>45</v>
      </c>
      <c r="AB26">
        <v>3</v>
      </c>
      <c r="AD26">
        <v>2</v>
      </c>
      <c r="AE26" t="s">
        <v>47</v>
      </c>
      <c r="AF26" t="s">
        <v>144</v>
      </c>
      <c r="AG26" t="s">
        <v>145</v>
      </c>
      <c r="AH26" t="s">
        <v>147</v>
      </c>
      <c r="AI26">
        <v>18</v>
      </c>
      <c r="AJ26">
        <v>99</v>
      </c>
      <c r="AK26">
        <v>120</v>
      </c>
      <c r="AL26">
        <v>2</v>
      </c>
    </row>
    <row r="27" spans="1:38" x14ac:dyDescent="0.25">
      <c r="A27" t="s">
        <v>222</v>
      </c>
      <c r="B27">
        <v>25</v>
      </c>
      <c r="C27" t="s">
        <v>53</v>
      </c>
      <c r="D27">
        <v>2</v>
      </c>
      <c r="E27">
        <v>1</v>
      </c>
      <c r="F27">
        <v>2</v>
      </c>
      <c r="G27" t="s">
        <v>54</v>
      </c>
      <c r="H27" t="s">
        <v>55</v>
      </c>
      <c r="K27" t="s">
        <v>48</v>
      </c>
      <c r="L27">
        <v>1</v>
      </c>
      <c r="N27">
        <v>1</v>
      </c>
      <c r="O27" t="s">
        <v>129</v>
      </c>
      <c r="P27" t="s">
        <v>50</v>
      </c>
      <c r="Q27" t="s">
        <v>51</v>
      </c>
      <c r="R27" t="s">
        <v>52</v>
      </c>
      <c r="S27" t="s">
        <v>43</v>
      </c>
      <c r="T27">
        <v>2</v>
      </c>
      <c r="V27">
        <v>1</v>
      </c>
      <c r="W27" t="s">
        <v>138</v>
      </c>
      <c r="X27" t="s">
        <v>99</v>
      </c>
      <c r="AA27" t="s">
        <v>63</v>
      </c>
      <c r="AB27">
        <v>2</v>
      </c>
      <c r="AD27">
        <v>2</v>
      </c>
      <c r="AE27" t="s">
        <v>103</v>
      </c>
      <c r="AF27" t="s">
        <v>149</v>
      </c>
      <c r="AI27">
        <v>11</v>
      </c>
      <c r="AJ27">
        <v>64</v>
      </c>
      <c r="AK27">
        <v>120</v>
      </c>
      <c r="AL27">
        <v>2</v>
      </c>
    </row>
    <row r="28" spans="1:38" x14ac:dyDescent="0.25">
      <c r="A28" t="s">
        <v>223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54</v>
      </c>
      <c r="H28" t="s">
        <v>55</v>
      </c>
      <c r="I28" t="s">
        <v>105</v>
      </c>
      <c r="K28" t="s">
        <v>48</v>
      </c>
      <c r="L28">
        <v>2</v>
      </c>
      <c r="N28">
        <v>1</v>
      </c>
      <c r="O28" t="s">
        <v>129</v>
      </c>
      <c r="P28" t="s">
        <v>71</v>
      </c>
      <c r="Q28" t="s">
        <v>90</v>
      </c>
      <c r="R28" t="s">
        <v>52</v>
      </c>
      <c r="S28" t="s">
        <v>43</v>
      </c>
      <c r="T28">
        <v>3</v>
      </c>
      <c r="V28">
        <v>3</v>
      </c>
      <c r="W28" t="s">
        <v>138</v>
      </c>
      <c r="X28" t="s">
        <v>99</v>
      </c>
      <c r="Y28" t="s">
        <v>100</v>
      </c>
      <c r="Z28" t="s">
        <v>142</v>
      </c>
      <c r="AA28" t="s">
        <v>38</v>
      </c>
      <c r="AB28">
        <v>2</v>
      </c>
      <c r="AC28">
        <v>1</v>
      </c>
      <c r="AD28">
        <v>1</v>
      </c>
      <c r="AE28" t="s">
        <v>155</v>
      </c>
      <c r="AF28" t="s">
        <v>96</v>
      </c>
      <c r="AI28">
        <v>15</v>
      </c>
      <c r="AJ28">
        <v>39</v>
      </c>
      <c r="AK28">
        <v>120</v>
      </c>
      <c r="AL28">
        <v>2</v>
      </c>
    </row>
    <row r="29" spans="1:38" x14ac:dyDescent="0.25">
      <c r="A29" t="s">
        <v>224</v>
      </c>
      <c r="B29">
        <v>27</v>
      </c>
      <c r="C29" t="s">
        <v>45</v>
      </c>
      <c r="D29">
        <v>3</v>
      </c>
      <c r="F29">
        <v>2</v>
      </c>
      <c r="G29" t="s">
        <v>47</v>
      </c>
      <c r="H29" t="s">
        <v>76</v>
      </c>
      <c r="I29" t="s">
        <v>93</v>
      </c>
      <c r="K29" t="s">
        <v>63</v>
      </c>
      <c r="L29">
        <v>1</v>
      </c>
      <c r="N29">
        <v>2</v>
      </c>
      <c r="O29" t="s">
        <v>103</v>
      </c>
      <c r="P29" t="s">
        <v>95</v>
      </c>
      <c r="S29" t="s">
        <v>53</v>
      </c>
      <c r="T29">
        <v>2</v>
      </c>
      <c r="U29">
        <v>1</v>
      </c>
      <c r="V29">
        <v>2</v>
      </c>
      <c r="W29" t="s">
        <v>54</v>
      </c>
      <c r="X29" t="s">
        <v>55</v>
      </c>
      <c r="AA29" t="s">
        <v>48</v>
      </c>
      <c r="AB29">
        <v>1</v>
      </c>
      <c r="AD29">
        <v>1</v>
      </c>
      <c r="AE29" t="s">
        <v>49</v>
      </c>
      <c r="AF29" t="s">
        <v>50</v>
      </c>
      <c r="AI29">
        <v>11</v>
      </c>
      <c r="AJ29">
        <v>50</v>
      </c>
      <c r="AK29">
        <v>120</v>
      </c>
      <c r="AL29">
        <v>2</v>
      </c>
    </row>
    <row r="30" spans="1:38" x14ac:dyDescent="0.25">
      <c r="A30" t="s">
        <v>225</v>
      </c>
      <c r="B30">
        <v>28</v>
      </c>
      <c r="C30" t="s">
        <v>53</v>
      </c>
      <c r="D30">
        <v>2</v>
      </c>
      <c r="E30">
        <v>1</v>
      </c>
      <c r="F30">
        <v>2</v>
      </c>
      <c r="G30" t="s">
        <v>54</v>
      </c>
      <c r="H30" t="s">
        <v>83</v>
      </c>
      <c r="K30" t="s">
        <v>48</v>
      </c>
      <c r="L30">
        <v>1</v>
      </c>
      <c r="N30">
        <v>1</v>
      </c>
      <c r="O30" t="s">
        <v>89</v>
      </c>
      <c r="P30" t="s">
        <v>84</v>
      </c>
      <c r="Q30" t="s">
        <v>51</v>
      </c>
      <c r="S30" t="s">
        <v>45</v>
      </c>
      <c r="T30">
        <v>3</v>
      </c>
      <c r="V30">
        <v>2</v>
      </c>
      <c r="W30" t="s">
        <v>86</v>
      </c>
      <c r="X30" t="s">
        <v>76</v>
      </c>
      <c r="Y30" t="s">
        <v>93</v>
      </c>
      <c r="AA30" t="s">
        <v>38</v>
      </c>
      <c r="AB30">
        <v>3</v>
      </c>
      <c r="AC30">
        <v>1</v>
      </c>
      <c r="AD30">
        <v>2</v>
      </c>
      <c r="AE30" t="s">
        <v>155</v>
      </c>
      <c r="AF30" t="s">
        <v>96</v>
      </c>
      <c r="AI30">
        <v>14</v>
      </c>
      <c r="AJ30">
        <v>46</v>
      </c>
      <c r="AK30">
        <v>120</v>
      </c>
      <c r="AL30">
        <v>2</v>
      </c>
    </row>
    <row r="31" spans="1:38" x14ac:dyDescent="0.25">
      <c r="A31" t="s">
        <v>226</v>
      </c>
      <c r="B31">
        <v>29</v>
      </c>
      <c r="C31" t="s">
        <v>53</v>
      </c>
      <c r="D31">
        <v>1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3</v>
      </c>
      <c r="N31">
        <v>1</v>
      </c>
      <c r="O31" t="s">
        <v>49</v>
      </c>
      <c r="P31" t="s">
        <v>71</v>
      </c>
      <c r="Q31" t="s">
        <v>130</v>
      </c>
      <c r="R31" t="s">
        <v>52</v>
      </c>
      <c r="S31" t="s">
        <v>63</v>
      </c>
      <c r="T31">
        <v>3</v>
      </c>
      <c r="V31">
        <v>3</v>
      </c>
      <c r="W31" t="s">
        <v>103</v>
      </c>
      <c r="AA31" t="s">
        <v>38</v>
      </c>
      <c r="AB31">
        <v>2</v>
      </c>
      <c r="AC31">
        <v>1</v>
      </c>
      <c r="AD31">
        <v>2</v>
      </c>
      <c r="AE31" t="s">
        <v>39</v>
      </c>
      <c r="AF31" t="s">
        <v>40</v>
      </c>
      <c r="AI31">
        <v>13</v>
      </c>
      <c r="AJ31">
        <v>42</v>
      </c>
      <c r="AK31">
        <v>120</v>
      </c>
      <c r="AL31">
        <v>2</v>
      </c>
    </row>
    <row r="32" spans="1:38" x14ac:dyDescent="0.25">
      <c r="A32" t="s">
        <v>227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K32" t="s">
        <v>33</v>
      </c>
      <c r="L32">
        <v>3</v>
      </c>
      <c r="N32">
        <v>1</v>
      </c>
      <c r="O32" t="s">
        <v>46</v>
      </c>
      <c r="P32" t="s">
        <v>66</v>
      </c>
      <c r="S32" t="s">
        <v>56</v>
      </c>
      <c r="T32">
        <v>1</v>
      </c>
      <c r="V32">
        <v>1</v>
      </c>
      <c r="W32" t="s">
        <v>123</v>
      </c>
      <c r="X32" t="s">
        <v>125</v>
      </c>
      <c r="AA32" t="s">
        <v>48</v>
      </c>
      <c r="AB32">
        <v>1</v>
      </c>
      <c r="AD32">
        <v>1</v>
      </c>
      <c r="AE32" t="s">
        <v>49</v>
      </c>
      <c r="AI32">
        <v>5</v>
      </c>
      <c r="AJ32">
        <v>34</v>
      </c>
      <c r="AK32">
        <v>120</v>
      </c>
      <c r="AL32">
        <v>2</v>
      </c>
    </row>
    <row r="33" spans="1:38" x14ac:dyDescent="0.25">
      <c r="A33" t="s">
        <v>228</v>
      </c>
      <c r="B33">
        <v>31</v>
      </c>
      <c r="C33" t="s">
        <v>56</v>
      </c>
      <c r="D33">
        <v>2</v>
      </c>
      <c r="F33">
        <v>3</v>
      </c>
      <c r="G33" t="s">
        <v>68</v>
      </c>
      <c r="K33" t="s">
        <v>43</v>
      </c>
      <c r="L33">
        <v>3</v>
      </c>
      <c r="N33">
        <v>1</v>
      </c>
      <c r="O33" t="s">
        <v>138</v>
      </c>
      <c r="S33" t="s">
        <v>53</v>
      </c>
      <c r="T33">
        <v>1</v>
      </c>
      <c r="U33">
        <v>1</v>
      </c>
      <c r="V33">
        <v>1</v>
      </c>
      <c r="W33" t="s">
        <v>115</v>
      </c>
      <c r="X33" t="s">
        <v>83</v>
      </c>
      <c r="Y33" t="s">
        <v>97</v>
      </c>
      <c r="AA33" t="s">
        <v>33</v>
      </c>
      <c r="AB33">
        <v>3</v>
      </c>
      <c r="AD33">
        <v>1</v>
      </c>
      <c r="AE33" t="s">
        <v>34</v>
      </c>
      <c r="AI33">
        <v>9</v>
      </c>
      <c r="AJ33">
        <v>34</v>
      </c>
      <c r="AK33">
        <v>120</v>
      </c>
      <c r="AL33">
        <v>2</v>
      </c>
    </row>
    <row r="34" spans="1:38" x14ac:dyDescent="0.25">
      <c r="A34" t="s">
        <v>229</v>
      </c>
      <c r="B34">
        <v>32</v>
      </c>
      <c r="C34" t="s">
        <v>53</v>
      </c>
      <c r="D34">
        <v>1</v>
      </c>
      <c r="E34">
        <v>1</v>
      </c>
      <c r="F34">
        <v>2</v>
      </c>
      <c r="G34" t="s">
        <v>54</v>
      </c>
      <c r="H34" t="s">
        <v>55</v>
      </c>
      <c r="K34" t="s">
        <v>33</v>
      </c>
      <c r="L34">
        <v>3</v>
      </c>
      <c r="N34">
        <v>1</v>
      </c>
      <c r="O34" t="s">
        <v>46</v>
      </c>
      <c r="P34" t="s">
        <v>66</v>
      </c>
      <c r="Q34" t="s">
        <v>134</v>
      </c>
      <c r="R34" t="s">
        <v>136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2</v>
      </c>
      <c r="AD34">
        <v>1</v>
      </c>
      <c r="AE34" t="s">
        <v>47</v>
      </c>
      <c r="AI34">
        <v>8</v>
      </c>
      <c r="AJ34">
        <v>29</v>
      </c>
      <c r="AK34">
        <v>120</v>
      </c>
      <c r="AL34">
        <v>2</v>
      </c>
    </row>
    <row r="35" spans="1:38" x14ac:dyDescent="0.25">
      <c r="A35" t="s">
        <v>230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54</v>
      </c>
      <c r="H35" t="s">
        <v>55</v>
      </c>
      <c r="I35" t="s">
        <v>117</v>
      </c>
      <c r="J35" t="s">
        <v>98</v>
      </c>
      <c r="K35" t="s">
        <v>33</v>
      </c>
      <c r="L35">
        <v>2</v>
      </c>
      <c r="N35">
        <v>1</v>
      </c>
      <c r="O35" t="s">
        <v>46</v>
      </c>
      <c r="P35" t="s">
        <v>35</v>
      </c>
      <c r="S35" t="s">
        <v>56</v>
      </c>
      <c r="T35">
        <v>1</v>
      </c>
      <c r="V35">
        <v>2</v>
      </c>
      <c r="W35" t="s">
        <v>57</v>
      </c>
      <c r="AA35" t="s">
        <v>63</v>
      </c>
      <c r="AB35">
        <v>1</v>
      </c>
      <c r="AD35">
        <v>2</v>
      </c>
      <c r="AE35" t="s">
        <v>103</v>
      </c>
      <c r="AI35">
        <v>8</v>
      </c>
      <c r="AJ35">
        <v>27</v>
      </c>
      <c r="AK35">
        <v>120</v>
      </c>
      <c r="AL35">
        <v>2</v>
      </c>
    </row>
    <row r="36" spans="1:38" x14ac:dyDescent="0.25">
      <c r="A36" t="s">
        <v>231</v>
      </c>
      <c r="B36">
        <v>34</v>
      </c>
      <c r="C36" t="s">
        <v>56</v>
      </c>
      <c r="D36">
        <v>1</v>
      </c>
      <c r="F36">
        <v>2</v>
      </c>
      <c r="G36" t="s">
        <v>123</v>
      </c>
      <c r="K36" t="s">
        <v>38</v>
      </c>
      <c r="L36">
        <v>3</v>
      </c>
      <c r="M36">
        <v>1</v>
      </c>
      <c r="N36">
        <v>3</v>
      </c>
      <c r="O36" t="s">
        <v>155</v>
      </c>
      <c r="P36" t="s">
        <v>96</v>
      </c>
      <c r="Q36" t="s">
        <v>157</v>
      </c>
      <c r="S36" t="s">
        <v>53</v>
      </c>
      <c r="T36">
        <v>3</v>
      </c>
      <c r="U36">
        <v>1</v>
      </c>
      <c r="V36">
        <v>3</v>
      </c>
      <c r="W36" t="s">
        <v>54</v>
      </c>
      <c r="X36" t="s">
        <v>83</v>
      </c>
      <c r="Y36" t="s">
        <v>97</v>
      </c>
      <c r="Z36" t="s">
        <v>98</v>
      </c>
      <c r="AA36" t="s">
        <v>33</v>
      </c>
      <c r="AB36">
        <v>1</v>
      </c>
      <c r="AD36">
        <v>1</v>
      </c>
      <c r="AE36" t="s">
        <v>46</v>
      </c>
      <c r="AI36">
        <v>14</v>
      </c>
      <c r="AJ36">
        <v>50</v>
      </c>
      <c r="AK36">
        <v>120</v>
      </c>
      <c r="AL36">
        <v>2</v>
      </c>
    </row>
    <row r="37" spans="1:38" x14ac:dyDescent="0.25">
      <c r="A37" t="s">
        <v>232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115</v>
      </c>
      <c r="K37" t="s">
        <v>33</v>
      </c>
      <c r="L37">
        <v>3</v>
      </c>
      <c r="N37">
        <v>1</v>
      </c>
      <c r="O37" t="s">
        <v>65</v>
      </c>
      <c r="P37" t="s">
        <v>35</v>
      </c>
      <c r="S37" t="s">
        <v>48</v>
      </c>
      <c r="T37">
        <v>1</v>
      </c>
      <c r="V37">
        <v>1</v>
      </c>
      <c r="W37" t="s">
        <v>49</v>
      </c>
      <c r="X37" t="s">
        <v>50</v>
      </c>
      <c r="Y37" t="s">
        <v>90</v>
      </c>
      <c r="Z37" t="s">
        <v>132</v>
      </c>
      <c r="AA37" t="s">
        <v>43</v>
      </c>
      <c r="AB37">
        <v>2</v>
      </c>
      <c r="AD37">
        <v>2</v>
      </c>
      <c r="AE37" t="s">
        <v>138</v>
      </c>
      <c r="AF37" t="s">
        <v>139</v>
      </c>
      <c r="AI37">
        <v>10</v>
      </c>
      <c r="AJ37">
        <v>47</v>
      </c>
      <c r="AK37">
        <v>120</v>
      </c>
      <c r="AL37">
        <v>2</v>
      </c>
    </row>
    <row r="38" spans="1:38" x14ac:dyDescent="0.25">
      <c r="A38" t="s">
        <v>233</v>
      </c>
      <c r="B38">
        <v>36</v>
      </c>
      <c r="C38" t="s">
        <v>53</v>
      </c>
      <c r="D38">
        <v>2</v>
      </c>
      <c r="E38">
        <v>1</v>
      </c>
      <c r="F38">
        <v>3</v>
      </c>
      <c r="G38" t="s">
        <v>54</v>
      </c>
      <c r="K38" t="s">
        <v>33</v>
      </c>
      <c r="L38">
        <v>1</v>
      </c>
      <c r="N38">
        <v>2</v>
      </c>
      <c r="O38" t="s">
        <v>46</v>
      </c>
      <c r="S38" t="s">
        <v>48</v>
      </c>
      <c r="T38">
        <v>1</v>
      </c>
      <c r="V38">
        <v>1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I38">
        <v>6</v>
      </c>
      <c r="AJ38">
        <v>35</v>
      </c>
      <c r="AK38">
        <v>120</v>
      </c>
      <c r="AL38">
        <v>2</v>
      </c>
    </row>
    <row r="39" spans="1:38" x14ac:dyDescent="0.25">
      <c r="A39" t="s">
        <v>234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H39" t="s">
        <v>83</v>
      </c>
      <c r="K39" t="s">
        <v>33</v>
      </c>
      <c r="L39">
        <v>3</v>
      </c>
      <c r="N39">
        <v>1</v>
      </c>
      <c r="O39" t="s">
        <v>46</v>
      </c>
      <c r="P39" t="s">
        <v>35</v>
      </c>
      <c r="Q39" t="s">
        <v>134</v>
      </c>
      <c r="R39" t="s">
        <v>136</v>
      </c>
      <c r="S39" t="s">
        <v>48</v>
      </c>
      <c r="T39">
        <v>1</v>
      </c>
      <c r="V39">
        <v>1</v>
      </c>
      <c r="W39" t="s">
        <v>49</v>
      </c>
      <c r="AA39" t="s">
        <v>63</v>
      </c>
      <c r="AB39">
        <v>1</v>
      </c>
      <c r="AD39">
        <v>2</v>
      </c>
      <c r="AE39" t="s">
        <v>103</v>
      </c>
      <c r="AF39" t="s">
        <v>149</v>
      </c>
      <c r="AI39">
        <v>9</v>
      </c>
      <c r="AJ39">
        <v>81</v>
      </c>
      <c r="AK39">
        <v>120</v>
      </c>
      <c r="AL39">
        <v>2</v>
      </c>
    </row>
    <row r="40" spans="1:38" x14ac:dyDescent="0.25">
      <c r="A40" t="s">
        <v>235</v>
      </c>
      <c r="B40">
        <v>38</v>
      </c>
      <c r="C40" t="s">
        <v>48</v>
      </c>
      <c r="D40">
        <v>3</v>
      </c>
      <c r="F40">
        <v>2</v>
      </c>
      <c r="G40" t="s">
        <v>49</v>
      </c>
      <c r="H40" t="s">
        <v>71</v>
      </c>
      <c r="I40" t="s">
        <v>51</v>
      </c>
      <c r="K40" t="s">
        <v>38</v>
      </c>
      <c r="L40">
        <v>1</v>
      </c>
      <c r="M40">
        <v>3</v>
      </c>
      <c r="N40">
        <v>2</v>
      </c>
      <c r="O40" t="s">
        <v>155</v>
      </c>
      <c r="P40" t="s">
        <v>70</v>
      </c>
      <c r="S40" t="s">
        <v>53</v>
      </c>
      <c r="T40">
        <v>3</v>
      </c>
      <c r="U40">
        <v>1</v>
      </c>
      <c r="V40">
        <v>3</v>
      </c>
      <c r="W40" t="s">
        <v>54</v>
      </c>
      <c r="X40" t="s">
        <v>55</v>
      </c>
      <c r="AA40" t="s">
        <v>33</v>
      </c>
      <c r="AB40">
        <v>3</v>
      </c>
      <c r="AD40">
        <v>1</v>
      </c>
      <c r="AE40" t="s">
        <v>46</v>
      </c>
      <c r="AF40" t="s">
        <v>66</v>
      </c>
      <c r="AI40">
        <v>17</v>
      </c>
      <c r="AJ40">
        <v>55</v>
      </c>
      <c r="AK40">
        <v>120</v>
      </c>
      <c r="AL40">
        <v>2</v>
      </c>
    </row>
    <row r="41" spans="1:38" x14ac:dyDescent="0.25">
      <c r="A41" t="s">
        <v>236</v>
      </c>
      <c r="B41">
        <v>39</v>
      </c>
      <c r="C41" t="s">
        <v>43</v>
      </c>
      <c r="D41">
        <v>2</v>
      </c>
      <c r="F41">
        <v>3</v>
      </c>
      <c r="G41" t="s">
        <v>138</v>
      </c>
      <c r="H41" t="s">
        <v>99</v>
      </c>
      <c r="K41" t="s">
        <v>45</v>
      </c>
      <c r="L41">
        <v>3</v>
      </c>
      <c r="N41">
        <v>1</v>
      </c>
      <c r="O41" t="s">
        <v>47</v>
      </c>
      <c r="S41" t="s">
        <v>53</v>
      </c>
      <c r="T41">
        <v>3</v>
      </c>
      <c r="U41">
        <v>1</v>
      </c>
      <c r="V41">
        <v>1</v>
      </c>
      <c r="W41" t="s">
        <v>115</v>
      </c>
      <c r="X41" t="s">
        <v>83</v>
      </c>
      <c r="Y41" t="s">
        <v>97</v>
      </c>
      <c r="AA41" t="s">
        <v>33</v>
      </c>
      <c r="AB41">
        <v>1</v>
      </c>
      <c r="AD41">
        <v>1</v>
      </c>
      <c r="AE41" t="s">
        <v>34</v>
      </c>
      <c r="AF41" t="s">
        <v>133</v>
      </c>
      <c r="AI41">
        <v>11</v>
      </c>
      <c r="AJ41">
        <v>31</v>
      </c>
      <c r="AK41">
        <v>120</v>
      </c>
      <c r="AL41">
        <v>2</v>
      </c>
    </row>
    <row r="42" spans="1:38" x14ac:dyDescent="0.25">
      <c r="A42" t="s">
        <v>237</v>
      </c>
      <c r="B42">
        <v>40</v>
      </c>
      <c r="C42" t="s">
        <v>43</v>
      </c>
      <c r="D42">
        <v>3</v>
      </c>
      <c r="F42">
        <v>3</v>
      </c>
      <c r="G42" t="s">
        <v>138</v>
      </c>
      <c r="H42" t="s">
        <v>74</v>
      </c>
      <c r="I42" t="s">
        <v>75</v>
      </c>
      <c r="J42" t="s">
        <v>142</v>
      </c>
      <c r="K42" t="s">
        <v>63</v>
      </c>
      <c r="L42">
        <v>2</v>
      </c>
      <c r="N42">
        <v>1</v>
      </c>
      <c r="O42" t="s">
        <v>103</v>
      </c>
      <c r="S42" t="s">
        <v>53</v>
      </c>
      <c r="T42">
        <v>2</v>
      </c>
      <c r="U42">
        <v>2</v>
      </c>
      <c r="V42">
        <v>1</v>
      </c>
      <c r="W42" t="s">
        <v>115</v>
      </c>
      <c r="X42" t="s">
        <v>83</v>
      </c>
      <c r="Y42" t="s">
        <v>97</v>
      </c>
      <c r="AA42" t="s">
        <v>33</v>
      </c>
      <c r="AB42">
        <v>1</v>
      </c>
      <c r="AD42">
        <v>1</v>
      </c>
      <c r="AE42" t="s">
        <v>46</v>
      </c>
      <c r="AF42" t="s">
        <v>35</v>
      </c>
      <c r="AG42" t="s">
        <v>36</v>
      </c>
      <c r="AI42">
        <v>14</v>
      </c>
      <c r="AJ42">
        <v>39</v>
      </c>
      <c r="AK42">
        <v>120</v>
      </c>
      <c r="AL42">
        <v>2</v>
      </c>
    </row>
    <row r="43" spans="1:38" x14ac:dyDescent="0.25">
      <c r="A43" t="s">
        <v>238</v>
      </c>
      <c r="B43">
        <v>41</v>
      </c>
      <c r="C43" t="s">
        <v>53</v>
      </c>
      <c r="D43">
        <v>1</v>
      </c>
      <c r="E43">
        <v>1</v>
      </c>
      <c r="F43">
        <v>2</v>
      </c>
      <c r="G43" t="s">
        <v>115</v>
      </c>
      <c r="H43" t="s">
        <v>83</v>
      </c>
      <c r="K43" t="s">
        <v>33</v>
      </c>
      <c r="L43">
        <v>2</v>
      </c>
      <c r="N43">
        <v>2</v>
      </c>
      <c r="O43" t="s">
        <v>65</v>
      </c>
      <c r="P43" t="s">
        <v>35</v>
      </c>
      <c r="Q43" t="s">
        <v>36</v>
      </c>
      <c r="S43" t="s">
        <v>43</v>
      </c>
      <c r="T43">
        <v>3</v>
      </c>
      <c r="V43">
        <v>3</v>
      </c>
      <c r="W43" t="s">
        <v>138</v>
      </c>
      <c r="AA43" t="s">
        <v>38</v>
      </c>
      <c r="AB43">
        <v>1</v>
      </c>
      <c r="AC43">
        <v>1</v>
      </c>
      <c r="AD43">
        <v>1</v>
      </c>
      <c r="AE43" t="s">
        <v>155</v>
      </c>
      <c r="AF43" t="s">
        <v>40</v>
      </c>
      <c r="AG43" t="s">
        <v>157</v>
      </c>
      <c r="AI43">
        <v>12</v>
      </c>
      <c r="AJ43">
        <v>31</v>
      </c>
      <c r="AK43">
        <v>120</v>
      </c>
      <c r="AL43">
        <v>2</v>
      </c>
    </row>
    <row r="44" spans="1:38" x14ac:dyDescent="0.25">
      <c r="A44" t="s">
        <v>239</v>
      </c>
      <c r="B44">
        <v>42</v>
      </c>
      <c r="C44" t="s">
        <v>53</v>
      </c>
      <c r="D44">
        <v>3</v>
      </c>
      <c r="E44">
        <v>1</v>
      </c>
      <c r="F44">
        <v>3</v>
      </c>
      <c r="G44" t="s">
        <v>54</v>
      </c>
      <c r="H44" t="s">
        <v>55</v>
      </c>
      <c r="I44" t="s">
        <v>117</v>
      </c>
      <c r="K44" t="s">
        <v>33</v>
      </c>
      <c r="L44">
        <v>1</v>
      </c>
      <c r="N44">
        <v>1</v>
      </c>
      <c r="O44" t="s">
        <v>46</v>
      </c>
      <c r="S44" t="s">
        <v>45</v>
      </c>
      <c r="T44">
        <v>3</v>
      </c>
      <c r="V44">
        <v>2</v>
      </c>
      <c r="W44" t="s">
        <v>86</v>
      </c>
      <c r="AA44" t="s">
        <v>63</v>
      </c>
      <c r="AB44">
        <v>2</v>
      </c>
      <c r="AD44">
        <v>2</v>
      </c>
      <c r="AE44" t="s">
        <v>103</v>
      </c>
      <c r="AF44" t="s">
        <v>95</v>
      </c>
      <c r="AG44" t="s">
        <v>150</v>
      </c>
      <c r="AI44">
        <v>13</v>
      </c>
      <c r="AJ44">
        <v>73</v>
      </c>
      <c r="AK44">
        <v>120</v>
      </c>
      <c r="AL44">
        <v>2</v>
      </c>
    </row>
    <row r="45" spans="1:38" x14ac:dyDescent="0.25">
      <c r="A45" t="s">
        <v>240</v>
      </c>
      <c r="B45">
        <v>43</v>
      </c>
      <c r="C45" t="s">
        <v>53</v>
      </c>
      <c r="D45">
        <v>3</v>
      </c>
      <c r="E45">
        <v>1</v>
      </c>
      <c r="F45">
        <v>3</v>
      </c>
      <c r="G45" t="s">
        <v>54</v>
      </c>
      <c r="K45" t="s">
        <v>33</v>
      </c>
      <c r="L45">
        <v>2</v>
      </c>
      <c r="N45">
        <v>2</v>
      </c>
      <c r="O45" t="s">
        <v>46</v>
      </c>
      <c r="P45" t="s">
        <v>66</v>
      </c>
      <c r="Q45" t="s">
        <v>135</v>
      </c>
      <c r="R45" t="s">
        <v>136</v>
      </c>
      <c r="S45" t="s">
        <v>45</v>
      </c>
      <c r="T45">
        <v>2</v>
      </c>
      <c r="V45">
        <v>1</v>
      </c>
      <c r="W45" t="s">
        <v>47</v>
      </c>
      <c r="AA45" t="s">
        <v>38</v>
      </c>
      <c r="AB45">
        <v>3</v>
      </c>
      <c r="AC45">
        <v>1</v>
      </c>
      <c r="AD45">
        <v>3</v>
      </c>
      <c r="AE45" t="s">
        <v>155</v>
      </c>
      <c r="AF45" t="s">
        <v>96</v>
      </c>
      <c r="AG45" t="s">
        <v>41</v>
      </c>
      <c r="AI45">
        <v>16</v>
      </c>
      <c r="AJ45">
        <v>44</v>
      </c>
      <c r="AK45">
        <v>120</v>
      </c>
      <c r="AL45">
        <v>2</v>
      </c>
    </row>
    <row r="46" spans="1:38" x14ac:dyDescent="0.25">
      <c r="A46" t="s">
        <v>241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114</v>
      </c>
      <c r="H46" t="s">
        <v>55</v>
      </c>
      <c r="K46" t="s">
        <v>33</v>
      </c>
      <c r="L46">
        <v>3</v>
      </c>
      <c r="N46">
        <v>1</v>
      </c>
      <c r="O46" t="s">
        <v>46</v>
      </c>
      <c r="P46" t="s">
        <v>35</v>
      </c>
      <c r="S46" t="s">
        <v>63</v>
      </c>
      <c r="T46">
        <v>2</v>
      </c>
      <c r="V46">
        <v>2</v>
      </c>
      <c r="W46" t="s">
        <v>103</v>
      </c>
      <c r="AA46" t="s">
        <v>38</v>
      </c>
      <c r="AB46">
        <v>1</v>
      </c>
      <c r="AC46">
        <v>1</v>
      </c>
      <c r="AD46">
        <v>1</v>
      </c>
      <c r="AE46" t="s">
        <v>155</v>
      </c>
      <c r="AF46" t="s">
        <v>40</v>
      </c>
      <c r="AG46" t="s">
        <v>156</v>
      </c>
      <c r="AI46">
        <v>8</v>
      </c>
      <c r="AJ46">
        <v>52</v>
      </c>
      <c r="AK46">
        <v>120</v>
      </c>
      <c r="AL46">
        <v>2</v>
      </c>
    </row>
    <row r="47" spans="1:38" x14ac:dyDescent="0.25">
      <c r="A47" t="s">
        <v>242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54</v>
      </c>
      <c r="H47" t="s">
        <v>55</v>
      </c>
      <c r="I47" t="s">
        <v>117</v>
      </c>
      <c r="K47" t="s">
        <v>43</v>
      </c>
      <c r="L47">
        <v>2</v>
      </c>
      <c r="N47">
        <v>1</v>
      </c>
      <c r="O47" t="s">
        <v>138</v>
      </c>
      <c r="P47" t="s">
        <v>99</v>
      </c>
      <c r="S47" t="s">
        <v>56</v>
      </c>
      <c r="T47">
        <v>1</v>
      </c>
      <c r="V47">
        <v>1</v>
      </c>
      <c r="W47" t="s">
        <v>123</v>
      </c>
      <c r="AA47" t="s">
        <v>48</v>
      </c>
      <c r="AB47">
        <v>3</v>
      </c>
      <c r="AD47">
        <v>1</v>
      </c>
      <c r="AE47" t="s">
        <v>49</v>
      </c>
      <c r="AF47" t="s">
        <v>71</v>
      </c>
      <c r="AI47">
        <v>10</v>
      </c>
      <c r="AJ47">
        <v>43</v>
      </c>
      <c r="AK47">
        <v>120</v>
      </c>
      <c r="AL47">
        <v>2</v>
      </c>
    </row>
    <row r="48" spans="1:38" x14ac:dyDescent="0.25">
      <c r="A48" t="s">
        <v>243</v>
      </c>
      <c r="B48">
        <v>46</v>
      </c>
      <c r="C48" t="s">
        <v>56</v>
      </c>
      <c r="D48">
        <v>1</v>
      </c>
      <c r="F48">
        <v>2</v>
      </c>
      <c r="G48" t="s">
        <v>68</v>
      </c>
      <c r="K48" t="s">
        <v>33</v>
      </c>
      <c r="L48">
        <v>3</v>
      </c>
      <c r="N48">
        <v>3</v>
      </c>
      <c r="O48" t="s">
        <v>46</v>
      </c>
      <c r="P48" t="s">
        <v>133</v>
      </c>
      <c r="Q48" t="s">
        <v>134</v>
      </c>
      <c r="R48" t="s">
        <v>136</v>
      </c>
      <c r="S48" t="s">
        <v>53</v>
      </c>
      <c r="T48">
        <v>1</v>
      </c>
      <c r="U48">
        <v>1</v>
      </c>
      <c r="V48">
        <v>2</v>
      </c>
      <c r="W48" t="s">
        <v>54</v>
      </c>
      <c r="X48" t="s">
        <v>55</v>
      </c>
      <c r="Y48" t="s">
        <v>117</v>
      </c>
      <c r="AA48" t="s">
        <v>43</v>
      </c>
      <c r="AB48">
        <v>3</v>
      </c>
      <c r="AD48">
        <v>3</v>
      </c>
      <c r="AE48" t="s">
        <v>138</v>
      </c>
      <c r="AF48" t="s">
        <v>139</v>
      </c>
      <c r="AI48">
        <v>16</v>
      </c>
      <c r="AJ48">
        <v>62</v>
      </c>
      <c r="AK48">
        <v>120</v>
      </c>
      <c r="AL48">
        <v>2</v>
      </c>
    </row>
    <row r="49" spans="1:38" x14ac:dyDescent="0.25">
      <c r="A49" t="s">
        <v>244</v>
      </c>
      <c r="B49">
        <v>47</v>
      </c>
      <c r="C49" t="s">
        <v>53</v>
      </c>
      <c r="D49">
        <v>2</v>
      </c>
      <c r="E49">
        <v>1</v>
      </c>
      <c r="F49">
        <v>2</v>
      </c>
      <c r="G49" t="s">
        <v>54</v>
      </c>
      <c r="K49" t="s">
        <v>43</v>
      </c>
      <c r="L49">
        <v>2</v>
      </c>
      <c r="N49">
        <v>1</v>
      </c>
      <c r="O49" t="s">
        <v>138</v>
      </c>
      <c r="P49" t="s">
        <v>139</v>
      </c>
      <c r="Q49" t="s">
        <v>140</v>
      </c>
      <c r="R49" t="s">
        <v>141</v>
      </c>
      <c r="S49" t="s">
        <v>56</v>
      </c>
      <c r="T49">
        <v>1</v>
      </c>
      <c r="V49">
        <v>1</v>
      </c>
      <c r="W49" t="s">
        <v>123</v>
      </c>
      <c r="AA49" t="s">
        <v>45</v>
      </c>
      <c r="AB49">
        <v>3</v>
      </c>
      <c r="AD49">
        <v>1</v>
      </c>
      <c r="AE49" t="s">
        <v>47</v>
      </c>
      <c r="AI49">
        <v>8</v>
      </c>
      <c r="AJ49">
        <v>33</v>
      </c>
      <c r="AK49">
        <v>120</v>
      </c>
      <c r="AL49">
        <v>2</v>
      </c>
    </row>
    <row r="50" spans="1:38" x14ac:dyDescent="0.25">
      <c r="A50" t="s">
        <v>245</v>
      </c>
      <c r="B50">
        <v>48</v>
      </c>
      <c r="C50" t="s">
        <v>53</v>
      </c>
      <c r="D50">
        <v>3</v>
      </c>
      <c r="E50">
        <v>1</v>
      </c>
      <c r="F50">
        <v>1</v>
      </c>
      <c r="G50" t="s">
        <v>54</v>
      </c>
      <c r="H50" t="s">
        <v>83</v>
      </c>
      <c r="I50" t="s">
        <v>97</v>
      </c>
      <c r="J50" t="s">
        <v>98</v>
      </c>
      <c r="K50" t="s">
        <v>43</v>
      </c>
      <c r="L50">
        <v>2</v>
      </c>
      <c r="N50">
        <v>1</v>
      </c>
      <c r="O50" t="s">
        <v>138</v>
      </c>
      <c r="P50" t="s">
        <v>139</v>
      </c>
      <c r="S50" t="s">
        <v>56</v>
      </c>
      <c r="T50">
        <v>1</v>
      </c>
      <c r="V50">
        <v>2</v>
      </c>
      <c r="W50" t="s">
        <v>123</v>
      </c>
      <c r="X50" t="s">
        <v>69</v>
      </c>
      <c r="AA50" t="s">
        <v>63</v>
      </c>
      <c r="AB50">
        <v>2</v>
      </c>
      <c r="AD50">
        <v>3</v>
      </c>
      <c r="AE50" t="s">
        <v>103</v>
      </c>
      <c r="AF50" t="s">
        <v>149</v>
      </c>
      <c r="AI50">
        <v>13</v>
      </c>
      <c r="AJ50">
        <v>47</v>
      </c>
      <c r="AK50">
        <v>120</v>
      </c>
      <c r="AL50">
        <v>2</v>
      </c>
    </row>
    <row r="51" spans="1:38" x14ac:dyDescent="0.25">
      <c r="A51" t="s">
        <v>246</v>
      </c>
      <c r="B51">
        <v>49</v>
      </c>
      <c r="C51" t="s">
        <v>56</v>
      </c>
      <c r="D51">
        <v>3</v>
      </c>
      <c r="F51">
        <v>1</v>
      </c>
      <c r="G51" t="s">
        <v>123</v>
      </c>
      <c r="H51" t="s">
        <v>125</v>
      </c>
      <c r="K51" t="s">
        <v>38</v>
      </c>
      <c r="L51">
        <v>1</v>
      </c>
      <c r="M51">
        <v>1</v>
      </c>
      <c r="N51">
        <v>3</v>
      </c>
      <c r="O51" t="s">
        <v>39</v>
      </c>
      <c r="P51" t="s">
        <v>70</v>
      </c>
      <c r="Q51" t="s">
        <v>157</v>
      </c>
      <c r="R51" t="s">
        <v>42</v>
      </c>
      <c r="S51" t="s">
        <v>53</v>
      </c>
      <c r="T51">
        <v>2</v>
      </c>
      <c r="U51">
        <v>1</v>
      </c>
      <c r="V51">
        <v>3</v>
      </c>
      <c r="W51" t="s">
        <v>54</v>
      </c>
      <c r="X51" t="s">
        <v>83</v>
      </c>
      <c r="AA51" t="s">
        <v>43</v>
      </c>
      <c r="AB51">
        <v>1</v>
      </c>
      <c r="AD51">
        <v>1</v>
      </c>
      <c r="AE51" t="s">
        <v>138</v>
      </c>
      <c r="AI51">
        <v>12</v>
      </c>
      <c r="AJ51">
        <v>52</v>
      </c>
      <c r="AK51">
        <v>120</v>
      </c>
      <c r="AL51">
        <v>2</v>
      </c>
    </row>
    <row r="52" spans="1:38" x14ac:dyDescent="0.25">
      <c r="A52" t="s">
        <v>247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114</v>
      </c>
      <c r="H52" t="s">
        <v>116</v>
      </c>
      <c r="K52" t="s">
        <v>43</v>
      </c>
      <c r="L52">
        <v>3</v>
      </c>
      <c r="N52">
        <v>3</v>
      </c>
      <c r="O52" t="s">
        <v>138</v>
      </c>
      <c r="P52" t="s">
        <v>99</v>
      </c>
      <c r="Q52" t="s">
        <v>140</v>
      </c>
      <c r="S52" t="s">
        <v>48</v>
      </c>
      <c r="T52">
        <v>3</v>
      </c>
      <c r="V52">
        <v>2</v>
      </c>
      <c r="W52" t="s">
        <v>129</v>
      </c>
      <c r="AA52" t="s">
        <v>33</v>
      </c>
      <c r="AB52">
        <v>3</v>
      </c>
      <c r="AD52">
        <v>3</v>
      </c>
      <c r="AE52" t="s">
        <v>46</v>
      </c>
      <c r="AF52" t="s">
        <v>66</v>
      </c>
      <c r="AI52">
        <v>15</v>
      </c>
      <c r="AJ52">
        <v>41</v>
      </c>
      <c r="AK52">
        <v>120</v>
      </c>
      <c r="AL52">
        <v>2</v>
      </c>
    </row>
    <row r="53" spans="1:38" x14ac:dyDescent="0.25">
      <c r="A53" s="4" t="s">
        <v>248</v>
      </c>
      <c r="B53">
        <v>51</v>
      </c>
      <c r="C53" t="s">
        <v>48</v>
      </c>
      <c r="D53">
        <v>1</v>
      </c>
      <c r="F53">
        <v>1</v>
      </c>
      <c r="G53" t="s">
        <v>129</v>
      </c>
      <c r="H53" t="s">
        <v>50</v>
      </c>
      <c r="I53" t="s">
        <v>51</v>
      </c>
      <c r="K53" t="s">
        <v>45</v>
      </c>
      <c r="L53">
        <v>2</v>
      </c>
      <c r="N53">
        <v>1</v>
      </c>
      <c r="O53" t="s">
        <v>86</v>
      </c>
      <c r="P53" t="s">
        <v>76</v>
      </c>
      <c r="Q53" t="s">
        <v>93</v>
      </c>
      <c r="S53" t="s">
        <v>53</v>
      </c>
      <c r="T53">
        <v>1</v>
      </c>
      <c r="U53">
        <v>1</v>
      </c>
      <c r="V53">
        <v>2</v>
      </c>
      <c r="W53" t="s">
        <v>54</v>
      </c>
      <c r="AA53" t="s">
        <v>43</v>
      </c>
      <c r="AB53">
        <v>1</v>
      </c>
      <c r="AD53">
        <v>1</v>
      </c>
      <c r="AE53" t="s">
        <v>138</v>
      </c>
      <c r="AF53" t="s">
        <v>74</v>
      </c>
      <c r="AI53">
        <v>7</v>
      </c>
      <c r="AJ53">
        <v>33</v>
      </c>
      <c r="AK53">
        <v>120</v>
      </c>
      <c r="AL53">
        <v>2</v>
      </c>
    </row>
    <row r="54" spans="1:38" x14ac:dyDescent="0.25">
      <c r="A54" t="s">
        <v>249</v>
      </c>
      <c r="B54">
        <v>52</v>
      </c>
      <c r="C54" t="s">
        <v>48</v>
      </c>
      <c r="D54">
        <v>2</v>
      </c>
      <c r="F54">
        <v>1</v>
      </c>
      <c r="G54" t="s">
        <v>49</v>
      </c>
      <c r="K54" t="s">
        <v>63</v>
      </c>
      <c r="L54">
        <v>3</v>
      </c>
      <c r="N54">
        <v>3</v>
      </c>
      <c r="O54" t="s">
        <v>103</v>
      </c>
      <c r="P54" t="s">
        <v>149</v>
      </c>
      <c r="Q54" t="s">
        <v>104</v>
      </c>
      <c r="R54" t="s">
        <v>153</v>
      </c>
      <c r="S54" t="s">
        <v>53</v>
      </c>
      <c r="T54">
        <v>1</v>
      </c>
      <c r="U54">
        <v>1</v>
      </c>
      <c r="V54">
        <v>1</v>
      </c>
      <c r="W54" t="s">
        <v>54</v>
      </c>
      <c r="X54" t="s">
        <v>116</v>
      </c>
      <c r="Y54" t="s">
        <v>97</v>
      </c>
      <c r="AA54" t="s">
        <v>43</v>
      </c>
      <c r="AB54">
        <v>3</v>
      </c>
      <c r="AD54">
        <v>3</v>
      </c>
      <c r="AE54" t="s">
        <v>138</v>
      </c>
      <c r="AF54" t="s">
        <v>74</v>
      </c>
      <c r="AG54" t="s">
        <v>75</v>
      </c>
      <c r="AH54" t="s">
        <v>101</v>
      </c>
      <c r="AI54">
        <v>18</v>
      </c>
      <c r="AJ54">
        <v>63</v>
      </c>
      <c r="AK54">
        <v>120</v>
      </c>
      <c r="AL54">
        <v>2</v>
      </c>
    </row>
    <row r="55" spans="1:38" x14ac:dyDescent="0.25">
      <c r="A55" t="s">
        <v>250</v>
      </c>
      <c r="B55">
        <v>53</v>
      </c>
      <c r="C55" t="s">
        <v>48</v>
      </c>
      <c r="D55">
        <v>1</v>
      </c>
      <c r="F55">
        <v>1</v>
      </c>
      <c r="G55" t="s">
        <v>129</v>
      </c>
      <c r="H55" t="s">
        <v>50</v>
      </c>
      <c r="I55" t="s">
        <v>90</v>
      </c>
      <c r="K55" t="s">
        <v>38</v>
      </c>
      <c r="L55">
        <v>1</v>
      </c>
      <c r="M55">
        <v>3</v>
      </c>
      <c r="N55">
        <v>3</v>
      </c>
      <c r="O55" t="s">
        <v>155</v>
      </c>
      <c r="P55" t="s">
        <v>70</v>
      </c>
      <c r="Q55" t="s">
        <v>157</v>
      </c>
      <c r="S55" t="s">
        <v>53</v>
      </c>
      <c r="T55">
        <v>1</v>
      </c>
      <c r="U55">
        <v>1</v>
      </c>
      <c r="V55">
        <v>1</v>
      </c>
      <c r="W55" t="s">
        <v>54</v>
      </c>
      <c r="AA55" t="s">
        <v>43</v>
      </c>
      <c r="AB55">
        <v>3</v>
      </c>
      <c r="AD55">
        <v>1</v>
      </c>
      <c r="AE55" t="s">
        <v>138</v>
      </c>
      <c r="AF55" t="s">
        <v>99</v>
      </c>
      <c r="AG55" t="s">
        <v>140</v>
      </c>
      <c r="AI55">
        <v>12</v>
      </c>
      <c r="AJ55">
        <v>47</v>
      </c>
      <c r="AK55">
        <v>120</v>
      </c>
      <c r="AL55">
        <v>2</v>
      </c>
    </row>
    <row r="56" spans="1:38" x14ac:dyDescent="0.25">
      <c r="A56" t="s">
        <v>251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115</v>
      </c>
      <c r="H56" t="s">
        <v>55</v>
      </c>
      <c r="K56" t="s">
        <v>43</v>
      </c>
      <c r="L56">
        <v>3</v>
      </c>
      <c r="N56">
        <v>1</v>
      </c>
      <c r="O56" t="s">
        <v>138</v>
      </c>
      <c r="P56" t="s">
        <v>74</v>
      </c>
      <c r="S56" t="s">
        <v>33</v>
      </c>
      <c r="T56">
        <v>2</v>
      </c>
      <c r="V56">
        <v>3</v>
      </c>
      <c r="W56" t="s">
        <v>46</v>
      </c>
      <c r="AA56" t="s">
        <v>45</v>
      </c>
      <c r="AB56">
        <v>2</v>
      </c>
      <c r="AD56">
        <v>1</v>
      </c>
      <c r="AE56" t="s">
        <v>47</v>
      </c>
      <c r="AI56">
        <v>8</v>
      </c>
      <c r="AJ56">
        <v>44</v>
      </c>
      <c r="AK56">
        <v>120</v>
      </c>
      <c r="AL56">
        <v>2</v>
      </c>
    </row>
    <row r="57" spans="1:38" x14ac:dyDescent="0.25">
      <c r="A57" t="s">
        <v>252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54</v>
      </c>
      <c r="K57" t="s">
        <v>43</v>
      </c>
      <c r="L57">
        <v>3</v>
      </c>
      <c r="N57">
        <v>3</v>
      </c>
      <c r="O57" t="s">
        <v>138</v>
      </c>
      <c r="P57" t="s">
        <v>99</v>
      </c>
      <c r="Q57" t="s">
        <v>75</v>
      </c>
      <c r="R57" t="s">
        <v>141</v>
      </c>
      <c r="S57" t="s">
        <v>33</v>
      </c>
      <c r="T57">
        <v>3</v>
      </c>
      <c r="V57">
        <v>1</v>
      </c>
      <c r="W57" t="s">
        <v>65</v>
      </c>
      <c r="AA57" t="s">
        <v>63</v>
      </c>
      <c r="AB57">
        <v>3</v>
      </c>
      <c r="AD57">
        <v>2</v>
      </c>
      <c r="AE57" t="s">
        <v>148</v>
      </c>
      <c r="AF57" t="s">
        <v>149</v>
      </c>
      <c r="AG57" t="s">
        <v>151</v>
      </c>
      <c r="AI57">
        <v>15</v>
      </c>
      <c r="AJ57">
        <v>51</v>
      </c>
      <c r="AK57">
        <v>120</v>
      </c>
      <c r="AL57">
        <v>2</v>
      </c>
    </row>
    <row r="58" spans="1:38" x14ac:dyDescent="0.25">
      <c r="A58" t="s">
        <v>253</v>
      </c>
      <c r="B58">
        <v>56</v>
      </c>
      <c r="C58" t="s">
        <v>53</v>
      </c>
      <c r="D58">
        <v>1</v>
      </c>
      <c r="E58">
        <v>1</v>
      </c>
      <c r="F58">
        <v>3</v>
      </c>
      <c r="G58" t="s">
        <v>54</v>
      </c>
      <c r="H58" t="s">
        <v>55</v>
      </c>
      <c r="K58" t="s">
        <v>43</v>
      </c>
      <c r="L58">
        <v>1</v>
      </c>
      <c r="N58">
        <v>1</v>
      </c>
      <c r="O58" t="s">
        <v>138</v>
      </c>
      <c r="P58" t="s">
        <v>139</v>
      </c>
      <c r="Q58" t="s">
        <v>140</v>
      </c>
      <c r="S58" t="s">
        <v>33</v>
      </c>
      <c r="T58">
        <v>2</v>
      </c>
      <c r="V58">
        <v>1</v>
      </c>
      <c r="W58" t="s">
        <v>65</v>
      </c>
      <c r="AA58" t="s">
        <v>38</v>
      </c>
      <c r="AB58">
        <v>1</v>
      </c>
      <c r="AC58">
        <v>1</v>
      </c>
      <c r="AD58">
        <v>1</v>
      </c>
      <c r="AE58" t="s">
        <v>39</v>
      </c>
      <c r="AF58" t="s">
        <v>70</v>
      </c>
      <c r="AG58" t="s">
        <v>156</v>
      </c>
      <c r="AI58">
        <v>8</v>
      </c>
      <c r="AJ58">
        <v>36</v>
      </c>
      <c r="AK58">
        <v>120</v>
      </c>
      <c r="AL58">
        <v>2</v>
      </c>
    </row>
    <row r="59" spans="1:38" x14ac:dyDescent="0.25">
      <c r="A59" t="s">
        <v>254</v>
      </c>
      <c r="B59">
        <v>57</v>
      </c>
      <c r="C59" t="s">
        <v>53</v>
      </c>
      <c r="D59">
        <v>3</v>
      </c>
      <c r="E59">
        <v>3</v>
      </c>
      <c r="F59">
        <v>3</v>
      </c>
      <c r="G59" t="s">
        <v>54</v>
      </c>
      <c r="H59" t="s">
        <v>83</v>
      </c>
      <c r="I59" t="s">
        <v>117</v>
      </c>
      <c r="J59" t="s">
        <v>98</v>
      </c>
      <c r="K59" t="s">
        <v>43</v>
      </c>
      <c r="L59">
        <v>1</v>
      </c>
      <c r="N59">
        <v>2</v>
      </c>
      <c r="O59" t="s">
        <v>138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3</v>
      </c>
      <c r="AD59">
        <v>3</v>
      </c>
      <c r="AE59" t="s">
        <v>103</v>
      </c>
      <c r="AF59" t="s">
        <v>95</v>
      </c>
      <c r="AG59" t="s">
        <v>150</v>
      </c>
      <c r="AH59" t="s">
        <v>152</v>
      </c>
      <c r="AI59">
        <v>20</v>
      </c>
      <c r="AJ59">
        <v>77</v>
      </c>
      <c r="AK59">
        <v>120</v>
      </c>
      <c r="AL59">
        <v>2</v>
      </c>
    </row>
    <row r="60" spans="1:38" x14ac:dyDescent="0.25">
      <c r="A60" t="s">
        <v>255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54</v>
      </c>
      <c r="H60" t="s">
        <v>55</v>
      </c>
      <c r="I60" t="s">
        <v>105</v>
      </c>
      <c r="K60" t="s">
        <v>43</v>
      </c>
      <c r="L60">
        <v>2</v>
      </c>
      <c r="N60">
        <v>1</v>
      </c>
      <c r="O60" t="s">
        <v>138</v>
      </c>
      <c r="P60" t="s">
        <v>99</v>
      </c>
      <c r="Q60" t="s">
        <v>100</v>
      </c>
      <c r="S60" t="s">
        <v>45</v>
      </c>
      <c r="T60">
        <v>3</v>
      </c>
      <c r="V60">
        <v>1</v>
      </c>
      <c r="W60" t="s">
        <v>47</v>
      </c>
      <c r="AA60" t="s">
        <v>38</v>
      </c>
      <c r="AB60">
        <v>2</v>
      </c>
      <c r="AC60">
        <v>1</v>
      </c>
      <c r="AD60">
        <v>3</v>
      </c>
      <c r="AE60" t="s">
        <v>155</v>
      </c>
      <c r="AF60" t="s">
        <v>96</v>
      </c>
      <c r="AI60">
        <v>12</v>
      </c>
      <c r="AJ60">
        <v>29</v>
      </c>
      <c r="AK60">
        <v>120</v>
      </c>
      <c r="AL60">
        <v>2</v>
      </c>
    </row>
    <row r="61" spans="1:38" x14ac:dyDescent="0.25">
      <c r="A61" t="s">
        <v>256</v>
      </c>
      <c r="B61">
        <v>59</v>
      </c>
      <c r="C61" t="s">
        <v>63</v>
      </c>
      <c r="D61">
        <v>1</v>
      </c>
      <c r="F61">
        <v>1</v>
      </c>
      <c r="G61" t="s">
        <v>103</v>
      </c>
      <c r="K61" t="s">
        <v>38</v>
      </c>
      <c r="L61">
        <v>3</v>
      </c>
      <c r="M61">
        <v>1</v>
      </c>
      <c r="N61">
        <v>2</v>
      </c>
      <c r="O61" t="s">
        <v>39</v>
      </c>
      <c r="P61" t="s">
        <v>70</v>
      </c>
      <c r="S61" t="s">
        <v>53</v>
      </c>
      <c r="T61">
        <v>1</v>
      </c>
      <c r="U61">
        <v>1</v>
      </c>
      <c r="V61">
        <v>1</v>
      </c>
      <c r="W61" t="s">
        <v>54</v>
      </c>
      <c r="AA61" t="s">
        <v>43</v>
      </c>
      <c r="AB61">
        <v>1</v>
      </c>
      <c r="AD61">
        <v>1</v>
      </c>
      <c r="AE61" t="s">
        <v>138</v>
      </c>
      <c r="AF61" t="s">
        <v>139</v>
      </c>
      <c r="AI61">
        <v>5</v>
      </c>
      <c r="AJ61">
        <v>55</v>
      </c>
      <c r="AK61">
        <v>120</v>
      </c>
      <c r="AL61">
        <v>2</v>
      </c>
    </row>
    <row r="62" spans="1:38" x14ac:dyDescent="0.25">
      <c r="A62" t="s">
        <v>257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H62" t="s">
        <v>55</v>
      </c>
      <c r="K62" t="s">
        <v>45</v>
      </c>
      <c r="L62">
        <v>3</v>
      </c>
      <c r="N62">
        <v>1</v>
      </c>
      <c r="O62" t="s">
        <v>47</v>
      </c>
      <c r="S62" t="s">
        <v>56</v>
      </c>
      <c r="T62">
        <v>1</v>
      </c>
      <c r="V62">
        <v>2</v>
      </c>
      <c r="W62" t="s">
        <v>57</v>
      </c>
      <c r="X62" t="s">
        <v>125</v>
      </c>
      <c r="AA62" t="s">
        <v>48</v>
      </c>
      <c r="AB62">
        <v>1</v>
      </c>
      <c r="AD62">
        <v>2</v>
      </c>
      <c r="AE62" t="s">
        <v>49</v>
      </c>
      <c r="AF62" t="s">
        <v>84</v>
      </c>
      <c r="AI62">
        <v>8</v>
      </c>
      <c r="AJ62">
        <v>39</v>
      </c>
      <c r="AK62">
        <v>120</v>
      </c>
      <c r="AL62">
        <v>2</v>
      </c>
    </row>
    <row r="63" spans="1:38" x14ac:dyDescent="0.25">
      <c r="A63" t="s">
        <v>258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K63" t="s">
        <v>45</v>
      </c>
      <c r="L63">
        <v>3</v>
      </c>
      <c r="N63">
        <v>1</v>
      </c>
      <c r="O63" t="s">
        <v>86</v>
      </c>
      <c r="P63" t="s">
        <v>76</v>
      </c>
      <c r="Q63" t="s">
        <v>102</v>
      </c>
      <c r="S63" t="s">
        <v>56</v>
      </c>
      <c r="T63">
        <v>2</v>
      </c>
      <c r="V63">
        <v>3</v>
      </c>
      <c r="W63" t="s">
        <v>57</v>
      </c>
      <c r="AA63" t="s">
        <v>33</v>
      </c>
      <c r="AB63">
        <v>1</v>
      </c>
      <c r="AD63">
        <v>1</v>
      </c>
      <c r="AE63" t="s">
        <v>46</v>
      </c>
      <c r="AF63" t="s">
        <v>35</v>
      </c>
      <c r="AI63">
        <v>8</v>
      </c>
      <c r="AJ63">
        <v>62</v>
      </c>
      <c r="AK63">
        <v>120</v>
      </c>
      <c r="AL63">
        <v>2</v>
      </c>
    </row>
    <row r="64" spans="1:38" x14ac:dyDescent="0.25">
      <c r="A64" t="s">
        <v>259</v>
      </c>
      <c r="B64">
        <v>62</v>
      </c>
      <c r="C64" t="s">
        <v>53</v>
      </c>
      <c r="D64">
        <v>3</v>
      </c>
      <c r="E64">
        <v>1</v>
      </c>
      <c r="F64">
        <v>2</v>
      </c>
      <c r="G64" t="s">
        <v>54</v>
      </c>
      <c r="K64" t="s">
        <v>45</v>
      </c>
      <c r="L64">
        <v>3</v>
      </c>
      <c r="N64">
        <v>1</v>
      </c>
      <c r="O64" t="s">
        <v>86</v>
      </c>
      <c r="S64" t="s">
        <v>56</v>
      </c>
      <c r="T64">
        <v>1</v>
      </c>
      <c r="V64">
        <v>2</v>
      </c>
      <c r="W64" t="s">
        <v>57</v>
      </c>
      <c r="AA64" t="s">
        <v>43</v>
      </c>
      <c r="AB64">
        <v>2</v>
      </c>
      <c r="AD64">
        <v>3</v>
      </c>
      <c r="AE64" t="s">
        <v>138</v>
      </c>
      <c r="AI64">
        <v>9</v>
      </c>
      <c r="AJ64">
        <v>22</v>
      </c>
      <c r="AK64">
        <v>120</v>
      </c>
      <c r="AL64">
        <v>2</v>
      </c>
    </row>
    <row r="65" spans="1:38" x14ac:dyDescent="0.25">
      <c r="A65" t="s">
        <v>260</v>
      </c>
      <c r="B65">
        <v>63</v>
      </c>
      <c r="C65" t="s">
        <v>53</v>
      </c>
      <c r="D65">
        <v>3</v>
      </c>
      <c r="E65">
        <v>1</v>
      </c>
      <c r="F65">
        <v>1</v>
      </c>
      <c r="G65" t="s">
        <v>54</v>
      </c>
      <c r="H65" t="s">
        <v>55</v>
      </c>
      <c r="K65" t="s">
        <v>45</v>
      </c>
      <c r="L65">
        <v>3</v>
      </c>
      <c r="N65">
        <v>3</v>
      </c>
      <c r="O65" t="s">
        <v>86</v>
      </c>
      <c r="P65" t="s">
        <v>76</v>
      </c>
      <c r="Q65" t="s">
        <v>93</v>
      </c>
      <c r="S65" t="s">
        <v>56</v>
      </c>
      <c r="T65">
        <v>1</v>
      </c>
      <c r="V65">
        <v>1</v>
      </c>
      <c r="W65" t="s">
        <v>57</v>
      </c>
      <c r="X65" t="s">
        <v>125</v>
      </c>
      <c r="AA65" t="s">
        <v>63</v>
      </c>
      <c r="AB65">
        <v>3</v>
      </c>
      <c r="AD65">
        <v>2</v>
      </c>
      <c r="AE65" t="s">
        <v>72</v>
      </c>
      <c r="AF65" t="s">
        <v>149</v>
      </c>
      <c r="AG65" t="s">
        <v>151</v>
      </c>
      <c r="AI65">
        <v>15</v>
      </c>
      <c r="AJ65">
        <v>53</v>
      </c>
      <c r="AK65">
        <v>120</v>
      </c>
      <c r="AL65">
        <v>2</v>
      </c>
    </row>
    <row r="66" spans="1:38" x14ac:dyDescent="0.25">
      <c r="A66" t="s">
        <v>261</v>
      </c>
      <c r="B66">
        <v>64</v>
      </c>
      <c r="C66" t="s">
        <v>56</v>
      </c>
      <c r="D66">
        <v>2</v>
      </c>
      <c r="F66">
        <v>1</v>
      </c>
      <c r="G66" t="s">
        <v>57</v>
      </c>
      <c r="K66" t="s">
        <v>38</v>
      </c>
      <c r="L66">
        <v>2</v>
      </c>
      <c r="M66">
        <v>1</v>
      </c>
      <c r="N66">
        <v>1</v>
      </c>
      <c r="O66" t="s">
        <v>155</v>
      </c>
      <c r="S66" t="s">
        <v>53</v>
      </c>
      <c r="T66">
        <v>1</v>
      </c>
      <c r="U66">
        <v>1</v>
      </c>
      <c r="V66">
        <v>1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86</v>
      </c>
      <c r="AI66">
        <v>5</v>
      </c>
      <c r="AJ66">
        <v>32</v>
      </c>
      <c r="AK66">
        <v>120</v>
      </c>
      <c r="AL66">
        <v>2</v>
      </c>
    </row>
    <row r="67" spans="1:38" x14ac:dyDescent="0.25">
      <c r="A67" t="s">
        <v>262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H67" t="s">
        <v>116</v>
      </c>
      <c r="I67" t="s">
        <v>97</v>
      </c>
      <c r="J67" t="s">
        <v>119</v>
      </c>
      <c r="K67" t="s">
        <v>45</v>
      </c>
      <c r="L67">
        <v>3</v>
      </c>
      <c r="N67">
        <v>3</v>
      </c>
      <c r="O67" t="s">
        <v>47</v>
      </c>
      <c r="P67" t="s">
        <v>144</v>
      </c>
      <c r="Q67" t="s">
        <v>93</v>
      </c>
      <c r="S67" t="s">
        <v>48</v>
      </c>
      <c r="T67">
        <v>3</v>
      </c>
      <c r="V67">
        <v>1</v>
      </c>
      <c r="W67" t="s">
        <v>49</v>
      </c>
      <c r="X67" t="s">
        <v>84</v>
      </c>
      <c r="Y67" t="s">
        <v>90</v>
      </c>
      <c r="Z67" t="s">
        <v>52</v>
      </c>
      <c r="AA67" t="s">
        <v>33</v>
      </c>
      <c r="AB67">
        <v>1</v>
      </c>
      <c r="AD67">
        <v>1</v>
      </c>
      <c r="AE67" t="s">
        <v>46</v>
      </c>
      <c r="AI67">
        <v>14</v>
      </c>
      <c r="AJ67">
        <v>56</v>
      </c>
      <c r="AK67">
        <v>120</v>
      </c>
      <c r="AL67">
        <v>2</v>
      </c>
    </row>
    <row r="68" spans="1:38" x14ac:dyDescent="0.25">
      <c r="A68" t="s">
        <v>263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1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Y68" t="s">
        <v>130</v>
      </c>
      <c r="AA68" t="s">
        <v>43</v>
      </c>
      <c r="AB68">
        <v>1</v>
      </c>
      <c r="AD68">
        <v>1</v>
      </c>
      <c r="AE68" t="s">
        <v>138</v>
      </c>
      <c r="AI68">
        <v>4</v>
      </c>
      <c r="AJ68">
        <v>24</v>
      </c>
      <c r="AK68">
        <v>120</v>
      </c>
      <c r="AL68">
        <v>2</v>
      </c>
    </row>
    <row r="69" spans="1:38" x14ac:dyDescent="0.25">
      <c r="A69" t="s">
        <v>264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54</v>
      </c>
      <c r="K69" t="s">
        <v>45</v>
      </c>
      <c r="L69">
        <v>3</v>
      </c>
      <c r="N69">
        <v>1</v>
      </c>
      <c r="O69" t="s">
        <v>86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1</v>
      </c>
      <c r="AD69">
        <v>1</v>
      </c>
      <c r="AE69" t="s">
        <v>103</v>
      </c>
      <c r="AI69">
        <v>2</v>
      </c>
      <c r="AJ69">
        <v>31</v>
      </c>
      <c r="AK69">
        <v>120</v>
      </c>
      <c r="AL69">
        <v>2</v>
      </c>
    </row>
    <row r="70" spans="1:38" x14ac:dyDescent="0.25">
      <c r="A70" t="s">
        <v>265</v>
      </c>
      <c r="B70">
        <v>68</v>
      </c>
      <c r="C70" t="s">
        <v>48</v>
      </c>
      <c r="D70">
        <v>1</v>
      </c>
      <c r="F70">
        <v>1</v>
      </c>
      <c r="G70" t="s">
        <v>49</v>
      </c>
      <c r="H70" t="s">
        <v>50</v>
      </c>
      <c r="I70" t="s">
        <v>90</v>
      </c>
      <c r="J70" t="s">
        <v>52</v>
      </c>
      <c r="K70" t="s">
        <v>38</v>
      </c>
      <c r="L70">
        <v>3</v>
      </c>
      <c r="M70">
        <v>2</v>
      </c>
      <c r="N70">
        <v>2</v>
      </c>
      <c r="O70" t="s">
        <v>67</v>
      </c>
      <c r="P70" t="s">
        <v>96</v>
      </c>
      <c r="Q70" t="s">
        <v>157</v>
      </c>
      <c r="R70" t="s">
        <v>158</v>
      </c>
      <c r="S70" t="s">
        <v>53</v>
      </c>
      <c r="T70">
        <v>3</v>
      </c>
      <c r="U70">
        <v>1</v>
      </c>
      <c r="V70">
        <v>3</v>
      </c>
      <c r="W70" t="s">
        <v>54</v>
      </c>
      <c r="X70" t="s">
        <v>83</v>
      </c>
      <c r="AA70" t="s">
        <v>45</v>
      </c>
      <c r="AB70">
        <v>2</v>
      </c>
      <c r="AD70">
        <v>1</v>
      </c>
      <c r="AE70" t="s">
        <v>86</v>
      </c>
      <c r="AI70">
        <v>16</v>
      </c>
      <c r="AJ70">
        <v>46</v>
      </c>
      <c r="AK70">
        <v>120</v>
      </c>
      <c r="AL70">
        <v>2</v>
      </c>
    </row>
    <row r="71" spans="1:38" x14ac:dyDescent="0.25">
      <c r="A71" t="s">
        <v>266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115</v>
      </c>
      <c r="H71" t="s">
        <v>116</v>
      </c>
      <c r="K71" t="s">
        <v>45</v>
      </c>
      <c r="L71">
        <v>3</v>
      </c>
      <c r="N71">
        <v>3</v>
      </c>
      <c r="O71" t="s">
        <v>143</v>
      </c>
      <c r="P71" t="s">
        <v>76</v>
      </c>
      <c r="Q71" t="s">
        <v>145</v>
      </c>
      <c r="S71" t="s">
        <v>33</v>
      </c>
      <c r="T71">
        <v>1</v>
      </c>
      <c r="V71">
        <v>3</v>
      </c>
      <c r="W71" t="s">
        <v>46</v>
      </c>
      <c r="X71" t="s">
        <v>66</v>
      </c>
      <c r="AA71" t="s">
        <v>43</v>
      </c>
      <c r="AB71">
        <v>2</v>
      </c>
      <c r="AD71">
        <v>3</v>
      </c>
      <c r="AE71" t="s">
        <v>138</v>
      </c>
      <c r="AF71" t="s">
        <v>74</v>
      </c>
      <c r="AG71" t="s">
        <v>75</v>
      </c>
      <c r="AI71">
        <v>15</v>
      </c>
      <c r="AJ71">
        <v>54</v>
      </c>
      <c r="AK71">
        <v>120</v>
      </c>
      <c r="AL71">
        <v>2</v>
      </c>
    </row>
    <row r="72" spans="1:38" x14ac:dyDescent="0.25">
      <c r="A72" t="s">
        <v>267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K72" t="s">
        <v>45</v>
      </c>
      <c r="L72">
        <v>2</v>
      </c>
      <c r="N72">
        <v>1</v>
      </c>
      <c r="O72" t="s">
        <v>47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2</v>
      </c>
      <c r="AD72">
        <v>1</v>
      </c>
      <c r="AE72" t="s">
        <v>103</v>
      </c>
      <c r="AI72">
        <v>4</v>
      </c>
      <c r="AJ72">
        <v>23</v>
      </c>
      <c r="AK72">
        <v>120</v>
      </c>
      <c r="AL72">
        <v>2</v>
      </c>
    </row>
    <row r="73" spans="1:38" x14ac:dyDescent="0.25">
      <c r="A73" t="s">
        <v>268</v>
      </c>
      <c r="B73">
        <v>71</v>
      </c>
      <c r="C73" t="s">
        <v>53</v>
      </c>
      <c r="D73">
        <v>3</v>
      </c>
      <c r="E73">
        <v>2</v>
      </c>
      <c r="F73">
        <v>1</v>
      </c>
      <c r="G73" t="s">
        <v>54</v>
      </c>
      <c r="H73" t="s">
        <v>55</v>
      </c>
      <c r="I73" t="s">
        <v>97</v>
      </c>
      <c r="K73" t="s">
        <v>45</v>
      </c>
      <c r="L73">
        <v>2</v>
      </c>
      <c r="N73">
        <v>1</v>
      </c>
      <c r="O73" t="s">
        <v>143</v>
      </c>
      <c r="S73" t="s">
        <v>33</v>
      </c>
      <c r="T73">
        <v>2</v>
      </c>
      <c r="V73">
        <v>2</v>
      </c>
      <c r="W73" t="s">
        <v>46</v>
      </c>
      <c r="AA73" t="s">
        <v>38</v>
      </c>
      <c r="AB73">
        <v>3</v>
      </c>
      <c r="AC73">
        <v>1</v>
      </c>
      <c r="AD73">
        <v>3</v>
      </c>
      <c r="AE73" t="s">
        <v>39</v>
      </c>
      <c r="AF73" t="s">
        <v>70</v>
      </c>
      <c r="AG73" t="s">
        <v>157</v>
      </c>
      <c r="AH73" t="s">
        <v>159</v>
      </c>
      <c r="AI73">
        <v>15</v>
      </c>
      <c r="AJ73">
        <v>39</v>
      </c>
      <c r="AK73">
        <v>120</v>
      </c>
      <c r="AL73">
        <v>2</v>
      </c>
    </row>
    <row r="74" spans="1:38" x14ac:dyDescent="0.25">
      <c r="A74" t="s">
        <v>269</v>
      </c>
      <c r="B74">
        <v>72</v>
      </c>
      <c r="C74" t="s">
        <v>53</v>
      </c>
      <c r="D74">
        <v>2</v>
      </c>
      <c r="E74">
        <v>1</v>
      </c>
      <c r="F74">
        <v>1</v>
      </c>
      <c r="G74" t="s">
        <v>54</v>
      </c>
      <c r="H74" t="s">
        <v>83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1</v>
      </c>
      <c r="V74">
        <v>3</v>
      </c>
      <c r="W74" t="s">
        <v>138</v>
      </c>
      <c r="AA74" t="s">
        <v>63</v>
      </c>
      <c r="AB74">
        <v>2</v>
      </c>
      <c r="AD74">
        <v>1</v>
      </c>
      <c r="AE74" t="s">
        <v>103</v>
      </c>
      <c r="AF74" t="s">
        <v>95</v>
      </c>
      <c r="AI74">
        <v>8</v>
      </c>
      <c r="AJ74">
        <v>24</v>
      </c>
      <c r="AK74">
        <v>120</v>
      </c>
      <c r="AL74">
        <v>2</v>
      </c>
    </row>
    <row r="75" spans="1:38" x14ac:dyDescent="0.25">
      <c r="A75" t="s">
        <v>270</v>
      </c>
      <c r="B75">
        <v>73</v>
      </c>
      <c r="C75" t="s">
        <v>43</v>
      </c>
      <c r="D75">
        <v>2</v>
      </c>
      <c r="F75">
        <v>3</v>
      </c>
      <c r="G75" t="s">
        <v>138</v>
      </c>
      <c r="H75" t="s">
        <v>74</v>
      </c>
      <c r="I75" t="s">
        <v>75</v>
      </c>
      <c r="K75" t="s">
        <v>38</v>
      </c>
      <c r="L75">
        <v>1</v>
      </c>
      <c r="M75">
        <v>1</v>
      </c>
      <c r="N75">
        <v>1</v>
      </c>
      <c r="O75" t="s">
        <v>155</v>
      </c>
      <c r="P75" t="s">
        <v>40</v>
      </c>
      <c r="Q75" t="s">
        <v>156</v>
      </c>
      <c r="S75" t="s">
        <v>53</v>
      </c>
      <c r="T75">
        <v>1</v>
      </c>
      <c r="U75">
        <v>2</v>
      </c>
      <c r="V75">
        <v>1</v>
      </c>
      <c r="W75" t="s">
        <v>115</v>
      </c>
      <c r="X75" t="s">
        <v>116</v>
      </c>
      <c r="AA75" t="s">
        <v>45</v>
      </c>
      <c r="AB75">
        <v>3</v>
      </c>
      <c r="AD75">
        <v>2</v>
      </c>
      <c r="AE75" t="s">
        <v>143</v>
      </c>
      <c r="AI75">
        <v>12</v>
      </c>
      <c r="AJ75">
        <v>69</v>
      </c>
      <c r="AK75">
        <v>120</v>
      </c>
      <c r="AL75">
        <v>2</v>
      </c>
    </row>
    <row r="76" spans="1:38" x14ac:dyDescent="0.25">
      <c r="A76" t="s">
        <v>271</v>
      </c>
      <c r="B76">
        <v>74</v>
      </c>
      <c r="C76" t="s">
        <v>53</v>
      </c>
      <c r="D76">
        <v>1</v>
      </c>
      <c r="E76">
        <v>2</v>
      </c>
      <c r="F76">
        <v>3</v>
      </c>
      <c r="G76" t="s">
        <v>54</v>
      </c>
      <c r="H76" t="s">
        <v>116</v>
      </c>
      <c r="I76" t="s">
        <v>117</v>
      </c>
      <c r="J76" t="s">
        <v>119</v>
      </c>
      <c r="K76" t="s">
        <v>45</v>
      </c>
      <c r="L76">
        <v>3</v>
      </c>
      <c r="N76">
        <v>1</v>
      </c>
      <c r="O76" t="s">
        <v>86</v>
      </c>
      <c r="P76" t="s">
        <v>76</v>
      </c>
      <c r="Q76" t="s">
        <v>145</v>
      </c>
      <c r="R76" t="s">
        <v>146</v>
      </c>
      <c r="S76" t="s">
        <v>63</v>
      </c>
      <c r="T76">
        <v>2</v>
      </c>
      <c r="V76">
        <v>3</v>
      </c>
      <c r="W76" t="s">
        <v>103</v>
      </c>
      <c r="X76" t="s">
        <v>95</v>
      </c>
      <c r="AA76" t="s">
        <v>38</v>
      </c>
      <c r="AB76">
        <v>2</v>
      </c>
      <c r="AC76">
        <v>1</v>
      </c>
      <c r="AD76">
        <v>2</v>
      </c>
      <c r="AE76" t="s">
        <v>39</v>
      </c>
      <c r="AF76" t="s">
        <v>70</v>
      </c>
      <c r="AG76" t="s">
        <v>41</v>
      </c>
      <c r="AI76">
        <v>19</v>
      </c>
      <c r="AJ76">
        <v>65</v>
      </c>
      <c r="AK76">
        <v>120</v>
      </c>
      <c r="AL76">
        <v>2</v>
      </c>
    </row>
    <row r="77" spans="1:38" x14ac:dyDescent="0.25">
      <c r="A77" t="s">
        <v>272</v>
      </c>
      <c r="B77">
        <v>75</v>
      </c>
      <c r="C77" t="s">
        <v>56</v>
      </c>
      <c r="D77">
        <v>2</v>
      </c>
      <c r="F77">
        <v>1</v>
      </c>
      <c r="G77" t="s">
        <v>57</v>
      </c>
      <c r="H77" t="s">
        <v>125</v>
      </c>
      <c r="I77" t="s">
        <v>126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130</v>
      </c>
      <c r="S77" t="s">
        <v>53</v>
      </c>
      <c r="T77">
        <v>2</v>
      </c>
      <c r="U77">
        <v>1</v>
      </c>
      <c r="V77">
        <v>1</v>
      </c>
      <c r="W77" t="s">
        <v>54</v>
      </c>
      <c r="X77" t="s">
        <v>83</v>
      </c>
      <c r="Y77" t="s">
        <v>97</v>
      </c>
      <c r="AA77" t="s">
        <v>63</v>
      </c>
      <c r="AB77">
        <v>1</v>
      </c>
      <c r="AD77">
        <v>1</v>
      </c>
      <c r="AE77" t="s">
        <v>103</v>
      </c>
      <c r="AI77">
        <v>8</v>
      </c>
      <c r="AJ77">
        <v>32</v>
      </c>
      <c r="AK77">
        <v>120</v>
      </c>
      <c r="AL77">
        <v>2</v>
      </c>
    </row>
    <row r="78" spans="1:38" x14ac:dyDescent="0.25">
      <c r="A78" t="s">
        <v>273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125</v>
      </c>
      <c r="K78" t="s">
        <v>33</v>
      </c>
      <c r="L78">
        <v>3</v>
      </c>
      <c r="N78">
        <v>2</v>
      </c>
      <c r="O78" t="s">
        <v>46</v>
      </c>
      <c r="P78" t="s">
        <v>66</v>
      </c>
      <c r="Q78" t="s">
        <v>36</v>
      </c>
      <c r="S78" t="s">
        <v>53</v>
      </c>
      <c r="T78">
        <v>2</v>
      </c>
      <c r="U78">
        <v>2</v>
      </c>
      <c r="V78">
        <v>3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103</v>
      </c>
      <c r="AI78">
        <v>11</v>
      </c>
      <c r="AJ78">
        <v>53</v>
      </c>
      <c r="AK78">
        <v>120</v>
      </c>
      <c r="AL78">
        <v>2</v>
      </c>
    </row>
    <row r="79" spans="1:38" x14ac:dyDescent="0.25">
      <c r="A79" t="s">
        <v>274</v>
      </c>
      <c r="B79">
        <v>77</v>
      </c>
      <c r="C79" t="s">
        <v>53</v>
      </c>
      <c r="D79">
        <v>2</v>
      </c>
      <c r="E79">
        <v>1</v>
      </c>
      <c r="F79">
        <v>1</v>
      </c>
      <c r="G79" t="s">
        <v>54</v>
      </c>
      <c r="H79" t="s">
        <v>83</v>
      </c>
      <c r="I79" t="s">
        <v>117</v>
      </c>
      <c r="K79" t="s">
        <v>63</v>
      </c>
      <c r="L79">
        <v>3</v>
      </c>
      <c r="N79">
        <v>1</v>
      </c>
      <c r="O79" t="s">
        <v>103</v>
      </c>
      <c r="S79" t="s">
        <v>56</v>
      </c>
      <c r="T79">
        <v>1</v>
      </c>
      <c r="V79">
        <v>1</v>
      </c>
      <c r="W79" t="s">
        <v>57</v>
      </c>
      <c r="X79" t="s">
        <v>125</v>
      </c>
      <c r="Y79" t="s">
        <v>85</v>
      </c>
      <c r="AA79" t="s">
        <v>43</v>
      </c>
      <c r="AB79">
        <v>2</v>
      </c>
      <c r="AD79">
        <v>1</v>
      </c>
      <c r="AE79" t="s">
        <v>138</v>
      </c>
      <c r="AF79" t="s">
        <v>139</v>
      </c>
      <c r="AG79" t="s">
        <v>75</v>
      </c>
      <c r="AH79" t="s">
        <v>141</v>
      </c>
      <c r="AI79">
        <v>11</v>
      </c>
      <c r="AJ79">
        <v>27</v>
      </c>
      <c r="AK79">
        <v>120</v>
      </c>
      <c r="AL79">
        <v>2</v>
      </c>
    </row>
    <row r="80" spans="1:38" x14ac:dyDescent="0.25">
      <c r="A80" t="s">
        <v>275</v>
      </c>
      <c r="B80">
        <v>78</v>
      </c>
      <c r="C80" t="s">
        <v>56</v>
      </c>
      <c r="D80">
        <v>3</v>
      </c>
      <c r="F80">
        <v>1</v>
      </c>
      <c r="G80" t="s">
        <v>57</v>
      </c>
      <c r="K80" t="s">
        <v>45</v>
      </c>
      <c r="L80">
        <v>3</v>
      </c>
      <c r="N80">
        <v>2</v>
      </c>
      <c r="O80" t="s">
        <v>47</v>
      </c>
      <c r="P80" t="s">
        <v>92</v>
      </c>
      <c r="Q80" t="s">
        <v>93</v>
      </c>
      <c r="S80" t="s">
        <v>53</v>
      </c>
      <c r="T80">
        <v>1</v>
      </c>
      <c r="U80">
        <v>1</v>
      </c>
      <c r="V80">
        <v>3</v>
      </c>
      <c r="W80" t="s">
        <v>54</v>
      </c>
      <c r="AA80" t="s">
        <v>63</v>
      </c>
      <c r="AB80">
        <v>2</v>
      </c>
      <c r="AD80">
        <v>2</v>
      </c>
      <c r="AE80" t="s">
        <v>103</v>
      </c>
      <c r="AF80" t="s">
        <v>149</v>
      </c>
      <c r="AI80">
        <v>12</v>
      </c>
      <c r="AJ80">
        <v>36</v>
      </c>
      <c r="AK80">
        <v>120</v>
      </c>
      <c r="AL80">
        <v>2</v>
      </c>
    </row>
    <row r="81" spans="1:38" x14ac:dyDescent="0.25">
      <c r="A81" t="s">
        <v>276</v>
      </c>
      <c r="B81">
        <v>79</v>
      </c>
      <c r="C81" t="s">
        <v>56</v>
      </c>
      <c r="D81">
        <v>3</v>
      </c>
      <c r="F81">
        <v>3</v>
      </c>
      <c r="G81" t="s">
        <v>57</v>
      </c>
      <c r="H81" t="s">
        <v>125</v>
      </c>
      <c r="I81" t="s">
        <v>85</v>
      </c>
      <c r="K81" t="s">
        <v>38</v>
      </c>
      <c r="L81">
        <v>1</v>
      </c>
      <c r="M81">
        <v>2</v>
      </c>
      <c r="N81">
        <v>1</v>
      </c>
      <c r="O81" t="s">
        <v>155</v>
      </c>
      <c r="S81" t="s">
        <v>53</v>
      </c>
      <c r="T81">
        <v>3</v>
      </c>
      <c r="U81">
        <v>1</v>
      </c>
      <c r="V81">
        <v>3</v>
      </c>
      <c r="W81" t="s">
        <v>54</v>
      </c>
      <c r="X81" t="s">
        <v>83</v>
      </c>
      <c r="Y81" t="s">
        <v>97</v>
      </c>
      <c r="AA81" t="s">
        <v>63</v>
      </c>
      <c r="AB81">
        <v>3</v>
      </c>
      <c r="AD81">
        <v>2</v>
      </c>
      <c r="AE81" t="s">
        <v>103</v>
      </c>
      <c r="AF81" t="s">
        <v>149</v>
      </c>
      <c r="AG81" t="s">
        <v>150</v>
      </c>
      <c r="AI81">
        <v>18</v>
      </c>
      <c r="AJ81">
        <v>64</v>
      </c>
      <c r="AK81">
        <v>120</v>
      </c>
      <c r="AL81">
        <v>2</v>
      </c>
    </row>
    <row r="82" spans="1:38" x14ac:dyDescent="0.25">
      <c r="A82" t="s">
        <v>277</v>
      </c>
      <c r="B82">
        <v>80</v>
      </c>
      <c r="C82" t="s">
        <v>53</v>
      </c>
      <c r="D82">
        <v>3</v>
      </c>
      <c r="E82">
        <v>3</v>
      </c>
      <c r="F82">
        <v>3</v>
      </c>
      <c r="G82" t="s">
        <v>54</v>
      </c>
      <c r="H82" t="s">
        <v>55</v>
      </c>
      <c r="I82" t="s">
        <v>117</v>
      </c>
      <c r="J82" t="s">
        <v>98</v>
      </c>
      <c r="K82" t="s">
        <v>63</v>
      </c>
      <c r="L82">
        <v>2</v>
      </c>
      <c r="N82">
        <v>1</v>
      </c>
      <c r="O82" t="s">
        <v>72</v>
      </c>
      <c r="P82" t="s">
        <v>149</v>
      </c>
      <c r="Q82" t="s">
        <v>151</v>
      </c>
      <c r="S82" t="s">
        <v>48</v>
      </c>
      <c r="T82">
        <v>2</v>
      </c>
      <c r="V82">
        <v>2</v>
      </c>
      <c r="W82" t="s">
        <v>49</v>
      </c>
      <c r="X82" t="s">
        <v>84</v>
      </c>
      <c r="Y82" t="s">
        <v>90</v>
      </c>
      <c r="Z82" t="s">
        <v>52</v>
      </c>
      <c r="AA82" t="s">
        <v>33</v>
      </c>
      <c r="AB82">
        <v>1</v>
      </c>
      <c r="AD82">
        <v>1</v>
      </c>
      <c r="AE82" t="s">
        <v>46</v>
      </c>
      <c r="AI82">
        <v>17</v>
      </c>
      <c r="AJ82">
        <v>54</v>
      </c>
      <c r="AK82">
        <v>120</v>
      </c>
      <c r="AL82">
        <v>2</v>
      </c>
    </row>
    <row r="83" spans="1:38" x14ac:dyDescent="0.25">
      <c r="A83" t="s">
        <v>278</v>
      </c>
      <c r="B83">
        <v>81</v>
      </c>
      <c r="C83" t="s">
        <v>48</v>
      </c>
      <c r="D83">
        <v>1</v>
      </c>
      <c r="F83">
        <v>3</v>
      </c>
      <c r="G83" t="s">
        <v>49</v>
      </c>
      <c r="H83" t="s">
        <v>84</v>
      </c>
      <c r="I83" t="s">
        <v>90</v>
      </c>
      <c r="J83" t="s">
        <v>52</v>
      </c>
      <c r="K83" t="s">
        <v>43</v>
      </c>
      <c r="L83">
        <v>1</v>
      </c>
      <c r="N83">
        <v>3</v>
      </c>
      <c r="O83" t="s">
        <v>138</v>
      </c>
      <c r="P83" t="s">
        <v>139</v>
      </c>
      <c r="S83" t="s">
        <v>53</v>
      </c>
      <c r="T83">
        <v>3</v>
      </c>
      <c r="U83">
        <v>2</v>
      </c>
      <c r="V83">
        <v>3</v>
      </c>
      <c r="W83" t="s">
        <v>54</v>
      </c>
      <c r="X83" t="s">
        <v>55</v>
      </c>
      <c r="Y83" t="s">
        <v>117</v>
      </c>
      <c r="Z83" t="s">
        <v>98</v>
      </c>
      <c r="AA83" t="s">
        <v>63</v>
      </c>
      <c r="AB83">
        <v>2</v>
      </c>
      <c r="AD83">
        <v>1</v>
      </c>
      <c r="AE83" t="s">
        <v>103</v>
      </c>
      <c r="AI83">
        <v>17</v>
      </c>
      <c r="AJ83">
        <v>66</v>
      </c>
      <c r="AK83">
        <v>120</v>
      </c>
      <c r="AL83">
        <v>2</v>
      </c>
    </row>
    <row r="84" spans="1:38" x14ac:dyDescent="0.25">
      <c r="A84" t="s">
        <v>279</v>
      </c>
      <c r="B84">
        <v>82</v>
      </c>
      <c r="C84" t="s">
        <v>53</v>
      </c>
      <c r="D84">
        <v>3</v>
      </c>
      <c r="E84">
        <v>3</v>
      </c>
      <c r="F84">
        <v>2</v>
      </c>
      <c r="G84" t="s">
        <v>54</v>
      </c>
      <c r="H84" t="s">
        <v>55</v>
      </c>
      <c r="I84" t="s">
        <v>97</v>
      </c>
      <c r="J84" t="s">
        <v>98</v>
      </c>
      <c r="K84" t="s">
        <v>63</v>
      </c>
      <c r="L84">
        <v>1</v>
      </c>
      <c r="N84">
        <v>1</v>
      </c>
      <c r="O84" t="s">
        <v>72</v>
      </c>
      <c r="S84" t="s">
        <v>48</v>
      </c>
      <c r="T84">
        <v>3</v>
      </c>
      <c r="V84">
        <v>1</v>
      </c>
      <c r="W84" t="s">
        <v>49</v>
      </c>
      <c r="X84" t="s">
        <v>84</v>
      </c>
      <c r="AA84" t="s">
        <v>45</v>
      </c>
      <c r="AB84">
        <v>3</v>
      </c>
      <c r="AD84">
        <v>3</v>
      </c>
      <c r="AE84" t="s">
        <v>86</v>
      </c>
      <c r="AF84" t="s">
        <v>76</v>
      </c>
      <c r="AG84" t="s">
        <v>93</v>
      </c>
      <c r="AH84" t="s">
        <v>147</v>
      </c>
      <c r="AI84">
        <v>18</v>
      </c>
      <c r="AJ84">
        <v>51</v>
      </c>
      <c r="AK84">
        <v>120</v>
      </c>
      <c r="AL84">
        <v>2</v>
      </c>
    </row>
    <row r="85" spans="1:38" x14ac:dyDescent="0.25">
      <c r="A85" t="s">
        <v>280</v>
      </c>
      <c r="B85">
        <v>83</v>
      </c>
      <c r="C85" t="s">
        <v>53</v>
      </c>
      <c r="D85">
        <v>3</v>
      </c>
      <c r="E85">
        <v>1</v>
      </c>
      <c r="F85">
        <v>2</v>
      </c>
      <c r="G85" t="s">
        <v>54</v>
      </c>
      <c r="H85" t="s">
        <v>55</v>
      </c>
      <c r="I85" t="s">
        <v>97</v>
      </c>
      <c r="J85" t="s">
        <v>98</v>
      </c>
      <c r="K85" t="s">
        <v>63</v>
      </c>
      <c r="L85">
        <v>1</v>
      </c>
      <c r="N85">
        <v>1</v>
      </c>
      <c r="O85" t="s">
        <v>72</v>
      </c>
      <c r="P85" t="s">
        <v>91</v>
      </c>
      <c r="Q85" t="s">
        <v>151</v>
      </c>
      <c r="R85" t="s">
        <v>154</v>
      </c>
      <c r="S85" t="s">
        <v>48</v>
      </c>
      <c r="T85">
        <v>1</v>
      </c>
      <c r="V85">
        <v>1</v>
      </c>
      <c r="W85" t="s">
        <v>49</v>
      </c>
      <c r="X85" t="s">
        <v>84</v>
      </c>
      <c r="Y85" t="s">
        <v>90</v>
      </c>
      <c r="Z85" t="s">
        <v>52</v>
      </c>
      <c r="AA85" t="s">
        <v>38</v>
      </c>
      <c r="AB85">
        <v>1</v>
      </c>
      <c r="AC85">
        <v>1</v>
      </c>
      <c r="AD85">
        <v>1</v>
      </c>
      <c r="AE85" t="s">
        <v>155</v>
      </c>
      <c r="AF85" t="s">
        <v>96</v>
      </c>
      <c r="AG85" t="s">
        <v>157</v>
      </c>
      <c r="AI85">
        <v>14</v>
      </c>
      <c r="AJ85">
        <v>86</v>
      </c>
      <c r="AK85">
        <v>120</v>
      </c>
      <c r="AL85">
        <v>2</v>
      </c>
    </row>
    <row r="86" spans="1:38" x14ac:dyDescent="0.25">
      <c r="A86" t="s">
        <v>281</v>
      </c>
      <c r="B86">
        <v>84</v>
      </c>
      <c r="C86" t="s">
        <v>53</v>
      </c>
      <c r="D86">
        <v>3</v>
      </c>
      <c r="E86">
        <v>2</v>
      </c>
      <c r="F86">
        <v>3</v>
      </c>
      <c r="G86" t="s">
        <v>115</v>
      </c>
      <c r="H86" t="s">
        <v>55</v>
      </c>
      <c r="I86" t="s">
        <v>105</v>
      </c>
      <c r="J86" t="s">
        <v>118</v>
      </c>
      <c r="K86" t="s">
        <v>63</v>
      </c>
      <c r="L86">
        <v>1</v>
      </c>
      <c r="N86">
        <v>1</v>
      </c>
      <c r="O86" t="s">
        <v>148</v>
      </c>
      <c r="P86" t="s">
        <v>91</v>
      </c>
      <c r="Q86" t="s">
        <v>104</v>
      </c>
      <c r="S86" t="s">
        <v>33</v>
      </c>
      <c r="T86">
        <v>3</v>
      </c>
      <c r="V86">
        <v>2</v>
      </c>
      <c r="W86" t="s">
        <v>46</v>
      </c>
      <c r="X86" t="s">
        <v>133</v>
      </c>
      <c r="Y86" t="s">
        <v>134</v>
      </c>
      <c r="Z86" t="s">
        <v>136</v>
      </c>
      <c r="AA86" t="s">
        <v>43</v>
      </c>
      <c r="AB86">
        <v>1</v>
      </c>
      <c r="AD86">
        <v>1</v>
      </c>
      <c r="AE86" t="s">
        <v>138</v>
      </c>
      <c r="AF86" t="s">
        <v>139</v>
      </c>
      <c r="AI86">
        <v>17</v>
      </c>
      <c r="AJ86">
        <v>48</v>
      </c>
      <c r="AK86">
        <v>120</v>
      </c>
      <c r="AL86">
        <v>2</v>
      </c>
    </row>
    <row r="87" spans="1:38" x14ac:dyDescent="0.25">
      <c r="A87" t="s">
        <v>282</v>
      </c>
      <c r="B87">
        <v>85</v>
      </c>
      <c r="C87" t="s">
        <v>33</v>
      </c>
      <c r="D87">
        <v>3</v>
      </c>
      <c r="F87">
        <v>1</v>
      </c>
      <c r="G87" t="s">
        <v>46</v>
      </c>
      <c r="H87" t="s">
        <v>35</v>
      </c>
      <c r="K87" t="s">
        <v>45</v>
      </c>
      <c r="L87">
        <v>3</v>
      </c>
      <c r="N87">
        <v>2</v>
      </c>
      <c r="O87" t="s">
        <v>86</v>
      </c>
      <c r="S87" t="s">
        <v>53</v>
      </c>
      <c r="T87">
        <v>1</v>
      </c>
      <c r="U87">
        <v>2</v>
      </c>
      <c r="V87">
        <v>3</v>
      </c>
      <c r="W87" t="s">
        <v>54</v>
      </c>
      <c r="X87" t="s">
        <v>83</v>
      </c>
      <c r="AA87" t="s">
        <v>63</v>
      </c>
      <c r="AB87">
        <v>1</v>
      </c>
      <c r="AD87">
        <v>1</v>
      </c>
      <c r="AE87" t="s">
        <v>72</v>
      </c>
      <c r="AF87" t="s">
        <v>149</v>
      </c>
      <c r="AI87">
        <v>11</v>
      </c>
      <c r="AJ87">
        <v>38</v>
      </c>
      <c r="AK87">
        <v>120</v>
      </c>
      <c r="AL87">
        <v>2</v>
      </c>
    </row>
    <row r="88" spans="1:38" x14ac:dyDescent="0.25">
      <c r="A88" t="s">
        <v>283</v>
      </c>
      <c r="B88">
        <v>86</v>
      </c>
      <c r="C88" t="s">
        <v>33</v>
      </c>
      <c r="D88">
        <v>2</v>
      </c>
      <c r="F88">
        <v>2</v>
      </c>
      <c r="G88" t="s">
        <v>46</v>
      </c>
      <c r="H88" t="s">
        <v>35</v>
      </c>
      <c r="K88" t="s">
        <v>38</v>
      </c>
      <c r="L88">
        <v>3</v>
      </c>
      <c r="M88">
        <v>1</v>
      </c>
      <c r="N88">
        <v>1</v>
      </c>
      <c r="O88" t="s">
        <v>155</v>
      </c>
      <c r="P88" t="s">
        <v>96</v>
      </c>
      <c r="Q88" t="s">
        <v>157</v>
      </c>
      <c r="S88" t="s">
        <v>53</v>
      </c>
      <c r="T88">
        <v>1</v>
      </c>
      <c r="U88">
        <v>1</v>
      </c>
      <c r="V88">
        <v>3</v>
      </c>
      <c r="W88" t="s">
        <v>54</v>
      </c>
      <c r="X88" t="s">
        <v>83</v>
      </c>
      <c r="AA88" t="s">
        <v>63</v>
      </c>
      <c r="AB88">
        <v>1</v>
      </c>
      <c r="AD88">
        <v>2</v>
      </c>
      <c r="AE88" t="s">
        <v>72</v>
      </c>
      <c r="AI88">
        <v>11</v>
      </c>
      <c r="AJ88">
        <v>36</v>
      </c>
      <c r="AK88">
        <v>120</v>
      </c>
      <c r="AL88">
        <v>2</v>
      </c>
    </row>
    <row r="89" spans="1:38" x14ac:dyDescent="0.25">
      <c r="A89" t="s">
        <v>284</v>
      </c>
      <c r="B89">
        <v>87</v>
      </c>
      <c r="C89" t="s">
        <v>53</v>
      </c>
      <c r="D89">
        <v>2</v>
      </c>
      <c r="E89">
        <v>3</v>
      </c>
      <c r="F89">
        <v>3</v>
      </c>
      <c r="G89" t="s">
        <v>115</v>
      </c>
      <c r="H89" t="s">
        <v>83</v>
      </c>
      <c r="K89" t="s">
        <v>63</v>
      </c>
      <c r="L89">
        <v>2</v>
      </c>
      <c r="N89">
        <v>1</v>
      </c>
      <c r="O89" t="s">
        <v>72</v>
      </c>
      <c r="P89" t="s">
        <v>95</v>
      </c>
      <c r="S89" t="s">
        <v>43</v>
      </c>
      <c r="T89">
        <v>1</v>
      </c>
      <c r="V89">
        <v>3</v>
      </c>
      <c r="W89" t="s">
        <v>138</v>
      </c>
      <c r="X89" t="s">
        <v>74</v>
      </c>
      <c r="Y89" t="s">
        <v>140</v>
      </c>
      <c r="Z89" t="s">
        <v>141</v>
      </c>
      <c r="AA89" t="s">
        <v>45</v>
      </c>
      <c r="AB89">
        <v>3</v>
      </c>
      <c r="AD89">
        <v>3</v>
      </c>
      <c r="AE89" t="s">
        <v>47</v>
      </c>
      <c r="AF89" t="s">
        <v>76</v>
      </c>
      <c r="AG89" t="s">
        <v>93</v>
      </c>
      <c r="AH89" t="s">
        <v>94</v>
      </c>
      <c r="AI89">
        <v>21</v>
      </c>
      <c r="AJ89">
        <v>106</v>
      </c>
      <c r="AK89">
        <v>120</v>
      </c>
      <c r="AL89">
        <v>2</v>
      </c>
    </row>
    <row r="90" spans="1:38" x14ac:dyDescent="0.25">
      <c r="A90" t="s">
        <v>285</v>
      </c>
      <c r="B90">
        <v>88</v>
      </c>
      <c r="C90" t="s">
        <v>43</v>
      </c>
      <c r="D90">
        <v>2</v>
      </c>
      <c r="F90">
        <v>2</v>
      </c>
      <c r="G90" t="s">
        <v>138</v>
      </c>
      <c r="H90" t="s">
        <v>74</v>
      </c>
      <c r="I90" t="s">
        <v>75</v>
      </c>
      <c r="K90" t="s">
        <v>38</v>
      </c>
      <c r="L90">
        <v>3</v>
      </c>
      <c r="M90">
        <v>1</v>
      </c>
      <c r="N90">
        <v>1</v>
      </c>
      <c r="O90" t="s">
        <v>155</v>
      </c>
      <c r="P90" t="s">
        <v>96</v>
      </c>
      <c r="S90" t="s">
        <v>53</v>
      </c>
      <c r="T90">
        <v>2</v>
      </c>
      <c r="U90">
        <v>1</v>
      </c>
      <c r="V90">
        <v>3</v>
      </c>
      <c r="W90" t="s">
        <v>114</v>
      </c>
      <c r="X90" t="s">
        <v>83</v>
      </c>
      <c r="Y90" t="s">
        <v>97</v>
      </c>
      <c r="AA90" t="s">
        <v>63</v>
      </c>
      <c r="AB90">
        <v>2</v>
      </c>
      <c r="AD90">
        <v>2</v>
      </c>
      <c r="AE90" t="s">
        <v>103</v>
      </c>
      <c r="AF90" t="s">
        <v>91</v>
      </c>
      <c r="AI90">
        <v>15</v>
      </c>
      <c r="AJ90">
        <v>40</v>
      </c>
      <c r="AK90">
        <v>120</v>
      </c>
      <c r="AL90">
        <v>2</v>
      </c>
    </row>
    <row r="91" spans="1:38" x14ac:dyDescent="0.25">
      <c r="A91" t="s">
        <v>286</v>
      </c>
      <c r="B91">
        <v>89</v>
      </c>
      <c r="C91" t="s">
        <v>53</v>
      </c>
      <c r="D91">
        <v>2</v>
      </c>
      <c r="E91">
        <v>1</v>
      </c>
      <c r="F91">
        <v>3</v>
      </c>
      <c r="G91" t="s">
        <v>54</v>
      </c>
      <c r="H91" t="s">
        <v>83</v>
      </c>
      <c r="K91" t="s">
        <v>63</v>
      </c>
      <c r="L91">
        <v>3</v>
      </c>
      <c r="N91">
        <v>1</v>
      </c>
      <c r="O91" t="s">
        <v>72</v>
      </c>
      <c r="P91" t="s">
        <v>149</v>
      </c>
      <c r="S91" t="s">
        <v>45</v>
      </c>
      <c r="T91">
        <v>3</v>
      </c>
      <c r="V91">
        <v>1</v>
      </c>
      <c r="W91" t="s">
        <v>86</v>
      </c>
      <c r="AA91" t="s">
        <v>38</v>
      </c>
      <c r="AB91">
        <v>3</v>
      </c>
      <c r="AC91">
        <v>1</v>
      </c>
      <c r="AD91">
        <v>1</v>
      </c>
      <c r="AE91" t="s">
        <v>155</v>
      </c>
      <c r="AF91" t="s">
        <v>40</v>
      </c>
      <c r="AI91">
        <v>12</v>
      </c>
      <c r="AJ91">
        <v>33</v>
      </c>
      <c r="AK91">
        <v>120</v>
      </c>
      <c r="AL91">
        <v>2</v>
      </c>
    </row>
    <row r="92" spans="1:38" x14ac:dyDescent="0.25">
      <c r="A92" t="s">
        <v>287</v>
      </c>
      <c r="B92">
        <v>90</v>
      </c>
      <c r="C92" t="s">
        <v>53</v>
      </c>
      <c r="D92">
        <v>2</v>
      </c>
      <c r="E92">
        <v>1</v>
      </c>
      <c r="F92">
        <v>1</v>
      </c>
      <c r="G92" t="s">
        <v>54</v>
      </c>
      <c r="H92" t="s">
        <v>55</v>
      </c>
      <c r="K92" t="s">
        <v>38</v>
      </c>
      <c r="L92">
        <v>3</v>
      </c>
      <c r="M92">
        <v>1</v>
      </c>
      <c r="N92">
        <v>3</v>
      </c>
      <c r="O92" t="s">
        <v>155</v>
      </c>
      <c r="P92" t="s">
        <v>96</v>
      </c>
      <c r="Q92" t="s">
        <v>41</v>
      </c>
      <c r="S92" t="s">
        <v>56</v>
      </c>
      <c r="T92">
        <v>2</v>
      </c>
      <c r="V92">
        <v>2</v>
      </c>
      <c r="W92" t="s">
        <v>68</v>
      </c>
      <c r="AA92" t="s">
        <v>48</v>
      </c>
      <c r="AB92">
        <v>1</v>
      </c>
      <c r="AD92">
        <v>1</v>
      </c>
      <c r="AE92" t="s">
        <v>49</v>
      </c>
      <c r="AI92">
        <v>10</v>
      </c>
      <c r="AJ92">
        <v>37</v>
      </c>
      <c r="AK92">
        <v>120</v>
      </c>
      <c r="AL92">
        <v>2</v>
      </c>
    </row>
    <row r="93" spans="1:38" x14ac:dyDescent="0.25">
      <c r="A93" s="4" t="s">
        <v>288</v>
      </c>
      <c r="B93">
        <v>91</v>
      </c>
      <c r="C93" t="s">
        <v>53</v>
      </c>
      <c r="D93">
        <v>3</v>
      </c>
      <c r="E93">
        <v>3</v>
      </c>
      <c r="F93">
        <v>3</v>
      </c>
      <c r="G93" t="s">
        <v>54</v>
      </c>
      <c r="H93" t="s">
        <v>83</v>
      </c>
      <c r="I93" t="s">
        <v>117</v>
      </c>
      <c r="J93" t="s">
        <v>98</v>
      </c>
      <c r="K93" t="s">
        <v>38</v>
      </c>
      <c r="L93">
        <v>2</v>
      </c>
      <c r="M93">
        <v>1</v>
      </c>
      <c r="N93">
        <v>3</v>
      </c>
      <c r="O93" t="s">
        <v>67</v>
      </c>
      <c r="P93" t="s">
        <v>70</v>
      </c>
      <c r="Q93" t="s">
        <v>41</v>
      </c>
      <c r="R93" t="s">
        <v>159</v>
      </c>
      <c r="S93" t="s">
        <v>56</v>
      </c>
      <c r="T93">
        <v>3</v>
      </c>
      <c r="V93">
        <v>2</v>
      </c>
      <c r="W93" t="s">
        <v>57</v>
      </c>
      <c r="X93" t="s">
        <v>124</v>
      </c>
      <c r="AA93" t="s">
        <v>33</v>
      </c>
      <c r="AB93">
        <v>1</v>
      </c>
      <c r="AD93">
        <v>1</v>
      </c>
      <c r="AE93" t="s">
        <v>46</v>
      </c>
      <c r="AI93">
        <v>19</v>
      </c>
      <c r="AJ93">
        <v>102</v>
      </c>
      <c r="AK93">
        <v>120</v>
      </c>
      <c r="AL93">
        <v>2</v>
      </c>
    </row>
    <row r="94" spans="1:38" x14ac:dyDescent="0.25">
      <c r="A94" s="4" t="s">
        <v>289</v>
      </c>
      <c r="B94">
        <v>92</v>
      </c>
      <c r="C94" t="s">
        <v>53</v>
      </c>
      <c r="D94">
        <v>2</v>
      </c>
      <c r="E94">
        <v>1</v>
      </c>
      <c r="F94">
        <v>1</v>
      </c>
      <c r="G94" t="s">
        <v>115</v>
      </c>
      <c r="H94" t="s">
        <v>55</v>
      </c>
      <c r="K94" t="s">
        <v>38</v>
      </c>
      <c r="L94">
        <v>3</v>
      </c>
      <c r="M94">
        <v>1</v>
      </c>
      <c r="N94">
        <v>1</v>
      </c>
      <c r="O94" t="s">
        <v>67</v>
      </c>
      <c r="P94" t="s">
        <v>70</v>
      </c>
      <c r="Q94" t="s">
        <v>41</v>
      </c>
      <c r="R94" t="s">
        <v>159</v>
      </c>
      <c r="S94" t="s">
        <v>56</v>
      </c>
      <c r="T94">
        <v>2</v>
      </c>
      <c r="V94">
        <v>2</v>
      </c>
      <c r="W94" t="s">
        <v>68</v>
      </c>
      <c r="AA94" t="s">
        <v>43</v>
      </c>
      <c r="AB94">
        <v>1</v>
      </c>
      <c r="AD94">
        <v>2</v>
      </c>
      <c r="AE94" t="s">
        <v>138</v>
      </c>
      <c r="AI94">
        <v>10</v>
      </c>
      <c r="AJ94">
        <v>33</v>
      </c>
      <c r="AK94">
        <v>120</v>
      </c>
      <c r="AL94">
        <v>2</v>
      </c>
    </row>
    <row r="95" spans="1:38" x14ac:dyDescent="0.25">
      <c r="A95" s="4" t="s">
        <v>290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2</v>
      </c>
      <c r="M95">
        <v>2</v>
      </c>
      <c r="N95">
        <v>1</v>
      </c>
      <c r="O95" t="s">
        <v>39</v>
      </c>
      <c r="P95" t="s">
        <v>40</v>
      </c>
      <c r="Q95" t="s">
        <v>157</v>
      </c>
      <c r="R95" t="s">
        <v>159</v>
      </c>
      <c r="S95" t="s">
        <v>56</v>
      </c>
      <c r="T95">
        <v>1</v>
      </c>
      <c r="V95">
        <v>1</v>
      </c>
      <c r="W95" t="s">
        <v>57</v>
      </c>
      <c r="X95" t="s">
        <v>125</v>
      </c>
      <c r="AA95" t="s">
        <v>45</v>
      </c>
      <c r="AB95">
        <v>2</v>
      </c>
      <c r="AD95">
        <v>1</v>
      </c>
      <c r="AE95" t="s">
        <v>47</v>
      </c>
      <c r="AI95">
        <v>9</v>
      </c>
      <c r="AJ95">
        <v>28</v>
      </c>
      <c r="AK95">
        <v>120</v>
      </c>
      <c r="AL95">
        <v>2</v>
      </c>
    </row>
    <row r="96" spans="1:38" x14ac:dyDescent="0.25">
      <c r="A96" s="4" t="s">
        <v>291</v>
      </c>
      <c r="B96">
        <v>94</v>
      </c>
      <c r="C96" t="s">
        <v>56</v>
      </c>
      <c r="D96">
        <v>3</v>
      </c>
      <c r="F96">
        <v>1</v>
      </c>
      <c r="G96" t="s">
        <v>57</v>
      </c>
      <c r="H96" t="s">
        <v>125</v>
      </c>
      <c r="K96" t="s">
        <v>63</v>
      </c>
      <c r="L96">
        <v>2</v>
      </c>
      <c r="N96">
        <v>2</v>
      </c>
      <c r="O96" t="s">
        <v>103</v>
      </c>
      <c r="S96" t="s">
        <v>53</v>
      </c>
      <c r="T96">
        <v>2</v>
      </c>
      <c r="U96">
        <v>1</v>
      </c>
      <c r="V96">
        <v>3</v>
      </c>
      <c r="W96" t="s">
        <v>54</v>
      </c>
      <c r="AA96" t="s">
        <v>38</v>
      </c>
      <c r="AB96">
        <v>1</v>
      </c>
      <c r="AC96">
        <v>1</v>
      </c>
      <c r="AD96">
        <v>1</v>
      </c>
      <c r="AE96" t="s">
        <v>155</v>
      </c>
      <c r="AF96" t="s">
        <v>96</v>
      </c>
      <c r="AI96">
        <v>9</v>
      </c>
      <c r="AJ96">
        <v>35</v>
      </c>
      <c r="AK96">
        <v>120</v>
      </c>
      <c r="AL96">
        <v>2</v>
      </c>
    </row>
    <row r="97" spans="1:38" x14ac:dyDescent="0.25">
      <c r="A97" s="4" t="s">
        <v>292</v>
      </c>
      <c r="B97">
        <v>95</v>
      </c>
      <c r="C97" t="s">
        <v>53</v>
      </c>
      <c r="D97">
        <v>3</v>
      </c>
      <c r="E97">
        <v>1</v>
      </c>
      <c r="F97">
        <v>2</v>
      </c>
      <c r="G97" t="s">
        <v>54</v>
      </c>
      <c r="H97" t="s">
        <v>55</v>
      </c>
      <c r="I97" t="s">
        <v>117</v>
      </c>
      <c r="K97" t="s">
        <v>38</v>
      </c>
      <c r="L97">
        <v>1</v>
      </c>
      <c r="M97">
        <v>3</v>
      </c>
      <c r="N97">
        <v>2</v>
      </c>
      <c r="O97" t="s">
        <v>155</v>
      </c>
      <c r="P97" t="s">
        <v>96</v>
      </c>
      <c r="Q97" t="s">
        <v>156</v>
      </c>
      <c r="S97" t="s">
        <v>48</v>
      </c>
      <c r="T97">
        <v>1</v>
      </c>
      <c r="V97">
        <v>2</v>
      </c>
      <c r="W97" t="s">
        <v>49</v>
      </c>
      <c r="X97" t="s">
        <v>84</v>
      </c>
      <c r="Y97" t="s">
        <v>90</v>
      </c>
      <c r="Z97" t="s">
        <v>52</v>
      </c>
      <c r="AA97" t="s">
        <v>33</v>
      </c>
      <c r="AB97">
        <v>2</v>
      </c>
      <c r="AD97">
        <v>1</v>
      </c>
      <c r="AE97" t="s">
        <v>46</v>
      </c>
      <c r="AI97">
        <v>15</v>
      </c>
      <c r="AJ97">
        <v>53</v>
      </c>
      <c r="AK97">
        <v>120</v>
      </c>
      <c r="AL97">
        <v>2</v>
      </c>
    </row>
    <row r="98" spans="1:38" x14ac:dyDescent="0.25">
      <c r="A98" s="4" t="s">
        <v>293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54</v>
      </c>
      <c r="K98" t="s">
        <v>38</v>
      </c>
      <c r="L98">
        <v>2</v>
      </c>
      <c r="M98">
        <v>1</v>
      </c>
      <c r="N98">
        <v>1</v>
      </c>
      <c r="O98" t="s">
        <v>67</v>
      </c>
      <c r="P98" t="s">
        <v>70</v>
      </c>
      <c r="S98" t="s">
        <v>48</v>
      </c>
      <c r="T98">
        <v>2</v>
      </c>
      <c r="V98">
        <v>1</v>
      </c>
      <c r="W98" t="s">
        <v>49</v>
      </c>
      <c r="AA98" t="s">
        <v>43</v>
      </c>
      <c r="AB98">
        <v>1</v>
      </c>
      <c r="AD98">
        <v>1</v>
      </c>
      <c r="AE98" t="s">
        <v>138</v>
      </c>
      <c r="AI98">
        <v>5</v>
      </c>
      <c r="AJ98">
        <v>20</v>
      </c>
      <c r="AK98">
        <v>120</v>
      </c>
      <c r="AL98">
        <v>2</v>
      </c>
    </row>
    <row r="99" spans="1:38" x14ac:dyDescent="0.25">
      <c r="A99" s="4" t="s">
        <v>294</v>
      </c>
      <c r="B99">
        <v>97</v>
      </c>
      <c r="C99" t="s">
        <v>53</v>
      </c>
      <c r="D99">
        <v>3</v>
      </c>
      <c r="E99">
        <v>3</v>
      </c>
      <c r="F99">
        <v>3</v>
      </c>
      <c r="G99" t="s">
        <v>54</v>
      </c>
      <c r="H99" t="s">
        <v>55</v>
      </c>
      <c r="I99" t="s">
        <v>117</v>
      </c>
      <c r="J99" t="s">
        <v>98</v>
      </c>
      <c r="K99" t="s">
        <v>38</v>
      </c>
      <c r="L99">
        <v>1</v>
      </c>
      <c r="M99">
        <v>1</v>
      </c>
      <c r="N99">
        <v>1</v>
      </c>
      <c r="O99" t="s">
        <v>155</v>
      </c>
      <c r="P99" t="s">
        <v>40</v>
      </c>
      <c r="Q99" t="s">
        <v>41</v>
      </c>
      <c r="R99" t="s">
        <v>158</v>
      </c>
      <c r="S99" t="s">
        <v>48</v>
      </c>
      <c r="T99">
        <v>1</v>
      </c>
      <c r="V99">
        <v>1</v>
      </c>
      <c r="W99" t="s">
        <v>49</v>
      </c>
      <c r="X99" t="s">
        <v>50</v>
      </c>
      <c r="AA99" t="s">
        <v>45</v>
      </c>
      <c r="AB99">
        <v>2</v>
      </c>
      <c r="AD99">
        <v>2</v>
      </c>
      <c r="AE99" t="s">
        <v>86</v>
      </c>
      <c r="AF99" t="s">
        <v>76</v>
      </c>
      <c r="AG99" t="s">
        <v>93</v>
      </c>
      <c r="AI99">
        <v>17</v>
      </c>
      <c r="AJ99">
        <v>56</v>
      </c>
      <c r="AK99">
        <v>120</v>
      </c>
      <c r="AL99">
        <v>2</v>
      </c>
    </row>
    <row r="100" spans="1:38" x14ac:dyDescent="0.25">
      <c r="A100" s="4" t="s">
        <v>295</v>
      </c>
      <c r="B100">
        <v>98</v>
      </c>
      <c r="C100" t="s">
        <v>53</v>
      </c>
      <c r="D100">
        <v>1</v>
      </c>
      <c r="E100">
        <v>2</v>
      </c>
      <c r="F100">
        <v>1</v>
      </c>
      <c r="G100" t="s">
        <v>114</v>
      </c>
      <c r="H100" t="s">
        <v>116</v>
      </c>
      <c r="I100" t="s">
        <v>97</v>
      </c>
      <c r="K100" t="s">
        <v>38</v>
      </c>
      <c r="L100">
        <v>3</v>
      </c>
      <c r="M100">
        <v>1</v>
      </c>
      <c r="N100">
        <v>1</v>
      </c>
      <c r="O100" t="s">
        <v>39</v>
      </c>
      <c r="P100" t="s">
        <v>70</v>
      </c>
      <c r="Q100" t="s">
        <v>41</v>
      </c>
      <c r="R100" t="s">
        <v>159</v>
      </c>
      <c r="S100" t="s">
        <v>48</v>
      </c>
      <c r="T100">
        <v>1</v>
      </c>
      <c r="V100">
        <v>1</v>
      </c>
      <c r="W100" t="s">
        <v>49</v>
      </c>
      <c r="X100" t="s">
        <v>84</v>
      </c>
      <c r="AA100" t="s">
        <v>63</v>
      </c>
      <c r="AB100">
        <v>3</v>
      </c>
      <c r="AD100">
        <v>1</v>
      </c>
      <c r="AE100" t="s">
        <v>103</v>
      </c>
      <c r="AI100">
        <v>11</v>
      </c>
      <c r="AJ100">
        <v>53</v>
      </c>
      <c r="AK100">
        <v>120</v>
      </c>
      <c r="AL100">
        <v>2</v>
      </c>
    </row>
    <row r="101" spans="1:38" x14ac:dyDescent="0.25">
      <c r="A101" s="4" t="s">
        <v>296</v>
      </c>
      <c r="B101">
        <v>99</v>
      </c>
      <c r="C101" t="s">
        <v>53</v>
      </c>
      <c r="D101">
        <v>3</v>
      </c>
      <c r="E101">
        <v>2</v>
      </c>
      <c r="F101">
        <v>2</v>
      </c>
      <c r="G101" t="s">
        <v>115</v>
      </c>
      <c r="H101" t="s">
        <v>55</v>
      </c>
      <c r="K101" t="s">
        <v>38</v>
      </c>
      <c r="L101">
        <v>1</v>
      </c>
      <c r="M101">
        <v>2</v>
      </c>
      <c r="N101">
        <v>2</v>
      </c>
      <c r="O101" t="s">
        <v>67</v>
      </c>
      <c r="S101" t="s">
        <v>33</v>
      </c>
      <c r="T101">
        <v>2</v>
      </c>
      <c r="V101">
        <v>3</v>
      </c>
      <c r="W101" t="s">
        <v>46</v>
      </c>
      <c r="X101" t="s">
        <v>133</v>
      </c>
      <c r="Y101" t="s">
        <v>134</v>
      </c>
      <c r="AA101" t="s">
        <v>43</v>
      </c>
      <c r="AB101">
        <v>2</v>
      </c>
      <c r="AD101">
        <v>2</v>
      </c>
      <c r="AE101" t="s">
        <v>138</v>
      </c>
      <c r="AI101">
        <v>14</v>
      </c>
      <c r="AJ101">
        <v>38</v>
      </c>
      <c r="AK101">
        <v>120</v>
      </c>
      <c r="AL101">
        <v>2</v>
      </c>
    </row>
    <row r="102" spans="1:38" x14ac:dyDescent="0.25">
      <c r="A102" s="4" t="s">
        <v>297</v>
      </c>
      <c r="B102">
        <v>100</v>
      </c>
      <c r="C102" t="s">
        <v>53</v>
      </c>
      <c r="D102">
        <v>1</v>
      </c>
      <c r="E102">
        <v>1</v>
      </c>
      <c r="F102">
        <v>2</v>
      </c>
      <c r="G102" t="s">
        <v>115</v>
      </c>
      <c r="H102" t="s">
        <v>55</v>
      </c>
      <c r="K102" t="s">
        <v>38</v>
      </c>
      <c r="L102">
        <v>1</v>
      </c>
      <c r="M102">
        <v>3</v>
      </c>
      <c r="N102">
        <v>2</v>
      </c>
      <c r="O102" t="s">
        <v>67</v>
      </c>
      <c r="P102" t="s">
        <v>70</v>
      </c>
      <c r="S102" t="s">
        <v>33</v>
      </c>
      <c r="T102">
        <v>2</v>
      </c>
      <c r="V102">
        <v>2</v>
      </c>
      <c r="W102" t="s">
        <v>46</v>
      </c>
      <c r="X102" t="s">
        <v>133</v>
      </c>
      <c r="AA102" t="s">
        <v>45</v>
      </c>
      <c r="AB102">
        <v>2</v>
      </c>
      <c r="AD102">
        <v>1</v>
      </c>
      <c r="AE102" t="s">
        <v>86</v>
      </c>
      <c r="AI102">
        <v>10</v>
      </c>
      <c r="AJ102">
        <v>40</v>
      </c>
      <c r="AK102">
        <v>120</v>
      </c>
      <c r="AL102">
        <v>2</v>
      </c>
    </row>
    <row r="103" spans="1:38" x14ac:dyDescent="0.25">
      <c r="A103" s="4" t="s">
        <v>298</v>
      </c>
      <c r="B103">
        <v>101</v>
      </c>
      <c r="C103" t="s">
        <v>33</v>
      </c>
      <c r="D103">
        <v>2</v>
      </c>
      <c r="F103">
        <v>1</v>
      </c>
      <c r="G103" t="s">
        <v>46</v>
      </c>
      <c r="H103" t="s">
        <v>35</v>
      </c>
      <c r="I103" t="s">
        <v>134</v>
      </c>
      <c r="K103" t="s">
        <v>63</v>
      </c>
      <c r="L103">
        <v>2</v>
      </c>
      <c r="N103">
        <v>2</v>
      </c>
      <c r="O103" t="s">
        <v>103</v>
      </c>
      <c r="P103" t="s">
        <v>95</v>
      </c>
      <c r="Q103" t="s">
        <v>150</v>
      </c>
      <c r="S103" t="s">
        <v>53</v>
      </c>
      <c r="T103">
        <v>2</v>
      </c>
      <c r="U103">
        <v>1</v>
      </c>
      <c r="V103">
        <v>3</v>
      </c>
      <c r="W103" t="s">
        <v>54</v>
      </c>
      <c r="AA103" t="s">
        <v>38</v>
      </c>
      <c r="AB103">
        <v>3</v>
      </c>
      <c r="AC103">
        <v>1</v>
      </c>
      <c r="AD103">
        <v>3</v>
      </c>
      <c r="AE103" t="s">
        <v>67</v>
      </c>
      <c r="AI103">
        <v>14</v>
      </c>
      <c r="AJ103">
        <v>53</v>
      </c>
      <c r="AK103">
        <v>120</v>
      </c>
      <c r="AL103">
        <v>2</v>
      </c>
    </row>
    <row r="104" spans="1:38" x14ac:dyDescent="0.25">
      <c r="A104" s="4" t="s">
        <v>299</v>
      </c>
      <c r="B104">
        <v>102</v>
      </c>
      <c r="C104" t="s">
        <v>43</v>
      </c>
      <c r="D104">
        <v>2</v>
      </c>
      <c r="F104">
        <v>1</v>
      </c>
      <c r="G104" t="s">
        <v>138</v>
      </c>
      <c r="H104" t="s">
        <v>74</v>
      </c>
      <c r="I104" t="s">
        <v>140</v>
      </c>
      <c r="J104" t="s">
        <v>101</v>
      </c>
      <c r="K104" t="s">
        <v>45</v>
      </c>
      <c r="L104">
        <v>1</v>
      </c>
      <c r="N104">
        <v>1</v>
      </c>
      <c r="O104" t="s">
        <v>47</v>
      </c>
      <c r="S104" t="s">
        <v>53</v>
      </c>
      <c r="T104">
        <v>2</v>
      </c>
      <c r="U104">
        <v>1</v>
      </c>
      <c r="V104">
        <v>1</v>
      </c>
      <c r="W104" t="s">
        <v>115</v>
      </c>
      <c r="X104" t="s">
        <v>116</v>
      </c>
      <c r="Y104" t="s">
        <v>97</v>
      </c>
      <c r="AA104" t="s">
        <v>38</v>
      </c>
      <c r="AB104">
        <v>1</v>
      </c>
      <c r="AC104">
        <v>1</v>
      </c>
      <c r="AD104">
        <v>1</v>
      </c>
      <c r="AE104" t="s">
        <v>67</v>
      </c>
      <c r="AI104">
        <v>7</v>
      </c>
      <c r="AJ104">
        <v>57</v>
      </c>
      <c r="AK104">
        <v>120</v>
      </c>
      <c r="AL104">
        <v>2</v>
      </c>
    </row>
    <row r="105" spans="1:38" x14ac:dyDescent="0.25">
      <c r="A105" s="4" t="s">
        <v>300</v>
      </c>
      <c r="B105">
        <v>103</v>
      </c>
      <c r="C105" t="s">
        <v>53</v>
      </c>
      <c r="D105">
        <v>3</v>
      </c>
      <c r="E105">
        <v>2</v>
      </c>
      <c r="F105">
        <v>1</v>
      </c>
      <c r="G105" t="s">
        <v>54</v>
      </c>
      <c r="H105" t="s">
        <v>83</v>
      </c>
      <c r="I105" t="s">
        <v>97</v>
      </c>
      <c r="J105" t="s">
        <v>98</v>
      </c>
      <c r="K105" t="s">
        <v>38</v>
      </c>
      <c r="L105">
        <v>2</v>
      </c>
      <c r="M105">
        <v>1</v>
      </c>
      <c r="N105">
        <v>3</v>
      </c>
      <c r="O105" t="s">
        <v>67</v>
      </c>
      <c r="P105" t="s">
        <v>70</v>
      </c>
      <c r="S105" t="s">
        <v>43</v>
      </c>
      <c r="T105">
        <v>1</v>
      </c>
      <c r="V105">
        <v>1</v>
      </c>
      <c r="W105" t="s">
        <v>138</v>
      </c>
      <c r="X105" t="s">
        <v>139</v>
      </c>
      <c r="Y105" t="s">
        <v>75</v>
      </c>
      <c r="AA105" t="s">
        <v>63</v>
      </c>
      <c r="AB105">
        <v>2</v>
      </c>
      <c r="AD105">
        <v>3</v>
      </c>
      <c r="AE105" t="s">
        <v>103</v>
      </c>
      <c r="AF105" t="s">
        <v>149</v>
      </c>
      <c r="AI105">
        <v>16</v>
      </c>
      <c r="AJ105">
        <v>40</v>
      </c>
      <c r="AK105">
        <v>120</v>
      </c>
      <c r="AL105">
        <v>2</v>
      </c>
    </row>
    <row r="106" spans="1:38" x14ac:dyDescent="0.25">
      <c r="A106" s="4" t="s">
        <v>301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54</v>
      </c>
      <c r="H106" t="s">
        <v>55</v>
      </c>
      <c r="I106" t="s">
        <v>117</v>
      </c>
      <c r="K106" t="s">
        <v>38</v>
      </c>
      <c r="L106">
        <v>1</v>
      </c>
      <c r="M106">
        <v>1</v>
      </c>
      <c r="N106">
        <v>2</v>
      </c>
      <c r="O106" t="s">
        <v>39</v>
      </c>
      <c r="P106" t="s">
        <v>70</v>
      </c>
      <c r="Q106" t="s">
        <v>157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1</v>
      </c>
      <c r="AD106">
        <v>2</v>
      </c>
      <c r="AE106" t="s">
        <v>103</v>
      </c>
      <c r="AF106" t="s">
        <v>149</v>
      </c>
      <c r="AG106" t="s">
        <v>151</v>
      </c>
      <c r="AI106">
        <v>11</v>
      </c>
      <c r="AJ106">
        <v>65</v>
      </c>
      <c r="AK106">
        <v>120</v>
      </c>
      <c r="AL106">
        <v>2</v>
      </c>
    </row>
    <row r="107" spans="1:38" x14ac:dyDescent="0.25">
      <c r="A107" s="4" t="s">
        <v>302</v>
      </c>
      <c r="B107">
        <v>105</v>
      </c>
      <c r="C107" t="s">
        <v>33</v>
      </c>
      <c r="D107">
        <v>2</v>
      </c>
      <c r="F107">
        <v>1</v>
      </c>
      <c r="G107" t="s">
        <v>46</v>
      </c>
      <c r="H107" t="s">
        <v>133</v>
      </c>
      <c r="I107" t="s">
        <v>36</v>
      </c>
      <c r="K107" t="s">
        <v>43</v>
      </c>
      <c r="L107">
        <v>1</v>
      </c>
      <c r="N107">
        <v>1</v>
      </c>
      <c r="O107" t="s">
        <v>138</v>
      </c>
      <c r="S107" t="s">
        <v>56</v>
      </c>
      <c r="T107">
        <v>1</v>
      </c>
      <c r="V107">
        <v>2</v>
      </c>
      <c r="W107" t="s">
        <v>123</v>
      </c>
      <c r="AA107" t="s">
        <v>48</v>
      </c>
      <c r="AB107">
        <v>1</v>
      </c>
      <c r="AD107">
        <v>1</v>
      </c>
      <c r="AE107" t="s">
        <v>129</v>
      </c>
      <c r="AF107" t="s">
        <v>84</v>
      </c>
      <c r="AI107">
        <v>5</v>
      </c>
      <c r="AJ107">
        <v>35</v>
      </c>
      <c r="AK107">
        <v>120</v>
      </c>
      <c r="AL107">
        <v>2</v>
      </c>
    </row>
    <row r="108" spans="1:38" x14ac:dyDescent="0.25">
      <c r="A108" s="4" t="s">
        <v>303</v>
      </c>
      <c r="B108">
        <v>106</v>
      </c>
      <c r="C108" t="s">
        <v>33</v>
      </c>
      <c r="D108">
        <v>2</v>
      </c>
      <c r="F108">
        <v>1</v>
      </c>
      <c r="G108" t="s">
        <v>46</v>
      </c>
      <c r="H108" t="s">
        <v>133</v>
      </c>
      <c r="I108" t="s">
        <v>36</v>
      </c>
      <c r="K108" t="s">
        <v>45</v>
      </c>
      <c r="L108">
        <v>3</v>
      </c>
      <c r="N108">
        <v>1</v>
      </c>
      <c r="O108" t="s">
        <v>86</v>
      </c>
      <c r="P108" t="s">
        <v>144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129</v>
      </c>
      <c r="AF108" t="s">
        <v>50</v>
      </c>
      <c r="AI108">
        <v>7</v>
      </c>
      <c r="AJ108">
        <v>32</v>
      </c>
      <c r="AK108">
        <v>120</v>
      </c>
      <c r="AL108">
        <v>2</v>
      </c>
    </row>
    <row r="109" spans="1:38" x14ac:dyDescent="0.25">
      <c r="A109" s="4" t="s">
        <v>304</v>
      </c>
      <c r="B109">
        <v>107</v>
      </c>
      <c r="C109" t="s">
        <v>33</v>
      </c>
      <c r="D109">
        <v>3</v>
      </c>
      <c r="F109">
        <v>1</v>
      </c>
      <c r="G109" t="s">
        <v>46</v>
      </c>
      <c r="H109" t="s">
        <v>66</v>
      </c>
      <c r="I109" t="s">
        <v>134</v>
      </c>
      <c r="J109" t="s">
        <v>136</v>
      </c>
      <c r="K109" t="s">
        <v>63</v>
      </c>
      <c r="L109">
        <v>2</v>
      </c>
      <c r="N109">
        <v>2</v>
      </c>
      <c r="O109" t="s">
        <v>103</v>
      </c>
      <c r="P109" t="s">
        <v>149</v>
      </c>
      <c r="Q109" t="s">
        <v>151</v>
      </c>
      <c r="R109" t="s">
        <v>152</v>
      </c>
      <c r="S109" t="s">
        <v>56</v>
      </c>
      <c r="T109">
        <v>2</v>
      </c>
      <c r="V109">
        <v>3</v>
      </c>
      <c r="W109" t="s">
        <v>123</v>
      </c>
      <c r="X109" t="s">
        <v>69</v>
      </c>
      <c r="Y109" t="s">
        <v>87</v>
      </c>
      <c r="AA109" t="s">
        <v>48</v>
      </c>
      <c r="AB109">
        <v>3</v>
      </c>
      <c r="AD109">
        <v>1</v>
      </c>
      <c r="AE109" t="s">
        <v>49</v>
      </c>
      <c r="AI109">
        <v>17</v>
      </c>
      <c r="AJ109">
        <v>47</v>
      </c>
      <c r="AK109">
        <v>120</v>
      </c>
      <c r="AL109">
        <v>2</v>
      </c>
    </row>
    <row r="110" spans="1:38" x14ac:dyDescent="0.25">
      <c r="A110" s="4" t="s">
        <v>305</v>
      </c>
      <c r="B110">
        <v>108</v>
      </c>
      <c r="C110" t="s">
        <v>33</v>
      </c>
      <c r="D110">
        <v>2</v>
      </c>
      <c r="F110">
        <v>1</v>
      </c>
      <c r="G110" t="s">
        <v>46</v>
      </c>
      <c r="H110" t="s">
        <v>66</v>
      </c>
      <c r="I110" t="s">
        <v>135</v>
      </c>
      <c r="K110" t="s">
        <v>38</v>
      </c>
      <c r="L110">
        <v>3</v>
      </c>
      <c r="M110">
        <v>1</v>
      </c>
      <c r="N110">
        <v>2</v>
      </c>
      <c r="O110" t="s">
        <v>155</v>
      </c>
      <c r="S110" t="s">
        <v>56</v>
      </c>
      <c r="T110">
        <v>1</v>
      </c>
      <c r="V110">
        <v>2</v>
      </c>
      <c r="W110" t="s">
        <v>123</v>
      </c>
      <c r="X110" t="s">
        <v>69</v>
      </c>
      <c r="Y110" t="s">
        <v>87</v>
      </c>
      <c r="AA110" t="s">
        <v>48</v>
      </c>
      <c r="AB110">
        <v>1</v>
      </c>
      <c r="AD110">
        <v>1</v>
      </c>
      <c r="AE110" t="s">
        <v>49</v>
      </c>
      <c r="AI110">
        <v>9</v>
      </c>
      <c r="AJ110">
        <v>37</v>
      </c>
      <c r="AK110">
        <v>120</v>
      </c>
      <c r="AL110">
        <v>2</v>
      </c>
    </row>
    <row r="111" spans="1:38" x14ac:dyDescent="0.25">
      <c r="A111" s="4" t="s">
        <v>306</v>
      </c>
      <c r="B111">
        <v>109</v>
      </c>
      <c r="C111" t="s">
        <v>56</v>
      </c>
      <c r="D111">
        <v>2</v>
      </c>
      <c r="F111">
        <v>1</v>
      </c>
      <c r="G111" t="s">
        <v>123</v>
      </c>
      <c r="H111" t="s">
        <v>69</v>
      </c>
      <c r="K111" t="s">
        <v>48</v>
      </c>
      <c r="L111">
        <v>1</v>
      </c>
      <c r="N111">
        <v>3</v>
      </c>
      <c r="O111" t="s">
        <v>129</v>
      </c>
      <c r="P111" t="s">
        <v>71</v>
      </c>
      <c r="Q111" t="s">
        <v>90</v>
      </c>
      <c r="S111" t="s">
        <v>43</v>
      </c>
      <c r="T111">
        <v>2</v>
      </c>
      <c r="V111">
        <v>1</v>
      </c>
      <c r="W111" t="s">
        <v>73</v>
      </c>
      <c r="X111" t="s">
        <v>99</v>
      </c>
      <c r="AA111" t="s">
        <v>45</v>
      </c>
      <c r="AB111">
        <v>3</v>
      </c>
      <c r="AD111">
        <v>1</v>
      </c>
      <c r="AE111" t="s">
        <v>86</v>
      </c>
      <c r="AF111" t="s">
        <v>144</v>
      </c>
      <c r="AG111" t="s">
        <v>102</v>
      </c>
      <c r="AI111">
        <v>12</v>
      </c>
      <c r="AJ111">
        <v>35</v>
      </c>
      <c r="AK111">
        <v>120</v>
      </c>
      <c r="AL111">
        <v>2</v>
      </c>
    </row>
    <row r="112" spans="1:38" x14ac:dyDescent="0.25">
      <c r="A112" s="4" t="s">
        <v>307</v>
      </c>
      <c r="B112">
        <v>110</v>
      </c>
      <c r="C112" t="s">
        <v>43</v>
      </c>
      <c r="D112">
        <v>3</v>
      </c>
      <c r="F112">
        <v>1</v>
      </c>
      <c r="G112" t="s">
        <v>73</v>
      </c>
      <c r="H112" t="s">
        <v>99</v>
      </c>
      <c r="I112" t="s">
        <v>75</v>
      </c>
      <c r="K112" t="s">
        <v>63</v>
      </c>
      <c r="L112">
        <v>3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1</v>
      </c>
      <c r="AD112">
        <v>1</v>
      </c>
      <c r="AE112" t="s">
        <v>129</v>
      </c>
      <c r="AF112" t="s">
        <v>50</v>
      </c>
      <c r="AG112" t="s">
        <v>51</v>
      </c>
      <c r="AI112">
        <v>8</v>
      </c>
      <c r="AJ112">
        <v>31</v>
      </c>
      <c r="AK112">
        <v>120</v>
      </c>
      <c r="AL112">
        <v>2</v>
      </c>
    </row>
    <row r="113" spans="1:38" x14ac:dyDescent="0.25">
      <c r="A113" s="4" t="s">
        <v>308</v>
      </c>
      <c r="B113">
        <v>111</v>
      </c>
      <c r="C113" t="s">
        <v>56</v>
      </c>
      <c r="D113">
        <v>1</v>
      </c>
      <c r="F113">
        <v>1</v>
      </c>
      <c r="G113" t="s">
        <v>123</v>
      </c>
      <c r="H113" t="s">
        <v>69</v>
      </c>
      <c r="I113" t="s">
        <v>126</v>
      </c>
      <c r="K113" t="s">
        <v>48</v>
      </c>
      <c r="L113">
        <v>1</v>
      </c>
      <c r="N113">
        <v>1</v>
      </c>
      <c r="O113" t="s">
        <v>129</v>
      </c>
      <c r="P113" t="s">
        <v>71</v>
      </c>
      <c r="Q113" t="s">
        <v>51</v>
      </c>
      <c r="S113" t="s">
        <v>43</v>
      </c>
      <c r="T113">
        <v>1</v>
      </c>
      <c r="V113">
        <v>3</v>
      </c>
      <c r="W113" t="s">
        <v>138</v>
      </c>
      <c r="AA113" t="s">
        <v>38</v>
      </c>
      <c r="AB113">
        <v>1</v>
      </c>
      <c r="AC113">
        <v>3</v>
      </c>
      <c r="AD113">
        <v>1</v>
      </c>
      <c r="AE113" t="s">
        <v>155</v>
      </c>
      <c r="AF113" t="s">
        <v>96</v>
      </c>
      <c r="AG113" t="s">
        <v>156</v>
      </c>
      <c r="AI113">
        <v>10</v>
      </c>
      <c r="AJ113">
        <v>48</v>
      </c>
      <c r="AK113">
        <v>120</v>
      </c>
      <c r="AL113">
        <v>2</v>
      </c>
    </row>
    <row r="114" spans="1:38" x14ac:dyDescent="0.25">
      <c r="A114" s="4" t="s">
        <v>309</v>
      </c>
      <c r="B114">
        <v>112</v>
      </c>
      <c r="C114" t="s">
        <v>45</v>
      </c>
      <c r="D114">
        <v>3</v>
      </c>
      <c r="F114">
        <v>1</v>
      </c>
      <c r="G114" t="s">
        <v>86</v>
      </c>
      <c r="H114" t="s">
        <v>144</v>
      </c>
      <c r="K114" t="s">
        <v>63</v>
      </c>
      <c r="L114">
        <v>1</v>
      </c>
      <c r="N114">
        <v>2</v>
      </c>
      <c r="O114" t="s">
        <v>103</v>
      </c>
      <c r="P114" t="s">
        <v>95</v>
      </c>
      <c r="S114" t="s">
        <v>56</v>
      </c>
      <c r="T114">
        <v>3</v>
      </c>
      <c r="V114">
        <v>3</v>
      </c>
      <c r="W114" t="s">
        <v>68</v>
      </c>
      <c r="AA114" t="s">
        <v>48</v>
      </c>
      <c r="AB114">
        <v>3</v>
      </c>
      <c r="AD114">
        <v>1</v>
      </c>
      <c r="AE114" t="s">
        <v>49</v>
      </c>
      <c r="AI114">
        <v>11</v>
      </c>
      <c r="AJ114">
        <v>42</v>
      </c>
      <c r="AK114">
        <v>120</v>
      </c>
      <c r="AL114">
        <v>2</v>
      </c>
    </row>
    <row r="115" spans="1:38" x14ac:dyDescent="0.25">
      <c r="A115" s="4" t="s">
        <v>310</v>
      </c>
      <c r="B115">
        <v>113</v>
      </c>
      <c r="C115" t="s">
        <v>45</v>
      </c>
      <c r="D115">
        <v>2</v>
      </c>
      <c r="F115">
        <v>1</v>
      </c>
      <c r="G115" t="s">
        <v>86</v>
      </c>
      <c r="K115" t="s">
        <v>38</v>
      </c>
      <c r="L115">
        <v>3</v>
      </c>
      <c r="M115">
        <v>1</v>
      </c>
      <c r="N115">
        <v>1</v>
      </c>
      <c r="O115" t="s">
        <v>155</v>
      </c>
      <c r="P115" t="s">
        <v>70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2</v>
      </c>
      <c r="AE115" t="s">
        <v>89</v>
      </c>
      <c r="AI115">
        <v>5</v>
      </c>
      <c r="AJ115">
        <v>26</v>
      </c>
      <c r="AK115">
        <v>120</v>
      </c>
      <c r="AL115">
        <v>2</v>
      </c>
    </row>
    <row r="116" spans="1:38" x14ac:dyDescent="0.25">
      <c r="A116" s="4" t="s">
        <v>311</v>
      </c>
      <c r="B116">
        <v>114</v>
      </c>
      <c r="C116" t="s">
        <v>56</v>
      </c>
      <c r="D116">
        <v>2</v>
      </c>
      <c r="F116">
        <v>1</v>
      </c>
      <c r="G116" t="s">
        <v>57</v>
      </c>
      <c r="H116" t="s">
        <v>124</v>
      </c>
      <c r="I116" t="s">
        <v>85</v>
      </c>
      <c r="K116" t="s">
        <v>48</v>
      </c>
      <c r="L116">
        <v>1</v>
      </c>
      <c r="N116">
        <v>1</v>
      </c>
      <c r="O116" t="s">
        <v>49</v>
      </c>
      <c r="P116" t="s">
        <v>50</v>
      </c>
      <c r="Q116" t="s">
        <v>90</v>
      </c>
      <c r="R116" t="s">
        <v>52</v>
      </c>
      <c r="S116" t="s">
        <v>63</v>
      </c>
      <c r="T116">
        <v>2</v>
      </c>
      <c r="V116">
        <v>2</v>
      </c>
      <c r="W116" t="s">
        <v>103</v>
      </c>
      <c r="AA116" t="s">
        <v>38</v>
      </c>
      <c r="AB116">
        <v>2</v>
      </c>
      <c r="AC116">
        <v>3</v>
      </c>
      <c r="AD116">
        <v>2</v>
      </c>
      <c r="AE116" t="s">
        <v>155</v>
      </c>
      <c r="AI116">
        <v>12</v>
      </c>
      <c r="AJ116">
        <v>58</v>
      </c>
      <c r="AK116">
        <v>120</v>
      </c>
      <c r="AL116">
        <v>2</v>
      </c>
    </row>
    <row r="117" spans="1:38" x14ac:dyDescent="0.25">
      <c r="A117" s="4" t="s">
        <v>312</v>
      </c>
      <c r="B117">
        <v>115</v>
      </c>
      <c r="C117" t="s">
        <v>56</v>
      </c>
      <c r="D117">
        <v>1</v>
      </c>
      <c r="F117">
        <v>1</v>
      </c>
      <c r="G117" t="s">
        <v>123</v>
      </c>
      <c r="H117" t="s">
        <v>124</v>
      </c>
      <c r="I117" t="s">
        <v>126</v>
      </c>
      <c r="J117" t="s">
        <v>128</v>
      </c>
      <c r="K117" t="s">
        <v>33</v>
      </c>
      <c r="L117">
        <v>3</v>
      </c>
      <c r="N117">
        <v>2</v>
      </c>
      <c r="O117" t="s">
        <v>46</v>
      </c>
      <c r="P117" t="s">
        <v>133</v>
      </c>
      <c r="Q117" t="s">
        <v>36</v>
      </c>
      <c r="R117" t="s">
        <v>136</v>
      </c>
      <c r="S117" t="s">
        <v>48</v>
      </c>
      <c r="T117">
        <v>3</v>
      </c>
      <c r="V117">
        <v>1</v>
      </c>
      <c r="W117" t="s">
        <v>49</v>
      </c>
      <c r="X117" t="s">
        <v>71</v>
      </c>
      <c r="Y117" t="s">
        <v>90</v>
      </c>
      <c r="AA117" t="s">
        <v>43</v>
      </c>
      <c r="AB117">
        <v>3</v>
      </c>
      <c r="AD117">
        <v>1</v>
      </c>
      <c r="AE117" t="s">
        <v>138</v>
      </c>
      <c r="AF117" t="s">
        <v>139</v>
      </c>
      <c r="AI117">
        <v>16</v>
      </c>
      <c r="AJ117">
        <v>43</v>
      </c>
      <c r="AK117">
        <v>120</v>
      </c>
      <c r="AL117">
        <v>2</v>
      </c>
    </row>
    <row r="118" spans="1:38" x14ac:dyDescent="0.25">
      <c r="A118" s="4" t="s">
        <v>313</v>
      </c>
      <c r="B118">
        <v>116</v>
      </c>
      <c r="C118" t="s">
        <v>48</v>
      </c>
      <c r="D118">
        <v>3</v>
      </c>
      <c r="F118">
        <v>1</v>
      </c>
      <c r="G118" t="s">
        <v>49</v>
      </c>
      <c r="K118" t="s">
        <v>45</v>
      </c>
      <c r="L118">
        <v>2</v>
      </c>
      <c r="N118">
        <v>1</v>
      </c>
      <c r="O118" t="s">
        <v>86</v>
      </c>
      <c r="S118" t="s">
        <v>56</v>
      </c>
      <c r="T118">
        <v>2</v>
      </c>
      <c r="V118">
        <v>3</v>
      </c>
      <c r="W118" t="s">
        <v>123</v>
      </c>
      <c r="X118" t="s">
        <v>69</v>
      </c>
      <c r="Y118" t="s">
        <v>87</v>
      </c>
      <c r="AA118" t="s">
        <v>33</v>
      </c>
      <c r="AB118">
        <v>2</v>
      </c>
      <c r="AD118">
        <v>1</v>
      </c>
      <c r="AE118" t="s">
        <v>46</v>
      </c>
      <c r="AI118">
        <v>9</v>
      </c>
      <c r="AJ118">
        <v>49</v>
      </c>
      <c r="AK118">
        <v>120</v>
      </c>
      <c r="AL118">
        <v>2</v>
      </c>
    </row>
    <row r="119" spans="1:38" x14ac:dyDescent="0.25">
      <c r="A119" s="4" t="s">
        <v>314</v>
      </c>
      <c r="B119">
        <v>117</v>
      </c>
      <c r="C119" t="s">
        <v>48</v>
      </c>
      <c r="D119">
        <v>3</v>
      </c>
      <c r="F119">
        <v>1</v>
      </c>
      <c r="G119" t="s">
        <v>49</v>
      </c>
      <c r="H119" t="s">
        <v>71</v>
      </c>
      <c r="K119" t="s">
        <v>63</v>
      </c>
      <c r="L119">
        <v>1</v>
      </c>
      <c r="N119">
        <v>2</v>
      </c>
      <c r="O119" t="s">
        <v>103</v>
      </c>
      <c r="S119" t="s">
        <v>56</v>
      </c>
      <c r="T119">
        <v>2</v>
      </c>
      <c r="V119">
        <v>1</v>
      </c>
      <c r="W119" t="s">
        <v>57</v>
      </c>
      <c r="AA119" t="s">
        <v>33</v>
      </c>
      <c r="AB119">
        <v>2</v>
      </c>
      <c r="AD119">
        <v>1</v>
      </c>
      <c r="AE119" t="s">
        <v>46</v>
      </c>
      <c r="AI119">
        <v>6</v>
      </c>
      <c r="AJ119">
        <v>43</v>
      </c>
      <c r="AK119">
        <v>120</v>
      </c>
      <c r="AL119">
        <v>2</v>
      </c>
    </row>
    <row r="120" spans="1:38" x14ac:dyDescent="0.25">
      <c r="A120" s="4" t="s">
        <v>315</v>
      </c>
      <c r="B120">
        <v>118</v>
      </c>
      <c r="C120" t="s">
        <v>48</v>
      </c>
      <c r="D120">
        <v>1</v>
      </c>
      <c r="F120">
        <v>1</v>
      </c>
      <c r="G120" t="s">
        <v>129</v>
      </c>
      <c r="H120" t="s">
        <v>71</v>
      </c>
      <c r="I120" t="s">
        <v>51</v>
      </c>
      <c r="K120" t="s">
        <v>38</v>
      </c>
      <c r="L120">
        <v>1</v>
      </c>
      <c r="M120">
        <v>1</v>
      </c>
      <c r="N120">
        <v>2</v>
      </c>
      <c r="O120" t="s">
        <v>155</v>
      </c>
      <c r="P120" t="s">
        <v>70</v>
      </c>
      <c r="Q120" t="s">
        <v>41</v>
      </c>
      <c r="S120" t="s">
        <v>56</v>
      </c>
      <c r="T120">
        <v>1</v>
      </c>
      <c r="V120">
        <v>1</v>
      </c>
      <c r="W120" t="s">
        <v>57</v>
      </c>
      <c r="AA120" t="s">
        <v>33</v>
      </c>
      <c r="AB120">
        <v>1</v>
      </c>
      <c r="AD120">
        <v>1</v>
      </c>
      <c r="AE120" t="s">
        <v>46</v>
      </c>
      <c r="AI120">
        <v>5</v>
      </c>
      <c r="AJ120">
        <v>46</v>
      </c>
      <c r="AK120">
        <v>120</v>
      </c>
      <c r="AL120">
        <v>2</v>
      </c>
    </row>
    <row r="121" spans="1:38" x14ac:dyDescent="0.25">
      <c r="A121" s="4" t="s">
        <v>316</v>
      </c>
      <c r="B121">
        <v>119</v>
      </c>
      <c r="C121" t="s">
        <v>56</v>
      </c>
      <c r="D121">
        <v>1</v>
      </c>
      <c r="F121">
        <v>1</v>
      </c>
      <c r="G121" t="s">
        <v>123</v>
      </c>
      <c r="K121" t="s">
        <v>33</v>
      </c>
      <c r="L121">
        <v>2</v>
      </c>
      <c r="N121">
        <v>3</v>
      </c>
      <c r="O121" t="s">
        <v>46</v>
      </c>
      <c r="S121" t="s">
        <v>43</v>
      </c>
      <c r="T121">
        <v>2</v>
      </c>
      <c r="V121">
        <v>1</v>
      </c>
      <c r="W121" t="s">
        <v>138</v>
      </c>
      <c r="X121" t="s">
        <v>74</v>
      </c>
      <c r="Y121" t="s">
        <v>140</v>
      </c>
      <c r="AA121" t="s">
        <v>45</v>
      </c>
      <c r="AB121">
        <v>2</v>
      </c>
      <c r="AD121">
        <v>1</v>
      </c>
      <c r="AE121" t="s">
        <v>47</v>
      </c>
      <c r="AF121" t="s">
        <v>144</v>
      </c>
      <c r="AI121">
        <v>8</v>
      </c>
      <c r="AJ121">
        <v>25</v>
      </c>
      <c r="AK121">
        <v>120</v>
      </c>
      <c r="AL121">
        <v>2</v>
      </c>
    </row>
    <row r="122" spans="1:38" x14ac:dyDescent="0.25">
      <c r="A122" s="4" t="s">
        <v>317</v>
      </c>
      <c r="B122">
        <v>120</v>
      </c>
      <c r="C122" t="s">
        <v>56</v>
      </c>
      <c r="D122">
        <v>1</v>
      </c>
      <c r="F122">
        <v>1</v>
      </c>
      <c r="G122" t="s">
        <v>123</v>
      </c>
      <c r="H122" t="s">
        <v>69</v>
      </c>
      <c r="I122" t="s">
        <v>85</v>
      </c>
      <c r="K122" t="s">
        <v>33</v>
      </c>
      <c r="L122">
        <v>2</v>
      </c>
      <c r="N122">
        <v>1</v>
      </c>
      <c r="O122" t="s">
        <v>46</v>
      </c>
      <c r="S122" t="s">
        <v>43</v>
      </c>
      <c r="T122">
        <v>1</v>
      </c>
      <c r="V122">
        <v>1</v>
      </c>
      <c r="W122" t="s">
        <v>138</v>
      </c>
      <c r="AA122" t="s">
        <v>63</v>
      </c>
      <c r="AB122">
        <v>1</v>
      </c>
      <c r="AD122">
        <v>1</v>
      </c>
      <c r="AE122" t="s">
        <v>103</v>
      </c>
      <c r="AI122">
        <v>3</v>
      </c>
      <c r="AJ122">
        <v>26</v>
      </c>
      <c r="AK122">
        <v>120</v>
      </c>
      <c r="AL122">
        <v>2</v>
      </c>
    </row>
    <row r="123" spans="1:38" x14ac:dyDescent="0.25">
      <c r="A123" s="4" t="s">
        <v>318</v>
      </c>
      <c r="B123">
        <v>121</v>
      </c>
      <c r="C123" t="s">
        <v>43</v>
      </c>
      <c r="D123">
        <v>1</v>
      </c>
      <c r="F123">
        <v>1</v>
      </c>
      <c r="G123" t="s">
        <v>138</v>
      </c>
      <c r="H123" t="s">
        <v>139</v>
      </c>
      <c r="K123" t="s">
        <v>38</v>
      </c>
      <c r="L123">
        <v>3</v>
      </c>
      <c r="M123">
        <v>1</v>
      </c>
      <c r="N123">
        <v>3</v>
      </c>
      <c r="O123" t="s">
        <v>67</v>
      </c>
      <c r="S123" t="s">
        <v>56</v>
      </c>
      <c r="T123">
        <v>1</v>
      </c>
      <c r="V123">
        <v>1</v>
      </c>
      <c r="W123" t="s">
        <v>123</v>
      </c>
      <c r="AA123" t="s">
        <v>33</v>
      </c>
      <c r="AB123">
        <v>1</v>
      </c>
      <c r="AD123">
        <v>1</v>
      </c>
      <c r="AE123" t="s">
        <v>65</v>
      </c>
      <c r="AF123" t="s">
        <v>133</v>
      </c>
      <c r="AI123">
        <v>6</v>
      </c>
      <c r="AJ123">
        <v>26</v>
      </c>
      <c r="AK123">
        <v>120</v>
      </c>
      <c r="AL123">
        <v>2</v>
      </c>
    </row>
    <row r="124" spans="1:38" x14ac:dyDescent="0.25">
      <c r="A124" s="4" t="s">
        <v>319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2</v>
      </c>
      <c r="N124">
        <v>1</v>
      </c>
      <c r="O124" t="s">
        <v>103</v>
      </c>
      <c r="S124" t="s">
        <v>56</v>
      </c>
      <c r="T124">
        <v>1</v>
      </c>
      <c r="V124">
        <v>1</v>
      </c>
      <c r="W124" t="s">
        <v>68</v>
      </c>
      <c r="AA124" t="s">
        <v>33</v>
      </c>
      <c r="AB124">
        <v>1</v>
      </c>
      <c r="AD124">
        <v>1</v>
      </c>
      <c r="AE124" t="s">
        <v>46</v>
      </c>
      <c r="AF124" t="s">
        <v>66</v>
      </c>
      <c r="AI124">
        <v>3</v>
      </c>
      <c r="AJ124">
        <v>27</v>
      </c>
      <c r="AK124">
        <v>120</v>
      </c>
      <c r="AL124">
        <v>2</v>
      </c>
    </row>
    <row r="125" spans="1:38" x14ac:dyDescent="0.25">
      <c r="A125" s="4" t="s">
        <v>320</v>
      </c>
      <c r="B125">
        <v>123</v>
      </c>
      <c r="C125" t="s">
        <v>45</v>
      </c>
      <c r="D125">
        <v>3</v>
      </c>
      <c r="F125">
        <v>1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155</v>
      </c>
      <c r="P125" t="s">
        <v>96</v>
      </c>
      <c r="S125" t="s">
        <v>56</v>
      </c>
      <c r="T125">
        <v>1</v>
      </c>
      <c r="V125">
        <v>3</v>
      </c>
      <c r="W125" t="s">
        <v>68</v>
      </c>
      <c r="AA125" t="s">
        <v>33</v>
      </c>
      <c r="AB125">
        <v>2</v>
      </c>
      <c r="AD125">
        <v>1</v>
      </c>
      <c r="AE125" t="s">
        <v>46</v>
      </c>
      <c r="AI125">
        <v>6</v>
      </c>
      <c r="AJ125">
        <v>28</v>
      </c>
      <c r="AK125">
        <v>120</v>
      </c>
      <c r="AL125">
        <v>2</v>
      </c>
    </row>
    <row r="126" spans="1:38" x14ac:dyDescent="0.25">
      <c r="A126" s="4" t="s">
        <v>321</v>
      </c>
      <c r="B126">
        <v>124</v>
      </c>
      <c r="C126" t="s">
        <v>56</v>
      </c>
      <c r="D126">
        <v>2</v>
      </c>
      <c r="F126">
        <v>3</v>
      </c>
      <c r="G126" t="s">
        <v>57</v>
      </c>
      <c r="H126" t="s">
        <v>125</v>
      </c>
      <c r="I126" t="s">
        <v>85</v>
      </c>
      <c r="K126" t="s">
        <v>33</v>
      </c>
      <c r="L126">
        <v>2</v>
      </c>
      <c r="N126">
        <v>1</v>
      </c>
      <c r="O126" t="s">
        <v>46</v>
      </c>
      <c r="S126" t="s">
        <v>63</v>
      </c>
      <c r="T126">
        <v>1</v>
      </c>
      <c r="V126">
        <v>2</v>
      </c>
      <c r="W126" t="s">
        <v>103</v>
      </c>
      <c r="AA126" t="s">
        <v>38</v>
      </c>
      <c r="AB126">
        <v>1</v>
      </c>
      <c r="AC126">
        <v>3</v>
      </c>
      <c r="AD126">
        <v>2</v>
      </c>
      <c r="AE126" t="s">
        <v>67</v>
      </c>
      <c r="AF126" t="s">
        <v>96</v>
      </c>
      <c r="AG126" t="s">
        <v>157</v>
      </c>
      <c r="AI126">
        <v>12</v>
      </c>
      <c r="AJ126">
        <v>54</v>
      </c>
      <c r="AK126">
        <v>120</v>
      </c>
      <c r="AL126">
        <v>2</v>
      </c>
    </row>
    <row r="127" spans="1:38" x14ac:dyDescent="0.25">
      <c r="A127" s="4" t="s">
        <v>322</v>
      </c>
      <c r="B127">
        <v>125</v>
      </c>
      <c r="C127" t="s">
        <v>56</v>
      </c>
      <c r="D127">
        <v>1</v>
      </c>
      <c r="F127">
        <v>1</v>
      </c>
      <c r="G127" t="s">
        <v>123</v>
      </c>
      <c r="K127" t="s">
        <v>43</v>
      </c>
      <c r="L127">
        <v>3</v>
      </c>
      <c r="N127">
        <v>1</v>
      </c>
      <c r="O127" t="s">
        <v>138</v>
      </c>
      <c r="P127" t="s">
        <v>99</v>
      </c>
      <c r="Q127" t="s">
        <v>140</v>
      </c>
      <c r="S127" t="s">
        <v>48</v>
      </c>
      <c r="T127">
        <v>1</v>
      </c>
      <c r="V127">
        <v>1</v>
      </c>
      <c r="W127" t="s">
        <v>129</v>
      </c>
      <c r="AA127" t="s">
        <v>33</v>
      </c>
      <c r="AB127">
        <v>3</v>
      </c>
      <c r="AD127">
        <v>1</v>
      </c>
      <c r="AE127" t="s">
        <v>46</v>
      </c>
      <c r="AI127">
        <v>6</v>
      </c>
      <c r="AJ127">
        <v>23</v>
      </c>
      <c r="AK127">
        <v>120</v>
      </c>
      <c r="AL127">
        <v>2</v>
      </c>
    </row>
    <row r="128" spans="1:38" x14ac:dyDescent="0.25">
      <c r="A128" s="4" t="s">
        <v>323</v>
      </c>
      <c r="B128">
        <v>126</v>
      </c>
      <c r="C128" t="s">
        <v>48</v>
      </c>
      <c r="D128">
        <v>2</v>
      </c>
      <c r="F128">
        <v>1</v>
      </c>
      <c r="G128" t="s">
        <v>129</v>
      </c>
      <c r="H128" t="s">
        <v>71</v>
      </c>
      <c r="I128" t="s">
        <v>90</v>
      </c>
      <c r="J128" t="s">
        <v>131</v>
      </c>
      <c r="K128" t="s">
        <v>45</v>
      </c>
      <c r="L128">
        <v>2</v>
      </c>
      <c r="N128">
        <v>1</v>
      </c>
      <c r="O128" t="s">
        <v>86</v>
      </c>
      <c r="P128" t="s">
        <v>144</v>
      </c>
      <c r="S128" t="s">
        <v>56</v>
      </c>
      <c r="T128">
        <v>1</v>
      </c>
      <c r="V128">
        <v>3</v>
      </c>
      <c r="W128" t="s">
        <v>123</v>
      </c>
      <c r="X128" t="s">
        <v>69</v>
      </c>
      <c r="Y128" t="s">
        <v>87</v>
      </c>
      <c r="AA128" t="s">
        <v>43</v>
      </c>
      <c r="AB128">
        <v>2</v>
      </c>
      <c r="AD128">
        <v>1</v>
      </c>
      <c r="AE128" t="s">
        <v>138</v>
      </c>
      <c r="AF128" t="s">
        <v>99</v>
      </c>
      <c r="AG128" t="s">
        <v>75</v>
      </c>
      <c r="AI128">
        <v>13</v>
      </c>
      <c r="AJ128">
        <v>51</v>
      </c>
      <c r="AK128">
        <v>120</v>
      </c>
      <c r="AL128">
        <v>2</v>
      </c>
    </row>
    <row r="129" spans="1:38" x14ac:dyDescent="0.25">
      <c r="A129" s="4" t="s">
        <v>324</v>
      </c>
      <c r="B129">
        <v>127</v>
      </c>
      <c r="C129" t="s">
        <v>48</v>
      </c>
      <c r="D129">
        <v>1</v>
      </c>
      <c r="F129">
        <v>1</v>
      </c>
      <c r="G129" t="s">
        <v>129</v>
      </c>
      <c r="H129" t="s">
        <v>71</v>
      </c>
      <c r="I129" t="s">
        <v>51</v>
      </c>
      <c r="K129" t="s">
        <v>63</v>
      </c>
      <c r="L129">
        <v>2</v>
      </c>
      <c r="N129">
        <v>1</v>
      </c>
      <c r="O129" t="s">
        <v>103</v>
      </c>
      <c r="P129" t="s">
        <v>95</v>
      </c>
      <c r="S129" t="s">
        <v>56</v>
      </c>
      <c r="T129">
        <v>1</v>
      </c>
      <c r="V129">
        <v>1</v>
      </c>
      <c r="W129" t="s">
        <v>57</v>
      </c>
      <c r="AA129" t="s">
        <v>43</v>
      </c>
      <c r="AB129">
        <v>1</v>
      </c>
      <c r="AD129">
        <v>1</v>
      </c>
      <c r="AE129" t="s">
        <v>138</v>
      </c>
      <c r="AI129">
        <v>4</v>
      </c>
      <c r="AJ129">
        <v>41</v>
      </c>
      <c r="AK129">
        <v>120</v>
      </c>
      <c r="AL129">
        <v>2</v>
      </c>
    </row>
    <row r="130" spans="1:38" x14ac:dyDescent="0.25">
      <c r="A130" s="4" t="s">
        <v>325</v>
      </c>
      <c r="B130">
        <v>128</v>
      </c>
      <c r="C130" t="s">
        <v>48</v>
      </c>
      <c r="D130">
        <v>1</v>
      </c>
      <c r="F130">
        <v>1</v>
      </c>
      <c r="G130" t="s">
        <v>129</v>
      </c>
      <c r="H130" t="s">
        <v>71</v>
      </c>
      <c r="I130" t="s">
        <v>51</v>
      </c>
      <c r="K130" t="s">
        <v>38</v>
      </c>
      <c r="L130">
        <v>1</v>
      </c>
      <c r="M130">
        <v>2</v>
      </c>
      <c r="N130">
        <v>1</v>
      </c>
      <c r="O130" t="s">
        <v>67</v>
      </c>
      <c r="P130" t="s">
        <v>40</v>
      </c>
      <c r="Q130" t="s">
        <v>157</v>
      </c>
      <c r="R130" t="s">
        <v>158</v>
      </c>
      <c r="S130" t="s">
        <v>56</v>
      </c>
      <c r="T130">
        <v>2</v>
      </c>
      <c r="V130">
        <v>1</v>
      </c>
      <c r="W130" t="s">
        <v>57</v>
      </c>
      <c r="X130" t="s">
        <v>125</v>
      </c>
      <c r="AA130" t="s">
        <v>43</v>
      </c>
      <c r="AB130">
        <v>1</v>
      </c>
      <c r="AD130">
        <v>1</v>
      </c>
      <c r="AE130" t="s">
        <v>73</v>
      </c>
      <c r="AI130">
        <v>8</v>
      </c>
      <c r="AJ130">
        <v>34</v>
      </c>
      <c r="AK130">
        <v>120</v>
      </c>
      <c r="AL130">
        <v>2</v>
      </c>
    </row>
    <row r="131" spans="1:38" x14ac:dyDescent="0.25">
      <c r="A131" s="4" t="s">
        <v>326</v>
      </c>
      <c r="B131">
        <v>129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3</v>
      </c>
      <c r="N131">
        <v>1</v>
      </c>
      <c r="O131" t="s">
        <v>138</v>
      </c>
      <c r="P131" t="s">
        <v>74</v>
      </c>
      <c r="S131" t="s">
        <v>33</v>
      </c>
      <c r="T131">
        <v>1</v>
      </c>
      <c r="V131">
        <v>2</v>
      </c>
      <c r="W131" t="s">
        <v>46</v>
      </c>
      <c r="AA131" t="s">
        <v>45</v>
      </c>
      <c r="AB131">
        <v>2</v>
      </c>
      <c r="AD131">
        <v>1</v>
      </c>
      <c r="AE131" t="s">
        <v>86</v>
      </c>
      <c r="AI131">
        <v>5</v>
      </c>
      <c r="AJ131">
        <v>20</v>
      </c>
      <c r="AK131">
        <v>120</v>
      </c>
      <c r="AL131">
        <v>2</v>
      </c>
    </row>
    <row r="132" spans="1:38" x14ac:dyDescent="0.25">
      <c r="A132" s="4" t="s">
        <v>327</v>
      </c>
      <c r="B132">
        <v>130</v>
      </c>
      <c r="C132" t="s">
        <v>33</v>
      </c>
      <c r="D132">
        <v>3</v>
      </c>
      <c r="F132">
        <v>3</v>
      </c>
      <c r="G132" t="s">
        <v>46</v>
      </c>
      <c r="H132" t="s">
        <v>66</v>
      </c>
      <c r="I132" t="s">
        <v>135</v>
      </c>
      <c r="J132" t="s">
        <v>37</v>
      </c>
      <c r="K132" t="s">
        <v>63</v>
      </c>
      <c r="L132">
        <v>1</v>
      </c>
      <c r="N132">
        <v>1</v>
      </c>
      <c r="O132" t="s">
        <v>148</v>
      </c>
      <c r="S132" t="s">
        <v>56</v>
      </c>
      <c r="T132">
        <v>2</v>
      </c>
      <c r="V132">
        <v>3</v>
      </c>
      <c r="W132" t="s">
        <v>68</v>
      </c>
      <c r="X132" t="s">
        <v>69</v>
      </c>
      <c r="AA132" t="s">
        <v>43</v>
      </c>
      <c r="AB132">
        <v>2</v>
      </c>
      <c r="AD132">
        <v>1</v>
      </c>
      <c r="AE132" t="s">
        <v>138</v>
      </c>
      <c r="AF132" t="s">
        <v>139</v>
      </c>
      <c r="AG132" t="s">
        <v>140</v>
      </c>
      <c r="AI132">
        <v>14</v>
      </c>
      <c r="AJ132">
        <v>63</v>
      </c>
      <c r="AK132">
        <v>120</v>
      </c>
      <c r="AL132">
        <v>2</v>
      </c>
    </row>
    <row r="133" spans="1:38" x14ac:dyDescent="0.25">
      <c r="A133" s="4" t="s">
        <v>328</v>
      </c>
      <c r="B133">
        <v>131</v>
      </c>
      <c r="C133" t="s">
        <v>33</v>
      </c>
      <c r="D133">
        <v>3</v>
      </c>
      <c r="F133">
        <v>1</v>
      </c>
      <c r="G133" t="s">
        <v>46</v>
      </c>
      <c r="H133" t="s">
        <v>35</v>
      </c>
      <c r="I133" t="s">
        <v>134</v>
      </c>
      <c r="K133" t="s">
        <v>38</v>
      </c>
      <c r="L133">
        <v>1</v>
      </c>
      <c r="M133">
        <v>1</v>
      </c>
      <c r="N133">
        <v>1</v>
      </c>
      <c r="O133" t="s">
        <v>67</v>
      </c>
      <c r="P133" t="s">
        <v>70</v>
      </c>
      <c r="Q133" t="s">
        <v>157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138</v>
      </c>
      <c r="AF133" t="s">
        <v>99</v>
      </c>
      <c r="AI133">
        <v>9</v>
      </c>
      <c r="AJ133">
        <v>30</v>
      </c>
      <c r="AK133">
        <v>120</v>
      </c>
      <c r="AL133">
        <v>2</v>
      </c>
    </row>
    <row r="134" spans="1:38" x14ac:dyDescent="0.25">
      <c r="A134" s="4" t="s">
        <v>329</v>
      </c>
      <c r="B134">
        <v>132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3</v>
      </c>
      <c r="N134">
        <v>3</v>
      </c>
      <c r="O134" t="s">
        <v>138</v>
      </c>
      <c r="P134" t="s">
        <v>139</v>
      </c>
      <c r="Q134" t="s">
        <v>100</v>
      </c>
      <c r="R134" t="s">
        <v>141</v>
      </c>
      <c r="S134" t="s">
        <v>45</v>
      </c>
      <c r="T134">
        <v>2</v>
      </c>
      <c r="V134">
        <v>1</v>
      </c>
      <c r="W134" t="s">
        <v>86</v>
      </c>
      <c r="X134" t="s">
        <v>76</v>
      </c>
      <c r="AA134" t="s">
        <v>63</v>
      </c>
      <c r="AB134">
        <v>3</v>
      </c>
      <c r="AD134">
        <v>1</v>
      </c>
      <c r="AE134" t="s">
        <v>103</v>
      </c>
      <c r="AF134" t="s">
        <v>95</v>
      </c>
      <c r="AG134" t="s">
        <v>151</v>
      </c>
      <c r="AI134">
        <v>14</v>
      </c>
      <c r="AJ134">
        <v>55</v>
      </c>
      <c r="AK134">
        <v>120</v>
      </c>
      <c r="AL134">
        <v>2</v>
      </c>
    </row>
    <row r="135" spans="1:38" x14ac:dyDescent="0.25">
      <c r="A135" s="4" t="s">
        <v>330</v>
      </c>
      <c r="B135">
        <v>133</v>
      </c>
      <c r="C135" t="s">
        <v>45</v>
      </c>
      <c r="D135">
        <v>3</v>
      </c>
      <c r="F135">
        <v>1</v>
      </c>
      <c r="G135" t="s">
        <v>86</v>
      </c>
      <c r="K135" t="s">
        <v>38</v>
      </c>
      <c r="L135">
        <v>1</v>
      </c>
      <c r="M135">
        <v>1</v>
      </c>
      <c r="N135">
        <v>3</v>
      </c>
      <c r="O135" t="s">
        <v>67</v>
      </c>
      <c r="P135" t="s">
        <v>96</v>
      </c>
      <c r="Q135" t="s">
        <v>41</v>
      </c>
      <c r="S135" t="s">
        <v>56</v>
      </c>
      <c r="T135">
        <v>3</v>
      </c>
      <c r="V135">
        <v>2</v>
      </c>
      <c r="W135" t="s">
        <v>68</v>
      </c>
      <c r="AA135" t="s">
        <v>43</v>
      </c>
      <c r="AB135">
        <v>1</v>
      </c>
      <c r="AD135">
        <v>1</v>
      </c>
      <c r="AE135" t="s">
        <v>138</v>
      </c>
      <c r="AI135">
        <v>9</v>
      </c>
      <c r="AJ135">
        <v>53</v>
      </c>
      <c r="AK135">
        <v>120</v>
      </c>
      <c r="AL135">
        <v>2</v>
      </c>
    </row>
    <row r="136" spans="1:38" x14ac:dyDescent="0.25">
      <c r="A136" s="4" t="s">
        <v>331</v>
      </c>
      <c r="B136">
        <v>134</v>
      </c>
      <c r="C136" t="s">
        <v>56</v>
      </c>
      <c r="D136">
        <v>3</v>
      </c>
      <c r="F136">
        <v>1</v>
      </c>
      <c r="G136" t="s">
        <v>68</v>
      </c>
      <c r="H136" t="s">
        <v>125</v>
      </c>
      <c r="K136" t="s">
        <v>43</v>
      </c>
      <c r="L136">
        <v>1</v>
      </c>
      <c r="N136">
        <v>3</v>
      </c>
      <c r="O136" t="s">
        <v>138</v>
      </c>
      <c r="P136" t="s">
        <v>99</v>
      </c>
      <c r="S136" t="s">
        <v>63</v>
      </c>
      <c r="T136">
        <v>1</v>
      </c>
      <c r="V136">
        <v>3</v>
      </c>
      <c r="W136" t="s">
        <v>103</v>
      </c>
      <c r="X136" t="s">
        <v>149</v>
      </c>
      <c r="Y136" t="s">
        <v>150</v>
      </c>
      <c r="AA136" t="s">
        <v>38</v>
      </c>
      <c r="AB136">
        <v>3</v>
      </c>
      <c r="AC136">
        <v>1</v>
      </c>
      <c r="AD136">
        <v>1</v>
      </c>
      <c r="AE136" t="s">
        <v>67</v>
      </c>
      <c r="AF136" t="s">
        <v>70</v>
      </c>
      <c r="AI136">
        <v>13</v>
      </c>
      <c r="AJ136">
        <v>58</v>
      </c>
      <c r="AK136">
        <v>120</v>
      </c>
      <c r="AL136">
        <v>2</v>
      </c>
    </row>
    <row r="137" spans="1:38" x14ac:dyDescent="0.25">
      <c r="A137" s="4" t="s">
        <v>332</v>
      </c>
      <c r="B137">
        <v>135</v>
      </c>
      <c r="C137" t="s">
        <v>48</v>
      </c>
      <c r="D137">
        <v>3</v>
      </c>
      <c r="F137">
        <v>3</v>
      </c>
      <c r="G137" t="s">
        <v>129</v>
      </c>
      <c r="H137" t="s">
        <v>71</v>
      </c>
      <c r="I137" t="s">
        <v>90</v>
      </c>
      <c r="J137" t="s">
        <v>131</v>
      </c>
      <c r="K137" t="s">
        <v>33</v>
      </c>
      <c r="L137">
        <v>1</v>
      </c>
      <c r="N137">
        <v>1</v>
      </c>
      <c r="O137" t="s">
        <v>46</v>
      </c>
      <c r="S137" t="s">
        <v>56</v>
      </c>
      <c r="T137">
        <v>3</v>
      </c>
      <c r="V137">
        <v>2</v>
      </c>
      <c r="W137" t="s">
        <v>123</v>
      </c>
      <c r="AA137" t="s">
        <v>45</v>
      </c>
      <c r="AB137">
        <v>3</v>
      </c>
      <c r="AD137">
        <v>3</v>
      </c>
      <c r="AE137" t="s">
        <v>47</v>
      </c>
      <c r="AF137" t="s">
        <v>76</v>
      </c>
      <c r="AG137" t="s">
        <v>93</v>
      </c>
      <c r="AH137" t="s">
        <v>147</v>
      </c>
      <c r="AI137">
        <v>17</v>
      </c>
      <c r="AJ137">
        <v>77</v>
      </c>
      <c r="AK137">
        <v>120</v>
      </c>
      <c r="AL137">
        <v>2</v>
      </c>
    </row>
    <row r="138" spans="1:38" x14ac:dyDescent="0.25">
      <c r="A138" s="4" t="s">
        <v>333</v>
      </c>
      <c r="B138">
        <v>136</v>
      </c>
      <c r="C138" t="s">
        <v>56</v>
      </c>
      <c r="D138">
        <v>1</v>
      </c>
      <c r="F138">
        <v>1</v>
      </c>
      <c r="G138" t="s">
        <v>123</v>
      </c>
      <c r="K138" t="s">
        <v>45</v>
      </c>
      <c r="L138">
        <v>3</v>
      </c>
      <c r="N138">
        <v>2</v>
      </c>
      <c r="O138" t="s">
        <v>47</v>
      </c>
      <c r="S138" t="s">
        <v>48</v>
      </c>
      <c r="T138">
        <v>1</v>
      </c>
      <c r="V138">
        <v>2</v>
      </c>
      <c r="W138" t="s">
        <v>129</v>
      </c>
      <c r="X138" t="s">
        <v>50</v>
      </c>
      <c r="Y138" t="s">
        <v>51</v>
      </c>
      <c r="Z138" t="s">
        <v>131</v>
      </c>
      <c r="AA138" t="s">
        <v>43</v>
      </c>
      <c r="AB138">
        <v>2</v>
      </c>
      <c r="AD138">
        <v>2</v>
      </c>
      <c r="AE138" t="s">
        <v>138</v>
      </c>
      <c r="AI138">
        <v>9</v>
      </c>
      <c r="AJ138">
        <v>48</v>
      </c>
      <c r="AK138">
        <v>120</v>
      </c>
      <c r="AL138">
        <v>2</v>
      </c>
    </row>
    <row r="139" spans="1:38" x14ac:dyDescent="0.25">
      <c r="A139" s="4" t="s">
        <v>334</v>
      </c>
      <c r="B139">
        <v>137</v>
      </c>
      <c r="C139" t="s">
        <v>56</v>
      </c>
      <c r="D139">
        <v>1</v>
      </c>
      <c r="F139">
        <v>1</v>
      </c>
      <c r="G139" t="s">
        <v>57</v>
      </c>
      <c r="K139" t="s">
        <v>45</v>
      </c>
      <c r="L139">
        <v>3</v>
      </c>
      <c r="N139">
        <v>1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X139" t="s">
        <v>50</v>
      </c>
      <c r="AA139" t="s">
        <v>63</v>
      </c>
      <c r="AB139">
        <v>2</v>
      </c>
      <c r="AD139">
        <v>1</v>
      </c>
      <c r="AE139" t="s">
        <v>103</v>
      </c>
      <c r="AI139">
        <v>4</v>
      </c>
      <c r="AJ139">
        <v>44</v>
      </c>
      <c r="AK139">
        <v>120</v>
      </c>
      <c r="AL139">
        <v>2</v>
      </c>
    </row>
    <row r="140" spans="1:38" x14ac:dyDescent="0.25">
      <c r="A140" s="4" t="s">
        <v>335</v>
      </c>
      <c r="B140">
        <v>138</v>
      </c>
      <c r="C140" t="s">
        <v>48</v>
      </c>
      <c r="D140">
        <v>1</v>
      </c>
      <c r="F140">
        <v>1</v>
      </c>
      <c r="G140" t="s">
        <v>129</v>
      </c>
      <c r="H140" t="s">
        <v>71</v>
      </c>
      <c r="K140" t="s">
        <v>38</v>
      </c>
      <c r="L140">
        <v>3</v>
      </c>
      <c r="M140">
        <v>1</v>
      </c>
      <c r="N140">
        <v>2</v>
      </c>
      <c r="O140" t="s">
        <v>67</v>
      </c>
      <c r="S140" t="s">
        <v>56</v>
      </c>
      <c r="T140">
        <v>1</v>
      </c>
      <c r="V140">
        <v>1</v>
      </c>
      <c r="W140" t="s">
        <v>123</v>
      </c>
      <c r="AA140" t="s">
        <v>45</v>
      </c>
      <c r="AB140">
        <v>2</v>
      </c>
      <c r="AD140">
        <v>1</v>
      </c>
      <c r="AE140" t="s">
        <v>86</v>
      </c>
      <c r="AF140" t="s">
        <v>92</v>
      </c>
      <c r="AI140">
        <v>6</v>
      </c>
      <c r="AJ140">
        <v>26</v>
      </c>
      <c r="AK140">
        <v>120</v>
      </c>
      <c r="AL140">
        <v>2</v>
      </c>
    </row>
    <row r="141" spans="1:38" x14ac:dyDescent="0.25">
      <c r="A141" s="4" t="s">
        <v>336</v>
      </c>
      <c r="B141">
        <v>139</v>
      </c>
      <c r="C141" t="s">
        <v>56</v>
      </c>
      <c r="D141">
        <v>1</v>
      </c>
      <c r="F141">
        <v>1</v>
      </c>
      <c r="G141" t="s">
        <v>123</v>
      </c>
      <c r="H141" t="s">
        <v>69</v>
      </c>
      <c r="K141" t="s">
        <v>45</v>
      </c>
      <c r="L141">
        <v>2</v>
      </c>
      <c r="N141">
        <v>1</v>
      </c>
      <c r="O141" t="s">
        <v>47</v>
      </c>
      <c r="S141" t="s">
        <v>33</v>
      </c>
      <c r="T141">
        <v>1</v>
      </c>
      <c r="V141">
        <v>2</v>
      </c>
      <c r="W141" t="s">
        <v>46</v>
      </c>
      <c r="AA141" t="s">
        <v>43</v>
      </c>
      <c r="AB141">
        <v>1</v>
      </c>
      <c r="AD141">
        <v>3</v>
      </c>
      <c r="AE141" t="s">
        <v>138</v>
      </c>
      <c r="AI141">
        <v>5</v>
      </c>
      <c r="AJ141">
        <v>20</v>
      </c>
      <c r="AK141">
        <v>120</v>
      </c>
      <c r="AL141">
        <v>2</v>
      </c>
    </row>
    <row r="142" spans="1:38" x14ac:dyDescent="0.25">
      <c r="A142" s="4" t="s">
        <v>337</v>
      </c>
      <c r="B142">
        <v>140</v>
      </c>
      <c r="C142" t="s">
        <v>56</v>
      </c>
      <c r="D142">
        <v>1</v>
      </c>
      <c r="F142">
        <v>1</v>
      </c>
      <c r="G142" t="s">
        <v>68</v>
      </c>
      <c r="K142" t="s">
        <v>45</v>
      </c>
      <c r="L142">
        <v>3</v>
      </c>
      <c r="N142">
        <v>1</v>
      </c>
      <c r="O142" t="s">
        <v>47</v>
      </c>
      <c r="S142" t="s">
        <v>33</v>
      </c>
      <c r="T142">
        <v>1</v>
      </c>
      <c r="V142">
        <v>1</v>
      </c>
      <c r="W142" t="s">
        <v>46</v>
      </c>
      <c r="AA142" t="s">
        <v>63</v>
      </c>
      <c r="AB142">
        <v>1</v>
      </c>
      <c r="AD142">
        <v>1</v>
      </c>
      <c r="AE142" t="s">
        <v>103</v>
      </c>
      <c r="AI142">
        <v>2</v>
      </c>
      <c r="AJ142">
        <v>20</v>
      </c>
      <c r="AK142">
        <v>120</v>
      </c>
      <c r="AL142">
        <v>2</v>
      </c>
    </row>
    <row r="143" spans="1:38" x14ac:dyDescent="0.25">
      <c r="A143" s="4" t="s">
        <v>338</v>
      </c>
      <c r="B143">
        <v>141</v>
      </c>
      <c r="C143" t="s">
        <v>56</v>
      </c>
      <c r="D143">
        <v>1</v>
      </c>
      <c r="F143">
        <v>1</v>
      </c>
      <c r="G143" t="s">
        <v>68</v>
      </c>
      <c r="K143" t="s">
        <v>45</v>
      </c>
      <c r="L143">
        <v>2</v>
      </c>
      <c r="N143">
        <v>1</v>
      </c>
      <c r="O143" t="s">
        <v>47</v>
      </c>
      <c r="S143" t="s">
        <v>33</v>
      </c>
      <c r="T143">
        <v>1</v>
      </c>
      <c r="V143">
        <v>1</v>
      </c>
      <c r="W143" t="s">
        <v>46</v>
      </c>
      <c r="X143" t="s">
        <v>66</v>
      </c>
      <c r="Y143" t="s">
        <v>134</v>
      </c>
      <c r="AA143" t="s">
        <v>38</v>
      </c>
      <c r="AB143">
        <v>1</v>
      </c>
      <c r="AC143">
        <v>1</v>
      </c>
      <c r="AD143">
        <v>2</v>
      </c>
      <c r="AE143" t="s">
        <v>67</v>
      </c>
      <c r="AI143">
        <v>4</v>
      </c>
      <c r="AJ143">
        <v>26</v>
      </c>
      <c r="AK143">
        <v>120</v>
      </c>
      <c r="AL143">
        <v>2</v>
      </c>
    </row>
    <row r="144" spans="1:38" x14ac:dyDescent="0.25">
      <c r="A144" s="4" t="s">
        <v>339</v>
      </c>
      <c r="B144">
        <v>142</v>
      </c>
      <c r="C144" t="s">
        <v>56</v>
      </c>
      <c r="D144">
        <v>3</v>
      </c>
      <c r="F144">
        <v>1</v>
      </c>
      <c r="G144" t="s">
        <v>123</v>
      </c>
      <c r="K144" t="s">
        <v>45</v>
      </c>
      <c r="L144">
        <v>3</v>
      </c>
      <c r="N144">
        <v>2</v>
      </c>
      <c r="O144" t="s">
        <v>47</v>
      </c>
      <c r="S144" t="s">
        <v>43</v>
      </c>
      <c r="T144">
        <v>1</v>
      </c>
      <c r="V144">
        <v>1</v>
      </c>
      <c r="W144" t="s">
        <v>138</v>
      </c>
      <c r="AA144" t="s">
        <v>63</v>
      </c>
      <c r="AB144">
        <v>2</v>
      </c>
      <c r="AD144">
        <v>2</v>
      </c>
      <c r="AE144" t="s">
        <v>103</v>
      </c>
      <c r="AF144" t="s">
        <v>149</v>
      </c>
      <c r="AI144">
        <v>8</v>
      </c>
      <c r="AJ144">
        <v>31</v>
      </c>
      <c r="AK144">
        <v>120</v>
      </c>
      <c r="AL144">
        <v>2</v>
      </c>
    </row>
    <row r="145" spans="1:38" x14ac:dyDescent="0.25">
      <c r="A145" s="4" t="s">
        <v>340</v>
      </c>
      <c r="B145">
        <v>143</v>
      </c>
      <c r="C145" t="s">
        <v>56</v>
      </c>
      <c r="D145">
        <v>1</v>
      </c>
      <c r="F145">
        <v>1</v>
      </c>
      <c r="G145" t="s">
        <v>68</v>
      </c>
      <c r="H145" t="s">
        <v>69</v>
      </c>
      <c r="K145" t="s">
        <v>45</v>
      </c>
      <c r="L145">
        <v>3</v>
      </c>
      <c r="N145">
        <v>1</v>
      </c>
      <c r="O145" t="s">
        <v>47</v>
      </c>
      <c r="S145" t="s">
        <v>43</v>
      </c>
      <c r="T145">
        <v>2</v>
      </c>
      <c r="V145">
        <v>1</v>
      </c>
      <c r="W145" t="s">
        <v>138</v>
      </c>
      <c r="AA145" t="s">
        <v>38</v>
      </c>
      <c r="AB145">
        <v>2</v>
      </c>
      <c r="AC145">
        <v>1</v>
      </c>
      <c r="AD145">
        <v>1</v>
      </c>
      <c r="AE145" t="s">
        <v>67</v>
      </c>
      <c r="AI145">
        <v>5</v>
      </c>
      <c r="AJ145">
        <v>18</v>
      </c>
      <c r="AK145">
        <v>120</v>
      </c>
      <c r="AL145">
        <v>2</v>
      </c>
    </row>
    <row r="146" spans="1:38" x14ac:dyDescent="0.25">
      <c r="A146" s="4" t="s">
        <v>341</v>
      </c>
      <c r="B146">
        <v>144</v>
      </c>
      <c r="C146" t="s">
        <v>63</v>
      </c>
      <c r="D146">
        <v>2</v>
      </c>
      <c r="F146">
        <v>3</v>
      </c>
      <c r="G146" t="s">
        <v>103</v>
      </c>
      <c r="H146" t="s">
        <v>149</v>
      </c>
      <c r="K146" t="s">
        <v>38</v>
      </c>
      <c r="L146">
        <v>1</v>
      </c>
      <c r="M146">
        <v>1</v>
      </c>
      <c r="N146">
        <v>1</v>
      </c>
      <c r="O146" t="s">
        <v>67</v>
      </c>
      <c r="P146" t="s">
        <v>96</v>
      </c>
      <c r="S146" t="s">
        <v>56</v>
      </c>
      <c r="T146">
        <v>2</v>
      </c>
      <c r="V146">
        <v>1</v>
      </c>
      <c r="W146" t="s">
        <v>57</v>
      </c>
      <c r="X146" t="s">
        <v>125</v>
      </c>
      <c r="Y146" t="s">
        <v>85</v>
      </c>
      <c r="AA146" t="s">
        <v>45</v>
      </c>
      <c r="AB146">
        <v>3</v>
      </c>
      <c r="AD146">
        <v>1</v>
      </c>
      <c r="AE146" t="s">
        <v>47</v>
      </c>
      <c r="AI146">
        <v>10</v>
      </c>
      <c r="AJ146">
        <v>38</v>
      </c>
      <c r="AK146">
        <v>120</v>
      </c>
      <c r="AL146">
        <v>2</v>
      </c>
    </row>
    <row r="147" spans="1:38" x14ac:dyDescent="0.25">
      <c r="A147" s="4" t="s">
        <v>342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50</v>
      </c>
      <c r="I147" t="s">
        <v>130</v>
      </c>
      <c r="J147" t="s">
        <v>52</v>
      </c>
      <c r="K147" t="s">
        <v>33</v>
      </c>
      <c r="L147">
        <v>3</v>
      </c>
      <c r="N147">
        <v>1</v>
      </c>
      <c r="O147" t="s">
        <v>46</v>
      </c>
      <c r="P147" t="s">
        <v>35</v>
      </c>
      <c r="S147" t="s">
        <v>56</v>
      </c>
      <c r="T147">
        <v>1</v>
      </c>
      <c r="V147">
        <v>3</v>
      </c>
      <c r="W147" t="s">
        <v>123</v>
      </c>
      <c r="X147" t="s">
        <v>69</v>
      </c>
      <c r="Y147" t="s">
        <v>126</v>
      </c>
      <c r="AA147" t="s">
        <v>63</v>
      </c>
      <c r="AB147">
        <v>3</v>
      </c>
      <c r="AD147">
        <v>1</v>
      </c>
      <c r="AE147" t="s">
        <v>103</v>
      </c>
      <c r="AI147">
        <v>14</v>
      </c>
      <c r="AJ147">
        <v>62</v>
      </c>
      <c r="AK147">
        <v>120</v>
      </c>
      <c r="AL147">
        <v>2</v>
      </c>
    </row>
    <row r="148" spans="1:38" x14ac:dyDescent="0.25">
      <c r="A148" s="4" t="s">
        <v>343</v>
      </c>
      <c r="B148">
        <v>146</v>
      </c>
      <c r="C148" t="s">
        <v>56</v>
      </c>
      <c r="D148">
        <v>1</v>
      </c>
      <c r="F148">
        <v>2</v>
      </c>
      <c r="G148" t="s">
        <v>123</v>
      </c>
      <c r="H148" t="s">
        <v>69</v>
      </c>
      <c r="I148" t="s">
        <v>87</v>
      </c>
      <c r="K148" t="s">
        <v>63</v>
      </c>
      <c r="L148">
        <v>1</v>
      </c>
      <c r="N148">
        <v>1</v>
      </c>
      <c r="O148" t="s">
        <v>148</v>
      </c>
      <c r="P148" t="s">
        <v>95</v>
      </c>
      <c r="S148" t="s">
        <v>48</v>
      </c>
      <c r="T148">
        <v>2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138</v>
      </c>
      <c r="AF148" t="s">
        <v>139</v>
      </c>
      <c r="AI148">
        <v>6</v>
      </c>
      <c r="AJ148">
        <v>37</v>
      </c>
      <c r="AK148">
        <v>120</v>
      </c>
      <c r="AL148">
        <v>2</v>
      </c>
    </row>
    <row r="149" spans="1:38" x14ac:dyDescent="0.25">
      <c r="A149" s="4" t="s">
        <v>344</v>
      </c>
      <c r="B149">
        <v>147</v>
      </c>
      <c r="C149" t="s">
        <v>56</v>
      </c>
      <c r="D149">
        <v>2</v>
      </c>
      <c r="F149">
        <v>3</v>
      </c>
      <c r="G149" t="s">
        <v>123</v>
      </c>
      <c r="H149" t="s">
        <v>69</v>
      </c>
      <c r="I149" t="s">
        <v>87</v>
      </c>
      <c r="K149" t="s">
        <v>63</v>
      </c>
      <c r="L149">
        <v>1</v>
      </c>
      <c r="N149">
        <v>1</v>
      </c>
      <c r="O149" t="s">
        <v>72</v>
      </c>
      <c r="P149" t="s">
        <v>91</v>
      </c>
      <c r="S149" t="s">
        <v>48</v>
      </c>
      <c r="T149">
        <v>3</v>
      </c>
      <c r="V149">
        <v>1</v>
      </c>
      <c r="W149" t="s">
        <v>49</v>
      </c>
      <c r="X149" t="s">
        <v>50</v>
      </c>
      <c r="AA149" t="s">
        <v>45</v>
      </c>
      <c r="AB149">
        <v>2</v>
      </c>
      <c r="AD149">
        <v>1</v>
      </c>
      <c r="AE149" t="s">
        <v>86</v>
      </c>
      <c r="AF149" t="s">
        <v>76</v>
      </c>
      <c r="AI149">
        <v>11</v>
      </c>
      <c r="AJ149">
        <v>44</v>
      </c>
      <c r="AK149">
        <v>120</v>
      </c>
      <c r="AL149">
        <v>2</v>
      </c>
    </row>
    <row r="150" spans="1:38" x14ac:dyDescent="0.25">
      <c r="A150" s="4" t="s">
        <v>345</v>
      </c>
      <c r="B150">
        <v>148</v>
      </c>
      <c r="C150" t="s">
        <v>48</v>
      </c>
      <c r="D150">
        <v>3</v>
      </c>
      <c r="F150">
        <v>2</v>
      </c>
      <c r="G150" t="s">
        <v>49</v>
      </c>
      <c r="H150" t="s">
        <v>71</v>
      </c>
      <c r="I150" t="s">
        <v>130</v>
      </c>
      <c r="J150" t="s">
        <v>52</v>
      </c>
      <c r="K150" t="s">
        <v>38</v>
      </c>
      <c r="L150">
        <v>1</v>
      </c>
      <c r="M150">
        <v>1</v>
      </c>
      <c r="N150">
        <v>1</v>
      </c>
      <c r="O150" t="s">
        <v>155</v>
      </c>
      <c r="S150" t="s">
        <v>56</v>
      </c>
      <c r="T150">
        <v>2</v>
      </c>
      <c r="V150">
        <v>2</v>
      </c>
      <c r="W150" t="s">
        <v>123</v>
      </c>
      <c r="X150" t="s">
        <v>69</v>
      </c>
      <c r="AA150" t="s">
        <v>63</v>
      </c>
      <c r="AB150">
        <v>1</v>
      </c>
      <c r="AD150">
        <v>2</v>
      </c>
      <c r="AE150" t="s">
        <v>103</v>
      </c>
      <c r="AI150">
        <v>10</v>
      </c>
      <c r="AJ150">
        <v>54</v>
      </c>
      <c r="AK150">
        <v>120</v>
      </c>
      <c r="AL150">
        <v>2</v>
      </c>
    </row>
    <row r="151" spans="1:38" x14ac:dyDescent="0.25">
      <c r="A151" s="4" t="s">
        <v>346</v>
      </c>
      <c r="B151">
        <v>149</v>
      </c>
      <c r="C151" t="s">
        <v>56</v>
      </c>
      <c r="D151">
        <v>1</v>
      </c>
      <c r="F151">
        <v>2</v>
      </c>
      <c r="G151" t="s">
        <v>123</v>
      </c>
      <c r="H151" t="s">
        <v>69</v>
      </c>
      <c r="I151" t="s">
        <v>126</v>
      </c>
      <c r="K151" t="s">
        <v>63</v>
      </c>
      <c r="L151">
        <v>1</v>
      </c>
      <c r="N151">
        <v>3</v>
      </c>
      <c r="O151" t="s">
        <v>148</v>
      </c>
      <c r="P151" t="s">
        <v>95</v>
      </c>
      <c r="Q151" t="s">
        <v>150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3</v>
      </c>
      <c r="AD151">
        <v>1</v>
      </c>
      <c r="AE151" t="s">
        <v>138</v>
      </c>
      <c r="AF151" t="s">
        <v>99</v>
      </c>
      <c r="AG151" t="s">
        <v>75</v>
      </c>
      <c r="AI151">
        <v>12</v>
      </c>
      <c r="AJ151">
        <v>42</v>
      </c>
      <c r="AK151">
        <v>120</v>
      </c>
      <c r="AL151">
        <v>2</v>
      </c>
    </row>
    <row r="152" spans="1:38" x14ac:dyDescent="0.25">
      <c r="A152" s="4" t="s">
        <v>347</v>
      </c>
      <c r="B152">
        <v>150</v>
      </c>
      <c r="C152" t="s">
        <v>56</v>
      </c>
      <c r="D152">
        <v>2</v>
      </c>
      <c r="F152">
        <v>3</v>
      </c>
      <c r="G152" t="s">
        <v>123</v>
      </c>
      <c r="H152" t="s">
        <v>69</v>
      </c>
      <c r="I152" t="s">
        <v>87</v>
      </c>
      <c r="K152" t="s">
        <v>63</v>
      </c>
      <c r="L152">
        <v>1</v>
      </c>
      <c r="N152">
        <v>1</v>
      </c>
      <c r="O152" t="s">
        <v>148</v>
      </c>
      <c r="S152" t="s">
        <v>33</v>
      </c>
      <c r="T152">
        <v>2</v>
      </c>
      <c r="V152">
        <v>1</v>
      </c>
      <c r="W152" t="s">
        <v>46</v>
      </c>
      <c r="X152" t="s">
        <v>133</v>
      </c>
      <c r="AA152" t="s">
        <v>45</v>
      </c>
      <c r="AB152">
        <v>3</v>
      </c>
      <c r="AD152">
        <v>1</v>
      </c>
      <c r="AE152" t="s">
        <v>86</v>
      </c>
      <c r="AF152" t="s">
        <v>76</v>
      </c>
      <c r="AG152" t="s">
        <v>93</v>
      </c>
      <c r="AI152">
        <v>11</v>
      </c>
      <c r="AJ152">
        <v>41</v>
      </c>
      <c r="AK152">
        <v>120</v>
      </c>
      <c r="AL152">
        <v>2</v>
      </c>
    </row>
    <row r="153" spans="1:38" x14ac:dyDescent="0.25">
      <c r="A153" s="4" t="s">
        <v>348</v>
      </c>
      <c r="B153">
        <v>151</v>
      </c>
      <c r="C153" t="s">
        <v>56</v>
      </c>
      <c r="D153">
        <v>2</v>
      </c>
      <c r="F153">
        <v>2</v>
      </c>
      <c r="G153" t="s">
        <v>123</v>
      </c>
      <c r="K153" t="s">
        <v>63</v>
      </c>
      <c r="L153">
        <v>1</v>
      </c>
      <c r="N153">
        <v>1</v>
      </c>
      <c r="O153" t="s">
        <v>72</v>
      </c>
      <c r="S153" t="s">
        <v>33</v>
      </c>
      <c r="T153">
        <v>3</v>
      </c>
      <c r="V153">
        <v>3</v>
      </c>
      <c r="W153" t="s">
        <v>46</v>
      </c>
      <c r="AA153" t="s">
        <v>38</v>
      </c>
      <c r="AB153">
        <v>1</v>
      </c>
      <c r="AC153">
        <v>1</v>
      </c>
      <c r="AD153">
        <v>1</v>
      </c>
      <c r="AE153" t="s">
        <v>155</v>
      </c>
      <c r="AI153">
        <v>6</v>
      </c>
      <c r="AJ153">
        <v>27</v>
      </c>
      <c r="AK153">
        <v>120</v>
      </c>
      <c r="AL153">
        <v>2</v>
      </c>
    </row>
    <row r="154" spans="1:38" x14ac:dyDescent="0.25">
      <c r="A154" s="4" t="s">
        <v>349</v>
      </c>
      <c r="B154">
        <v>152</v>
      </c>
      <c r="C154" t="s">
        <v>56</v>
      </c>
      <c r="D154">
        <v>1</v>
      </c>
      <c r="F154">
        <v>2</v>
      </c>
      <c r="G154" t="s">
        <v>123</v>
      </c>
      <c r="K154" t="s">
        <v>63</v>
      </c>
      <c r="L154">
        <v>1</v>
      </c>
      <c r="N154">
        <v>1</v>
      </c>
      <c r="O154" t="s">
        <v>148</v>
      </c>
      <c r="S154" t="s">
        <v>43</v>
      </c>
      <c r="T154">
        <v>1</v>
      </c>
      <c r="V154">
        <v>1</v>
      </c>
      <c r="W154" t="s">
        <v>138</v>
      </c>
      <c r="X154" t="s">
        <v>139</v>
      </c>
      <c r="Y154" t="s">
        <v>140</v>
      </c>
      <c r="Z154" t="s">
        <v>141</v>
      </c>
      <c r="AA154" t="s">
        <v>45</v>
      </c>
      <c r="AB154">
        <v>3</v>
      </c>
      <c r="AD154">
        <v>1</v>
      </c>
      <c r="AE154" t="s">
        <v>86</v>
      </c>
      <c r="AI154">
        <v>6</v>
      </c>
      <c r="AJ154">
        <v>32</v>
      </c>
      <c r="AK154">
        <v>120</v>
      </c>
      <c r="AL154">
        <v>2</v>
      </c>
    </row>
    <row r="155" spans="1:38" x14ac:dyDescent="0.25">
      <c r="A155" s="4" t="s">
        <v>350</v>
      </c>
      <c r="B155">
        <v>153</v>
      </c>
      <c r="C155" t="s">
        <v>56</v>
      </c>
      <c r="D155">
        <v>1</v>
      </c>
      <c r="F155">
        <v>1</v>
      </c>
      <c r="G155" t="s">
        <v>123</v>
      </c>
      <c r="H155" t="s">
        <v>69</v>
      </c>
      <c r="K155" t="s">
        <v>63</v>
      </c>
      <c r="L155">
        <v>1</v>
      </c>
      <c r="N155">
        <v>1</v>
      </c>
      <c r="O155" t="s">
        <v>148</v>
      </c>
      <c r="P155" t="s">
        <v>95</v>
      </c>
      <c r="S155" t="s">
        <v>43</v>
      </c>
      <c r="T155">
        <v>2</v>
      </c>
      <c r="V155">
        <v>1</v>
      </c>
      <c r="W155" t="s">
        <v>138</v>
      </c>
      <c r="X155" t="s">
        <v>99</v>
      </c>
      <c r="Y155" t="s">
        <v>75</v>
      </c>
      <c r="AA155" t="s">
        <v>38</v>
      </c>
      <c r="AB155">
        <v>1</v>
      </c>
      <c r="AC155">
        <v>1</v>
      </c>
      <c r="AD155">
        <v>1</v>
      </c>
      <c r="AE155" t="s">
        <v>155</v>
      </c>
      <c r="AI155">
        <v>5</v>
      </c>
      <c r="AJ155">
        <v>25</v>
      </c>
      <c r="AK155">
        <v>120</v>
      </c>
      <c r="AL155">
        <v>2</v>
      </c>
    </row>
    <row r="156" spans="1:38" x14ac:dyDescent="0.25">
      <c r="A156" s="4" t="s">
        <v>351</v>
      </c>
      <c r="B156">
        <v>154</v>
      </c>
      <c r="C156" t="s">
        <v>56</v>
      </c>
      <c r="D156">
        <v>3</v>
      </c>
      <c r="F156">
        <v>3</v>
      </c>
      <c r="G156" t="s">
        <v>68</v>
      </c>
      <c r="H156" t="s">
        <v>125</v>
      </c>
      <c r="I156" t="s">
        <v>87</v>
      </c>
      <c r="K156" t="s">
        <v>63</v>
      </c>
      <c r="L156">
        <v>2</v>
      </c>
      <c r="N156">
        <v>1</v>
      </c>
      <c r="O156" t="s">
        <v>72</v>
      </c>
      <c r="P156" t="s">
        <v>95</v>
      </c>
      <c r="Q156" t="s">
        <v>151</v>
      </c>
      <c r="S156" t="s">
        <v>45</v>
      </c>
      <c r="T156">
        <v>3</v>
      </c>
      <c r="V156">
        <v>3</v>
      </c>
      <c r="W156" t="s">
        <v>86</v>
      </c>
      <c r="X156" t="s">
        <v>76</v>
      </c>
      <c r="AA156" t="s">
        <v>38</v>
      </c>
      <c r="AB156">
        <v>1</v>
      </c>
      <c r="AC156">
        <v>2</v>
      </c>
      <c r="AD156">
        <v>1</v>
      </c>
      <c r="AE156" t="s">
        <v>155</v>
      </c>
      <c r="AF156" t="s">
        <v>96</v>
      </c>
      <c r="AG156" t="s">
        <v>157</v>
      </c>
      <c r="AH156" t="s">
        <v>42</v>
      </c>
      <c r="AI156">
        <v>18</v>
      </c>
      <c r="AJ156">
        <v>52</v>
      </c>
      <c r="AK156">
        <v>120</v>
      </c>
      <c r="AL156">
        <v>2</v>
      </c>
    </row>
    <row r="157" spans="1:38" x14ac:dyDescent="0.25">
      <c r="A157" s="4" t="s">
        <v>352</v>
      </c>
      <c r="B157">
        <v>155</v>
      </c>
      <c r="C157" t="s">
        <v>48</v>
      </c>
      <c r="D157">
        <v>3</v>
      </c>
      <c r="F157">
        <v>1</v>
      </c>
      <c r="G157" t="s">
        <v>49</v>
      </c>
      <c r="H157" t="s">
        <v>71</v>
      </c>
      <c r="K157" t="s">
        <v>33</v>
      </c>
      <c r="L157">
        <v>1</v>
      </c>
      <c r="N157">
        <v>3</v>
      </c>
      <c r="O157" t="s">
        <v>46</v>
      </c>
      <c r="P157" t="s">
        <v>35</v>
      </c>
      <c r="S157" t="s">
        <v>56</v>
      </c>
      <c r="T157">
        <v>1</v>
      </c>
      <c r="V157">
        <v>2</v>
      </c>
      <c r="W157" t="s">
        <v>123</v>
      </c>
      <c r="AA157" t="s">
        <v>38</v>
      </c>
      <c r="AB157">
        <v>1</v>
      </c>
      <c r="AC157">
        <v>1</v>
      </c>
      <c r="AD157">
        <v>1</v>
      </c>
      <c r="AE157" t="s">
        <v>39</v>
      </c>
      <c r="AF157" t="s">
        <v>40</v>
      </c>
      <c r="AG157" t="s">
        <v>156</v>
      </c>
      <c r="AH157" t="s">
        <v>159</v>
      </c>
      <c r="AI157">
        <v>10</v>
      </c>
      <c r="AJ157">
        <v>55</v>
      </c>
      <c r="AK157">
        <v>120</v>
      </c>
      <c r="AL157">
        <v>2</v>
      </c>
    </row>
    <row r="158" spans="1:38" x14ac:dyDescent="0.25">
      <c r="A158" s="4" t="s">
        <v>353</v>
      </c>
      <c r="B158">
        <v>156</v>
      </c>
      <c r="C158" t="s">
        <v>56</v>
      </c>
      <c r="D158">
        <v>3</v>
      </c>
      <c r="F158">
        <v>2</v>
      </c>
      <c r="G158" t="s">
        <v>123</v>
      </c>
      <c r="H158" t="s">
        <v>69</v>
      </c>
      <c r="I158" t="s">
        <v>87</v>
      </c>
      <c r="K158" t="s">
        <v>38</v>
      </c>
      <c r="L158">
        <v>3</v>
      </c>
      <c r="M158">
        <v>2</v>
      </c>
      <c r="N158">
        <v>3</v>
      </c>
      <c r="O158" t="s">
        <v>155</v>
      </c>
      <c r="P158" t="s">
        <v>40</v>
      </c>
      <c r="S158" t="s">
        <v>48</v>
      </c>
      <c r="T158">
        <v>3</v>
      </c>
      <c r="V158">
        <v>1</v>
      </c>
      <c r="W158" t="s">
        <v>49</v>
      </c>
      <c r="X158" t="s">
        <v>50</v>
      </c>
      <c r="Y158" t="s">
        <v>130</v>
      </c>
      <c r="AA158" t="s">
        <v>43</v>
      </c>
      <c r="AB158">
        <v>1</v>
      </c>
      <c r="AD158">
        <v>1</v>
      </c>
      <c r="AE158" t="s">
        <v>138</v>
      </c>
      <c r="AF158" t="s">
        <v>99</v>
      </c>
      <c r="AI158">
        <v>16</v>
      </c>
      <c r="AJ158">
        <v>39</v>
      </c>
      <c r="AK158">
        <v>120</v>
      </c>
      <c r="AL158">
        <v>2</v>
      </c>
    </row>
    <row r="159" spans="1:38" x14ac:dyDescent="0.25">
      <c r="A159" s="4" t="s">
        <v>354</v>
      </c>
      <c r="B159">
        <v>157</v>
      </c>
      <c r="C159" t="s">
        <v>56</v>
      </c>
      <c r="D159">
        <v>2</v>
      </c>
      <c r="F159">
        <v>3</v>
      </c>
      <c r="G159" t="s">
        <v>123</v>
      </c>
      <c r="H159" t="s">
        <v>69</v>
      </c>
      <c r="I159" t="s">
        <v>87</v>
      </c>
      <c r="K159" t="s">
        <v>38</v>
      </c>
      <c r="L159">
        <v>1</v>
      </c>
      <c r="M159">
        <v>1</v>
      </c>
      <c r="N159">
        <v>3</v>
      </c>
      <c r="O159" t="s">
        <v>155</v>
      </c>
      <c r="P159" t="s">
        <v>40</v>
      </c>
      <c r="Q159" t="s">
        <v>157</v>
      </c>
      <c r="S159" t="s">
        <v>48</v>
      </c>
      <c r="T159">
        <v>1</v>
      </c>
      <c r="V159">
        <v>2</v>
      </c>
      <c r="W159" t="s">
        <v>49</v>
      </c>
      <c r="AA159" t="s">
        <v>45</v>
      </c>
      <c r="AB159">
        <v>2</v>
      </c>
      <c r="AD159">
        <v>2</v>
      </c>
      <c r="AE159" t="s">
        <v>86</v>
      </c>
      <c r="AF159" t="s">
        <v>144</v>
      </c>
      <c r="AI159">
        <v>13</v>
      </c>
      <c r="AJ159">
        <v>40</v>
      </c>
      <c r="AK159">
        <v>120</v>
      </c>
      <c r="AL159">
        <v>2</v>
      </c>
    </row>
    <row r="160" spans="1:38" x14ac:dyDescent="0.25">
      <c r="A160" s="4" t="s">
        <v>355</v>
      </c>
      <c r="B160">
        <v>158</v>
      </c>
      <c r="C160" t="s">
        <v>48</v>
      </c>
      <c r="D160">
        <v>3</v>
      </c>
      <c r="F160">
        <v>1</v>
      </c>
      <c r="G160" t="s">
        <v>49</v>
      </c>
      <c r="K160" t="s">
        <v>63</v>
      </c>
      <c r="L160">
        <v>3</v>
      </c>
      <c r="N160">
        <v>2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X160" t="s">
        <v>125</v>
      </c>
      <c r="Y160" t="s">
        <v>85</v>
      </c>
      <c r="AA160" t="s">
        <v>38</v>
      </c>
      <c r="AB160">
        <v>3</v>
      </c>
      <c r="AC160">
        <v>1</v>
      </c>
      <c r="AD160">
        <v>1</v>
      </c>
      <c r="AE160" t="s">
        <v>155</v>
      </c>
      <c r="AI160">
        <v>10</v>
      </c>
      <c r="AJ160">
        <v>38</v>
      </c>
      <c r="AK160">
        <v>120</v>
      </c>
      <c r="AL160">
        <v>2</v>
      </c>
    </row>
    <row r="161" spans="1:38" x14ac:dyDescent="0.25">
      <c r="A161" s="4" t="s">
        <v>356</v>
      </c>
      <c r="B161">
        <v>159</v>
      </c>
      <c r="C161" t="s">
        <v>33</v>
      </c>
      <c r="D161">
        <v>3</v>
      </c>
      <c r="F161">
        <v>2</v>
      </c>
      <c r="G161" t="s">
        <v>46</v>
      </c>
      <c r="H161" t="s">
        <v>66</v>
      </c>
      <c r="I161" t="s">
        <v>135</v>
      </c>
      <c r="J161" t="s">
        <v>137</v>
      </c>
      <c r="K161" t="s">
        <v>43</v>
      </c>
      <c r="L161">
        <v>1</v>
      </c>
      <c r="N161">
        <v>2</v>
      </c>
      <c r="O161" t="s">
        <v>138</v>
      </c>
      <c r="P161" t="s">
        <v>139</v>
      </c>
      <c r="S161" t="s">
        <v>56</v>
      </c>
      <c r="T161">
        <v>2</v>
      </c>
      <c r="V161">
        <v>2</v>
      </c>
      <c r="W161" t="s">
        <v>123</v>
      </c>
      <c r="X161" t="s">
        <v>69</v>
      </c>
      <c r="Y161" t="s">
        <v>87</v>
      </c>
      <c r="AA161" t="s">
        <v>38</v>
      </c>
      <c r="AB161">
        <v>1</v>
      </c>
      <c r="AC161">
        <v>3</v>
      </c>
      <c r="AD161">
        <v>2</v>
      </c>
      <c r="AE161" t="s">
        <v>67</v>
      </c>
      <c r="AI161">
        <v>15</v>
      </c>
      <c r="AJ161">
        <v>42</v>
      </c>
      <c r="AK161">
        <v>120</v>
      </c>
      <c r="AL161">
        <v>2</v>
      </c>
    </row>
    <row r="162" spans="1:38" x14ac:dyDescent="0.25">
      <c r="A162" s="4" t="s">
        <v>357</v>
      </c>
      <c r="B162">
        <v>160</v>
      </c>
      <c r="C162" t="s">
        <v>33</v>
      </c>
      <c r="D162">
        <v>1</v>
      </c>
      <c r="F162">
        <v>2</v>
      </c>
      <c r="G162" t="s">
        <v>46</v>
      </c>
      <c r="K162" t="s">
        <v>45</v>
      </c>
      <c r="L162">
        <v>3</v>
      </c>
      <c r="N162">
        <v>3</v>
      </c>
      <c r="O162" t="s">
        <v>86</v>
      </c>
      <c r="P162" t="s">
        <v>144</v>
      </c>
      <c r="Q162" t="s">
        <v>145</v>
      </c>
      <c r="S162" t="s">
        <v>56</v>
      </c>
      <c r="T162">
        <v>3</v>
      </c>
      <c r="V162">
        <v>2</v>
      </c>
      <c r="W162" t="s">
        <v>123</v>
      </c>
      <c r="AA162" t="s">
        <v>38</v>
      </c>
      <c r="AB162">
        <v>2</v>
      </c>
      <c r="AC162">
        <v>1</v>
      </c>
      <c r="AD162">
        <v>2</v>
      </c>
      <c r="AE162" t="s">
        <v>67</v>
      </c>
      <c r="AI162">
        <v>12</v>
      </c>
      <c r="AJ162">
        <v>64</v>
      </c>
      <c r="AK162">
        <v>120</v>
      </c>
      <c r="AL162">
        <v>2</v>
      </c>
    </row>
    <row r="163" spans="1:38" x14ac:dyDescent="0.25">
      <c r="A163" s="4" t="s">
        <v>358</v>
      </c>
      <c r="B163">
        <v>161</v>
      </c>
      <c r="C163" t="s">
        <v>33</v>
      </c>
      <c r="D163">
        <v>2</v>
      </c>
      <c r="F163">
        <v>3</v>
      </c>
      <c r="G163" t="s">
        <v>46</v>
      </c>
      <c r="H163" t="s">
        <v>35</v>
      </c>
      <c r="K163" t="s">
        <v>63</v>
      </c>
      <c r="L163">
        <v>2</v>
      </c>
      <c r="N163">
        <v>1</v>
      </c>
      <c r="O163" t="s">
        <v>103</v>
      </c>
      <c r="S163" t="s">
        <v>56</v>
      </c>
      <c r="T163">
        <v>1</v>
      </c>
      <c r="V163">
        <v>1</v>
      </c>
      <c r="W163" t="s">
        <v>123</v>
      </c>
      <c r="AA163" t="s">
        <v>38</v>
      </c>
      <c r="AB163">
        <v>1</v>
      </c>
      <c r="AC163">
        <v>3</v>
      </c>
      <c r="AD163">
        <v>2</v>
      </c>
      <c r="AE163" t="s">
        <v>67</v>
      </c>
      <c r="AF163" t="s">
        <v>96</v>
      </c>
      <c r="AI163">
        <v>9</v>
      </c>
      <c r="AJ163">
        <v>32</v>
      </c>
      <c r="AK163">
        <v>120</v>
      </c>
      <c r="AL163">
        <v>2</v>
      </c>
    </row>
    <row r="164" spans="1:38" x14ac:dyDescent="0.25">
      <c r="A164" s="4" t="s">
        <v>359</v>
      </c>
      <c r="B164">
        <v>162</v>
      </c>
      <c r="C164" t="s">
        <v>56</v>
      </c>
      <c r="D164">
        <v>1</v>
      </c>
      <c r="F164">
        <v>1</v>
      </c>
      <c r="G164" t="s">
        <v>123</v>
      </c>
      <c r="H164" t="s">
        <v>69</v>
      </c>
      <c r="K164" t="s">
        <v>38</v>
      </c>
      <c r="L164">
        <v>1</v>
      </c>
      <c r="M164">
        <v>1</v>
      </c>
      <c r="N164">
        <v>3</v>
      </c>
      <c r="O164" t="s">
        <v>67</v>
      </c>
      <c r="S164" t="s">
        <v>43</v>
      </c>
      <c r="T164">
        <v>2</v>
      </c>
      <c r="V164">
        <v>1</v>
      </c>
      <c r="W164" t="s">
        <v>138</v>
      </c>
      <c r="X164" t="s">
        <v>99</v>
      </c>
      <c r="AA164" t="s">
        <v>45</v>
      </c>
      <c r="AB164">
        <v>2</v>
      </c>
      <c r="AD164">
        <v>1</v>
      </c>
      <c r="AE164" t="s">
        <v>47</v>
      </c>
      <c r="AI164">
        <v>6</v>
      </c>
      <c r="AJ164">
        <v>28</v>
      </c>
      <c r="AK164">
        <v>120</v>
      </c>
      <c r="AL164">
        <v>2</v>
      </c>
    </row>
    <row r="165" spans="1:38" x14ac:dyDescent="0.25">
      <c r="A165" s="4" t="s">
        <v>360</v>
      </c>
      <c r="B165">
        <v>163</v>
      </c>
      <c r="C165" t="s">
        <v>43</v>
      </c>
      <c r="D165">
        <v>2</v>
      </c>
      <c r="F165">
        <v>1</v>
      </c>
      <c r="G165" t="s">
        <v>138</v>
      </c>
      <c r="H165" t="s">
        <v>99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123</v>
      </c>
      <c r="X165" t="s">
        <v>69</v>
      </c>
      <c r="AA165" t="s">
        <v>38</v>
      </c>
      <c r="AB165">
        <v>1</v>
      </c>
      <c r="AC165">
        <v>3</v>
      </c>
      <c r="AD165">
        <v>1</v>
      </c>
      <c r="AE165" t="s">
        <v>67</v>
      </c>
      <c r="AI165">
        <v>6</v>
      </c>
      <c r="AJ165">
        <v>29</v>
      </c>
      <c r="AK165">
        <v>120</v>
      </c>
      <c r="AL165">
        <v>2</v>
      </c>
    </row>
    <row r="166" spans="1:38" x14ac:dyDescent="0.25">
      <c r="A166" s="4" t="s">
        <v>361</v>
      </c>
      <c r="B166">
        <v>164</v>
      </c>
      <c r="C166" t="s">
        <v>45</v>
      </c>
      <c r="D166">
        <v>2</v>
      </c>
      <c r="F166">
        <v>1</v>
      </c>
      <c r="G166" t="s">
        <v>86</v>
      </c>
      <c r="K166" t="s">
        <v>63</v>
      </c>
      <c r="L166">
        <v>3</v>
      </c>
      <c r="N166">
        <v>3</v>
      </c>
      <c r="O166" t="s">
        <v>103</v>
      </c>
      <c r="P166" t="s">
        <v>149</v>
      </c>
      <c r="Q166" t="s">
        <v>104</v>
      </c>
      <c r="R166" t="s">
        <v>153</v>
      </c>
      <c r="S166" t="s">
        <v>56</v>
      </c>
      <c r="T166">
        <v>3</v>
      </c>
      <c r="V166">
        <v>1</v>
      </c>
      <c r="W166" t="s">
        <v>57</v>
      </c>
      <c r="X166" t="s">
        <v>125</v>
      </c>
      <c r="Y166" t="s">
        <v>87</v>
      </c>
      <c r="AA166" t="s">
        <v>38</v>
      </c>
      <c r="AB166">
        <v>1</v>
      </c>
      <c r="AC166">
        <v>2</v>
      </c>
      <c r="AD166">
        <v>1</v>
      </c>
      <c r="AE166" t="s">
        <v>67</v>
      </c>
      <c r="AI166">
        <v>13</v>
      </c>
      <c r="AJ166">
        <v>56</v>
      </c>
      <c r="AK166">
        <v>120</v>
      </c>
      <c r="AL166">
        <v>2</v>
      </c>
    </row>
    <row r="167" spans="1:38" x14ac:dyDescent="0.25">
      <c r="A167" s="4" t="s">
        <v>362</v>
      </c>
      <c r="B167">
        <v>165</v>
      </c>
      <c r="C167" t="s">
        <v>43</v>
      </c>
      <c r="D167">
        <v>1</v>
      </c>
      <c r="F167">
        <v>1</v>
      </c>
      <c r="G167" t="s">
        <v>138</v>
      </c>
      <c r="H167" t="s">
        <v>139</v>
      </c>
      <c r="K167" t="s">
        <v>45</v>
      </c>
      <c r="L167">
        <v>3</v>
      </c>
      <c r="N167">
        <v>2</v>
      </c>
      <c r="O167" t="s">
        <v>47</v>
      </c>
      <c r="S167" t="s">
        <v>48</v>
      </c>
      <c r="T167">
        <v>2</v>
      </c>
      <c r="V167">
        <v>1</v>
      </c>
      <c r="W167" t="s">
        <v>129</v>
      </c>
      <c r="X167" t="s">
        <v>71</v>
      </c>
      <c r="AA167" t="s">
        <v>33</v>
      </c>
      <c r="AB167">
        <v>1</v>
      </c>
      <c r="AD167">
        <v>2</v>
      </c>
      <c r="AE167" t="s">
        <v>46</v>
      </c>
      <c r="AF167" t="s">
        <v>35</v>
      </c>
      <c r="AI167">
        <v>8</v>
      </c>
      <c r="AJ167">
        <v>34</v>
      </c>
      <c r="AK167">
        <v>120</v>
      </c>
      <c r="AL167">
        <v>2</v>
      </c>
    </row>
    <row r="168" spans="1:38" x14ac:dyDescent="0.25">
      <c r="A168" s="4" t="s">
        <v>363</v>
      </c>
      <c r="B168">
        <v>166</v>
      </c>
      <c r="C168" t="s">
        <v>43</v>
      </c>
      <c r="D168">
        <v>3</v>
      </c>
      <c r="F168">
        <v>1</v>
      </c>
      <c r="G168" t="s">
        <v>138</v>
      </c>
      <c r="H168" t="s">
        <v>99</v>
      </c>
      <c r="I168" t="s">
        <v>75</v>
      </c>
      <c r="K168" t="s">
        <v>63</v>
      </c>
      <c r="L168">
        <v>3</v>
      </c>
      <c r="N168">
        <v>1</v>
      </c>
      <c r="O168" t="s">
        <v>72</v>
      </c>
      <c r="P168" t="s">
        <v>95</v>
      </c>
      <c r="S168" t="s">
        <v>48</v>
      </c>
      <c r="T168">
        <v>1</v>
      </c>
      <c r="V168">
        <v>1</v>
      </c>
      <c r="W168" t="s">
        <v>129</v>
      </c>
      <c r="X168" t="s">
        <v>71</v>
      </c>
      <c r="AA168" t="s">
        <v>33</v>
      </c>
      <c r="AB168">
        <v>1</v>
      </c>
      <c r="AD168">
        <v>1</v>
      </c>
      <c r="AE168" t="s">
        <v>46</v>
      </c>
      <c r="AI168">
        <v>8</v>
      </c>
      <c r="AJ168">
        <v>26</v>
      </c>
      <c r="AK168">
        <v>120</v>
      </c>
      <c r="AL168">
        <v>2</v>
      </c>
    </row>
    <row r="169" spans="1:38" x14ac:dyDescent="0.25">
      <c r="A169" s="4" t="s">
        <v>364</v>
      </c>
      <c r="B169">
        <v>167</v>
      </c>
      <c r="C169" t="s">
        <v>48</v>
      </c>
      <c r="D169">
        <v>2</v>
      </c>
      <c r="F169">
        <v>1</v>
      </c>
      <c r="G169" t="s">
        <v>129</v>
      </c>
      <c r="H169" t="s">
        <v>71</v>
      </c>
      <c r="K169" t="s">
        <v>33</v>
      </c>
      <c r="L169">
        <v>3</v>
      </c>
      <c r="N169">
        <v>2</v>
      </c>
      <c r="O169" t="s">
        <v>65</v>
      </c>
      <c r="P169" t="s">
        <v>66</v>
      </c>
      <c r="S169" t="s">
        <v>43</v>
      </c>
      <c r="T169">
        <v>3</v>
      </c>
      <c r="V169">
        <v>1</v>
      </c>
      <c r="W169" t="s">
        <v>138</v>
      </c>
      <c r="X169" t="s">
        <v>139</v>
      </c>
      <c r="Y169" t="s">
        <v>140</v>
      </c>
      <c r="Z169" t="s">
        <v>141</v>
      </c>
      <c r="AA169" t="s">
        <v>38</v>
      </c>
      <c r="AB169">
        <v>1</v>
      </c>
      <c r="AC169">
        <v>1</v>
      </c>
      <c r="AD169">
        <v>1</v>
      </c>
      <c r="AE169" t="s">
        <v>155</v>
      </c>
      <c r="AF169" t="s">
        <v>70</v>
      </c>
      <c r="AI169">
        <v>12</v>
      </c>
      <c r="AJ169">
        <v>48</v>
      </c>
      <c r="AK169">
        <v>120</v>
      </c>
      <c r="AL169">
        <v>2</v>
      </c>
    </row>
    <row r="170" spans="1:38" x14ac:dyDescent="0.25">
      <c r="A170" s="4" t="s">
        <v>365</v>
      </c>
      <c r="B170">
        <v>168</v>
      </c>
      <c r="C170" t="s">
        <v>48</v>
      </c>
      <c r="D170">
        <v>1</v>
      </c>
      <c r="F170">
        <v>3</v>
      </c>
      <c r="G170" t="s">
        <v>49</v>
      </c>
      <c r="H170" t="s">
        <v>71</v>
      </c>
      <c r="K170" t="s">
        <v>33</v>
      </c>
      <c r="L170">
        <v>2</v>
      </c>
      <c r="N170">
        <v>3</v>
      </c>
      <c r="O170" t="s">
        <v>46</v>
      </c>
      <c r="P170" t="s">
        <v>35</v>
      </c>
      <c r="Q170" t="s">
        <v>36</v>
      </c>
      <c r="S170" t="s">
        <v>45</v>
      </c>
      <c r="T170">
        <v>3</v>
      </c>
      <c r="V170">
        <v>1</v>
      </c>
      <c r="W170" t="s">
        <v>47</v>
      </c>
      <c r="AA170" t="s">
        <v>63</v>
      </c>
      <c r="AB170">
        <v>3</v>
      </c>
      <c r="AD170">
        <v>1</v>
      </c>
      <c r="AE170" t="s">
        <v>103</v>
      </c>
      <c r="AI170">
        <v>12</v>
      </c>
      <c r="AJ170">
        <v>40</v>
      </c>
      <c r="AK170">
        <v>120</v>
      </c>
      <c r="AL170">
        <v>2</v>
      </c>
    </row>
    <row r="171" spans="1:38" x14ac:dyDescent="0.25">
      <c r="A171" s="4" t="s">
        <v>366</v>
      </c>
      <c r="B171">
        <v>169</v>
      </c>
      <c r="C171" t="s">
        <v>45</v>
      </c>
      <c r="D171">
        <v>2</v>
      </c>
      <c r="F171">
        <v>1</v>
      </c>
      <c r="G171" t="s">
        <v>47</v>
      </c>
      <c r="H171" t="s">
        <v>92</v>
      </c>
      <c r="K171" t="s">
        <v>38</v>
      </c>
      <c r="L171">
        <v>1</v>
      </c>
      <c r="M171">
        <v>1</v>
      </c>
      <c r="N171">
        <v>2</v>
      </c>
      <c r="O171" t="s">
        <v>67</v>
      </c>
      <c r="P171" t="s">
        <v>70</v>
      </c>
      <c r="S171" t="s">
        <v>48</v>
      </c>
      <c r="T171">
        <v>2</v>
      </c>
      <c r="V171">
        <v>1</v>
      </c>
      <c r="W171" t="s">
        <v>89</v>
      </c>
      <c r="AA171" t="s">
        <v>33</v>
      </c>
      <c r="AB171">
        <v>1</v>
      </c>
      <c r="AD171">
        <v>2</v>
      </c>
      <c r="AE171" t="s">
        <v>46</v>
      </c>
      <c r="AI171">
        <v>6</v>
      </c>
      <c r="AJ171">
        <v>45</v>
      </c>
      <c r="AK171">
        <v>120</v>
      </c>
      <c r="AL171">
        <v>2</v>
      </c>
    </row>
    <row r="172" spans="1:38" x14ac:dyDescent="0.25">
      <c r="A172" s="4" t="s">
        <v>367</v>
      </c>
      <c r="B172">
        <v>170</v>
      </c>
      <c r="C172" t="s">
        <v>63</v>
      </c>
      <c r="D172">
        <v>2</v>
      </c>
      <c r="F172">
        <v>3</v>
      </c>
      <c r="G172" t="s">
        <v>103</v>
      </c>
      <c r="H172" t="s">
        <v>95</v>
      </c>
      <c r="K172" t="s">
        <v>38</v>
      </c>
      <c r="L172">
        <v>3</v>
      </c>
      <c r="M172">
        <v>1</v>
      </c>
      <c r="N172">
        <v>1</v>
      </c>
      <c r="O172" t="s">
        <v>155</v>
      </c>
      <c r="P172" t="s">
        <v>70</v>
      </c>
      <c r="S172" t="s">
        <v>48</v>
      </c>
      <c r="T172">
        <v>3</v>
      </c>
      <c r="V172">
        <v>1</v>
      </c>
      <c r="W172" t="s">
        <v>49</v>
      </c>
      <c r="X172" t="s">
        <v>71</v>
      </c>
      <c r="AA172" t="s">
        <v>33</v>
      </c>
      <c r="AB172">
        <v>2</v>
      </c>
      <c r="AD172">
        <v>1</v>
      </c>
      <c r="AE172" t="s">
        <v>46</v>
      </c>
      <c r="AF172" t="s">
        <v>35</v>
      </c>
      <c r="AI172">
        <v>12</v>
      </c>
      <c r="AJ172">
        <v>51</v>
      </c>
      <c r="AK172">
        <v>120</v>
      </c>
      <c r="AL172">
        <v>2</v>
      </c>
    </row>
    <row r="173" spans="1:38" x14ac:dyDescent="0.25">
      <c r="A173" s="4" t="s">
        <v>368</v>
      </c>
      <c r="B173">
        <v>171</v>
      </c>
      <c r="C173" t="s">
        <v>48</v>
      </c>
      <c r="D173">
        <v>1</v>
      </c>
      <c r="F173">
        <v>1</v>
      </c>
      <c r="G173" t="s">
        <v>129</v>
      </c>
      <c r="H173" t="s">
        <v>71</v>
      </c>
      <c r="K173" t="s">
        <v>43</v>
      </c>
      <c r="L173">
        <v>1</v>
      </c>
      <c r="N173">
        <v>1</v>
      </c>
      <c r="O173" t="s">
        <v>138</v>
      </c>
      <c r="P173" t="s">
        <v>99</v>
      </c>
      <c r="S173" t="s">
        <v>33</v>
      </c>
      <c r="T173">
        <v>1</v>
      </c>
      <c r="V173">
        <v>1</v>
      </c>
      <c r="W173" t="s">
        <v>46</v>
      </c>
      <c r="X173" t="s">
        <v>133</v>
      </c>
      <c r="AA173" t="s">
        <v>45</v>
      </c>
      <c r="AB173">
        <v>1</v>
      </c>
      <c r="AD173">
        <v>1</v>
      </c>
      <c r="AE173" t="s">
        <v>86</v>
      </c>
      <c r="AI173">
        <v>3</v>
      </c>
      <c r="AJ173">
        <v>32</v>
      </c>
      <c r="AK173">
        <v>120</v>
      </c>
      <c r="AL173">
        <v>2</v>
      </c>
    </row>
    <row r="174" spans="1:38" x14ac:dyDescent="0.25">
      <c r="A174" s="4" t="s">
        <v>369</v>
      </c>
      <c r="B174">
        <v>172</v>
      </c>
      <c r="C174" t="s">
        <v>33</v>
      </c>
      <c r="D174">
        <v>3</v>
      </c>
      <c r="F174">
        <v>3</v>
      </c>
      <c r="G174" t="s">
        <v>65</v>
      </c>
      <c r="H174" t="s">
        <v>35</v>
      </c>
      <c r="I174" t="s">
        <v>135</v>
      </c>
      <c r="K174" t="s">
        <v>63</v>
      </c>
      <c r="L174">
        <v>3</v>
      </c>
      <c r="N174">
        <v>2</v>
      </c>
      <c r="O174" t="s">
        <v>148</v>
      </c>
      <c r="P174" t="s">
        <v>95</v>
      </c>
      <c r="Q174" t="s">
        <v>104</v>
      </c>
      <c r="R174" t="s">
        <v>154</v>
      </c>
      <c r="S174" t="s">
        <v>48</v>
      </c>
      <c r="T174">
        <v>1</v>
      </c>
      <c r="V174">
        <v>1</v>
      </c>
      <c r="W174" t="s">
        <v>49</v>
      </c>
      <c r="AA174" t="s">
        <v>43</v>
      </c>
      <c r="AB174">
        <v>3</v>
      </c>
      <c r="AD174">
        <v>3</v>
      </c>
      <c r="AE174" t="s">
        <v>138</v>
      </c>
      <c r="AF174" t="s">
        <v>139</v>
      </c>
      <c r="AG174" t="s">
        <v>140</v>
      </c>
      <c r="AH174" t="s">
        <v>141</v>
      </c>
      <c r="AI174">
        <v>19</v>
      </c>
      <c r="AJ174">
        <v>53</v>
      </c>
      <c r="AK174">
        <v>120</v>
      </c>
      <c r="AL174">
        <v>2</v>
      </c>
    </row>
    <row r="175" spans="1:38" x14ac:dyDescent="0.25">
      <c r="A175" s="4" t="s">
        <v>370</v>
      </c>
      <c r="B175">
        <v>173</v>
      </c>
      <c r="C175" t="s">
        <v>33</v>
      </c>
      <c r="D175">
        <v>1</v>
      </c>
      <c r="F175">
        <v>1</v>
      </c>
      <c r="G175" t="s">
        <v>65</v>
      </c>
      <c r="H175" t="s">
        <v>66</v>
      </c>
      <c r="K175" t="s">
        <v>38</v>
      </c>
      <c r="L175">
        <v>3</v>
      </c>
      <c r="M175">
        <v>1</v>
      </c>
      <c r="N175">
        <v>2</v>
      </c>
      <c r="O175" t="s">
        <v>67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AA175" t="s">
        <v>43</v>
      </c>
      <c r="AB175">
        <v>1</v>
      </c>
      <c r="AD175">
        <v>2</v>
      </c>
      <c r="AE175" t="s">
        <v>138</v>
      </c>
      <c r="AF175" t="s">
        <v>139</v>
      </c>
      <c r="AG175" t="s">
        <v>75</v>
      </c>
      <c r="AI175">
        <v>8</v>
      </c>
      <c r="AJ175">
        <v>37</v>
      </c>
      <c r="AK175">
        <v>120</v>
      </c>
      <c r="AL175">
        <v>2</v>
      </c>
    </row>
    <row r="176" spans="1:38" x14ac:dyDescent="0.25">
      <c r="A176" s="4" t="s">
        <v>371</v>
      </c>
      <c r="B176">
        <v>174</v>
      </c>
      <c r="C176" t="s">
        <v>48</v>
      </c>
      <c r="D176">
        <v>1</v>
      </c>
      <c r="F176">
        <v>1</v>
      </c>
      <c r="G176" t="s">
        <v>49</v>
      </c>
      <c r="H176" t="s">
        <v>50</v>
      </c>
      <c r="K176" t="s">
        <v>43</v>
      </c>
      <c r="L176">
        <v>3</v>
      </c>
      <c r="N176">
        <v>1</v>
      </c>
      <c r="O176" t="s">
        <v>138</v>
      </c>
      <c r="P176" t="s">
        <v>99</v>
      </c>
      <c r="S176" t="s">
        <v>45</v>
      </c>
      <c r="T176">
        <v>2</v>
      </c>
      <c r="V176">
        <v>1</v>
      </c>
      <c r="W176" t="s">
        <v>86</v>
      </c>
      <c r="AA176" t="s">
        <v>63</v>
      </c>
      <c r="AB176">
        <v>1</v>
      </c>
      <c r="AD176">
        <v>1</v>
      </c>
      <c r="AE176" t="s">
        <v>148</v>
      </c>
      <c r="AI176">
        <v>5</v>
      </c>
      <c r="AJ176">
        <v>28</v>
      </c>
      <c r="AK176">
        <v>120</v>
      </c>
      <c r="AL176">
        <v>2</v>
      </c>
    </row>
    <row r="177" spans="1:38" x14ac:dyDescent="0.25">
      <c r="A177" s="4" t="s">
        <v>372</v>
      </c>
      <c r="B177">
        <v>175</v>
      </c>
      <c r="C177" t="s">
        <v>45</v>
      </c>
      <c r="D177">
        <v>2</v>
      </c>
      <c r="F177">
        <v>2</v>
      </c>
      <c r="G177" t="s">
        <v>47</v>
      </c>
      <c r="K177" t="s">
        <v>38</v>
      </c>
      <c r="L177">
        <v>2</v>
      </c>
      <c r="M177">
        <v>1</v>
      </c>
      <c r="N177">
        <v>2</v>
      </c>
      <c r="O177" t="s">
        <v>155</v>
      </c>
      <c r="P177" t="s">
        <v>70</v>
      </c>
      <c r="Q177" t="s">
        <v>41</v>
      </c>
      <c r="R177" t="s">
        <v>159</v>
      </c>
      <c r="S177" t="s">
        <v>48</v>
      </c>
      <c r="T177">
        <v>1</v>
      </c>
      <c r="V177">
        <v>1</v>
      </c>
      <c r="W177" t="s">
        <v>89</v>
      </c>
      <c r="AA177" t="s">
        <v>43</v>
      </c>
      <c r="AB177">
        <v>3</v>
      </c>
      <c r="AD177">
        <v>1</v>
      </c>
      <c r="AE177" t="s">
        <v>138</v>
      </c>
      <c r="AF177" t="s">
        <v>74</v>
      </c>
      <c r="AG177" t="s">
        <v>75</v>
      </c>
      <c r="AI177">
        <v>11</v>
      </c>
      <c r="AJ177">
        <v>38</v>
      </c>
      <c r="AK177">
        <v>120</v>
      </c>
      <c r="AL177">
        <v>2</v>
      </c>
    </row>
    <row r="178" spans="1:38" x14ac:dyDescent="0.25">
      <c r="A178" s="4" t="s">
        <v>373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71</v>
      </c>
      <c r="K178" t="s">
        <v>43</v>
      </c>
      <c r="L178">
        <v>1</v>
      </c>
      <c r="N178">
        <v>1</v>
      </c>
      <c r="O178" t="s">
        <v>138</v>
      </c>
      <c r="P178" t="s">
        <v>99</v>
      </c>
      <c r="Q178" t="s">
        <v>140</v>
      </c>
      <c r="S178" t="s">
        <v>63</v>
      </c>
      <c r="T178">
        <v>1</v>
      </c>
      <c r="V178">
        <v>1</v>
      </c>
      <c r="W178" t="s">
        <v>148</v>
      </c>
      <c r="AA178" t="s">
        <v>38</v>
      </c>
      <c r="AB178">
        <v>1</v>
      </c>
      <c r="AC178">
        <v>1</v>
      </c>
      <c r="AD178">
        <v>1</v>
      </c>
      <c r="AE178" t="s">
        <v>67</v>
      </c>
      <c r="AF178" t="s">
        <v>40</v>
      </c>
      <c r="AI178">
        <v>5</v>
      </c>
      <c r="AJ178">
        <v>29</v>
      </c>
      <c r="AK178">
        <v>120</v>
      </c>
      <c r="AL178">
        <v>2</v>
      </c>
    </row>
    <row r="179" spans="1:38" x14ac:dyDescent="0.25">
      <c r="A179" s="4" t="s">
        <v>374</v>
      </c>
      <c r="B179">
        <v>177</v>
      </c>
      <c r="C179" t="s">
        <v>48</v>
      </c>
      <c r="D179">
        <v>2</v>
      </c>
      <c r="F179">
        <v>1</v>
      </c>
      <c r="G179" t="s">
        <v>129</v>
      </c>
      <c r="H179" t="s">
        <v>50</v>
      </c>
      <c r="K179" t="s">
        <v>45</v>
      </c>
      <c r="L179">
        <v>3</v>
      </c>
      <c r="N179">
        <v>1</v>
      </c>
      <c r="O179" t="s">
        <v>143</v>
      </c>
      <c r="S179" t="s">
        <v>33</v>
      </c>
      <c r="T179">
        <v>2</v>
      </c>
      <c r="V179">
        <v>3</v>
      </c>
      <c r="W179" t="s">
        <v>46</v>
      </c>
      <c r="X179" t="s">
        <v>133</v>
      </c>
      <c r="Y179" t="s">
        <v>135</v>
      </c>
      <c r="Z179" t="s">
        <v>136</v>
      </c>
      <c r="AA179" t="s">
        <v>43</v>
      </c>
      <c r="AB179">
        <v>2</v>
      </c>
      <c r="AD179">
        <v>1</v>
      </c>
      <c r="AE179" t="s">
        <v>138</v>
      </c>
      <c r="AF179" t="s">
        <v>139</v>
      </c>
      <c r="AI179">
        <v>12</v>
      </c>
      <c r="AJ179">
        <v>39</v>
      </c>
      <c r="AK179">
        <v>120</v>
      </c>
      <c r="AL179">
        <v>2</v>
      </c>
    </row>
    <row r="180" spans="1:38" x14ac:dyDescent="0.25">
      <c r="A180" s="4" t="s">
        <v>375</v>
      </c>
      <c r="B180">
        <v>178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47</v>
      </c>
      <c r="S180" t="s">
        <v>33</v>
      </c>
      <c r="T180">
        <v>3</v>
      </c>
      <c r="V180">
        <v>1</v>
      </c>
      <c r="W180" t="s">
        <v>46</v>
      </c>
      <c r="AA180" t="s">
        <v>63</v>
      </c>
      <c r="AB180">
        <v>2</v>
      </c>
      <c r="AD180">
        <v>1</v>
      </c>
      <c r="AE180" t="s">
        <v>103</v>
      </c>
      <c r="AI180">
        <v>5</v>
      </c>
      <c r="AJ180">
        <v>40</v>
      </c>
      <c r="AK180">
        <v>120</v>
      </c>
      <c r="AL180">
        <v>2</v>
      </c>
    </row>
    <row r="181" spans="1:38" x14ac:dyDescent="0.25">
      <c r="A181" s="4" t="s">
        <v>376</v>
      </c>
      <c r="B181">
        <v>179</v>
      </c>
      <c r="C181" t="s">
        <v>33</v>
      </c>
      <c r="D181">
        <v>2</v>
      </c>
      <c r="F181">
        <v>3</v>
      </c>
      <c r="G181" t="s">
        <v>46</v>
      </c>
      <c r="H181" t="s">
        <v>35</v>
      </c>
      <c r="K181" t="s">
        <v>38</v>
      </c>
      <c r="L181">
        <v>2</v>
      </c>
      <c r="M181">
        <v>1</v>
      </c>
      <c r="N181">
        <v>1</v>
      </c>
      <c r="O181" t="s">
        <v>67</v>
      </c>
      <c r="S181" t="s">
        <v>48</v>
      </c>
      <c r="T181">
        <v>2</v>
      </c>
      <c r="V181">
        <v>1</v>
      </c>
      <c r="W181" t="s">
        <v>89</v>
      </c>
      <c r="AA181" t="s">
        <v>45</v>
      </c>
      <c r="AB181">
        <v>2</v>
      </c>
      <c r="AD181">
        <v>1</v>
      </c>
      <c r="AE181" t="s">
        <v>47</v>
      </c>
      <c r="AI181">
        <v>7</v>
      </c>
      <c r="AJ181">
        <v>33</v>
      </c>
      <c r="AK181">
        <v>120</v>
      </c>
      <c r="AL181">
        <v>2</v>
      </c>
    </row>
    <row r="182" spans="1:38" x14ac:dyDescent="0.25">
      <c r="A182" s="4" t="s">
        <v>377</v>
      </c>
      <c r="B182">
        <v>180</v>
      </c>
      <c r="C182" t="s">
        <v>43</v>
      </c>
      <c r="D182">
        <v>1</v>
      </c>
      <c r="F182">
        <v>2</v>
      </c>
      <c r="G182" t="s">
        <v>138</v>
      </c>
      <c r="H182" t="s">
        <v>139</v>
      </c>
      <c r="K182" t="s">
        <v>63</v>
      </c>
      <c r="L182">
        <v>3</v>
      </c>
      <c r="N182">
        <v>3</v>
      </c>
      <c r="O182" t="s">
        <v>72</v>
      </c>
      <c r="P182" t="s">
        <v>149</v>
      </c>
      <c r="Q182" t="s">
        <v>151</v>
      </c>
      <c r="R182" t="s">
        <v>153</v>
      </c>
      <c r="S182" t="s">
        <v>48</v>
      </c>
      <c r="T182">
        <v>1</v>
      </c>
      <c r="V182">
        <v>1</v>
      </c>
      <c r="W182" t="s">
        <v>129</v>
      </c>
      <c r="X182" t="s">
        <v>71</v>
      </c>
      <c r="Y182" t="s">
        <v>90</v>
      </c>
      <c r="AA182" t="s">
        <v>45</v>
      </c>
      <c r="AB182">
        <v>3</v>
      </c>
      <c r="AD182">
        <v>1</v>
      </c>
      <c r="AE182" t="s">
        <v>143</v>
      </c>
      <c r="AF182" t="s">
        <v>92</v>
      </c>
      <c r="AG182" t="s">
        <v>102</v>
      </c>
      <c r="AH182" t="s">
        <v>147</v>
      </c>
      <c r="AI182">
        <v>16</v>
      </c>
      <c r="AJ182">
        <v>65</v>
      </c>
      <c r="AK182">
        <v>120</v>
      </c>
      <c r="AL182">
        <v>2</v>
      </c>
    </row>
    <row r="183" spans="1:38" x14ac:dyDescent="0.25">
      <c r="A183" s="4" t="s">
        <v>378</v>
      </c>
      <c r="B183">
        <v>181</v>
      </c>
      <c r="C183" t="s">
        <v>43</v>
      </c>
      <c r="D183">
        <v>2</v>
      </c>
      <c r="F183">
        <v>1</v>
      </c>
      <c r="G183" t="s">
        <v>138</v>
      </c>
      <c r="H183" t="s">
        <v>74</v>
      </c>
      <c r="K183" t="s">
        <v>38</v>
      </c>
      <c r="L183">
        <v>3</v>
      </c>
      <c r="M183">
        <v>1</v>
      </c>
      <c r="N183">
        <v>1</v>
      </c>
      <c r="O183" t="s">
        <v>155</v>
      </c>
      <c r="S183" t="s">
        <v>48</v>
      </c>
      <c r="T183">
        <v>2</v>
      </c>
      <c r="V183">
        <v>1</v>
      </c>
      <c r="W183" t="s">
        <v>129</v>
      </c>
      <c r="X183" t="s">
        <v>71</v>
      </c>
      <c r="AA183" t="s">
        <v>45</v>
      </c>
      <c r="AB183">
        <v>2</v>
      </c>
      <c r="AD183">
        <v>1</v>
      </c>
      <c r="AE183" t="s">
        <v>143</v>
      </c>
      <c r="AI183">
        <v>7</v>
      </c>
      <c r="AJ183">
        <v>26</v>
      </c>
      <c r="AK183">
        <v>120</v>
      </c>
      <c r="AL183">
        <v>2</v>
      </c>
    </row>
    <row r="184" spans="1:38" x14ac:dyDescent="0.25">
      <c r="A184" s="4" t="s">
        <v>379</v>
      </c>
      <c r="B184">
        <v>182</v>
      </c>
      <c r="C184" t="s">
        <v>63</v>
      </c>
      <c r="D184">
        <v>2</v>
      </c>
      <c r="F184">
        <v>2</v>
      </c>
      <c r="G184" t="s">
        <v>103</v>
      </c>
      <c r="K184" t="s">
        <v>38</v>
      </c>
      <c r="L184">
        <v>1</v>
      </c>
      <c r="M184">
        <v>2</v>
      </c>
      <c r="N184">
        <v>1</v>
      </c>
      <c r="O184" t="s">
        <v>155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3</v>
      </c>
      <c r="AD184">
        <v>1</v>
      </c>
      <c r="AE184" t="s">
        <v>86</v>
      </c>
      <c r="AI184">
        <v>6</v>
      </c>
      <c r="AJ184">
        <v>46</v>
      </c>
      <c r="AK184">
        <v>120</v>
      </c>
      <c r="AL184">
        <v>2</v>
      </c>
    </row>
    <row r="185" spans="1:38" x14ac:dyDescent="0.25">
      <c r="A185" s="4" t="s">
        <v>380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133</v>
      </c>
      <c r="I185" t="s">
        <v>135</v>
      </c>
      <c r="K185" t="s">
        <v>43</v>
      </c>
      <c r="L185">
        <v>2</v>
      </c>
      <c r="N185">
        <v>1</v>
      </c>
      <c r="O185" t="s">
        <v>138</v>
      </c>
      <c r="P185" t="s">
        <v>74</v>
      </c>
      <c r="S185" t="s">
        <v>48</v>
      </c>
      <c r="T185">
        <v>1</v>
      </c>
      <c r="V185">
        <v>1</v>
      </c>
      <c r="W185" t="s">
        <v>129</v>
      </c>
      <c r="AA185" t="s">
        <v>63</v>
      </c>
      <c r="AB185">
        <v>1</v>
      </c>
      <c r="AD185">
        <v>2</v>
      </c>
      <c r="AE185" t="s">
        <v>72</v>
      </c>
      <c r="AF185" t="s">
        <v>149</v>
      </c>
      <c r="AG185" t="s">
        <v>104</v>
      </c>
      <c r="AH185" t="s">
        <v>153</v>
      </c>
      <c r="AI185">
        <v>9</v>
      </c>
      <c r="AJ185">
        <v>51</v>
      </c>
      <c r="AK185">
        <v>120</v>
      </c>
      <c r="AL185">
        <v>2</v>
      </c>
    </row>
    <row r="186" spans="1:38" x14ac:dyDescent="0.25">
      <c r="A186" s="4" t="s">
        <v>381</v>
      </c>
      <c r="B186">
        <v>184</v>
      </c>
      <c r="C186" t="s">
        <v>48</v>
      </c>
      <c r="D186">
        <v>1</v>
      </c>
      <c r="F186">
        <v>1</v>
      </c>
      <c r="G186" t="s">
        <v>89</v>
      </c>
      <c r="H186" t="s">
        <v>50</v>
      </c>
      <c r="K186" t="s">
        <v>63</v>
      </c>
      <c r="L186">
        <v>3</v>
      </c>
      <c r="N186">
        <v>3</v>
      </c>
      <c r="O186" t="s">
        <v>148</v>
      </c>
      <c r="P186" t="s">
        <v>149</v>
      </c>
      <c r="Q186" t="s">
        <v>104</v>
      </c>
      <c r="R186" t="s">
        <v>153</v>
      </c>
      <c r="S186" t="s">
        <v>33</v>
      </c>
      <c r="T186">
        <v>2</v>
      </c>
      <c r="V186">
        <v>1</v>
      </c>
      <c r="W186" t="s">
        <v>46</v>
      </c>
      <c r="X186" t="s">
        <v>35</v>
      </c>
      <c r="Y186" t="s">
        <v>135</v>
      </c>
      <c r="Z186" t="s">
        <v>137</v>
      </c>
      <c r="AA186" t="s">
        <v>45</v>
      </c>
      <c r="AB186">
        <v>3</v>
      </c>
      <c r="AD186">
        <v>1</v>
      </c>
      <c r="AE186" t="s">
        <v>86</v>
      </c>
      <c r="AF186" t="s">
        <v>144</v>
      </c>
      <c r="AG186" t="s">
        <v>93</v>
      </c>
      <c r="AH186" t="s">
        <v>146</v>
      </c>
      <c r="AI186">
        <v>17</v>
      </c>
      <c r="AJ186">
        <v>56</v>
      </c>
      <c r="AK186">
        <v>120</v>
      </c>
      <c r="AL186">
        <v>2</v>
      </c>
    </row>
    <row r="187" spans="1:38" x14ac:dyDescent="0.25">
      <c r="A187" s="4" t="s">
        <v>382</v>
      </c>
      <c r="B187">
        <v>185</v>
      </c>
      <c r="C187" t="s">
        <v>48</v>
      </c>
      <c r="D187">
        <v>2</v>
      </c>
      <c r="F187">
        <v>2</v>
      </c>
      <c r="G187" t="s">
        <v>89</v>
      </c>
      <c r="K187" t="s">
        <v>63</v>
      </c>
      <c r="L187">
        <v>1</v>
      </c>
      <c r="N187">
        <v>1</v>
      </c>
      <c r="O187" t="s">
        <v>103</v>
      </c>
      <c r="S187" t="s">
        <v>33</v>
      </c>
      <c r="T187">
        <v>3</v>
      </c>
      <c r="V187">
        <v>2</v>
      </c>
      <c r="W187" t="s">
        <v>46</v>
      </c>
      <c r="AA187" t="s">
        <v>38</v>
      </c>
      <c r="AB187">
        <v>1</v>
      </c>
      <c r="AC187">
        <v>1</v>
      </c>
      <c r="AD187">
        <v>1</v>
      </c>
      <c r="AE187" t="s">
        <v>155</v>
      </c>
      <c r="AF187" t="s">
        <v>70</v>
      </c>
      <c r="AG187" t="s">
        <v>157</v>
      </c>
      <c r="AI187">
        <v>7</v>
      </c>
      <c r="AJ187">
        <v>24</v>
      </c>
      <c r="AK187">
        <v>120</v>
      </c>
      <c r="AL187">
        <v>2</v>
      </c>
    </row>
    <row r="188" spans="1:38" x14ac:dyDescent="0.25">
      <c r="A188" s="4" t="s">
        <v>383</v>
      </c>
      <c r="B188">
        <v>186</v>
      </c>
      <c r="C188" t="s">
        <v>43</v>
      </c>
      <c r="D188">
        <v>3</v>
      </c>
      <c r="F188">
        <v>3</v>
      </c>
      <c r="G188" t="s">
        <v>138</v>
      </c>
      <c r="H188" t="s">
        <v>139</v>
      </c>
      <c r="I188" t="s">
        <v>140</v>
      </c>
      <c r="J188" t="s">
        <v>141</v>
      </c>
      <c r="K188" t="s">
        <v>45</v>
      </c>
      <c r="L188">
        <v>1</v>
      </c>
      <c r="N188">
        <v>1</v>
      </c>
      <c r="O188" t="s">
        <v>86</v>
      </c>
      <c r="P188" t="s">
        <v>144</v>
      </c>
      <c r="Q188" t="s">
        <v>102</v>
      </c>
      <c r="R188" t="s">
        <v>94</v>
      </c>
      <c r="S188" t="s">
        <v>48</v>
      </c>
      <c r="T188">
        <v>3</v>
      </c>
      <c r="V188">
        <v>3</v>
      </c>
      <c r="W188" t="s">
        <v>129</v>
      </c>
      <c r="X188" t="s">
        <v>71</v>
      </c>
      <c r="AA188" t="s">
        <v>63</v>
      </c>
      <c r="AB188">
        <v>1</v>
      </c>
      <c r="AD188">
        <v>1</v>
      </c>
      <c r="AE188" t="s">
        <v>72</v>
      </c>
      <c r="AF188" t="s">
        <v>149</v>
      </c>
      <c r="AI188">
        <v>16</v>
      </c>
      <c r="AJ188">
        <v>77</v>
      </c>
      <c r="AK188">
        <v>120</v>
      </c>
      <c r="AL188">
        <v>2</v>
      </c>
    </row>
    <row r="189" spans="1:38" x14ac:dyDescent="0.25">
      <c r="A189" s="4" t="s">
        <v>384</v>
      </c>
      <c r="B189">
        <v>187</v>
      </c>
      <c r="C189" t="s">
        <v>48</v>
      </c>
      <c r="D189">
        <v>2</v>
      </c>
      <c r="F189">
        <v>1</v>
      </c>
      <c r="G189" t="s">
        <v>129</v>
      </c>
      <c r="H189" t="s">
        <v>71</v>
      </c>
      <c r="K189" t="s">
        <v>63</v>
      </c>
      <c r="L189">
        <v>1</v>
      </c>
      <c r="N189">
        <v>1</v>
      </c>
      <c r="O189" t="s">
        <v>72</v>
      </c>
      <c r="S189" t="s">
        <v>43</v>
      </c>
      <c r="T189">
        <v>2</v>
      </c>
      <c r="V189">
        <v>1</v>
      </c>
      <c r="W189" t="s">
        <v>138</v>
      </c>
      <c r="X189" t="s">
        <v>74</v>
      </c>
      <c r="Y189" t="s">
        <v>75</v>
      </c>
      <c r="Z189" t="s">
        <v>101</v>
      </c>
      <c r="AA189" t="s">
        <v>38</v>
      </c>
      <c r="AB189">
        <v>1</v>
      </c>
      <c r="AC189">
        <v>1</v>
      </c>
      <c r="AD189">
        <v>1</v>
      </c>
      <c r="AE189" t="s">
        <v>155</v>
      </c>
      <c r="AF189" t="s">
        <v>40</v>
      </c>
      <c r="AI189">
        <v>7</v>
      </c>
      <c r="AJ189">
        <v>40</v>
      </c>
      <c r="AK189">
        <v>120</v>
      </c>
      <c r="AL189">
        <v>2</v>
      </c>
    </row>
    <row r="190" spans="1:38" x14ac:dyDescent="0.25">
      <c r="A190" s="4" t="s">
        <v>385</v>
      </c>
      <c r="B190">
        <v>188</v>
      </c>
      <c r="C190" t="s">
        <v>48</v>
      </c>
      <c r="D190">
        <v>1</v>
      </c>
      <c r="F190">
        <v>2</v>
      </c>
      <c r="G190" t="s">
        <v>89</v>
      </c>
      <c r="H190" t="s">
        <v>84</v>
      </c>
      <c r="I190" t="s">
        <v>51</v>
      </c>
      <c r="J190" t="s">
        <v>131</v>
      </c>
      <c r="K190" t="s">
        <v>63</v>
      </c>
      <c r="L190">
        <v>3</v>
      </c>
      <c r="N190">
        <v>1</v>
      </c>
      <c r="O190" t="s">
        <v>103</v>
      </c>
      <c r="P190" t="s">
        <v>95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3</v>
      </c>
      <c r="AC190">
        <v>1</v>
      </c>
      <c r="AD190">
        <v>2</v>
      </c>
      <c r="AE190" t="s">
        <v>67</v>
      </c>
      <c r="AF190" t="s">
        <v>96</v>
      </c>
      <c r="AG190" t="s">
        <v>157</v>
      </c>
      <c r="AI190">
        <v>14</v>
      </c>
      <c r="AJ190">
        <v>68</v>
      </c>
      <c r="AK190">
        <v>120</v>
      </c>
      <c r="AL190">
        <v>2</v>
      </c>
    </row>
    <row r="191" spans="1:38" x14ac:dyDescent="0.25">
      <c r="A191" s="4" t="s">
        <v>386</v>
      </c>
      <c r="B191">
        <v>189</v>
      </c>
      <c r="C191" t="s">
        <v>33</v>
      </c>
      <c r="D191">
        <v>3</v>
      </c>
      <c r="F191">
        <v>3</v>
      </c>
      <c r="G191" t="s">
        <v>46</v>
      </c>
      <c r="H191" t="s">
        <v>133</v>
      </c>
      <c r="I191" t="s">
        <v>36</v>
      </c>
      <c r="J191" t="s">
        <v>137</v>
      </c>
      <c r="K191" t="s">
        <v>43</v>
      </c>
      <c r="L191">
        <v>1</v>
      </c>
      <c r="N191">
        <v>1</v>
      </c>
      <c r="O191" t="s">
        <v>138</v>
      </c>
      <c r="P191" t="s">
        <v>74</v>
      </c>
      <c r="S191" t="s">
        <v>48</v>
      </c>
      <c r="T191">
        <v>3</v>
      </c>
      <c r="V191">
        <v>2</v>
      </c>
      <c r="W191" t="s">
        <v>129</v>
      </c>
      <c r="X191" t="s">
        <v>50</v>
      </c>
      <c r="Y191" t="s">
        <v>130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F191" t="s">
        <v>70</v>
      </c>
      <c r="AI191">
        <v>14</v>
      </c>
      <c r="AJ191">
        <v>50</v>
      </c>
      <c r="AK191">
        <v>120</v>
      </c>
      <c r="AL191">
        <v>2</v>
      </c>
    </row>
    <row r="192" spans="1:38" x14ac:dyDescent="0.25">
      <c r="A192" s="4" t="s">
        <v>387</v>
      </c>
      <c r="B192">
        <v>190</v>
      </c>
      <c r="C192" t="s">
        <v>33</v>
      </c>
      <c r="D192">
        <v>3</v>
      </c>
      <c r="F192">
        <v>1</v>
      </c>
      <c r="G192" t="s">
        <v>46</v>
      </c>
      <c r="H192" t="s">
        <v>133</v>
      </c>
      <c r="I192" t="s">
        <v>36</v>
      </c>
      <c r="K192" t="s">
        <v>45</v>
      </c>
      <c r="L192">
        <v>3</v>
      </c>
      <c r="N192">
        <v>1</v>
      </c>
      <c r="O192" t="s">
        <v>47</v>
      </c>
      <c r="P192" t="s">
        <v>76</v>
      </c>
      <c r="S192" t="s">
        <v>48</v>
      </c>
      <c r="T192">
        <v>2</v>
      </c>
      <c r="V192">
        <v>1</v>
      </c>
      <c r="W192" t="s">
        <v>129</v>
      </c>
      <c r="X192" t="s">
        <v>71</v>
      </c>
      <c r="Y192" t="s">
        <v>130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10</v>
      </c>
      <c r="AJ192">
        <v>37</v>
      </c>
      <c r="AK192">
        <v>120</v>
      </c>
      <c r="AL192">
        <v>2</v>
      </c>
    </row>
    <row r="193" spans="1:38" x14ac:dyDescent="0.25">
      <c r="A193" s="4" t="s">
        <v>388</v>
      </c>
      <c r="B193">
        <v>191</v>
      </c>
      <c r="C193" t="s">
        <v>48</v>
      </c>
      <c r="D193">
        <v>3</v>
      </c>
      <c r="F193">
        <v>2</v>
      </c>
      <c r="G193" t="s">
        <v>49</v>
      </c>
      <c r="H193" t="s">
        <v>84</v>
      </c>
      <c r="I193" t="s">
        <v>130</v>
      </c>
      <c r="J193" t="s">
        <v>52</v>
      </c>
      <c r="K193" t="s">
        <v>38</v>
      </c>
      <c r="L193">
        <v>1</v>
      </c>
      <c r="M193">
        <v>2</v>
      </c>
      <c r="N193">
        <v>1</v>
      </c>
      <c r="O193" t="s">
        <v>67</v>
      </c>
      <c r="P193" t="s">
        <v>70</v>
      </c>
      <c r="S193" t="s">
        <v>33</v>
      </c>
      <c r="T193">
        <v>2</v>
      </c>
      <c r="V193">
        <v>1</v>
      </c>
      <c r="W193" t="s">
        <v>46</v>
      </c>
      <c r="AA193" t="s">
        <v>63</v>
      </c>
      <c r="AB193">
        <v>3</v>
      </c>
      <c r="AD193">
        <v>3</v>
      </c>
      <c r="AE193" t="s">
        <v>103</v>
      </c>
      <c r="AF193" t="s">
        <v>149</v>
      </c>
      <c r="AI193">
        <v>14</v>
      </c>
      <c r="AJ193">
        <v>58</v>
      </c>
      <c r="AK193">
        <v>120</v>
      </c>
      <c r="AL193">
        <v>2</v>
      </c>
    </row>
    <row r="194" spans="1:38" x14ac:dyDescent="0.25">
      <c r="A194" s="4" t="s">
        <v>389</v>
      </c>
      <c r="B194">
        <v>192</v>
      </c>
      <c r="C194" t="s">
        <v>48</v>
      </c>
      <c r="D194">
        <v>3</v>
      </c>
      <c r="F194">
        <v>1</v>
      </c>
      <c r="G194" t="s">
        <v>129</v>
      </c>
      <c r="H194" t="s">
        <v>50</v>
      </c>
      <c r="K194" t="s">
        <v>38</v>
      </c>
      <c r="L194">
        <v>3</v>
      </c>
      <c r="M194">
        <v>2</v>
      </c>
      <c r="N194">
        <v>3</v>
      </c>
      <c r="O194" t="s">
        <v>67</v>
      </c>
      <c r="P194" t="s">
        <v>96</v>
      </c>
      <c r="Q194" t="s">
        <v>41</v>
      </c>
      <c r="R194" t="s">
        <v>42</v>
      </c>
      <c r="S194" t="s">
        <v>43</v>
      </c>
      <c r="T194">
        <v>1</v>
      </c>
      <c r="V194">
        <v>1</v>
      </c>
      <c r="W194" t="s">
        <v>73</v>
      </c>
      <c r="X194" t="s">
        <v>139</v>
      </c>
      <c r="Y194" t="s">
        <v>100</v>
      </c>
      <c r="AA194" t="s">
        <v>45</v>
      </c>
      <c r="AB194">
        <v>3</v>
      </c>
      <c r="AD194">
        <v>2</v>
      </c>
      <c r="AE194" t="s">
        <v>47</v>
      </c>
      <c r="AF194" t="s">
        <v>144</v>
      </c>
      <c r="AG194" t="s">
        <v>93</v>
      </c>
      <c r="AI194">
        <v>18</v>
      </c>
      <c r="AJ194">
        <v>73</v>
      </c>
      <c r="AK194">
        <v>120</v>
      </c>
      <c r="AL194">
        <v>2</v>
      </c>
    </row>
    <row r="195" spans="1:38" x14ac:dyDescent="0.25">
      <c r="A195" s="4" t="s">
        <v>390</v>
      </c>
      <c r="B195">
        <v>193</v>
      </c>
      <c r="C195" t="s">
        <v>48</v>
      </c>
      <c r="D195">
        <v>1</v>
      </c>
      <c r="F195">
        <v>2</v>
      </c>
      <c r="G195" t="s">
        <v>129</v>
      </c>
      <c r="H195" t="s">
        <v>50</v>
      </c>
      <c r="I195" t="s">
        <v>51</v>
      </c>
      <c r="J195" t="s">
        <v>132</v>
      </c>
      <c r="K195" t="s">
        <v>38</v>
      </c>
      <c r="L195">
        <v>3</v>
      </c>
      <c r="M195">
        <v>1</v>
      </c>
      <c r="N195">
        <v>1</v>
      </c>
      <c r="O195" t="s">
        <v>67</v>
      </c>
      <c r="P195" t="s">
        <v>96</v>
      </c>
      <c r="S195" t="s">
        <v>43</v>
      </c>
      <c r="T195">
        <v>2</v>
      </c>
      <c r="V195">
        <v>2</v>
      </c>
      <c r="W195" t="s">
        <v>73</v>
      </c>
      <c r="X195" t="s">
        <v>99</v>
      </c>
      <c r="Y195" t="s">
        <v>100</v>
      </c>
      <c r="Z195" t="s">
        <v>142</v>
      </c>
      <c r="AA195" t="s">
        <v>63</v>
      </c>
      <c r="AB195">
        <v>1</v>
      </c>
      <c r="AD195">
        <v>2</v>
      </c>
      <c r="AE195" t="s">
        <v>72</v>
      </c>
      <c r="AF195" t="s">
        <v>95</v>
      </c>
      <c r="AG195" t="s">
        <v>151</v>
      </c>
      <c r="AI195">
        <v>15</v>
      </c>
      <c r="AJ195">
        <v>48</v>
      </c>
      <c r="AK195">
        <v>120</v>
      </c>
      <c r="AL195">
        <v>2</v>
      </c>
    </row>
    <row r="196" spans="1:38" x14ac:dyDescent="0.25">
      <c r="A196" s="4" t="s">
        <v>391</v>
      </c>
      <c r="B196">
        <v>194</v>
      </c>
      <c r="C196" t="s">
        <v>48</v>
      </c>
      <c r="D196">
        <v>1</v>
      </c>
      <c r="F196">
        <v>1</v>
      </c>
      <c r="G196" t="s">
        <v>49</v>
      </c>
      <c r="H196" t="s">
        <v>84</v>
      </c>
      <c r="I196" t="s">
        <v>51</v>
      </c>
      <c r="K196" t="s">
        <v>38</v>
      </c>
      <c r="L196">
        <v>3</v>
      </c>
      <c r="M196">
        <v>1</v>
      </c>
      <c r="N196">
        <v>2</v>
      </c>
      <c r="O196" t="s">
        <v>155</v>
      </c>
      <c r="P196" t="s">
        <v>96</v>
      </c>
      <c r="Q196" t="s">
        <v>41</v>
      </c>
      <c r="R196" t="s">
        <v>158</v>
      </c>
      <c r="S196" t="s">
        <v>45</v>
      </c>
      <c r="T196">
        <v>3</v>
      </c>
      <c r="V196">
        <v>3</v>
      </c>
      <c r="W196" t="s">
        <v>86</v>
      </c>
      <c r="AA196" t="s">
        <v>63</v>
      </c>
      <c r="AB196">
        <v>2</v>
      </c>
      <c r="AD196">
        <v>2</v>
      </c>
      <c r="AE196" t="s">
        <v>103</v>
      </c>
      <c r="AI196">
        <v>14</v>
      </c>
      <c r="AJ196">
        <v>41</v>
      </c>
      <c r="AK196">
        <v>120</v>
      </c>
      <c r="AL196">
        <v>2</v>
      </c>
    </row>
    <row r="197" spans="1:38" x14ac:dyDescent="0.25">
      <c r="A197" s="4" t="s">
        <v>392</v>
      </c>
      <c r="B197">
        <v>195</v>
      </c>
      <c r="C197" t="s">
        <v>45</v>
      </c>
      <c r="D197">
        <v>3</v>
      </c>
      <c r="F197">
        <v>1</v>
      </c>
      <c r="G197" t="s">
        <v>47</v>
      </c>
      <c r="K197" t="s">
        <v>63</v>
      </c>
      <c r="L197">
        <v>3</v>
      </c>
      <c r="N197">
        <v>1</v>
      </c>
      <c r="O197" t="s">
        <v>148</v>
      </c>
      <c r="S197" t="s">
        <v>33</v>
      </c>
      <c r="T197">
        <v>2</v>
      </c>
      <c r="V197">
        <v>1</v>
      </c>
      <c r="W197" t="s">
        <v>46</v>
      </c>
      <c r="AA197" t="s">
        <v>43</v>
      </c>
      <c r="AB197">
        <v>2</v>
      </c>
      <c r="AD197">
        <v>3</v>
      </c>
      <c r="AE197" t="s">
        <v>138</v>
      </c>
      <c r="AF197" t="s">
        <v>139</v>
      </c>
      <c r="AI197">
        <v>9</v>
      </c>
      <c r="AJ197">
        <v>36</v>
      </c>
      <c r="AK197">
        <v>120</v>
      </c>
      <c r="AL197">
        <v>2</v>
      </c>
    </row>
    <row r="198" spans="1:38" x14ac:dyDescent="0.25">
      <c r="A198" s="4" t="s">
        <v>393</v>
      </c>
      <c r="B198">
        <v>196</v>
      </c>
      <c r="C198" t="s">
        <v>45</v>
      </c>
      <c r="D198">
        <v>3</v>
      </c>
      <c r="F198">
        <v>1</v>
      </c>
      <c r="G198" t="s">
        <v>47</v>
      </c>
      <c r="K198" t="s">
        <v>38</v>
      </c>
      <c r="L198">
        <v>1</v>
      </c>
      <c r="M198">
        <v>1</v>
      </c>
      <c r="N198">
        <v>2</v>
      </c>
      <c r="O198" t="s">
        <v>67</v>
      </c>
      <c r="S198" t="s">
        <v>33</v>
      </c>
      <c r="T198">
        <v>2</v>
      </c>
      <c r="V198">
        <v>1</v>
      </c>
      <c r="W198" t="s">
        <v>46</v>
      </c>
      <c r="AA198" t="s">
        <v>43</v>
      </c>
      <c r="AB198">
        <v>1</v>
      </c>
      <c r="AD198">
        <v>2</v>
      </c>
      <c r="AE198" t="s">
        <v>138</v>
      </c>
      <c r="AF198" t="s">
        <v>139</v>
      </c>
      <c r="AI198">
        <v>6</v>
      </c>
      <c r="AJ198">
        <v>21</v>
      </c>
      <c r="AK198">
        <v>120</v>
      </c>
      <c r="AL198">
        <v>2</v>
      </c>
    </row>
    <row r="199" spans="1:38" x14ac:dyDescent="0.25">
      <c r="A199" s="4" t="s">
        <v>394</v>
      </c>
      <c r="B199">
        <v>197</v>
      </c>
      <c r="C199" t="s">
        <v>33</v>
      </c>
      <c r="D199">
        <v>2</v>
      </c>
      <c r="F199">
        <v>1</v>
      </c>
      <c r="G199" t="s">
        <v>46</v>
      </c>
      <c r="H199" t="s">
        <v>35</v>
      </c>
      <c r="K199" t="s">
        <v>43</v>
      </c>
      <c r="L199">
        <v>3</v>
      </c>
      <c r="N199">
        <v>1</v>
      </c>
      <c r="O199" t="s">
        <v>138</v>
      </c>
      <c r="P199" t="s">
        <v>74</v>
      </c>
      <c r="S199" t="s">
        <v>63</v>
      </c>
      <c r="T199">
        <v>1</v>
      </c>
      <c r="V199">
        <v>1</v>
      </c>
      <c r="W199" t="s">
        <v>148</v>
      </c>
      <c r="AA199" t="s">
        <v>38</v>
      </c>
      <c r="AB199">
        <v>1</v>
      </c>
      <c r="AC199">
        <v>1</v>
      </c>
      <c r="AD199">
        <v>2</v>
      </c>
      <c r="AE199" t="s">
        <v>67</v>
      </c>
      <c r="AI199">
        <v>6</v>
      </c>
      <c r="AJ199">
        <v>23</v>
      </c>
      <c r="AK199">
        <v>120</v>
      </c>
      <c r="AL199">
        <v>2</v>
      </c>
    </row>
    <row r="200" spans="1:38" x14ac:dyDescent="0.25">
      <c r="A200" s="4" t="s">
        <v>395</v>
      </c>
      <c r="B200">
        <v>198</v>
      </c>
      <c r="C200" t="s">
        <v>43</v>
      </c>
      <c r="D200">
        <v>3</v>
      </c>
      <c r="F200">
        <v>2</v>
      </c>
      <c r="G200" t="s">
        <v>138</v>
      </c>
      <c r="H200" t="s">
        <v>74</v>
      </c>
      <c r="K200" t="s">
        <v>63</v>
      </c>
      <c r="L200">
        <v>1</v>
      </c>
      <c r="N200">
        <v>1</v>
      </c>
      <c r="O200" t="s">
        <v>148</v>
      </c>
      <c r="S200" t="s">
        <v>33</v>
      </c>
      <c r="T200">
        <v>1</v>
      </c>
      <c r="V200">
        <v>2</v>
      </c>
      <c r="W200" t="s">
        <v>46</v>
      </c>
      <c r="AA200" t="s">
        <v>45</v>
      </c>
      <c r="AB200">
        <v>2</v>
      </c>
      <c r="AD200">
        <v>1</v>
      </c>
      <c r="AE200" t="s">
        <v>86</v>
      </c>
      <c r="AI200">
        <v>6</v>
      </c>
      <c r="AJ200">
        <v>44</v>
      </c>
      <c r="AK200">
        <v>120</v>
      </c>
      <c r="AL200">
        <v>2</v>
      </c>
    </row>
    <row r="201" spans="1:38" x14ac:dyDescent="0.25">
      <c r="A201" s="4" t="s">
        <v>396</v>
      </c>
      <c r="B201">
        <v>199</v>
      </c>
      <c r="C201" t="s">
        <v>33</v>
      </c>
      <c r="D201">
        <v>3</v>
      </c>
      <c r="F201">
        <v>1</v>
      </c>
      <c r="G201" t="s">
        <v>34</v>
      </c>
      <c r="K201" t="s">
        <v>45</v>
      </c>
      <c r="L201">
        <v>2</v>
      </c>
      <c r="N201">
        <v>1</v>
      </c>
      <c r="O201" t="s">
        <v>143</v>
      </c>
      <c r="S201" t="s">
        <v>43</v>
      </c>
      <c r="T201">
        <v>1</v>
      </c>
      <c r="V201">
        <v>3</v>
      </c>
      <c r="W201" t="s">
        <v>138</v>
      </c>
      <c r="X201" t="s">
        <v>139</v>
      </c>
      <c r="AA201" t="s">
        <v>38</v>
      </c>
      <c r="AB201">
        <v>1</v>
      </c>
      <c r="AC201">
        <v>1</v>
      </c>
      <c r="AD201">
        <v>2</v>
      </c>
      <c r="AE201" t="s">
        <v>67</v>
      </c>
      <c r="AI201">
        <v>7</v>
      </c>
      <c r="AJ201">
        <v>49</v>
      </c>
      <c r="AK201">
        <v>120</v>
      </c>
      <c r="AL201">
        <v>2</v>
      </c>
    </row>
    <row r="202" spans="1:38" x14ac:dyDescent="0.25">
      <c r="A202" s="4" t="s">
        <v>397</v>
      </c>
      <c r="B202">
        <v>200</v>
      </c>
      <c r="C202" t="s">
        <v>63</v>
      </c>
      <c r="D202">
        <v>2</v>
      </c>
      <c r="F202">
        <v>3</v>
      </c>
      <c r="G202" t="s">
        <v>103</v>
      </c>
      <c r="H202" t="s">
        <v>95</v>
      </c>
      <c r="K202" t="s">
        <v>38</v>
      </c>
      <c r="L202">
        <v>3</v>
      </c>
      <c r="M202">
        <v>1</v>
      </c>
      <c r="N202">
        <v>3</v>
      </c>
      <c r="O202" t="s">
        <v>67</v>
      </c>
      <c r="P202" t="s">
        <v>70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3</v>
      </c>
      <c r="AD202">
        <v>3</v>
      </c>
      <c r="AE202" t="s">
        <v>86</v>
      </c>
      <c r="AF202" t="s">
        <v>76</v>
      </c>
      <c r="AG202" t="s">
        <v>93</v>
      </c>
      <c r="AH202" t="s">
        <v>147</v>
      </c>
      <c r="AI202">
        <v>16</v>
      </c>
      <c r="AJ202">
        <v>49</v>
      </c>
      <c r="AK202">
        <v>120</v>
      </c>
      <c r="AL202">
        <v>2</v>
      </c>
    </row>
    <row r="203" spans="1:38" x14ac:dyDescent="0.25">
      <c r="A203" s="4" t="s">
        <v>398</v>
      </c>
      <c r="B203">
        <v>201</v>
      </c>
      <c r="C203" t="s">
        <v>33</v>
      </c>
      <c r="D203">
        <v>2</v>
      </c>
      <c r="F203">
        <v>3</v>
      </c>
      <c r="G203" t="s">
        <v>46</v>
      </c>
      <c r="H203" t="s">
        <v>35</v>
      </c>
      <c r="K203" t="s">
        <v>63</v>
      </c>
      <c r="L203">
        <v>1</v>
      </c>
      <c r="N203">
        <v>3</v>
      </c>
      <c r="O203" t="s">
        <v>148</v>
      </c>
      <c r="P203" t="s">
        <v>149</v>
      </c>
      <c r="S203" t="s">
        <v>43</v>
      </c>
      <c r="T203">
        <v>3</v>
      </c>
      <c r="V203">
        <v>2</v>
      </c>
      <c r="W203" t="s">
        <v>138</v>
      </c>
      <c r="X203" t="s">
        <v>99</v>
      </c>
      <c r="Y203" t="s">
        <v>75</v>
      </c>
      <c r="AA203" t="s">
        <v>45</v>
      </c>
      <c r="AB203">
        <v>3</v>
      </c>
      <c r="AD203">
        <v>1</v>
      </c>
      <c r="AE203" t="s">
        <v>47</v>
      </c>
      <c r="AF203" t="s">
        <v>76</v>
      </c>
      <c r="AI203">
        <v>15</v>
      </c>
      <c r="AJ203">
        <v>46</v>
      </c>
      <c r="AK203">
        <v>120</v>
      </c>
      <c r="AL203">
        <v>2</v>
      </c>
    </row>
    <row r="204" spans="1:38" x14ac:dyDescent="0.25">
      <c r="A204" s="4" t="s">
        <v>399</v>
      </c>
      <c r="B204">
        <v>202</v>
      </c>
      <c r="C204" t="s">
        <v>43</v>
      </c>
      <c r="D204">
        <v>2</v>
      </c>
      <c r="F204">
        <v>1</v>
      </c>
      <c r="G204" t="s">
        <v>138</v>
      </c>
      <c r="H204" t="s">
        <v>139</v>
      </c>
      <c r="I204" t="s">
        <v>140</v>
      </c>
      <c r="K204" t="s">
        <v>38</v>
      </c>
      <c r="L204">
        <v>2</v>
      </c>
      <c r="M204">
        <v>3</v>
      </c>
      <c r="N204">
        <v>2</v>
      </c>
      <c r="O204" t="s">
        <v>67</v>
      </c>
      <c r="P204" t="s">
        <v>40</v>
      </c>
      <c r="S204" t="s">
        <v>33</v>
      </c>
      <c r="T204">
        <v>3</v>
      </c>
      <c r="V204">
        <v>1</v>
      </c>
      <c r="W204" t="s">
        <v>65</v>
      </c>
      <c r="AA204" t="s">
        <v>63</v>
      </c>
      <c r="AB204">
        <v>1</v>
      </c>
      <c r="AD204">
        <v>1</v>
      </c>
      <c r="AE204" t="s">
        <v>148</v>
      </c>
      <c r="AI204">
        <v>10</v>
      </c>
      <c r="AJ204">
        <v>46</v>
      </c>
      <c r="AK204">
        <v>120</v>
      </c>
      <c r="AL204">
        <v>2</v>
      </c>
    </row>
    <row r="205" spans="1:38" x14ac:dyDescent="0.25">
      <c r="A205" s="4" t="s">
        <v>400</v>
      </c>
      <c r="B205">
        <v>203</v>
      </c>
      <c r="C205" t="s">
        <v>45</v>
      </c>
      <c r="D205">
        <v>1</v>
      </c>
      <c r="F205">
        <v>2</v>
      </c>
      <c r="G205" t="s">
        <v>47</v>
      </c>
      <c r="K205" t="s">
        <v>38</v>
      </c>
      <c r="L205">
        <v>3</v>
      </c>
      <c r="M205">
        <v>3</v>
      </c>
      <c r="N205">
        <v>3</v>
      </c>
      <c r="O205" t="s">
        <v>155</v>
      </c>
      <c r="P205" t="s">
        <v>96</v>
      </c>
      <c r="Q205" t="s">
        <v>41</v>
      </c>
      <c r="R205" t="s">
        <v>159</v>
      </c>
      <c r="S205" t="s">
        <v>33</v>
      </c>
      <c r="T205">
        <v>2</v>
      </c>
      <c r="V205">
        <v>3</v>
      </c>
      <c r="W205" t="s">
        <v>46</v>
      </c>
      <c r="X205" t="s">
        <v>35</v>
      </c>
      <c r="Y205" t="s">
        <v>135</v>
      </c>
      <c r="AA205" t="s">
        <v>63</v>
      </c>
      <c r="AB205">
        <v>3</v>
      </c>
      <c r="AD205">
        <v>1</v>
      </c>
      <c r="AE205" t="s">
        <v>72</v>
      </c>
      <c r="AF205" t="s">
        <v>95</v>
      </c>
      <c r="AI205">
        <v>18</v>
      </c>
      <c r="AJ205">
        <v>53</v>
      </c>
      <c r="AK205">
        <v>120</v>
      </c>
      <c r="AL205">
        <v>2</v>
      </c>
    </row>
    <row r="206" spans="1:38" x14ac:dyDescent="0.25">
      <c r="A206" s="4" t="s">
        <v>401</v>
      </c>
      <c r="B206">
        <v>204</v>
      </c>
      <c r="C206" t="s">
        <v>33</v>
      </c>
      <c r="D206">
        <v>3</v>
      </c>
      <c r="F206">
        <v>2</v>
      </c>
      <c r="G206" t="s">
        <v>46</v>
      </c>
      <c r="H206" t="s">
        <v>66</v>
      </c>
      <c r="K206" t="s">
        <v>38</v>
      </c>
      <c r="L206">
        <v>1</v>
      </c>
      <c r="M206">
        <v>2</v>
      </c>
      <c r="N206">
        <v>2</v>
      </c>
      <c r="O206" t="s">
        <v>67</v>
      </c>
      <c r="S206" t="s">
        <v>43</v>
      </c>
      <c r="T206">
        <v>2</v>
      </c>
      <c r="V206">
        <v>1</v>
      </c>
      <c r="W206" t="s">
        <v>138</v>
      </c>
      <c r="X206" t="s">
        <v>139</v>
      </c>
      <c r="AA206" t="s">
        <v>45</v>
      </c>
      <c r="AB206">
        <v>2</v>
      </c>
      <c r="AD206">
        <v>1</v>
      </c>
      <c r="AE206" t="s">
        <v>86</v>
      </c>
      <c r="AI206">
        <v>9</v>
      </c>
      <c r="AJ206">
        <v>35</v>
      </c>
      <c r="AK206">
        <v>120</v>
      </c>
      <c r="AL206">
        <v>2</v>
      </c>
    </row>
    <row r="207" spans="1:38" x14ac:dyDescent="0.25">
      <c r="A207" s="4" t="s">
        <v>402</v>
      </c>
      <c r="B207">
        <v>205</v>
      </c>
      <c r="C207" t="s">
        <v>43</v>
      </c>
      <c r="D207">
        <v>3</v>
      </c>
      <c r="F207">
        <v>1</v>
      </c>
      <c r="G207" t="s">
        <v>138</v>
      </c>
      <c r="K207" t="s">
        <v>63</v>
      </c>
      <c r="L207">
        <v>2</v>
      </c>
      <c r="N207">
        <v>1</v>
      </c>
      <c r="O207" t="s">
        <v>72</v>
      </c>
      <c r="S207" t="s">
        <v>33</v>
      </c>
      <c r="T207">
        <v>1</v>
      </c>
      <c r="V207">
        <v>1</v>
      </c>
      <c r="W207" t="s">
        <v>65</v>
      </c>
      <c r="X207" t="s">
        <v>133</v>
      </c>
      <c r="Y207" t="s">
        <v>134</v>
      </c>
      <c r="AA207" t="s">
        <v>38</v>
      </c>
      <c r="AB207">
        <v>1</v>
      </c>
      <c r="AC207">
        <v>1</v>
      </c>
      <c r="AD207">
        <v>2</v>
      </c>
      <c r="AE207" t="s">
        <v>67</v>
      </c>
      <c r="AF207" t="s">
        <v>96</v>
      </c>
      <c r="AI207">
        <v>7</v>
      </c>
      <c r="AJ207">
        <v>24</v>
      </c>
      <c r="AK207">
        <v>120</v>
      </c>
      <c r="AL207">
        <v>2</v>
      </c>
    </row>
    <row r="208" spans="1:38" x14ac:dyDescent="0.25">
      <c r="A208" s="4" t="s">
        <v>403</v>
      </c>
      <c r="B208">
        <v>206</v>
      </c>
      <c r="C208" t="s">
        <v>45</v>
      </c>
      <c r="D208">
        <v>2</v>
      </c>
      <c r="F208">
        <v>1</v>
      </c>
      <c r="G208" t="s">
        <v>47</v>
      </c>
      <c r="K208" t="s">
        <v>63</v>
      </c>
      <c r="L208">
        <v>1</v>
      </c>
      <c r="N208">
        <v>2</v>
      </c>
      <c r="O208" t="s">
        <v>103</v>
      </c>
      <c r="S208" t="s">
        <v>33</v>
      </c>
      <c r="T208">
        <v>2</v>
      </c>
      <c r="V208">
        <v>1</v>
      </c>
      <c r="W208" t="s">
        <v>46</v>
      </c>
      <c r="X208" t="s">
        <v>35</v>
      </c>
      <c r="AA208" t="s">
        <v>38</v>
      </c>
      <c r="AB208">
        <v>1</v>
      </c>
      <c r="AC208">
        <v>2</v>
      </c>
      <c r="AD208">
        <v>1</v>
      </c>
      <c r="AE208" t="s">
        <v>67</v>
      </c>
      <c r="AI208">
        <v>5</v>
      </c>
      <c r="AJ208">
        <v>27</v>
      </c>
      <c r="AK208">
        <v>120</v>
      </c>
      <c r="AL208">
        <v>2</v>
      </c>
    </row>
    <row r="209" spans="1:38" x14ac:dyDescent="0.25">
      <c r="A209" s="4" t="s">
        <v>404</v>
      </c>
      <c r="B209">
        <v>207</v>
      </c>
      <c r="C209" t="s">
        <v>63</v>
      </c>
      <c r="D209">
        <v>3</v>
      </c>
      <c r="F209">
        <v>2</v>
      </c>
      <c r="G209" t="s">
        <v>148</v>
      </c>
      <c r="H209" t="s">
        <v>149</v>
      </c>
      <c r="I209" t="s">
        <v>150</v>
      </c>
      <c r="J209" t="s">
        <v>152</v>
      </c>
      <c r="K209" t="s">
        <v>38</v>
      </c>
      <c r="L209">
        <v>1</v>
      </c>
      <c r="M209">
        <v>1</v>
      </c>
      <c r="N209">
        <v>1</v>
      </c>
      <c r="O209" t="s">
        <v>67</v>
      </c>
      <c r="S209" t="s">
        <v>43</v>
      </c>
      <c r="T209">
        <v>3</v>
      </c>
      <c r="V209">
        <v>1</v>
      </c>
      <c r="W209" t="s">
        <v>138</v>
      </c>
      <c r="X209" t="s">
        <v>139</v>
      </c>
      <c r="AA209" t="s">
        <v>45</v>
      </c>
      <c r="AB209">
        <v>1</v>
      </c>
      <c r="AD209">
        <v>1</v>
      </c>
      <c r="AE209" t="s">
        <v>47</v>
      </c>
      <c r="AF209" t="s">
        <v>144</v>
      </c>
      <c r="AG209" t="s">
        <v>145</v>
      </c>
      <c r="AI209">
        <v>11</v>
      </c>
      <c r="AJ209">
        <v>42</v>
      </c>
      <c r="AK209">
        <v>120</v>
      </c>
      <c r="AL209">
        <v>2</v>
      </c>
    </row>
    <row r="210" spans="1:38" x14ac:dyDescent="0.25">
      <c r="A210" s="4" t="s">
        <v>405</v>
      </c>
      <c r="B210">
        <v>208</v>
      </c>
      <c r="C210" t="s">
        <v>45</v>
      </c>
      <c r="D210">
        <v>3</v>
      </c>
      <c r="F210">
        <v>3</v>
      </c>
      <c r="G210" t="s">
        <v>86</v>
      </c>
      <c r="H210" t="s">
        <v>76</v>
      </c>
      <c r="I210" t="s">
        <v>145</v>
      </c>
      <c r="J210" t="s">
        <v>147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40</v>
      </c>
      <c r="Q210" t="s">
        <v>41</v>
      </c>
      <c r="S210" t="s">
        <v>43</v>
      </c>
      <c r="T210">
        <v>1</v>
      </c>
      <c r="V210">
        <v>1</v>
      </c>
      <c r="W210" t="s">
        <v>138</v>
      </c>
      <c r="X210" t="s">
        <v>139</v>
      </c>
      <c r="AA210" t="s">
        <v>63</v>
      </c>
      <c r="AB210">
        <v>3</v>
      </c>
      <c r="AD210">
        <v>3</v>
      </c>
      <c r="AE210" t="s">
        <v>72</v>
      </c>
      <c r="AF210" t="s">
        <v>95</v>
      </c>
      <c r="AI210">
        <v>15</v>
      </c>
      <c r="AJ210">
        <v>41</v>
      </c>
      <c r="AK210">
        <v>120</v>
      </c>
      <c r="AL210">
        <v>2</v>
      </c>
    </row>
    <row r="211" spans="1:38" x14ac:dyDescent="0.25">
      <c r="A211" s="4" t="s">
        <v>406</v>
      </c>
      <c r="B211">
        <v>209</v>
      </c>
      <c r="C211" t="s">
        <v>45</v>
      </c>
      <c r="D211">
        <v>3</v>
      </c>
      <c r="F211">
        <v>1</v>
      </c>
      <c r="G211" t="s">
        <v>143</v>
      </c>
      <c r="K211" t="s">
        <v>63</v>
      </c>
      <c r="L211">
        <v>1</v>
      </c>
      <c r="N211">
        <v>1</v>
      </c>
      <c r="O211" t="s">
        <v>148</v>
      </c>
      <c r="P211" t="s">
        <v>95</v>
      </c>
      <c r="S211" t="s">
        <v>43</v>
      </c>
      <c r="T211">
        <v>3</v>
      </c>
      <c r="V211">
        <v>1</v>
      </c>
      <c r="W211" t="s">
        <v>138</v>
      </c>
      <c r="X211" t="s">
        <v>74</v>
      </c>
      <c r="AA211" t="s">
        <v>38</v>
      </c>
      <c r="AB211">
        <v>1</v>
      </c>
      <c r="AC211">
        <v>3</v>
      </c>
      <c r="AD211">
        <v>1</v>
      </c>
      <c r="AE211" t="s">
        <v>155</v>
      </c>
      <c r="AI211">
        <v>8</v>
      </c>
      <c r="AJ211">
        <v>26</v>
      </c>
      <c r="AK211">
        <v>120</v>
      </c>
      <c r="AL211">
        <v>2</v>
      </c>
    </row>
  </sheetData>
  <phoneticPr fontId="3" type="noConversion"/>
  <conditionalFormatting sqref="B1:B1048576">
    <cfRule type="duplicateValues" dxfId="2" priority="1"/>
  </conditionalFormatting>
  <conditionalFormatting sqref="A2:B211">
    <cfRule type="duplicateValues" dxfId="1" priority="4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30" sqref="I3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90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42</v>
      </c>
      <c r="D2" s="3">
        <f>IF(SUM(Table712162024[[#This Row],[takes]]) &gt; 0,Table712162024[[#This Row],[takes]]/SUM(Table712162024[takes]),0)</f>
        <v>0.2857142857142857</v>
      </c>
      <c r="E2" s="3">
        <f>IF(Table712162024[[#This Row],[takes]]&gt;0,Table712162024[[#This Row],[wins]]/Table712162024[[#This Row],[takes]],0)</f>
        <v>0.46666666666666667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132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197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126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54</v>
      </c>
      <c r="D3" s="3">
        <f>IF(SUM(Table712162024[[#This Row],[takes]]) &gt; 0,Table712162024[[#This Row],[takes]]/SUM(Table712162024[takes]),0)</f>
        <v>0.4</v>
      </c>
      <c r="E3" s="3">
        <f>IF(Table712162024[[#This Row],[takes]]&gt;0,Table712162024[[#This Row],[wins]]/Table712162024[[#This Row],[takes]],0)</f>
        <v>0.42857142857142855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116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53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99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29</v>
      </c>
      <c r="D4" s="3">
        <f>IF(SUM(Table712162024[[#This Row],[takes]]) &gt; 0,Table712162024[[#This Row],[takes]]/SUM(Table712162024[takes]),0)</f>
        <v>0.31428571428571428</v>
      </c>
      <c r="E4" s="3">
        <f>IF(Table712162024[[#This Row],[takes]]&gt;0,Table712162024[[#This Row],[wins]]/Table712162024[[#This Row],[takes]],0)</f>
        <v>0.29292929292929293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67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65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79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45</v>
      </c>
      <c r="D7" s="16">
        <f>IF(SUM(Table813172125[[#This Row],[takes]]) &gt; 0,Table813172125[[#This Row],[takes]]/SUM(Table813172125[takes]),0)</f>
        <v>0.29588014981273408</v>
      </c>
      <c r="E7" s="16">
        <f>IF(Table813172125[[#This Row],[takes]]&gt;0,Table813172125[[#This Row],[wins]]/Table813172125[[#This Row],[takes]],0)</f>
        <v>0.569620253164557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90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28</v>
      </c>
      <c r="D8" s="3">
        <f>IF(SUM(Table813172125[[#This Row],[takes]]) &gt; 0,Table813172125[[#This Row],[takes]]/SUM(Table813172125[takes]),0)</f>
        <v>0.33707865168539325</v>
      </c>
      <c r="E8" s="3">
        <f>IF(Table813172125[[#This Row],[takes]]&gt;0,Table813172125[[#This Row],[wins]]/Table813172125[[#This Row],[takes]],0)</f>
        <v>0.31111111111111112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98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40</v>
      </c>
      <c r="D9" s="17">
        <f>IF(SUM(Table813172125[[#This Row],[takes]]) &gt; 0,Table813172125[[#This Row],[takes]]/SUM(Table813172125[takes]),0)</f>
        <v>0.36704119850187267</v>
      </c>
      <c r="E9" s="17">
        <f>IF(Table813172125[[#This Row],[takes]]&gt;0,Table813172125[[#This Row],[wins]]/Table813172125[[#This Row],[takes]],0)</f>
        <v>0.40816326530612246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63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34</v>
      </c>
      <c r="D12" s="18">
        <f>IF(SUM(Table914182226[[#This Row],[takes]]) &gt; 0,Table914182226[[#This Row],[takes]]/SUM(Table914182226[takes]),0)</f>
        <v>0.39622641509433965</v>
      </c>
      <c r="E12" s="18">
        <f>IF(Table914182226[[#This Row],[takes]]&gt;0,Table914182226[[#This Row],[wins]]/Table914182226[[#This Row],[takes]],0)</f>
        <v>0.53968253968253965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32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13</v>
      </c>
      <c r="D13" s="16">
        <f>IF(SUM(Table914182226[[#This Row],[takes]]) &gt; 0,Table914182226[[#This Row],[takes]]/SUM(Table914182226[takes]),0)</f>
        <v>0.20125786163522014</v>
      </c>
      <c r="E13" s="16">
        <f>IF(Table914182226[[#This Row],[takes]]&gt;0,Table914182226[[#This Row],[wins]]/Table914182226[[#This Row],[takes]],0)</f>
        <v>0.40625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64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30</v>
      </c>
      <c r="D14" s="19">
        <f>IF(SUM(Table914182226[[#This Row],[takes]]) &gt; 0,Table914182226[[#This Row],[takes]]/SUM(Table914182226[takes]),0)</f>
        <v>0.40251572327044027</v>
      </c>
      <c r="E14" s="19">
        <f>IF(Table914182226[[#This Row],[takes]]&gt;0,Table914182226[[#This Row],[wins]]/Table914182226[[#This Row],[takes]],0)</f>
        <v>0.46875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27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18</v>
      </c>
      <c r="D17" s="16">
        <f>IF(SUM(Table1015192327[[#This Row],[takes]]) &gt; 0,Table1015192327[[#This Row],[takes]]/SUM(Table1015192327[takes]),0)</f>
        <v>0.31034482758620691</v>
      </c>
      <c r="E17" s="16">
        <f>IF(Table1015192327[[#This Row],[takes]]&gt;0,Table1015192327[[#This Row],[wins]]/Table1015192327[[#This Row],[takes]],0)</f>
        <v>0.66666666666666663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22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10</v>
      </c>
      <c r="D18" s="16">
        <f>IF(SUM(Table1015192327[[#This Row],[takes]]) &gt; 0,Table1015192327[[#This Row],[takes]]/SUM(Table1015192327[takes]),0)</f>
        <v>0.25287356321839083</v>
      </c>
      <c r="E18" s="16">
        <f>IF(Table1015192327[[#This Row],[takes]]&gt;0,Table1015192327[[#This Row],[wins]]/Table1015192327[[#This Row],[takes]],0)</f>
        <v>0.45454545454545453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38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17</v>
      </c>
      <c r="D19" s="17">
        <f>IF(SUM(Table1015192327[[#This Row],[takes]]) &gt; 0,Table1015192327[[#This Row],[takes]]/SUM(Table1015192327[takes]),0)</f>
        <v>0.43678160919540232</v>
      </c>
      <c r="E19" s="17">
        <f>IF(Table1015192327[[#This Row],[takes]]&gt;0,Table1015192327[[#This Row],[wins]]/Table1015192327[[#This Row],[takes]],0)</f>
        <v>0.44736842105263158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G21" sqref="G21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103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53</v>
      </c>
      <c r="D2" s="3">
        <f>IF(SUM(Table71216202428[[#This Row],[takes]]) &gt; 0,Table71216202428[[#This Row],[takes]]/SUM(Table71216202428[takes]),0)</f>
        <v>0.32698412698412699</v>
      </c>
      <c r="E2" s="3">
        <f>IF(Table71216202428[[#This Row],[takes]]&gt;0,Table71216202428[[#This Row],[wins]]/Table71216202428[[#This Row],[takes]],0)</f>
        <v>0.5145631067961165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24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213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89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36</v>
      </c>
      <c r="D3" s="3">
        <f>IF(SUM(Table71216202428[[#This Row],[takes]]) &gt; 0,Table71216202428[[#This Row],[takes]]/SUM(Table71216202428[takes]),0)</f>
        <v>0.28253968253968254</v>
      </c>
      <c r="E3" s="3">
        <f>IF(Table71216202428[[#This Row],[takes]]&gt;0,Table71216202428[[#This Row],[wins]]/Table71216202428[[#This Row],[takes]],0)</f>
        <v>0.4044943820224719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103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62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123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65</v>
      </c>
      <c r="D4" s="3">
        <f>IF(SUM(Table71216202428[[#This Row],[takes]]) &gt; 0,Table71216202428[[#This Row],[takes]]/SUM(Table71216202428[takes]),0)</f>
        <v>0.39047619047619048</v>
      </c>
      <c r="E4" s="3">
        <f>IF(Table71216202428[[#This Row],[takes]]&gt;0,Table71216202428[[#This Row],[wins]]/Table71216202428[[#This Row],[takes]],0)</f>
        <v>0.52845528455284552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188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40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65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36</v>
      </c>
      <c r="D7" s="16">
        <f>IF(SUM(Table81317212529[[#This Row],[takes]]) &gt; 0,Table81317212529[[#This Row],[takes]]/SUM(Table81317212529[takes]),0)</f>
        <v>0.3987730061349693</v>
      </c>
      <c r="E7" s="16">
        <f>IF(Table81317212529[[#This Row],[takes]]&gt;0,Table81317212529[[#This Row],[wins]]/Table81317212529[[#This Row],[takes]],0)</f>
        <v>0.55384615384615388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33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19</v>
      </c>
      <c r="D8" s="3">
        <f>IF(SUM(Table81317212529[[#This Row],[takes]]) &gt; 0,Table81317212529[[#This Row],[takes]]/SUM(Table81317212529[takes]),0)</f>
        <v>0.20245398773006135</v>
      </c>
      <c r="E8" s="3">
        <f>IF(Table81317212529[[#This Row],[takes]]&gt;0,Table81317212529[[#This Row],[wins]]/Table81317212529[[#This Row],[takes]],0)</f>
        <v>0.5757575757575758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65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27</v>
      </c>
      <c r="D9" s="17">
        <f>IF(SUM(Table81317212529[[#This Row],[takes]]) &gt; 0,Table81317212529[[#This Row],[takes]]/SUM(Table81317212529[takes]),0)</f>
        <v>0.3987730061349693</v>
      </c>
      <c r="E9" s="17">
        <f>IF(Table81317212529[[#This Row],[takes]]&gt;0,Table81317212529[[#This Row],[wins]]/Table81317212529[[#This Row],[takes]],0)</f>
        <v>0.41538461538461541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33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18</v>
      </c>
      <c r="D12" s="18">
        <f>IF(SUM(Table91418222630[[#This Row],[takes]]) &gt; 0,Table91418222630[[#This Row],[takes]]/SUM(Table91418222630[takes]),0)</f>
        <v>0.32673267326732675</v>
      </c>
      <c r="E12" s="18">
        <f>IF(Table91418222630[[#This Row],[takes]]&gt;0,Table91418222630[[#This Row],[wins]]/Table91418222630[[#This Row],[takes]],0)</f>
        <v>0.54545454545454541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14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6</v>
      </c>
      <c r="D13" s="16">
        <f>IF(SUM(Table91418222630[[#This Row],[takes]]) &gt; 0,Table91418222630[[#This Row],[takes]]/SUM(Table91418222630[takes]),0)</f>
        <v>0.13861386138613863</v>
      </c>
      <c r="E13" s="16">
        <f>IF(Table91418222630[[#This Row],[takes]]&gt;0,Table91418222630[[#This Row],[wins]]/Table91418222630[[#This Row],[takes]],0)</f>
        <v>0.42857142857142855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54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28</v>
      </c>
      <c r="D14" s="19">
        <f>IF(SUM(Table91418222630[[#This Row],[takes]]) &gt; 0,Table91418222630[[#This Row],[takes]]/SUM(Table91418222630[takes]),0)</f>
        <v>0.53465346534653468</v>
      </c>
      <c r="E14" s="19">
        <f>IF(Table91418222630[[#This Row],[takes]]&gt;0,Table91418222630[[#This Row],[wins]]/Table91418222630[[#This Row],[takes]],0)</f>
        <v>0.51851851851851849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13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7" s="16">
        <f>IF(SUM(Table101519232731[[#This Row],[takes]]) &gt; 0,Table101519232731[[#This Row],[takes]]/SUM(Table101519232731[takes]),0)</f>
        <v>0.21666666666666667</v>
      </c>
      <c r="E17" s="16">
        <f>IF(Table101519232731[[#This Row],[takes]]&gt;0,Table101519232731[[#This Row],[wins]]/Table101519232731[[#This Row],[takes]],0)</f>
        <v>0.61538461538461542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28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6</v>
      </c>
      <c r="D18" s="16">
        <f>IF(SUM(Table101519232731[[#This Row],[takes]]) &gt; 0,Table101519232731[[#This Row],[takes]]/SUM(Table101519232731[takes]),0)</f>
        <v>0.46666666666666667</v>
      </c>
      <c r="E18" s="16">
        <f>IF(Table101519232731[[#This Row],[takes]]&gt;0,Table101519232731[[#This Row],[wins]]/Table101519232731[[#This Row],[takes]],0)</f>
        <v>0.21428571428571427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19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13</v>
      </c>
      <c r="D19" s="17">
        <f>IF(SUM(Table101519232731[[#This Row],[takes]]) &gt; 0,Table101519232731[[#This Row],[takes]]/SUM(Table101519232731[takes]),0)</f>
        <v>0.31666666666666665</v>
      </c>
      <c r="E19" s="17">
        <f>IF(Table101519232731[[#This Row],[takes]]&gt;0,Table101519232731[[#This Row],[wins]]/Table101519232731[[#This Row],[takes]],0)</f>
        <v>0.68421052631578949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C23" sqref="C2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53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29</v>
      </c>
      <c r="D2" s="3">
        <f>IF(SUM(Table7121620242832[[#This Row],[takes]]) &gt; 0,Table7121620242832[[#This Row],[takes]]/SUM(Table7121620242832[takes]),0)</f>
        <v>0.16825396825396827</v>
      </c>
      <c r="E2" s="3">
        <f>IF(Table7121620242832[[#This Row],[takes]]&gt;0,Table7121620242832[[#This Row],[wins]]/Table7121620242832[[#This Row],[takes]],0)</f>
        <v>0.54716981132075471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147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190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127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74</v>
      </c>
      <c r="D3" s="3">
        <f>IF(SUM(Table7121620242832[[#This Row],[takes]]) &gt; 0,Table7121620242832[[#This Row],[takes]]/SUM(Table7121620242832[takes]),0)</f>
        <v>0.40317460317460319</v>
      </c>
      <c r="E3" s="3">
        <f>IF(Table7121620242832[[#This Row],[takes]]&gt;0,Table7121620242832[[#This Row],[wins]]/Table7121620242832[[#This Row],[takes]],0)</f>
        <v>0.58267716535433067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110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85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135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62</v>
      </c>
      <c r="D4" s="3">
        <f>IF(SUM(Table7121620242832[[#This Row],[takes]]) &gt; 0,Table7121620242832[[#This Row],[takes]]/SUM(Table7121620242832[takes]),0)</f>
        <v>0.42857142857142855</v>
      </c>
      <c r="E4" s="3">
        <f>IF(Table7121620242832[[#This Row],[takes]]&gt;0,Table7121620242832[[#This Row],[wins]]/Table7121620242832[[#This Row],[takes]],0)</f>
        <v>0.45925925925925926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58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40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99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61</v>
      </c>
      <c r="D7" s="16">
        <f>IF(SUM(Table8131721252933[[#This Row],[takes]]) &gt; 0,Table8131721252933[[#This Row],[takes]]/SUM(Table8131721252933[takes]),0)</f>
        <v>0.5</v>
      </c>
      <c r="E7" s="16">
        <f>IF(Table8131721252933[[#This Row],[takes]]&gt;0,Table8131721252933[[#This Row],[wins]]/Table8131721252933[[#This Row],[takes]],0)</f>
        <v>0.61616161616161613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83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42</v>
      </c>
      <c r="D8" s="3">
        <f>IF(SUM(Table8131721252933[[#This Row],[takes]]) &gt; 0,Table8131721252933[[#This Row],[takes]]/SUM(Table8131721252933[takes]),0)</f>
        <v>0.41919191919191917</v>
      </c>
      <c r="E8" s="3">
        <f>IF(Table8131721252933[[#This Row],[takes]]&gt;0,Table8131721252933[[#This Row],[wins]]/Table8131721252933[[#This Row],[takes]],0)</f>
        <v>0.50602409638554213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16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9</v>
      </c>
      <c r="D9" s="17">
        <f>IF(SUM(Table8131721252933[[#This Row],[takes]]) &gt; 0,Table8131721252933[[#This Row],[takes]]/SUM(Table8131721252933[takes]),0)</f>
        <v>8.0808080808080815E-2</v>
      </c>
      <c r="E9" s="17">
        <f>IF(Table8131721252933[[#This Row],[takes]]&gt;0,Table8131721252933[[#This Row],[wins]]/Table8131721252933[[#This Row],[takes]],0)</f>
        <v>0.5625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56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34</v>
      </c>
      <c r="D12" s="18">
        <f>IF(SUM(Table9141822263034[[#This Row],[takes]]) &gt; 0,Table9141822263034[[#This Row],[takes]]/SUM(Table9141822263034[takes]),0)</f>
        <v>0.52830188679245282</v>
      </c>
      <c r="E12" s="18">
        <f>IF(Table9141822263034[[#This Row],[takes]]&gt;0,Table9141822263034[[#This Row],[wins]]/Table9141822263034[[#This Row],[takes]],0)</f>
        <v>0.6071428571428571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26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18</v>
      </c>
      <c r="D13" s="16">
        <f>IF(SUM(Table9141822263034[[#This Row],[takes]]) &gt; 0,Table9141822263034[[#This Row],[takes]]/SUM(Table9141822263034[takes]),0)</f>
        <v>0.24528301886792453</v>
      </c>
      <c r="E13" s="16">
        <f>IF(Table9141822263034[[#This Row],[takes]]&gt;0,Table9141822263034[[#This Row],[wins]]/Table9141822263034[[#This Row],[takes]],0)</f>
        <v>0.69230769230769229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24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10</v>
      </c>
      <c r="D14" s="19">
        <f>IF(SUM(Table9141822263034[[#This Row],[takes]]) &gt; 0,Table9141822263034[[#This Row],[takes]]/SUM(Table9141822263034[takes]),0)</f>
        <v>0.22641509433962265</v>
      </c>
      <c r="E14" s="19">
        <f>IF(Table9141822263034[[#This Row],[takes]]&gt;0,Table9141822263034[[#This Row],[wins]]/Table9141822263034[[#This Row],[takes]],0)</f>
        <v>0.41666666666666669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28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18</v>
      </c>
      <c r="D17" s="16">
        <f>IF(SUM(Table10151923273135[[#This Row],[takes]]) &gt; 0,Table10151923273135[[#This Row],[takes]]/SUM(Table10151923273135[takes]),0)</f>
        <v>0.51851851851851849</v>
      </c>
      <c r="E17" s="16">
        <f>IF(Table10151923273135[[#This Row],[takes]]&gt;0,Table10151923273135[[#This Row],[wins]]/Table10151923273135[[#This Row],[takes]],0)</f>
        <v>0.6428571428571429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19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13</v>
      </c>
      <c r="D18" s="16">
        <f>IF(SUM(Table10151923273135[[#This Row],[takes]]) &gt; 0,Table10151923273135[[#This Row],[takes]]/SUM(Table10151923273135[takes]),0)</f>
        <v>0.35185185185185186</v>
      </c>
      <c r="E18" s="16">
        <f>IF(Table10151923273135[[#This Row],[takes]]&gt;0,Table10151923273135[[#This Row],[wins]]/Table10151923273135[[#This Row],[takes]],0)</f>
        <v>0.68421052631578949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7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5</v>
      </c>
      <c r="D19" s="17">
        <f>IF(SUM(Table10151923273135[[#This Row],[takes]]) &gt; 0,Table10151923273135[[#This Row],[takes]]/SUM(Table10151923273135[takes]),0)</f>
        <v>0.12962962962962962</v>
      </c>
      <c r="E19" s="17">
        <f>IF(Table10151923273135[[#This Row],[takes]]&gt;0,Table10151923273135[[#This Row],[wins]]/Table10151923273135[[#This Row],[takes]],0)</f>
        <v>0.7142857142857143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G15" sqref="G1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110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64</v>
      </c>
      <c r="D2" s="3">
        <f>IF(SUM(Table712162024283236[[#This Row],[takes]]) &gt; 0,Table712162024283236[[#This Row],[takes]]/SUM(Table712162024283236[takes]),0)</f>
        <v>0.34920634920634919</v>
      </c>
      <c r="E2" s="3">
        <f>IF(Table712162024283236[[#This Row],[takes]]&gt;0,Table712162024283236[[#This Row],[wins]]/Table712162024283236[[#This Row],[takes]],0)</f>
        <v>0.58181818181818179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167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222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164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92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50</v>
      </c>
      <c r="D3" s="3">
        <f>IF(SUM(Table712162024283236[[#This Row],[takes]]) &gt; 0,Table712162024283236[[#This Row],[takes]]/SUM(Table712162024283236[takes]),0)</f>
        <v>0.29206349206349208</v>
      </c>
      <c r="E3" s="3">
        <f>IF(Table712162024283236[[#This Row],[takes]]&gt;0,Table712162024283236[[#This Row],[wins]]/Table712162024283236[[#This Row],[takes]],0)</f>
        <v>0.54347826086956519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73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55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105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113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60</v>
      </c>
      <c r="D4" s="3">
        <f>IF(SUM(Table712162024283236[[#This Row],[takes]]) &gt; 0,Table712162024283236[[#This Row],[takes]]/SUM(Table712162024283236[takes]),0)</f>
        <v>0.35873015873015873</v>
      </c>
      <c r="E4" s="3">
        <f>IF(Table712162024283236[[#This Row],[takes]]&gt;0,Table712162024283236[[#This Row],[wins]]/Table712162024283236[[#This Row],[takes]],0)</f>
        <v>0.53097345132743368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75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38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46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70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30</v>
      </c>
      <c r="D7" s="16">
        <f>IF(SUM(Table813172125293337[[#This Row],[takes]]) &gt; 0,Table813172125293337[[#This Row],[takes]]/SUM(Table813172125293337[takes]),0)</f>
        <v>0.28925619834710742</v>
      </c>
      <c r="E7" s="16">
        <f>IF(Table813172125293337[[#This Row],[takes]]&gt;0,Table813172125293337[[#This Row],[wins]]/Table813172125293337[[#This Row],[takes]],0)</f>
        <v>0.42857142857142855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84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61</v>
      </c>
      <c r="D8" s="3">
        <f>IF(SUM(Table813172125293337[[#This Row],[takes]]) &gt; 0,Table813172125293337[[#This Row],[takes]]/SUM(Table813172125293337[takes]),0)</f>
        <v>0.34710743801652894</v>
      </c>
      <c r="E8" s="3">
        <f>IF(Table813172125293337[[#This Row],[takes]]&gt;0,Table813172125293337[[#This Row],[wins]]/Table813172125293337[[#This Row],[takes]],0)</f>
        <v>0.72619047619047616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88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51</v>
      </c>
      <c r="D9" s="17">
        <f>IF(SUM(Table813172125293337[[#This Row],[takes]]) &gt; 0,Table813172125293337[[#This Row],[takes]]/SUM(Table813172125293337[takes]),0)</f>
        <v>0.36363636363636365</v>
      </c>
      <c r="E9" s="17">
        <f>IF(Table813172125293337[[#This Row],[takes]]&gt;0,Table813172125293337[[#This Row],[wins]]/Table813172125293337[[#This Row],[takes]],0)</f>
        <v>0.57954545454545459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50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35</v>
      </c>
      <c r="D12" s="18">
        <f>IF(SUM(Table914182226303438[[#This Row],[takes]]) &gt; 0,Table914182226303438[[#This Row],[takes]]/SUM(Table914182226303438[takes]),0)</f>
        <v>0.3048780487804878</v>
      </c>
      <c r="E12" s="18">
        <f>IF(Table914182226303438[[#This Row],[takes]]&gt;0,Table914182226303438[[#This Row],[wins]]/Table914182226303438[[#This Row],[takes]],0)</f>
        <v>0.7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51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22</v>
      </c>
      <c r="D13" s="16">
        <f>IF(SUM(Table914182226303438[[#This Row],[takes]]) &gt; 0,Table914182226303438[[#This Row],[takes]]/SUM(Table914182226303438[takes]),0)</f>
        <v>0.31097560975609756</v>
      </c>
      <c r="E13" s="16">
        <f>IF(Table914182226303438[[#This Row],[takes]]&gt;0,Table914182226303438[[#This Row],[wins]]/Table914182226303438[[#This Row],[takes]],0)</f>
        <v>0.43137254901960786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63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42</v>
      </c>
      <c r="D14" s="19">
        <f>IF(SUM(Table914182226303438[[#This Row],[takes]]) &gt; 0,Table914182226303438[[#This Row],[takes]]/SUM(Table914182226303438[takes]),0)</f>
        <v>0.38414634146341464</v>
      </c>
      <c r="E14" s="19">
        <f>IF(Table914182226303438[[#This Row],[takes]]&gt;0,Table914182226303438[[#This Row],[wins]]/Table914182226303438[[#This Row],[takes]],0)</f>
        <v>0.66666666666666663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24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19</v>
      </c>
      <c r="D17" s="16">
        <f>IF(SUM(Table1015192327313539[[#This Row],[takes]]) &gt; 0,Table1015192327313539[[#This Row],[takes]]/SUM(Table1015192327313539[takes]),0)</f>
        <v>0.28235294117647058</v>
      </c>
      <c r="E17" s="16">
        <f>IF(Table1015192327313539[[#This Row],[takes]]&gt;0,Table1015192327313539[[#This Row],[wins]]/Table1015192327313539[[#This Row],[takes]],0)</f>
        <v>0.79166666666666663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41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25</v>
      </c>
      <c r="D18" s="16">
        <f>IF(SUM(Table1015192327313539[[#This Row],[takes]]) &gt; 0,Table1015192327313539[[#This Row],[takes]]/SUM(Table1015192327313539[takes]),0)</f>
        <v>0.4823529411764706</v>
      </c>
      <c r="E18" s="16">
        <f>IF(Table1015192327313539[[#This Row],[takes]]&gt;0,Table1015192327313539[[#This Row],[wins]]/Table1015192327313539[[#This Row],[takes]],0)</f>
        <v>0.6097560975609756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20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10</v>
      </c>
      <c r="D19" s="17">
        <f>IF(SUM(Table1015192327313539[[#This Row],[takes]]) &gt; 0,Table1015192327313539[[#This Row],[takes]]/SUM(Table1015192327313539[takes]),0)</f>
        <v>0.23529411764705882</v>
      </c>
      <c r="E19" s="17">
        <f>IF(Table1015192327313539[[#This Row],[takes]]&gt;0,Table1015192327313539[[#This Row],[wins]]/Table1015192327313539[[#This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10.642857142857142</v>
      </c>
      <c r="R2">
        <v>30000</v>
      </c>
      <c r="S2" s="10">
        <f>Table6[[#This Row],[Think Time]]*$P$6/1000/60</f>
        <v>21.861904761904764</v>
      </c>
      <c r="T2" s="10">
        <f>Table6[[#This Row],[Estimated Battle Time (mins)]]*COUNTA(Таблица2[hero-1])/60</f>
        <v>76.51666666666668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3" s="3">
        <f>IF(Table3[[#This Row],[battles]],Table3[[#This Row],[wins]]/Table3[[#This Row],[battles]],0)</f>
        <v>0.53333333333333333</v>
      </c>
      <c r="O3" s="6" t="s">
        <v>180</v>
      </c>
      <c r="P3" s="7">
        <f>MAX(Таблица1[crystals])</f>
        <v>21</v>
      </c>
      <c r="R3">
        <v>120000</v>
      </c>
      <c r="S3" s="10">
        <f>Table6[[#This Row],[Think Time]]*$P$6/1000/60</f>
        <v>87.447619047619057</v>
      </c>
      <c r="T3" s="10">
        <f>Table6[[#This Row],[Estimated Battle Time (mins)]]*COUNTA(Таблица2[hero-1])/60</f>
        <v>306.06666666666672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4" s="3">
        <f>IF(Table3[[#This Row],[battles]],Table3[[#This Row],[wins]]/Table3[[#This Row],[battles]],0)</f>
        <v>0.6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5" s="3">
        <f>IF(Table3[[#This Row],[battles]],Table3[[#This Row],[wins]]/Table3[[#This Row],[battles]],0)</f>
        <v>0.66666666666666663</v>
      </c>
      <c r="O5" s="6" t="s">
        <v>179</v>
      </c>
      <c r="P5" s="7">
        <f>MIN(Таблица1[turns])</f>
        <v>18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6" s="3">
        <f>IF(Table3[[#This Row],[battles]],Table3[[#This Row],[wins]]/Table3[[#This Row],[battles]],0)</f>
        <v>0.6</v>
      </c>
      <c r="O6" s="8" t="s">
        <v>108</v>
      </c>
      <c r="P6" s="9">
        <f>AVERAGE(Таблица1[turns])</f>
        <v>43.723809523809521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7" s="3">
        <f>IF(Table3[[#This Row],[battles]],Table3[[#This Row],[wins]]/Table3[[#This Row],[battles]],0)</f>
        <v>0.8</v>
      </c>
      <c r="O7" s="8" t="s">
        <v>181</v>
      </c>
      <c r="P7" s="9">
        <f>MAX(Таблица1[turns])</f>
        <v>106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8" s="3">
        <f>IF(Table3[[#This Row],[battles]],Table3[[#This Row],[wins]]/Table3[[#This Row],[battles]],0)</f>
        <v>0.46666666666666667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9" s="3">
        <f>IF(Table3[[#This Row],[battles]],Table3[[#This Row],[wins]]/Table3[[#This Row],[battles]],0)</f>
        <v>0.8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1" s="3">
        <f>IF(Table3[[#This Row],[battles]],Table3[[#This Row],[wins]]/Table3[[#This Row],[battles]],0)</f>
        <v>0.4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2" s="3">
        <f>IF(Table3[[#This Row],[battles]],Table3[[#This Row],[wins]]/Table3[[#This Row],[battles]],0)</f>
        <v>0.4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3" s="3">
        <f>IF(Table3[[#This Row],[battles]],Table3[[#This Row],[wins]]/Table3[[#This Row],[battles]],0)</f>
        <v>0.53333333333333333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4" s="3">
        <f>IF(Table3[[#This Row],[battles]],Table3[[#This Row],[wins]]/Table3[[#This Row],[battles]],0)</f>
        <v>0.66666666666666663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5" s="3">
        <f>IF(Table3[[#This Row],[battles]],Table3[[#This Row],[wins]]/Table3[[#This Row],[battles]],0)</f>
        <v>0.46666666666666667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6" s="3">
        <f>IF(Table3[[#This Row],[battles]],Table3[[#This Row],[wins]]/Table3[[#This Row],[battles]],0)</f>
        <v>0.4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7" s="3">
        <f>IF(Table3[[#This Row],[battles]],Table3[[#This Row],[wins]]/Table3[[#This Row],[battles]],0)</f>
        <v>0.26666666666666666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8" s="3">
        <f>IF(Table3[[#This Row],[battles]],Table3[[#This Row],[wins]]/Table3[[#This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9" s="3">
        <f>IF(Table3[[#This Row],[battles]],Table3[[#This Row],[wins]]/Table3[[#This Row],[battles]],0)</f>
        <v>0.6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20" s="3">
        <f>IF(Table3[[#This Row],[battles]],Table3[[#This Row],[wins]]/Table3[[#This Row],[battles]],0)</f>
        <v>0.73333333333333328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1" s="3">
        <f>IF(Table3[[#This Row],[battles]],Table3[[#This Row],[wins]]/Table3[[#This Row],[battles]],0)</f>
        <v>0.46666666666666667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2" s="3">
        <f>IF(Table3[[#This Row],[battles]],Table3[[#This Row],[wins]]/Table3[[#This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3" s="3">
        <f>IF(Table3[[#This Row],[battles]],Table3[[#This Row],[wins]]/Table3[[#This Row],[battles]],0)</f>
        <v>0.4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4" s="3">
        <f>IF(Table3[[#This Row],[battles]],Table3[[#This Row],[wins]]/Table3[[#This Row],[battles]],0)</f>
        <v>0.46666666666666667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5" s="3">
        <f>IF(Table3[[#This Row],[battles]],Table3[[#This Row],[wins]]/Table3[[#This Row],[battles]],0)</f>
        <v>0.26666666666666666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6" s="3">
        <f>IF(Table3[[#This Row],[battles]],Table3[[#This Row],[wins]]/Table3[[#This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7" s="3">
        <f>IF(Table3[[#This Row],[battles]],Table3[[#This Row],[wins]]/Table3[[#This Row],[battles]],0)</f>
        <v>0.4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8" s="3">
        <f>IF(Table3[[#This Row],[battles]],Table3[[#This Row],[wins]]/Table3[[#This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9" s="3">
        <f>IF(Table3[[#This Row],[battles]],Table3[[#This Row],[wins]]/Table3[[#This Row],[battles]],0)</f>
        <v>0.6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30" s="3">
        <f>IF(Table3[[#This Row],[battles]],Table3[[#This Row],[wins]]/Table3[[#This Row],[battles]],0)</f>
        <v>0.4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B281"/>
  <sheetViews>
    <sheetView topLeftCell="A250" workbookViewId="0">
      <selection activeCell="A147" sqref="A147:XFD147"/>
    </sheetView>
  </sheetViews>
  <sheetFormatPr defaultRowHeight="15" x14ac:dyDescent="0.25"/>
  <cols>
    <col min="1" max="1" width="36.85546875" bestFit="1" customWidth="1"/>
    <col min="2" max="2" width="8.28515625" bestFit="1" customWidth="1"/>
    <col min="3" max="3" width="10.5703125" bestFit="1" customWidth="1"/>
    <col min="4" max="4" width="14" hidden="1" customWidth="1"/>
    <col min="5" max="5" width="13.7109375" hidden="1" customWidth="1"/>
    <col min="6" max="6" width="13.28515625" hidden="1" customWidth="1"/>
    <col min="7" max="10" width="18" hidden="1" customWidth="1"/>
    <col min="11" max="11" width="10.5703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0.5703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9.85546875" hidden="1" customWidth="1"/>
    <col min="27" max="27" width="8.710937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8.7109375" bestFit="1" customWidth="1"/>
    <col min="36" max="36" width="12.140625" hidden="1" customWidth="1"/>
    <col min="37" max="37" width="11.85546875" hidden="1" customWidth="1"/>
    <col min="38" max="38" width="11.42578125" hidden="1" customWidth="1"/>
    <col min="39" max="40" width="16.140625" hidden="1" customWidth="1"/>
    <col min="41" max="41" width="19.42578125" hidden="1" customWidth="1"/>
    <col min="42" max="42" width="16.140625" hidden="1" customWidth="1"/>
    <col min="43" max="43" width="11.42578125" bestFit="1" customWidth="1"/>
    <col min="44" max="44" width="12.140625" hidden="1" customWidth="1"/>
    <col min="45" max="45" width="11.85546875" hidden="1" customWidth="1"/>
    <col min="46" max="46" width="11.42578125" hidden="1" customWidth="1"/>
    <col min="47" max="47" width="16.140625" hidden="1" customWidth="1"/>
    <col min="48" max="48" width="19.140625" hidden="1" customWidth="1"/>
    <col min="49" max="49" width="16.140625" hidden="1" customWidth="1"/>
    <col min="50" max="50" width="19.85546875" hidden="1" customWidth="1"/>
    <col min="51" max="51" width="9.85546875" bestFit="1" customWidth="1"/>
    <col min="52" max="52" width="7.85546875" bestFit="1" customWidth="1"/>
    <col min="53" max="53" width="12.7109375" bestFit="1" customWidth="1"/>
    <col min="54" max="54" width="9" bestFit="1" customWidth="1"/>
  </cols>
  <sheetData>
    <row r="1" spans="1:54" x14ac:dyDescent="0.25">
      <c r="A1" t="s">
        <v>0</v>
      </c>
      <c r="B1" t="s">
        <v>196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122</v>
      </c>
      <c r="AO1" t="s">
        <v>30</v>
      </c>
      <c r="AP1" t="s">
        <v>31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64</v>
      </c>
      <c r="AZ1" t="s">
        <v>32</v>
      </c>
      <c r="BA1" t="s">
        <v>194</v>
      </c>
      <c r="BB1" t="s">
        <v>195</v>
      </c>
    </row>
    <row r="2" spans="1:54" x14ac:dyDescent="0.25">
      <c r="A2" t="s">
        <v>407</v>
      </c>
      <c r="B2">
        <v>0</v>
      </c>
      <c r="C2" t="s">
        <v>33</v>
      </c>
      <c r="D2">
        <v>1</v>
      </c>
      <c r="F2">
        <v>1</v>
      </c>
      <c r="G2" t="s">
        <v>65</v>
      </c>
      <c r="H2" t="s">
        <v>66</v>
      </c>
      <c r="I2" t="s">
        <v>36</v>
      </c>
      <c r="K2" t="s">
        <v>43</v>
      </c>
      <c r="L2">
        <v>1</v>
      </c>
      <c r="N2">
        <v>2</v>
      </c>
      <c r="O2" t="s">
        <v>73</v>
      </c>
      <c r="P2" t="s">
        <v>99</v>
      </c>
      <c r="S2" t="s">
        <v>45</v>
      </c>
      <c r="T2">
        <v>3</v>
      </c>
      <c r="V2">
        <v>1</v>
      </c>
      <c r="W2" t="s">
        <v>47</v>
      </c>
      <c r="AA2" t="s">
        <v>53</v>
      </c>
      <c r="AB2">
        <v>1</v>
      </c>
      <c r="AC2">
        <v>1</v>
      </c>
      <c r="AD2">
        <v>1</v>
      </c>
      <c r="AE2" t="s">
        <v>114</v>
      </c>
      <c r="AF2" t="s">
        <v>83</v>
      </c>
      <c r="AI2" t="s">
        <v>56</v>
      </c>
      <c r="AJ2">
        <v>1</v>
      </c>
      <c r="AL2">
        <v>1</v>
      </c>
      <c r="AM2" t="s">
        <v>123</v>
      </c>
      <c r="AQ2" t="s">
        <v>48</v>
      </c>
      <c r="AR2">
        <v>1</v>
      </c>
      <c r="AT2">
        <v>2</v>
      </c>
      <c r="AU2" t="s">
        <v>129</v>
      </c>
      <c r="AY2">
        <v>8</v>
      </c>
      <c r="AZ2">
        <v>43</v>
      </c>
      <c r="BA2">
        <v>120</v>
      </c>
      <c r="BB2">
        <v>2</v>
      </c>
    </row>
    <row r="3" spans="1:54" x14ac:dyDescent="0.25">
      <c r="A3" t="s">
        <v>408</v>
      </c>
      <c r="B3">
        <v>1</v>
      </c>
      <c r="C3" t="s">
        <v>53</v>
      </c>
      <c r="D3">
        <v>2</v>
      </c>
      <c r="E3">
        <v>1</v>
      </c>
      <c r="F3">
        <v>3</v>
      </c>
      <c r="G3" t="s">
        <v>54</v>
      </c>
      <c r="H3" t="s">
        <v>83</v>
      </c>
      <c r="I3" t="s">
        <v>105</v>
      </c>
      <c r="J3" t="s">
        <v>98</v>
      </c>
      <c r="K3" t="s">
        <v>56</v>
      </c>
      <c r="L3">
        <v>1</v>
      </c>
      <c r="N3">
        <v>1</v>
      </c>
      <c r="O3" t="s">
        <v>68</v>
      </c>
      <c r="S3" t="s">
        <v>48</v>
      </c>
      <c r="T3">
        <v>2</v>
      </c>
      <c r="V3">
        <v>1</v>
      </c>
      <c r="W3" t="s">
        <v>89</v>
      </c>
      <c r="X3" t="s">
        <v>50</v>
      </c>
      <c r="AA3" t="s">
        <v>33</v>
      </c>
      <c r="AB3">
        <v>1</v>
      </c>
      <c r="AD3">
        <v>1</v>
      </c>
      <c r="AE3" t="s">
        <v>65</v>
      </c>
      <c r="AF3" t="s">
        <v>66</v>
      </c>
      <c r="AG3" t="s">
        <v>134</v>
      </c>
      <c r="AH3" t="s">
        <v>136</v>
      </c>
      <c r="AI3" t="s">
        <v>43</v>
      </c>
      <c r="AJ3">
        <v>3</v>
      </c>
      <c r="AL3">
        <v>1</v>
      </c>
      <c r="AM3" t="s">
        <v>73</v>
      </c>
      <c r="AN3" t="s">
        <v>99</v>
      </c>
      <c r="AO3" t="s">
        <v>140</v>
      </c>
      <c r="AP3" t="s">
        <v>142</v>
      </c>
      <c r="AQ3" t="s">
        <v>63</v>
      </c>
      <c r="AR3">
        <v>3</v>
      </c>
      <c r="AT3">
        <v>2</v>
      </c>
      <c r="AU3" t="s">
        <v>148</v>
      </c>
      <c r="AV3" t="s">
        <v>149</v>
      </c>
      <c r="AW3" t="s">
        <v>104</v>
      </c>
      <c r="AX3" t="s">
        <v>152</v>
      </c>
      <c r="AY3">
        <v>22</v>
      </c>
      <c r="AZ3">
        <v>91</v>
      </c>
      <c r="BA3">
        <v>120</v>
      </c>
      <c r="BB3">
        <v>2</v>
      </c>
    </row>
    <row r="4" spans="1:54" x14ac:dyDescent="0.25">
      <c r="A4" t="s">
        <v>409</v>
      </c>
      <c r="B4">
        <v>2</v>
      </c>
      <c r="C4" t="s">
        <v>33</v>
      </c>
      <c r="D4">
        <v>2</v>
      </c>
      <c r="F4">
        <v>1</v>
      </c>
      <c r="G4" t="s">
        <v>46</v>
      </c>
      <c r="H4" t="s">
        <v>66</v>
      </c>
      <c r="I4" t="s">
        <v>135</v>
      </c>
      <c r="J4" t="s">
        <v>136</v>
      </c>
      <c r="K4" t="s">
        <v>43</v>
      </c>
      <c r="L4">
        <v>1</v>
      </c>
      <c r="N4">
        <v>1</v>
      </c>
      <c r="O4" t="s">
        <v>73</v>
      </c>
      <c r="P4" t="s">
        <v>74</v>
      </c>
      <c r="Q4" t="s">
        <v>75</v>
      </c>
      <c r="S4" t="s">
        <v>38</v>
      </c>
      <c r="T4">
        <v>1</v>
      </c>
      <c r="U4">
        <v>1</v>
      </c>
      <c r="V4">
        <v>1</v>
      </c>
      <c r="W4" t="s">
        <v>39</v>
      </c>
      <c r="X4" t="s">
        <v>96</v>
      </c>
      <c r="Y4" t="s">
        <v>156</v>
      </c>
      <c r="AA4" t="s">
        <v>53</v>
      </c>
      <c r="AB4">
        <v>1</v>
      </c>
      <c r="AC4">
        <v>1</v>
      </c>
      <c r="AD4">
        <v>1</v>
      </c>
      <c r="AE4" t="s">
        <v>54</v>
      </c>
      <c r="AI4" t="s">
        <v>56</v>
      </c>
      <c r="AJ4">
        <v>2</v>
      </c>
      <c r="AL4">
        <v>2</v>
      </c>
      <c r="AM4" t="s">
        <v>68</v>
      </c>
      <c r="AN4" t="s">
        <v>124</v>
      </c>
      <c r="AQ4" t="s">
        <v>48</v>
      </c>
      <c r="AR4">
        <v>2</v>
      </c>
      <c r="AT4">
        <v>1</v>
      </c>
      <c r="AU4" t="s">
        <v>89</v>
      </c>
      <c r="AY4">
        <v>12</v>
      </c>
      <c r="AZ4">
        <v>58</v>
      </c>
      <c r="BA4">
        <v>120</v>
      </c>
      <c r="BB4">
        <v>2</v>
      </c>
    </row>
    <row r="5" spans="1:54" x14ac:dyDescent="0.25">
      <c r="A5" t="s">
        <v>410</v>
      </c>
      <c r="B5">
        <v>3</v>
      </c>
      <c r="C5" t="s">
        <v>53</v>
      </c>
      <c r="D5">
        <v>3</v>
      </c>
      <c r="E5">
        <v>1</v>
      </c>
      <c r="F5">
        <v>3</v>
      </c>
      <c r="G5" t="s">
        <v>54</v>
      </c>
      <c r="H5" t="s">
        <v>83</v>
      </c>
      <c r="I5" t="s">
        <v>117</v>
      </c>
      <c r="J5" t="s">
        <v>118</v>
      </c>
      <c r="K5" t="s">
        <v>56</v>
      </c>
      <c r="L5">
        <v>1</v>
      </c>
      <c r="N5">
        <v>1</v>
      </c>
      <c r="O5" t="s">
        <v>68</v>
      </c>
      <c r="S5" t="s">
        <v>48</v>
      </c>
      <c r="T5">
        <v>1</v>
      </c>
      <c r="V5">
        <v>1</v>
      </c>
      <c r="W5" t="s">
        <v>89</v>
      </c>
      <c r="AA5" t="s">
        <v>33</v>
      </c>
      <c r="AB5">
        <v>3</v>
      </c>
      <c r="AD5">
        <v>1</v>
      </c>
      <c r="AE5" t="s">
        <v>46</v>
      </c>
      <c r="AI5" t="s">
        <v>45</v>
      </c>
      <c r="AJ5">
        <v>3</v>
      </c>
      <c r="AL5">
        <v>2</v>
      </c>
      <c r="AM5" t="s">
        <v>86</v>
      </c>
      <c r="AN5" t="s">
        <v>92</v>
      </c>
      <c r="AO5" t="s">
        <v>102</v>
      </c>
      <c r="AP5" t="s">
        <v>146</v>
      </c>
      <c r="AQ5" t="s">
        <v>63</v>
      </c>
      <c r="AR5">
        <v>1</v>
      </c>
      <c r="AT5">
        <v>1</v>
      </c>
      <c r="AU5" t="s">
        <v>148</v>
      </c>
      <c r="AY5">
        <v>15</v>
      </c>
      <c r="AZ5">
        <v>62</v>
      </c>
      <c r="BA5">
        <v>120</v>
      </c>
      <c r="BB5">
        <v>2</v>
      </c>
    </row>
    <row r="6" spans="1:54" x14ac:dyDescent="0.25">
      <c r="A6" t="s">
        <v>411</v>
      </c>
      <c r="B6">
        <v>4</v>
      </c>
      <c r="C6" t="s">
        <v>33</v>
      </c>
      <c r="D6">
        <v>1</v>
      </c>
      <c r="F6">
        <v>1</v>
      </c>
      <c r="G6" t="s">
        <v>65</v>
      </c>
      <c r="H6" t="s">
        <v>133</v>
      </c>
      <c r="I6" t="s">
        <v>135</v>
      </c>
      <c r="K6" t="s">
        <v>45</v>
      </c>
      <c r="L6">
        <v>3</v>
      </c>
      <c r="N6">
        <v>3</v>
      </c>
      <c r="O6" t="s">
        <v>143</v>
      </c>
      <c r="P6" t="s">
        <v>76</v>
      </c>
      <c r="S6" t="s">
        <v>38</v>
      </c>
      <c r="T6">
        <v>3</v>
      </c>
      <c r="U6">
        <v>3</v>
      </c>
      <c r="V6">
        <v>2</v>
      </c>
      <c r="W6" t="s">
        <v>39</v>
      </c>
      <c r="X6" t="s">
        <v>96</v>
      </c>
      <c r="Y6" t="s">
        <v>157</v>
      </c>
      <c r="Z6" t="s">
        <v>159</v>
      </c>
      <c r="AA6" t="s">
        <v>53</v>
      </c>
      <c r="AB6">
        <v>1</v>
      </c>
      <c r="AC6">
        <v>1</v>
      </c>
      <c r="AD6">
        <v>2</v>
      </c>
      <c r="AE6" t="s">
        <v>54</v>
      </c>
      <c r="AF6" t="s">
        <v>55</v>
      </c>
      <c r="AI6" t="s">
        <v>56</v>
      </c>
      <c r="AJ6">
        <v>3</v>
      </c>
      <c r="AL6">
        <v>3</v>
      </c>
      <c r="AM6" t="s">
        <v>68</v>
      </c>
      <c r="AN6" t="s">
        <v>124</v>
      </c>
      <c r="AO6" t="s">
        <v>87</v>
      </c>
      <c r="AP6" t="s">
        <v>127</v>
      </c>
      <c r="AQ6" t="s">
        <v>48</v>
      </c>
      <c r="AR6">
        <v>3</v>
      </c>
      <c r="AT6">
        <v>3</v>
      </c>
      <c r="AU6" t="s">
        <v>89</v>
      </c>
      <c r="AY6">
        <v>28</v>
      </c>
      <c r="AZ6">
        <v>87</v>
      </c>
      <c r="BA6">
        <v>120</v>
      </c>
      <c r="BB6">
        <v>2</v>
      </c>
    </row>
    <row r="7" spans="1:54" x14ac:dyDescent="0.25">
      <c r="A7" t="s">
        <v>412</v>
      </c>
      <c r="B7">
        <v>5</v>
      </c>
      <c r="C7" t="s">
        <v>33</v>
      </c>
      <c r="D7">
        <v>3</v>
      </c>
      <c r="F7">
        <v>2</v>
      </c>
      <c r="G7" t="s">
        <v>65</v>
      </c>
      <c r="H7" t="s">
        <v>35</v>
      </c>
      <c r="I7" t="s">
        <v>36</v>
      </c>
      <c r="K7" t="s">
        <v>63</v>
      </c>
      <c r="L7">
        <v>1</v>
      </c>
      <c r="N7">
        <v>1</v>
      </c>
      <c r="O7" t="s">
        <v>103</v>
      </c>
      <c r="S7" t="s">
        <v>38</v>
      </c>
      <c r="T7">
        <v>1</v>
      </c>
      <c r="U7">
        <v>2</v>
      </c>
      <c r="V7">
        <v>1</v>
      </c>
      <c r="W7" t="s">
        <v>67</v>
      </c>
      <c r="X7" t="s">
        <v>96</v>
      </c>
      <c r="AA7" t="s">
        <v>53</v>
      </c>
      <c r="AB7">
        <v>1</v>
      </c>
      <c r="AC7">
        <v>1</v>
      </c>
      <c r="AD7">
        <v>1</v>
      </c>
      <c r="AE7" t="s">
        <v>54</v>
      </c>
      <c r="AF7" t="s">
        <v>55</v>
      </c>
      <c r="AI7" t="s">
        <v>56</v>
      </c>
      <c r="AJ7">
        <v>2</v>
      </c>
      <c r="AL7">
        <v>1</v>
      </c>
      <c r="AM7" t="s">
        <v>57</v>
      </c>
      <c r="AN7" t="s">
        <v>125</v>
      </c>
      <c r="AO7" t="s">
        <v>87</v>
      </c>
      <c r="AQ7" t="s">
        <v>48</v>
      </c>
      <c r="AR7">
        <v>3</v>
      </c>
      <c r="AT7">
        <v>3</v>
      </c>
      <c r="AU7" t="s">
        <v>89</v>
      </c>
      <c r="AY7">
        <v>15</v>
      </c>
      <c r="AZ7">
        <v>54</v>
      </c>
      <c r="BA7">
        <v>120</v>
      </c>
      <c r="BB7">
        <v>2</v>
      </c>
    </row>
    <row r="8" spans="1:54" x14ac:dyDescent="0.25">
      <c r="A8" t="s">
        <v>413</v>
      </c>
      <c r="B8">
        <v>6</v>
      </c>
      <c r="C8" t="s">
        <v>53</v>
      </c>
      <c r="D8">
        <v>2</v>
      </c>
      <c r="E8">
        <v>1</v>
      </c>
      <c r="F8">
        <v>1</v>
      </c>
      <c r="G8" t="s">
        <v>54</v>
      </c>
      <c r="H8" t="s">
        <v>55</v>
      </c>
      <c r="I8" t="s">
        <v>97</v>
      </c>
      <c r="K8" t="s">
        <v>56</v>
      </c>
      <c r="L8">
        <v>1</v>
      </c>
      <c r="N8">
        <v>2</v>
      </c>
      <c r="O8" t="s">
        <v>123</v>
      </c>
      <c r="P8" t="s">
        <v>69</v>
      </c>
      <c r="Q8" t="s">
        <v>126</v>
      </c>
      <c r="S8" t="s">
        <v>48</v>
      </c>
      <c r="T8">
        <v>3</v>
      </c>
      <c r="V8">
        <v>3</v>
      </c>
      <c r="W8" t="s">
        <v>89</v>
      </c>
      <c r="X8" t="s">
        <v>71</v>
      </c>
      <c r="AA8" t="s">
        <v>43</v>
      </c>
      <c r="AB8">
        <v>2</v>
      </c>
      <c r="AD8">
        <v>3</v>
      </c>
      <c r="AE8" t="s">
        <v>73</v>
      </c>
      <c r="AF8" t="s">
        <v>99</v>
      </c>
      <c r="AG8" t="s">
        <v>100</v>
      </c>
      <c r="AH8" t="s">
        <v>142</v>
      </c>
      <c r="AI8" t="s">
        <v>45</v>
      </c>
      <c r="AJ8">
        <v>1</v>
      </c>
      <c r="AL8">
        <v>1</v>
      </c>
      <c r="AM8" t="s">
        <v>143</v>
      </c>
      <c r="AN8" t="s">
        <v>92</v>
      </c>
      <c r="AO8" t="s">
        <v>102</v>
      </c>
      <c r="AQ8" t="s">
        <v>63</v>
      </c>
      <c r="AR8">
        <v>2</v>
      </c>
      <c r="AT8">
        <v>1</v>
      </c>
      <c r="AU8" t="s">
        <v>103</v>
      </c>
      <c r="AY8">
        <v>20</v>
      </c>
      <c r="AZ8">
        <v>73</v>
      </c>
      <c r="BA8">
        <v>120</v>
      </c>
      <c r="BB8">
        <v>2</v>
      </c>
    </row>
    <row r="9" spans="1:54" x14ac:dyDescent="0.25">
      <c r="A9" t="s">
        <v>414</v>
      </c>
      <c r="B9">
        <v>7</v>
      </c>
      <c r="C9" t="s">
        <v>43</v>
      </c>
      <c r="D9">
        <v>1</v>
      </c>
      <c r="F9">
        <v>1</v>
      </c>
      <c r="G9" t="s">
        <v>73</v>
      </c>
      <c r="H9" t="s">
        <v>99</v>
      </c>
      <c r="I9" t="s">
        <v>140</v>
      </c>
      <c r="K9" t="s">
        <v>45</v>
      </c>
      <c r="L9">
        <v>3</v>
      </c>
      <c r="N9">
        <v>1</v>
      </c>
      <c r="O9" t="s">
        <v>86</v>
      </c>
      <c r="P9" t="s">
        <v>144</v>
      </c>
      <c r="Q9" t="s">
        <v>93</v>
      </c>
      <c r="R9" t="s">
        <v>147</v>
      </c>
      <c r="S9" t="s">
        <v>38</v>
      </c>
      <c r="T9">
        <v>1</v>
      </c>
      <c r="U9">
        <v>2</v>
      </c>
      <c r="V9">
        <v>1</v>
      </c>
      <c r="W9" t="s">
        <v>155</v>
      </c>
      <c r="X9" t="s">
        <v>70</v>
      </c>
      <c r="AA9" t="s">
        <v>53</v>
      </c>
      <c r="AB9">
        <v>2</v>
      </c>
      <c r="AC9">
        <v>1</v>
      </c>
      <c r="AD9">
        <v>3</v>
      </c>
      <c r="AE9" t="s">
        <v>54</v>
      </c>
      <c r="AI9" t="s">
        <v>56</v>
      </c>
      <c r="AJ9">
        <v>1</v>
      </c>
      <c r="AL9">
        <v>1</v>
      </c>
      <c r="AM9" t="s">
        <v>123</v>
      </c>
      <c r="AN9" t="s">
        <v>69</v>
      </c>
      <c r="AQ9" t="s">
        <v>48</v>
      </c>
      <c r="AR9">
        <v>3</v>
      </c>
      <c r="AT9">
        <v>1</v>
      </c>
      <c r="AU9" t="s">
        <v>89</v>
      </c>
      <c r="AY9">
        <v>15</v>
      </c>
      <c r="AZ9">
        <v>52</v>
      </c>
      <c r="BA9">
        <v>120</v>
      </c>
      <c r="BB9">
        <v>2</v>
      </c>
    </row>
    <row r="10" spans="1:54" x14ac:dyDescent="0.25">
      <c r="A10" t="s">
        <v>415</v>
      </c>
      <c r="B10">
        <v>8</v>
      </c>
      <c r="C10" t="s">
        <v>43</v>
      </c>
      <c r="D10">
        <v>2</v>
      </c>
      <c r="F10">
        <v>3</v>
      </c>
      <c r="G10" t="s">
        <v>73</v>
      </c>
      <c r="H10" t="s">
        <v>99</v>
      </c>
      <c r="I10" t="s">
        <v>140</v>
      </c>
      <c r="J10" t="s">
        <v>101</v>
      </c>
      <c r="K10" t="s">
        <v>63</v>
      </c>
      <c r="L10">
        <v>2</v>
      </c>
      <c r="N10">
        <v>2</v>
      </c>
      <c r="O10" t="s">
        <v>103</v>
      </c>
      <c r="P10" t="s">
        <v>95</v>
      </c>
      <c r="Q10" t="s">
        <v>150</v>
      </c>
      <c r="S10" t="s">
        <v>38</v>
      </c>
      <c r="T10">
        <v>2</v>
      </c>
      <c r="U10">
        <v>1</v>
      </c>
      <c r="V10">
        <v>1</v>
      </c>
      <c r="W10" t="s">
        <v>39</v>
      </c>
      <c r="X10" t="s">
        <v>70</v>
      </c>
      <c r="Y10" t="s">
        <v>157</v>
      </c>
      <c r="AA10" t="s">
        <v>53</v>
      </c>
      <c r="AB10">
        <v>1</v>
      </c>
      <c r="AC10">
        <v>3</v>
      </c>
      <c r="AD10">
        <v>3</v>
      </c>
      <c r="AE10" t="s">
        <v>54</v>
      </c>
      <c r="AF10" t="s">
        <v>83</v>
      </c>
      <c r="AG10" t="s">
        <v>105</v>
      </c>
      <c r="AI10" t="s">
        <v>56</v>
      </c>
      <c r="AJ10">
        <v>1</v>
      </c>
      <c r="AL10">
        <v>1</v>
      </c>
      <c r="AM10" t="s">
        <v>68</v>
      </c>
      <c r="AQ10" t="s">
        <v>48</v>
      </c>
      <c r="AR10">
        <v>1</v>
      </c>
      <c r="AT10">
        <v>1</v>
      </c>
      <c r="AU10" t="s">
        <v>89</v>
      </c>
      <c r="AY10">
        <v>19</v>
      </c>
      <c r="AZ10">
        <v>75</v>
      </c>
      <c r="BA10">
        <v>120</v>
      </c>
      <c r="BB10">
        <v>2</v>
      </c>
    </row>
    <row r="11" spans="1:54" x14ac:dyDescent="0.25">
      <c r="A11" t="s">
        <v>416</v>
      </c>
      <c r="B11">
        <v>9</v>
      </c>
      <c r="C11" t="s">
        <v>45</v>
      </c>
      <c r="D11">
        <v>3</v>
      </c>
      <c r="F11">
        <v>3</v>
      </c>
      <c r="G11" t="s">
        <v>86</v>
      </c>
      <c r="K11" t="s">
        <v>63</v>
      </c>
      <c r="L11">
        <v>2</v>
      </c>
      <c r="N11">
        <v>1</v>
      </c>
      <c r="O11" t="s">
        <v>103</v>
      </c>
      <c r="P11" t="s">
        <v>95</v>
      </c>
      <c r="S11" t="s">
        <v>38</v>
      </c>
      <c r="T11">
        <v>1</v>
      </c>
      <c r="U11">
        <v>1</v>
      </c>
      <c r="V11">
        <v>3</v>
      </c>
      <c r="W11" t="s">
        <v>155</v>
      </c>
      <c r="X11" t="s">
        <v>96</v>
      </c>
      <c r="AA11" t="s">
        <v>53</v>
      </c>
      <c r="AB11">
        <v>1</v>
      </c>
      <c r="AC11">
        <v>1</v>
      </c>
      <c r="AD11">
        <v>2</v>
      </c>
      <c r="AE11" t="s">
        <v>54</v>
      </c>
      <c r="AF11" t="s">
        <v>83</v>
      </c>
      <c r="AG11" t="s">
        <v>105</v>
      </c>
      <c r="AH11" t="s">
        <v>119</v>
      </c>
      <c r="AI11" t="s">
        <v>56</v>
      </c>
      <c r="AJ11">
        <v>1</v>
      </c>
      <c r="AL11">
        <v>1</v>
      </c>
      <c r="AM11" t="s">
        <v>57</v>
      </c>
      <c r="AN11" t="s">
        <v>69</v>
      </c>
      <c r="AQ11" t="s">
        <v>48</v>
      </c>
      <c r="AR11">
        <v>1</v>
      </c>
      <c r="AT11">
        <v>1</v>
      </c>
      <c r="AU11" t="s">
        <v>49</v>
      </c>
      <c r="AV11" t="s">
        <v>50</v>
      </c>
      <c r="AW11" t="s">
        <v>51</v>
      </c>
      <c r="AY11">
        <v>16</v>
      </c>
      <c r="AZ11">
        <v>71</v>
      </c>
      <c r="BA11">
        <v>120</v>
      </c>
      <c r="BB11">
        <v>2</v>
      </c>
    </row>
    <row r="12" spans="1:54" x14ac:dyDescent="0.25">
      <c r="A12" t="s">
        <v>417</v>
      </c>
      <c r="B12">
        <v>10</v>
      </c>
      <c r="C12" t="s">
        <v>53</v>
      </c>
      <c r="D12">
        <v>2</v>
      </c>
      <c r="E12">
        <v>1</v>
      </c>
      <c r="F12">
        <v>3</v>
      </c>
      <c r="G12" t="s">
        <v>114</v>
      </c>
      <c r="H12" t="s">
        <v>83</v>
      </c>
      <c r="I12" t="s">
        <v>117</v>
      </c>
      <c r="J12" t="s">
        <v>119</v>
      </c>
      <c r="K12" t="s">
        <v>56</v>
      </c>
      <c r="L12">
        <v>1</v>
      </c>
      <c r="N12">
        <v>1</v>
      </c>
      <c r="O12" t="s">
        <v>123</v>
      </c>
      <c r="S12" t="s">
        <v>33</v>
      </c>
      <c r="T12">
        <v>3</v>
      </c>
      <c r="V12">
        <v>3</v>
      </c>
      <c r="W12" t="s">
        <v>34</v>
      </c>
      <c r="X12" t="s">
        <v>66</v>
      </c>
      <c r="Y12" t="s">
        <v>134</v>
      </c>
      <c r="AA12" t="s">
        <v>48</v>
      </c>
      <c r="AB12">
        <v>1</v>
      </c>
      <c r="AD12">
        <v>1</v>
      </c>
      <c r="AE12" t="s">
        <v>49</v>
      </c>
      <c r="AF12" t="s">
        <v>71</v>
      </c>
      <c r="AI12" t="s">
        <v>43</v>
      </c>
      <c r="AJ12">
        <v>3</v>
      </c>
      <c r="AL12">
        <v>3</v>
      </c>
      <c r="AM12" t="s">
        <v>73</v>
      </c>
      <c r="AN12" t="s">
        <v>99</v>
      </c>
      <c r="AO12" t="s">
        <v>100</v>
      </c>
      <c r="AP12" t="s">
        <v>142</v>
      </c>
      <c r="AQ12" t="s">
        <v>45</v>
      </c>
      <c r="AR12">
        <v>3</v>
      </c>
      <c r="AT12">
        <v>1</v>
      </c>
      <c r="AU12" t="s">
        <v>143</v>
      </c>
      <c r="AV12" t="s">
        <v>76</v>
      </c>
      <c r="AY12">
        <v>23</v>
      </c>
      <c r="AZ12">
        <v>92</v>
      </c>
      <c r="BA12">
        <v>120</v>
      </c>
      <c r="BB12">
        <v>2</v>
      </c>
    </row>
    <row r="13" spans="1:54" x14ac:dyDescent="0.25">
      <c r="A13" t="s">
        <v>418</v>
      </c>
      <c r="B13">
        <v>11</v>
      </c>
      <c r="C13" t="s">
        <v>53</v>
      </c>
      <c r="D13">
        <v>1</v>
      </c>
      <c r="E13">
        <v>1</v>
      </c>
      <c r="F13">
        <v>2</v>
      </c>
      <c r="G13" t="s">
        <v>54</v>
      </c>
      <c r="H13" t="s">
        <v>83</v>
      </c>
      <c r="I13" t="s">
        <v>117</v>
      </c>
      <c r="K13" t="s">
        <v>56</v>
      </c>
      <c r="L13">
        <v>1</v>
      </c>
      <c r="N13">
        <v>1</v>
      </c>
      <c r="O13" t="s">
        <v>123</v>
      </c>
      <c r="P13" t="s">
        <v>69</v>
      </c>
      <c r="Q13" t="s">
        <v>85</v>
      </c>
      <c r="S13" t="s">
        <v>33</v>
      </c>
      <c r="T13">
        <v>3</v>
      </c>
      <c r="V13">
        <v>1</v>
      </c>
      <c r="W13" t="s">
        <v>34</v>
      </c>
      <c r="X13" t="s">
        <v>66</v>
      </c>
      <c r="AA13" t="s">
        <v>48</v>
      </c>
      <c r="AB13">
        <v>1</v>
      </c>
      <c r="AD13">
        <v>1</v>
      </c>
      <c r="AE13" t="s">
        <v>49</v>
      </c>
      <c r="AI13" t="s">
        <v>43</v>
      </c>
      <c r="AJ13">
        <v>2</v>
      </c>
      <c r="AL13">
        <v>1</v>
      </c>
      <c r="AM13" t="s">
        <v>73</v>
      </c>
      <c r="AN13" t="s">
        <v>99</v>
      </c>
      <c r="AO13" t="s">
        <v>75</v>
      </c>
      <c r="AQ13" t="s">
        <v>63</v>
      </c>
      <c r="AR13">
        <v>2</v>
      </c>
      <c r="AT13">
        <v>1</v>
      </c>
      <c r="AU13" t="s">
        <v>72</v>
      </c>
      <c r="AV13" t="s">
        <v>149</v>
      </c>
      <c r="AW13" t="s">
        <v>104</v>
      </c>
      <c r="AX13" t="s">
        <v>154</v>
      </c>
      <c r="AY13">
        <v>15</v>
      </c>
      <c r="AZ13">
        <v>67</v>
      </c>
      <c r="BA13">
        <v>120</v>
      </c>
      <c r="BB13">
        <v>2</v>
      </c>
    </row>
    <row r="14" spans="1:54" x14ac:dyDescent="0.25">
      <c r="A14" t="s">
        <v>419</v>
      </c>
      <c r="B14">
        <v>12</v>
      </c>
      <c r="C14" t="s">
        <v>48</v>
      </c>
      <c r="D14">
        <v>2</v>
      </c>
      <c r="F14">
        <v>2</v>
      </c>
      <c r="G14" t="s">
        <v>89</v>
      </c>
      <c r="H14" t="s">
        <v>50</v>
      </c>
      <c r="I14" t="s">
        <v>130</v>
      </c>
      <c r="K14" t="s">
        <v>43</v>
      </c>
      <c r="L14">
        <v>1</v>
      </c>
      <c r="N14">
        <v>3</v>
      </c>
      <c r="O14" t="s">
        <v>44</v>
      </c>
      <c r="P14" t="s">
        <v>99</v>
      </c>
      <c r="Q14" t="s">
        <v>75</v>
      </c>
      <c r="S14" t="s">
        <v>38</v>
      </c>
      <c r="T14">
        <v>1</v>
      </c>
      <c r="U14">
        <v>2</v>
      </c>
      <c r="V14">
        <v>1</v>
      </c>
      <c r="W14" t="s">
        <v>155</v>
      </c>
      <c r="X14" t="s">
        <v>70</v>
      </c>
      <c r="AA14" t="s">
        <v>53</v>
      </c>
      <c r="AB14">
        <v>2</v>
      </c>
      <c r="AC14">
        <v>1</v>
      </c>
      <c r="AD14">
        <v>1</v>
      </c>
      <c r="AE14" t="s">
        <v>54</v>
      </c>
      <c r="AF14" t="s">
        <v>83</v>
      </c>
      <c r="AG14" t="s">
        <v>105</v>
      </c>
      <c r="AH14" t="s">
        <v>98</v>
      </c>
      <c r="AI14" t="s">
        <v>56</v>
      </c>
      <c r="AJ14">
        <v>1</v>
      </c>
      <c r="AL14">
        <v>1</v>
      </c>
      <c r="AM14" t="s">
        <v>123</v>
      </c>
      <c r="AN14" t="s">
        <v>69</v>
      </c>
      <c r="AO14" t="s">
        <v>87</v>
      </c>
      <c r="AQ14" t="s">
        <v>33</v>
      </c>
      <c r="AR14">
        <v>2</v>
      </c>
      <c r="AT14">
        <v>1</v>
      </c>
      <c r="AU14" t="s">
        <v>34</v>
      </c>
      <c r="AY14">
        <v>17</v>
      </c>
      <c r="AZ14">
        <v>67</v>
      </c>
      <c r="BA14">
        <v>120</v>
      </c>
      <c r="BB14">
        <v>2</v>
      </c>
    </row>
    <row r="15" spans="1:54" x14ac:dyDescent="0.25">
      <c r="A15" t="s">
        <v>420</v>
      </c>
      <c r="B15">
        <v>13</v>
      </c>
      <c r="C15" t="s">
        <v>48</v>
      </c>
      <c r="D15">
        <v>3</v>
      </c>
      <c r="F15">
        <v>1</v>
      </c>
      <c r="G15" t="s">
        <v>49</v>
      </c>
      <c r="H15" t="s">
        <v>71</v>
      </c>
      <c r="I15" t="s">
        <v>130</v>
      </c>
      <c r="K15" t="s">
        <v>45</v>
      </c>
      <c r="L15">
        <v>3</v>
      </c>
      <c r="N15">
        <v>1</v>
      </c>
      <c r="O15" t="s">
        <v>143</v>
      </c>
      <c r="S15" t="s">
        <v>63</v>
      </c>
      <c r="T15">
        <v>3</v>
      </c>
      <c r="V15">
        <v>2</v>
      </c>
      <c r="W15" t="s">
        <v>103</v>
      </c>
      <c r="AA15" t="s">
        <v>53</v>
      </c>
      <c r="AB15">
        <v>2</v>
      </c>
      <c r="AC15">
        <v>1</v>
      </c>
      <c r="AD15">
        <v>2</v>
      </c>
      <c r="AE15" t="s">
        <v>54</v>
      </c>
      <c r="AI15" t="s">
        <v>56</v>
      </c>
      <c r="AJ15">
        <v>3</v>
      </c>
      <c r="AL15">
        <v>2</v>
      </c>
      <c r="AM15" t="s">
        <v>57</v>
      </c>
      <c r="AQ15" t="s">
        <v>33</v>
      </c>
      <c r="AR15">
        <v>3</v>
      </c>
      <c r="AT15">
        <v>3</v>
      </c>
      <c r="AU15" t="s">
        <v>34</v>
      </c>
      <c r="AV15" t="s">
        <v>66</v>
      </c>
      <c r="AW15" t="s">
        <v>135</v>
      </c>
      <c r="AY15">
        <v>20</v>
      </c>
      <c r="AZ15">
        <v>78</v>
      </c>
      <c r="BA15">
        <v>120</v>
      </c>
      <c r="BB15">
        <v>2</v>
      </c>
    </row>
    <row r="16" spans="1:54" x14ac:dyDescent="0.25">
      <c r="A16" t="s">
        <v>421</v>
      </c>
      <c r="B16">
        <v>14</v>
      </c>
      <c r="C16" t="s">
        <v>53</v>
      </c>
      <c r="D16">
        <v>2</v>
      </c>
      <c r="E16">
        <v>3</v>
      </c>
      <c r="F16">
        <v>3</v>
      </c>
      <c r="G16" t="s">
        <v>54</v>
      </c>
      <c r="H16" t="s">
        <v>55</v>
      </c>
      <c r="I16" t="s">
        <v>117</v>
      </c>
      <c r="K16" t="s">
        <v>56</v>
      </c>
      <c r="L16">
        <v>2</v>
      </c>
      <c r="N16">
        <v>2</v>
      </c>
      <c r="O16" t="s">
        <v>68</v>
      </c>
      <c r="P16" t="s">
        <v>124</v>
      </c>
      <c r="Q16" t="s">
        <v>126</v>
      </c>
      <c r="R16" t="s">
        <v>88</v>
      </c>
      <c r="S16" t="s">
        <v>33</v>
      </c>
      <c r="T16">
        <v>2</v>
      </c>
      <c r="V16">
        <v>2</v>
      </c>
      <c r="W16" t="s">
        <v>65</v>
      </c>
      <c r="AA16" t="s">
        <v>48</v>
      </c>
      <c r="AB16">
        <v>3</v>
      </c>
      <c r="AD16">
        <v>2</v>
      </c>
      <c r="AE16" t="s">
        <v>49</v>
      </c>
      <c r="AI16" t="s">
        <v>45</v>
      </c>
      <c r="AJ16">
        <v>3</v>
      </c>
      <c r="AL16">
        <v>2</v>
      </c>
      <c r="AM16" t="s">
        <v>143</v>
      </c>
      <c r="AN16" t="s">
        <v>76</v>
      </c>
      <c r="AO16" t="s">
        <v>102</v>
      </c>
      <c r="AP16" t="s">
        <v>146</v>
      </c>
      <c r="AQ16" t="s">
        <v>38</v>
      </c>
      <c r="AR16">
        <v>3</v>
      </c>
      <c r="AS16">
        <v>1</v>
      </c>
      <c r="AT16">
        <v>2</v>
      </c>
      <c r="AU16" t="s">
        <v>67</v>
      </c>
      <c r="AV16" t="s">
        <v>40</v>
      </c>
      <c r="AW16" t="s">
        <v>157</v>
      </c>
      <c r="AX16" t="s">
        <v>42</v>
      </c>
      <c r="AY16">
        <v>29</v>
      </c>
      <c r="AZ16">
        <v>101</v>
      </c>
      <c r="BA16">
        <v>120</v>
      </c>
      <c r="BB16">
        <v>2</v>
      </c>
    </row>
    <row r="17" spans="1:54" x14ac:dyDescent="0.25">
      <c r="A17" t="s">
        <v>422</v>
      </c>
      <c r="B17">
        <v>15</v>
      </c>
      <c r="C17" t="s">
        <v>48</v>
      </c>
      <c r="D17">
        <v>2</v>
      </c>
      <c r="F17">
        <v>3</v>
      </c>
      <c r="G17" t="s">
        <v>89</v>
      </c>
      <c r="K17" t="s">
        <v>63</v>
      </c>
      <c r="L17">
        <v>2</v>
      </c>
      <c r="N17">
        <v>1</v>
      </c>
      <c r="O17" t="s">
        <v>103</v>
      </c>
      <c r="P17" t="s">
        <v>91</v>
      </c>
      <c r="Q17" t="s">
        <v>150</v>
      </c>
      <c r="S17" t="s">
        <v>38</v>
      </c>
      <c r="T17">
        <v>2</v>
      </c>
      <c r="U17">
        <v>2</v>
      </c>
      <c r="V17">
        <v>1</v>
      </c>
      <c r="W17" t="s">
        <v>39</v>
      </c>
      <c r="X17" t="s">
        <v>70</v>
      </c>
      <c r="Y17" t="s">
        <v>156</v>
      </c>
      <c r="Z17" t="s">
        <v>159</v>
      </c>
      <c r="AA17" t="s">
        <v>53</v>
      </c>
      <c r="AB17">
        <v>1</v>
      </c>
      <c r="AC17">
        <v>1</v>
      </c>
      <c r="AD17">
        <v>1</v>
      </c>
      <c r="AE17" t="s">
        <v>114</v>
      </c>
      <c r="AF17" t="s">
        <v>116</v>
      </c>
      <c r="AI17" t="s">
        <v>56</v>
      </c>
      <c r="AJ17">
        <v>3</v>
      </c>
      <c r="AL17">
        <v>1</v>
      </c>
      <c r="AM17" t="s">
        <v>57</v>
      </c>
      <c r="AN17" t="s">
        <v>125</v>
      </c>
      <c r="AO17" t="s">
        <v>85</v>
      </c>
      <c r="AQ17" t="s">
        <v>33</v>
      </c>
      <c r="AR17">
        <v>1</v>
      </c>
      <c r="AT17">
        <v>1</v>
      </c>
      <c r="AU17" t="s">
        <v>65</v>
      </c>
      <c r="AY17">
        <v>16</v>
      </c>
      <c r="AZ17">
        <v>73</v>
      </c>
      <c r="BA17">
        <v>120</v>
      </c>
      <c r="BB17">
        <v>2</v>
      </c>
    </row>
    <row r="18" spans="1:54" x14ac:dyDescent="0.25">
      <c r="A18" t="s">
        <v>423</v>
      </c>
      <c r="B18">
        <v>16</v>
      </c>
      <c r="C18" t="s">
        <v>43</v>
      </c>
      <c r="D18">
        <v>3</v>
      </c>
      <c r="F18">
        <v>3</v>
      </c>
      <c r="G18" t="s">
        <v>73</v>
      </c>
      <c r="H18" t="s">
        <v>99</v>
      </c>
      <c r="I18" t="s">
        <v>140</v>
      </c>
      <c r="J18" t="s">
        <v>101</v>
      </c>
      <c r="K18" t="s">
        <v>45</v>
      </c>
      <c r="L18">
        <v>3</v>
      </c>
      <c r="N18">
        <v>2</v>
      </c>
      <c r="O18" t="s">
        <v>47</v>
      </c>
      <c r="P18" t="s">
        <v>144</v>
      </c>
      <c r="S18" t="s">
        <v>63</v>
      </c>
      <c r="T18">
        <v>1</v>
      </c>
      <c r="V18">
        <v>1</v>
      </c>
      <c r="W18" t="s">
        <v>103</v>
      </c>
      <c r="X18" t="s">
        <v>95</v>
      </c>
      <c r="AA18" t="s">
        <v>53</v>
      </c>
      <c r="AB18">
        <v>2</v>
      </c>
      <c r="AC18">
        <v>2</v>
      </c>
      <c r="AD18">
        <v>3</v>
      </c>
      <c r="AE18" t="s">
        <v>114</v>
      </c>
      <c r="AF18" t="s">
        <v>116</v>
      </c>
      <c r="AG18" t="s">
        <v>97</v>
      </c>
      <c r="AI18" t="s">
        <v>56</v>
      </c>
      <c r="AJ18">
        <v>2</v>
      </c>
      <c r="AL18">
        <v>2</v>
      </c>
      <c r="AM18" t="s">
        <v>68</v>
      </c>
      <c r="AN18" t="s">
        <v>69</v>
      </c>
      <c r="AO18" t="s">
        <v>85</v>
      </c>
      <c r="AP18" t="s">
        <v>88</v>
      </c>
      <c r="AQ18" t="s">
        <v>33</v>
      </c>
      <c r="AR18">
        <v>1</v>
      </c>
      <c r="AT18">
        <v>1</v>
      </c>
      <c r="AU18" t="s">
        <v>34</v>
      </c>
      <c r="AV18" t="s">
        <v>66</v>
      </c>
      <c r="AW18" t="s">
        <v>135</v>
      </c>
      <c r="AY18">
        <v>25</v>
      </c>
      <c r="AZ18">
        <v>83</v>
      </c>
      <c r="BA18">
        <v>120</v>
      </c>
      <c r="BB18">
        <v>2</v>
      </c>
    </row>
    <row r="19" spans="1:54" x14ac:dyDescent="0.25">
      <c r="A19" t="s">
        <v>424</v>
      </c>
      <c r="B19">
        <v>17</v>
      </c>
      <c r="C19" t="s">
        <v>43</v>
      </c>
      <c r="D19">
        <v>3</v>
      </c>
      <c r="F19">
        <v>3</v>
      </c>
      <c r="G19" t="s">
        <v>138</v>
      </c>
      <c r="H19" t="s">
        <v>74</v>
      </c>
      <c r="I19" t="s">
        <v>100</v>
      </c>
      <c r="J19" t="s">
        <v>142</v>
      </c>
      <c r="K19" t="s">
        <v>45</v>
      </c>
      <c r="L19">
        <v>2</v>
      </c>
      <c r="N19">
        <v>1</v>
      </c>
      <c r="O19" t="s">
        <v>143</v>
      </c>
      <c r="P19" t="s">
        <v>144</v>
      </c>
      <c r="S19" t="s">
        <v>38</v>
      </c>
      <c r="T19">
        <v>2</v>
      </c>
      <c r="U19">
        <v>1</v>
      </c>
      <c r="V19">
        <v>1</v>
      </c>
      <c r="W19" t="s">
        <v>155</v>
      </c>
      <c r="X19" t="s">
        <v>70</v>
      </c>
      <c r="Y19" t="s">
        <v>157</v>
      </c>
      <c r="Z19" t="s">
        <v>159</v>
      </c>
      <c r="AA19" t="s">
        <v>53</v>
      </c>
      <c r="AB19">
        <v>1</v>
      </c>
      <c r="AC19">
        <v>1</v>
      </c>
      <c r="AD19">
        <v>1</v>
      </c>
      <c r="AE19" t="s">
        <v>115</v>
      </c>
      <c r="AF19" t="s">
        <v>83</v>
      </c>
      <c r="AI19" t="s">
        <v>56</v>
      </c>
      <c r="AJ19">
        <v>2</v>
      </c>
      <c r="AL19">
        <v>2</v>
      </c>
      <c r="AM19" t="s">
        <v>123</v>
      </c>
      <c r="AN19" t="s">
        <v>69</v>
      </c>
      <c r="AO19" t="s">
        <v>87</v>
      </c>
      <c r="AQ19" t="s">
        <v>33</v>
      </c>
      <c r="AR19">
        <v>3</v>
      </c>
      <c r="AT19">
        <v>2</v>
      </c>
      <c r="AU19" t="s">
        <v>34</v>
      </c>
      <c r="AV19" t="s">
        <v>66</v>
      </c>
      <c r="AW19" t="s">
        <v>134</v>
      </c>
      <c r="AX19" t="s">
        <v>137</v>
      </c>
      <c r="AY19">
        <v>25</v>
      </c>
      <c r="AZ19">
        <v>72</v>
      </c>
      <c r="BA19">
        <v>120</v>
      </c>
      <c r="BB19">
        <v>2</v>
      </c>
    </row>
    <row r="20" spans="1:54" x14ac:dyDescent="0.25">
      <c r="A20" t="s">
        <v>425</v>
      </c>
      <c r="B20">
        <v>18</v>
      </c>
      <c r="C20" t="s">
        <v>43</v>
      </c>
      <c r="D20">
        <v>3</v>
      </c>
      <c r="F20">
        <v>3</v>
      </c>
      <c r="G20" t="s">
        <v>73</v>
      </c>
      <c r="H20" t="s">
        <v>139</v>
      </c>
      <c r="I20" t="s">
        <v>75</v>
      </c>
      <c r="J20" t="s">
        <v>141</v>
      </c>
      <c r="K20" t="s">
        <v>63</v>
      </c>
      <c r="L20">
        <v>1</v>
      </c>
      <c r="N20">
        <v>1</v>
      </c>
      <c r="O20" t="s">
        <v>148</v>
      </c>
      <c r="S20" t="s">
        <v>38</v>
      </c>
      <c r="T20">
        <v>1</v>
      </c>
      <c r="U20">
        <v>1</v>
      </c>
      <c r="V20">
        <v>1</v>
      </c>
      <c r="W20" t="s">
        <v>67</v>
      </c>
      <c r="X20" t="s">
        <v>40</v>
      </c>
      <c r="AA20" t="s">
        <v>53</v>
      </c>
      <c r="AB20">
        <v>2</v>
      </c>
      <c r="AC20">
        <v>2</v>
      </c>
      <c r="AD20">
        <v>3</v>
      </c>
      <c r="AE20" t="s">
        <v>54</v>
      </c>
      <c r="AF20" t="s">
        <v>83</v>
      </c>
      <c r="AG20" t="s">
        <v>97</v>
      </c>
      <c r="AH20" t="s">
        <v>118</v>
      </c>
      <c r="AI20" t="s">
        <v>56</v>
      </c>
      <c r="AJ20">
        <v>3</v>
      </c>
      <c r="AL20">
        <v>3</v>
      </c>
      <c r="AM20" t="s">
        <v>123</v>
      </c>
      <c r="AN20" t="s">
        <v>69</v>
      </c>
      <c r="AO20" t="s">
        <v>126</v>
      </c>
      <c r="AQ20" t="s">
        <v>33</v>
      </c>
      <c r="AR20">
        <v>2</v>
      </c>
      <c r="AT20">
        <v>1</v>
      </c>
      <c r="AU20" t="s">
        <v>46</v>
      </c>
      <c r="AV20" t="s">
        <v>35</v>
      </c>
      <c r="AY20">
        <v>24</v>
      </c>
      <c r="AZ20">
        <v>82</v>
      </c>
      <c r="BA20">
        <v>120</v>
      </c>
      <c r="BB20">
        <v>2</v>
      </c>
    </row>
    <row r="21" spans="1:54" x14ac:dyDescent="0.25">
      <c r="A21" t="s">
        <v>426</v>
      </c>
      <c r="B21">
        <v>19</v>
      </c>
      <c r="C21" t="s">
        <v>53</v>
      </c>
      <c r="D21">
        <v>1</v>
      </c>
      <c r="E21">
        <v>1</v>
      </c>
      <c r="F21">
        <v>2</v>
      </c>
      <c r="G21" t="s">
        <v>54</v>
      </c>
      <c r="K21" t="s">
        <v>56</v>
      </c>
      <c r="L21">
        <v>3</v>
      </c>
      <c r="N21">
        <v>1</v>
      </c>
      <c r="O21" t="s">
        <v>57</v>
      </c>
      <c r="P21" t="s">
        <v>125</v>
      </c>
      <c r="Q21" t="s">
        <v>85</v>
      </c>
      <c r="R21" t="s">
        <v>128</v>
      </c>
      <c r="S21" t="s">
        <v>33</v>
      </c>
      <c r="T21">
        <v>1</v>
      </c>
      <c r="V21">
        <v>2</v>
      </c>
      <c r="W21" t="s">
        <v>34</v>
      </c>
      <c r="AA21" t="s">
        <v>45</v>
      </c>
      <c r="AB21">
        <v>3</v>
      </c>
      <c r="AD21">
        <v>1</v>
      </c>
      <c r="AE21" t="s">
        <v>47</v>
      </c>
      <c r="AF21" t="s">
        <v>76</v>
      </c>
      <c r="AG21" t="s">
        <v>145</v>
      </c>
      <c r="AI21" t="s">
        <v>63</v>
      </c>
      <c r="AJ21">
        <v>1</v>
      </c>
      <c r="AL21">
        <v>1</v>
      </c>
      <c r="AM21" t="s">
        <v>103</v>
      </c>
      <c r="AQ21" t="s">
        <v>38</v>
      </c>
      <c r="AR21">
        <v>2</v>
      </c>
      <c r="AS21">
        <v>1</v>
      </c>
      <c r="AT21">
        <v>1</v>
      </c>
      <c r="AU21" t="s">
        <v>39</v>
      </c>
      <c r="AV21" t="s">
        <v>70</v>
      </c>
      <c r="AW21" t="s">
        <v>156</v>
      </c>
      <c r="AX21" t="s">
        <v>159</v>
      </c>
      <c r="AY21">
        <v>15</v>
      </c>
      <c r="AZ21">
        <v>71</v>
      </c>
      <c r="BA21">
        <v>120</v>
      </c>
      <c r="BB21">
        <v>2</v>
      </c>
    </row>
    <row r="22" spans="1:54" x14ac:dyDescent="0.25">
      <c r="A22" t="s">
        <v>427</v>
      </c>
      <c r="B22">
        <v>20</v>
      </c>
      <c r="C22" t="s">
        <v>53</v>
      </c>
      <c r="D22">
        <v>2</v>
      </c>
      <c r="E22">
        <v>2</v>
      </c>
      <c r="F22">
        <v>3</v>
      </c>
      <c r="G22" t="s">
        <v>54</v>
      </c>
      <c r="K22" t="s">
        <v>56</v>
      </c>
      <c r="L22">
        <v>2</v>
      </c>
      <c r="N22">
        <v>1</v>
      </c>
      <c r="O22" t="s">
        <v>68</v>
      </c>
      <c r="P22" t="s">
        <v>69</v>
      </c>
      <c r="S22" t="s">
        <v>43</v>
      </c>
      <c r="T22">
        <v>1</v>
      </c>
      <c r="V22">
        <v>1</v>
      </c>
      <c r="W22" t="s">
        <v>44</v>
      </c>
      <c r="X22" t="s">
        <v>139</v>
      </c>
      <c r="AA22" t="s">
        <v>48</v>
      </c>
      <c r="AB22">
        <v>1</v>
      </c>
      <c r="AD22">
        <v>1</v>
      </c>
      <c r="AE22" t="s">
        <v>129</v>
      </c>
      <c r="AF22" t="s">
        <v>71</v>
      </c>
      <c r="AI22" t="s">
        <v>33</v>
      </c>
      <c r="AJ22">
        <v>3</v>
      </c>
      <c r="AL22">
        <v>2</v>
      </c>
      <c r="AM22" t="s">
        <v>34</v>
      </c>
      <c r="AQ22" t="s">
        <v>45</v>
      </c>
      <c r="AR22">
        <v>3</v>
      </c>
      <c r="AT22">
        <v>2</v>
      </c>
      <c r="AU22" t="s">
        <v>143</v>
      </c>
      <c r="AV22" t="s">
        <v>76</v>
      </c>
      <c r="AW22" t="s">
        <v>102</v>
      </c>
      <c r="AX22" t="s">
        <v>147</v>
      </c>
      <c r="AY22">
        <v>17</v>
      </c>
      <c r="AZ22">
        <v>68</v>
      </c>
      <c r="BA22">
        <v>120</v>
      </c>
      <c r="BB22">
        <v>2</v>
      </c>
    </row>
    <row r="23" spans="1:54" x14ac:dyDescent="0.25">
      <c r="A23" t="s">
        <v>428</v>
      </c>
      <c r="B23">
        <v>21</v>
      </c>
      <c r="C23" t="s">
        <v>53</v>
      </c>
      <c r="D23">
        <v>2</v>
      </c>
      <c r="E23">
        <v>1</v>
      </c>
      <c r="F23">
        <v>1</v>
      </c>
      <c r="G23" t="s">
        <v>54</v>
      </c>
      <c r="K23" t="s">
        <v>56</v>
      </c>
      <c r="L23">
        <v>1</v>
      </c>
      <c r="N23">
        <v>1</v>
      </c>
      <c r="O23" t="s">
        <v>57</v>
      </c>
      <c r="P23" t="s">
        <v>69</v>
      </c>
      <c r="Q23" t="s">
        <v>126</v>
      </c>
      <c r="S23" t="s">
        <v>43</v>
      </c>
      <c r="T23">
        <v>1</v>
      </c>
      <c r="V23">
        <v>2</v>
      </c>
      <c r="W23" t="s">
        <v>44</v>
      </c>
      <c r="X23" t="s">
        <v>139</v>
      </c>
      <c r="Y23" t="s">
        <v>100</v>
      </c>
      <c r="Z23" t="s">
        <v>141</v>
      </c>
      <c r="AA23" t="s">
        <v>48</v>
      </c>
      <c r="AB23">
        <v>2</v>
      </c>
      <c r="AD23">
        <v>1</v>
      </c>
      <c r="AE23" t="s">
        <v>89</v>
      </c>
      <c r="AF23" t="s">
        <v>71</v>
      </c>
      <c r="AG23" t="s">
        <v>130</v>
      </c>
      <c r="AI23" t="s">
        <v>33</v>
      </c>
      <c r="AJ23">
        <v>1</v>
      </c>
      <c r="AL23">
        <v>1</v>
      </c>
      <c r="AM23" t="s">
        <v>34</v>
      </c>
      <c r="AQ23" t="s">
        <v>63</v>
      </c>
      <c r="AR23">
        <v>2</v>
      </c>
      <c r="AT23">
        <v>1</v>
      </c>
      <c r="AU23" t="s">
        <v>72</v>
      </c>
      <c r="AV23" t="s">
        <v>95</v>
      </c>
      <c r="AW23" t="s">
        <v>151</v>
      </c>
      <c r="AY23">
        <v>13</v>
      </c>
      <c r="AZ23">
        <v>55</v>
      </c>
      <c r="BA23">
        <v>120</v>
      </c>
      <c r="BB23">
        <v>2</v>
      </c>
    </row>
    <row r="24" spans="1:54" x14ac:dyDescent="0.25">
      <c r="A24" t="s">
        <v>429</v>
      </c>
      <c r="B24">
        <v>22</v>
      </c>
      <c r="C24" t="s">
        <v>48</v>
      </c>
      <c r="D24">
        <v>1</v>
      </c>
      <c r="F24">
        <v>1</v>
      </c>
      <c r="G24" t="s">
        <v>129</v>
      </c>
      <c r="H24" t="s">
        <v>71</v>
      </c>
      <c r="I24" t="s">
        <v>51</v>
      </c>
      <c r="K24" t="s">
        <v>33</v>
      </c>
      <c r="L24">
        <v>2</v>
      </c>
      <c r="N24">
        <v>1</v>
      </c>
      <c r="O24" t="s">
        <v>34</v>
      </c>
      <c r="P24" t="s">
        <v>133</v>
      </c>
      <c r="Q24" t="s">
        <v>36</v>
      </c>
      <c r="S24" t="s">
        <v>38</v>
      </c>
      <c r="T24">
        <v>1</v>
      </c>
      <c r="U24">
        <v>1</v>
      </c>
      <c r="V24">
        <v>1</v>
      </c>
      <c r="W24" t="s">
        <v>39</v>
      </c>
      <c r="X24" t="s">
        <v>70</v>
      </c>
      <c r="Y24" t="s">
        <v>157</v>
      </c>
      <c r="Z24" t="s">
        <v>159</v>
      </c>
      <c r="AA24" t="s">
        <v>53</v>
      </c>
      <c r="AB24">
        <v>1</v>
      </c>
      <c r="AC24">
        <v>1</v>
      </c>
      <c r="AD24">
        <v>1</v>
      </c>
      <c r="AE24" t="s">
        <v>54</v>
      </c>
      <c r="AI24" t="s">
        <v>56</v>
      </c>
      <c r="AJ24">
        <v>2</v>
      </c>
      <c r="AL24">
        <v>1</v>
      </c>
      <c r="AM24" t="s">
        <v>68</v>
      </c>
      <c r="AN24" t="s">
        <v>125</v>
      </c>
      <c r="AQ24" t="s">
        <v>43</v>
      </c>
      <c r="AR24">
        <v>1</v>
      </c>
      <c r="AT24">
        <v>1</v>
      </c>
      <c r="AU24" t="s">
        <v>44</v>
      </c>
      <c r="AV24" t="s">
        <v>139</v>
      </c>
      <c r="AW24" t="s">
        <v>100</v>
      </c>
      <c r="AY24">
        <v>12</v>
      </c>
      <c r="AZ24">
        <v>57</v>
      </c>
      <c r="BA24">
        <v>120</v>
      </c>
      <c r="BB24">
        <v>2</v>
      </c>
    </row>
    <row r="25" spans="1:54" x14ac:dyDescent="0.25">
      <c r="A25" t="s">
        <v>430</v>
      </c>
      <c r="B25">
        <v>23</v>
      </c>
      <c r="C25" t="s">
        <v>48</v>
      </c>
      <c r="D25">
        <v>3</v>
      </c>
      <c r="F25">
        <v>1</v>
      </c>
      <c r="G25" t="s">
        <v>49</v>
      </c>
      <c r="H25" t="s">
        <v>71</v>
      </c>
      <c r="I25" t="s">
        <v>51</v>
      </c>
      <c r="K25" t="s">
        <v>45</v>
      </c>
      <c r="L25">
        <v>3</v>
      </c>
      <c r="N25">
        <v>2</v>
      </c>
      <c r="O25" t="s">
        <v>86</v>
      </c>
      <c r="P25" t="s">
        <v>144</v>
      </c>
      <c r="Q25" t="s">
        <v>102</v>
      </c>
      <c r="S25" t="s">
        <v>63</v>
      </c>
      <c r="T25">
        <v>1</v>
      </c>
      <c r="V25">
        <v>1</v>
      </c>
      <c r="W25" t="s">
        <v>148</v>
      </c>
      <c r="X25" t="s">
        <v>149</v>
      </c>
      <c r="AA25" t="s">
        <v>53</v>
      </c>
      <c r="AB25">
        <v>1</v>
      </c>
      <c r="AC25">
        <v>1</v>
      </c>
      <c r="AD25">
        <v>1</v>
      </c>
      <c r="AE25" t="s">
        <v>114</v>
      </c>
      <c r="AI25" t="s">
        <v>56</v>
      </c>
      <c r="AJ25">
        <v>3</v>
      </c>
      <c r="AL25">
        <v>1</v>
      </c>
      <c r="AM25" t="s">
        <v>68</v>
      </c>
      <c r="AN25" t="s">
        <v>69</v>
      </c>
      <c r="AO25" t="s">
        <v>126</v>
      </c>
      <c r="AP25" t="s">
        <v>88</v>
      </c>
      <c r="AQ25" t="s">
        <v>43</v>
      </c>
      <c r="AR25">
        <v>2</v>
      </c>
      <c r="AT25">
        <v>2</v>
      </c>
      <c r="AU25" t="s">
        <v>73</v>
      </c>
      <c r="AY25">
        <v>17</v>
      </c>
      <c r="AZ25">
        <v>94</v>
      </c>
      <c r="BA25">
        <v>120</v>
      </c>
      <c r="BB25">
        <v>2</v>
      </c>
    </row>
    <row r="26" spans="1:54" x14ac:dyDescent="0.25">
      <c r="A26" t="s">
        <v>431</v>
      </c>
      <c r="B26">
        <v>24</v>
      </c>
      <c r="C26" t="s">
        <v>53</v>
      </c>
      <c r="D26">
        <v>3</v>
      </c>
      <c r="E26">
        <v>2</v>
      </c>
      <c r="F26">
        <v>3</v>
      </c>
      <c r="G26" t="s">
        <v>54</v>
      </c>
      <c r="H26" t="s">
        <v>83</v>
      </c>
      <c r="I26" t="s">
        <v>105</v>
      </c>
      <c r="K26" t="s">
        <v>56</v>
      </c>
      <c r="L26">
        <v>1</v>
      </c>
      <c r="N26">
        <v>1</v>
      </c>
      <c r="O26" t="s">
        <v>57</v>
      </c>
      <c r="P26" t="s">
        <v>124</v>
      </c>
      <c r="Q26" t="s">
        <v>85</v>
      </c>
      <c r="R26" t="s">
        <v>88</v>
      </c>
      <c r="S26" t="s">
        <v>43</v>
      </c>
      <c r="T26">
        <v>2</v>
      </c>
      <c r="V26">
        <v>1</v>
      </c>
      <c r="W26" t="s">
        <v>44</v>
      </c>
      <c r="X26" t="s">
        <v>74</v>
      </c>
      <c r="Y26" t="s">
        <v>100</v>
      </c>
      <c r="AA26" t="s">
        <v>48</v>
      </c>
      <c r="AB26">
        <v>3</v>
      </c>
      <c r="AD26">
        <v>2</v>
      </c>
      <c r="AE26" t="s">
        <v>129</v>
      </c>
      <c r="AF26" t="s">
        <v>71</v>
      </c>
      <c r="AG26" t="s">
        <v>51</v>
      </c>
      <c r="AH26" t="s">
        <v>52</v>
      </c>
      <c r="AI26" t="s">
        <v>45</v>
      </c>
      <c r="AJ26">
        <v>2</v>
      </c>
      <c r="AL26">
        <v>2</v>
      </c>
      <c r="AM26" t="s">
        <v>143</v>
      </c>
      <c r="AQ26" t="s">
        <v>38</v>
      </c>
      <c r="AR26">
        <v>3</v>
      </c>
      <c r="AS26">
        <v>2</v>
      </c>
      <c r="AT26">
        <v>1</v>
      </c>
      <c r="AU26" t="s">
        <v>39</v>
      </c>
      <c r="AY26">
        <v>24</v>
      </c>
      <c r="AZ26">
        <v>76</v>
      </c>
      <c r="BA26">
        <v>120</v>
      </c>
      <c r="BB26">
        <v>2</v>
      </c>
    </row>
    <row r="27" spans="1:54" x14ac:dyDescent="0.25">
      <c r="A27" t="s">
        <v>432</v>
      </c>
      <c r="B27">
        <v>25</v>
      </c>
      <c r="C27" t="s">
        <v>53</v>
      </c>
      <c r="D27">
        <v>2</v>
      </c>
      <c r="E27">
        <v>1</v>
      </c>
      <c r="F27">
        <v>2</v>
      </c>
      <c r="G27" t="s">
        <v>114</v>
      </c>
      <c r="H27" t="s">
        <v>55</v>
      </c>
      <c r="K27" t="s">
        <v>56</v>
      </c>
      <c r="L27">
        <v>2</v>
      </c>
      <c r="N27">
        <v>1</v>
      </c>
      <c r="O27" t="s">
        <v>57</v>
      </c>
      <c r="P27" t="s">
        <v>69</v>
      </c>
      <c r="S27" t="s">
        <v>43</v>
      </c>
      <c r="T27">
        <v>2</v>
      </c>
      <c r="V27">
        <v>2</v>
      </c>
      <c r="W27" t="s">
        <v>44</v>
      </c>
      <c r="X27" t="s">
        <v>74</v>
      </c>
      <c r="Y27" t="s">
        <v>140</v>
      </c>
      <c r="Z27" t="s">
        <v>141</v>
      </c>
      <c r="AA27" t="s">
        <v>48</v>
      </c>
      <c r="AB27">
        <v>2</v>
      </c>
      <c r="AD27">
        <v>2</v>
      </c>
      <c r="AE27" t="s">
        <v>89</v>
      </c>
      <c r="AI27" t="s">
        <v>63</v>
      </c>
      <c r="AJ27">
        <v>1</v>
      </c>
      <c r="AL27">
        <v>1</v>
      </c>
      <c r="AM27" t="s">
        <v>148</v>
      </c>
      <c r="AQ27" t="s">
        <v>38</v>
      </c>
      <c r="AR27">
        <v>1</v>
      </c>
      <c r="AS27">
        <v>1</v>
      </c>
      <c r="AT27">
        <v>1</v>
      </c>
      <c r="AU27" t="s">
        <v>155</v>
      </c>
      <c r="AV27" t="s">
        <v>96</v>
      </c>
      <c r="AW27" t="s">
        <v>156</v>
      </c>
      <c r="AY27">
        <v>14</v>
      </c>
      <c r="AZ27">
        <v>53</v>
      </c>
      <c r="BA27">
        <v>120</v>
      </c>
      <c r="BB27">
        <v>2</v>
      </c>
    </row>
    <row r="28" spans="1:54" x14ac:dyDescent="0.25">
      <c r="A28" t="s">
        <v>433</v>
      </c>
      <c r="B28">
        <v>26</v>
      </c>
      <c r="C28" t="s">
        <v>53</v>
      </c>
      <c r="D28">
        <v>2</v>
      </c>
      <c r="E28">
        <v>1</v>
      </c>
      <c r="F28">
        <v>2</v>
      </c>
      <c r="G28" t="s">
        <v>54</v>
      </c>
      <c r="K28" t="s">
        <v>56</v>
      </c>
      <c r="L28">
        <v>2</v>
      </c>
      <c r="N28">
        <v>1</v>
      </c>
      <c r="O28" t="s">
        <v>68</v>
      </c>
      <c r="P28" t="s">
        <v>125</v>
      </c>
      <c r="S28" t="s">
        <v>43</v>
      </c>
      <c r="T28">
        <v>2</v>
      </c>
      <c r="V28">
        <v>1</v>
      </c>
      <c r="W28" t="s">
        <v>44</v>
      </c>
      <c r="AA28" t="s">
        <v>33</v>
      </c>
      <c r="AB28">
        <v>3</v>
      </c>
      <c r="AD28">
        <v>1</v>
      </c>
      <c r="AE28" t="s">
        <v>34</v>
      </c>
      <c r="AI28" t="s">
        <v>45</v>
      </c>
      <c r="AJ28">
        <v>2</v>
      </c>
      <c r="AL28">
        <v>1</v>
      </c>
      <c r="AM28" t="s">
        <v>47</v>
      </c>
      <c r="AQ28" t="s">
        <v>63</v>
      </c>
      <c r="AR28">
        <v>1</v>
      </c>
      <c r="AT28">
        <v>1</v>
      </c>
      <c r="AU28" t="s">
        <v>103</v>
      </c>
      <c r="AV28" t="s">
        <v>95</v>
      </c>
      <c r="AY28">
        <v>9</v>
      </c>
      <c r="AZ28">
        <v>46</v>
      </c>
      <c r="BA28">
        <v>120</v>
      </c>
      <c r="BB28">
        <v>2</v>
      </c>
    </row>
    <row r="29" spans="1:54" x14ac:dyDescent="0.25">
      <c r="A29" t="s">
        <v>434</v>
      </c>
      <c r="B29">
        <v>27</v>
      </c>
      <c r="C29" t="s">
        <v>33</v>
      </c>
      <c r="D29">
        <v>2</v>
      </c>
      <c r="F29">
        <v>1</v>
      </c>
      <c r="G29" t="s">
        <v>34</v>
      </c>
      <c r="H29" t="s">
        <v>133</v>
      </c>
      <c r="K29" t="s">
        <v>45</v>
      </c>
      <c r="L29">
        <v>3</v>
      </c>
      <c r="N29">
        <v>3</v>
      </c>
      <c r="O29" t="s">
        <v>143</v>
      </c>
      <c r="P29" t="s">
        <v>144</v>
      </c>
      <c r="Q29" t="s">
        <v>93</v>
      </c>
      <c r="R29" t="s">
        <v>94</v>
      </c>
      <c r="S29" t="s">
        <v>38</v>
      </c>
      <c r="T29">
        <v>2</v>
      </c>
      <c r="U29">
        <v>1</v>
      </c>
      <c r="V29">
        <v>2</v>
      </c>
      <c r="W29" t="s">
        <v>39</v>
      </c>
      <c r="X29" t="s">
        <v>40</v>
      </c>
      <c r="Y29" t="s">
        <v>157</v>
      </c>
      <c r="Z29" t="s">
        <v>158</v>
      </c>
      <c r="AA29" t="s">
        <v>53</v>
      </c>
      <c r="AB29">
        <v>2</v>
      </c>
      <c r="AC29">
        <v>3</v>
      </c>
      <c r="AD29">
        <v>3</v>
      </c>
      <c r="AE29" t="s">
        <v>114</v>
      </c>
      <c r="AF29" t="s">
        <v>83</v>
      </c>
      <c r="AG29" t="s">
        <v>117</v>
      </c>
      <c r="AI29" t="s">
        <v>56</v>
      </c>
      <c r="AJ29">
        <v>1</v>
      </c>
      <c r="AL29">
        <v>1</v>
      </c>
      <c r="AM29" t="s">
        <v>68</v>
      </c>
      <c r="AQ29" t="s">
        <v>43</v>
      </c>
      <c r="AR29">
        <v>1</v>
      </c>
      <c r="AT29">
        <v>1</v>
      </c>
      <c r="AU29" t="s">
        <v>44</v>
      </c>
      <c r="AY29">
        <v>21</v>
      </c>
      <c r="AZ29">
        <v>63</v>
      </c>
      <c r="BA29">
        <v>120</v>
      </c>
      <c r="BB29">
        <v>2</v>
      </c>
    </row>
    <row r="30" spans="1:54" x14ac:dyDescent="0.25">
      <c r="A30" t="s">
        <v>435</v>
      </c>
      <c r="B30">
        <v>28</v>
      </c>
      <c r="C30" t="s">
        <v>33</v>
      </c>
      <c r="D30">
        <v>3</v>
      </c>
      <c r="F30">
        <v>3</v>
      </c>
      <c r="G30" t="s">
        <v>34</v>
      </c>
      <c r="H30" t="s">
        <v>35</v>
      </c>
      <c r="K30" t="s">
        <v>63</v>
      </c>
      <c r="L30">
        <v>1</v>
      </c>
      <c r="N30">
        <v>1</v>
      </c>
      <c r="O30" t="s">
        <v>103</v>
      </c>
      <c r="S30" t="s">
        <v>38</v>
      </c>
      <c r="T30">
        <v>2</v>
      </c>
      <c r="U30">
        <v>1</v>
      </c>
      <c r="V30">
        <v>1</v>
      </c>
      <c r="W30" t="s">
        <v>67</v>
      </c>
      <c r="AA30" t="s">
        <v>53</v>
      </c>
      <c r="AB30">
        <v>3</v>
      </c>
      <c r="AC30">
        <v>1</v>
      </c>
      <c r="AD30">
        <v>2</v>
      </c>
      <c r="AE30" t="s">
        <v>54</v>
      </c>
      <c r="AF30" t="s">
        <v>83</v>
      </c>
      <c r="AI30" t="s">
        <v>56</v>
      </c>
      <c r="AJ30">
        <v>1</v>
      </c>
      <c r="AL30">
        <v>1</v>
      </c>
      <c r="AM30" t="s">
        <v>57</v>
      </c>
      <c r="AN30" t="s">
        <v>69</v>
      </c>
      <c r="AQ30" t="s">
        <v>43</v>
      </c>
      <c r="AR30">
        <v>1</v>
      </c>
      <c r="AT30">
        <v>1</v>
      </c>
      <c r="AU30" t="s">
        <v>44</v>
      </c>
      <c r="AY30">
        <v>11</v>
      </c>
      <c r="AZ30">
        <v>46</v>
      </c>
      <c r="BA30">
        <v>120</v>
      </c>
      <c r="BB30">
        <v>2</v>
      </c>
    </row>
    <row r="31" spans="1:54" x14ac:dyDescent="0.25">
      <c r="A31" t="s">
        <v>436</v>
      </c>
      <c r="B31">
        <v>29</v>
      </c>
      <c r="C31" t="s">
        <v>45</v>
      </c>
      <c r="D31">
        <v>3</v>
      </c>
      <c r="F31">
        <v>1</v>
      </c>
      <c r="G31" t="s">
        <v>86</v>
      </c>
      <c r="H31" t="s">
        <v>76</v>
      </c>
      <c r="K31" t="s">
        <v>63</v>
      </c>
      <c r="L31">
        <v>3</v>
      </c>
      <c r="N31">
        <v>1</v>
      </c>
      <c r="O31" t="s">
        <v>103</v>
      </c>
      <c r="S31" t="s">
        <v>38</v>
      </c>
      <c r="T31">
        <v>2</v>
      </c>
      <c r="U31">
        <v>1</v>
      </c>
      <c r="V31">
        <v>2</v>
      </c>
      <c r="W31" t="s">
        <v>67</v>
      </c>
      <c r="X31" t="s">
        <v>70</v>
      </c>
      <c r="Y31" t="s">
        <v>41</v>
      </c>
      <c r="AA31" t="s">
        <v>53</v>
      </c>
      <c r="AB31">
        <v>1</v>
      </c>
      <c r="AC31">
        <v>1</v>
      </c>
      <c r="AD31">
        <v>2</v>
      </c>
      <c r="AE31" t="s">
        <v>54</v>
      </c>
      <c r="AF31" t="s">
        <v>83</v>
      </c>
      <c r="AI31" t="s">
        <v>56</v>
      </c>
      <c r="AJ31">
        <v>2</v>
      </c>
      <c r="AL31">
        <v>1</v>
      </c>
      <c r="AM31" t="s">
        <v>68</v>
      </c>
      <c r="AN31" t="s">
        <v>69</v>
      </c>
      <c r="AO31" t="s">
        <v>85</v>
      </c>
      <c r="AQ31" t="s">
        <v>43</v>
      </c>
      <c r="AR31">
        <v>1</v>
      </c>
      <c r="AT31">
        <v>1</v>
      </c>
      <c r="AU31" t="s">
        <v>73</v>
      </c>
      <c r="AV31" t="s">
        <v>99</v>
      </c>
      <c r="AW31" t="s">
        <v>75</v>
      </c>
      <c r="AY31">
        <v>16</v>
      </c>
      <c r="AZ31">
        <v>59</v>
      </c>
      <c r="BA31">
        <v>120</v>
      </c>
      <c r="BB31">
        <v>2</v>
      </c>
    </row>
    <row r="32" spans="1:54" x14ac:dyDescent="0.25">
      <c r="A32" t="s">
        <v>437</v>
      </c>
      <c r="B32">
        <v>30</v>
      </c>
      <c r="C32" t="s">
        <v>48</v>
      </c>
      <c r="D32">
        <v>2</v>
      </c>
      <c r="F32">
        <v>1</v>
      </c>
      <c r="G32" t="s">
        <v>129</v>
      </c>
      <c r="H32" t="s">
        <v>84</v>
      </c>
      <c r="I32" t="s">
        <v>130</v>
      </c>
      <c r="J32" t="s">
        <v>131</v>
      </c>
      <c r="K32" t="s">
        <v>33</v>
      </c>
      <c r="L32">
        <v>2</v>
      </c>
      <c r="N32">
        <v>1</v>
      </c>
      <c r="O32" t="s">
        <v>34</v>
      </c>
      <c r="P32" t="s">
        <v>35</v>
      </c>
      <c r="Q32" t="s">
        <v>134</v>
      </c>
      <c r="S32" t="s">
        <v>43</v>
      </c>
      <c r="T32">
        <v>2</v>
      </c>
      <c r="V32">
        <v>1</v>
      </c>
      <c r="W32" t="s">
        <v>73</v>
      </c>
      <c r="X32" t="s">
        <v>74</v>
      </c>
      <c r="Y32" t="s">
        <v>75</v>
      </c>
      <c r="AA32" t="s">
        <v>53</v>
      </c>
      <c r="AB32">
        <v>1</v>
      </c>
      <c r="AC32">
        <v>1</v>
      </c>
      <c r="AD32">
        <v>3</v>
      </c>
      <c r="AE32" t="s">
        <v>114</v>
      </c>
      <c r="AI32" t="s">
        <v>56</v>
      </c>
      <c r="AJ32">
        <v>2</v>
      </c>
      <c r="AL32">
        <v>1</v>
      </c>
      <c r="AM32" t="s">
        <v>68</v>
      </c>
      <c r="AN32" t="s">
        <v>124</v>
      </c>
      <c r="AQ32" t="s">
        <v>45</v>
      </c>
      <c r="AR32">
        <v>2</v>
      </c>
      <c r="AT32">
        <v>1</v>
      </c>
      <c r="AU32" t="s">
        <v>143</v>
      </c>
      <c r="AY32">
        <v>15</v>
      </c>
      <c r="AZ32">
        <v>72</v>
      </c>
      <c r="BA32">
        <v>120</v>
      </c>
      <c r="BB32">
        <v>2</v>
      </c>
    </row>
    <row r="33" spans="1:54" x14ac:dyDescent="0.25">
      <c r="A33" t="s">
        <v>438</v>
      </c>
      <c r="B33">
        <v>31</v>
      </c>
      <c r="C33" t="s">
        <v>48</v>
      </c>
      <c r="D33">
        <v>1</v>
      </c>
      <c r="F33">
        <v>1</v>
      </c>
      <c r="G33" t="s">
        <v>129</v>
      </c>
      <c r="H33" t="s">
        <v>71</v>
      </c>
      <c r="I33" t="s">
        <v>90</v>
      </c>
      <c r="J33" t="s">
        <v>131</v>
      </c>
      <c r="K33" t="s">
        <v>33</v>
      </c>
      <c r="L33">
        <v>1</v>
      </c>
      <c r="N33">
        <v>1</v>
      </c>
      <c r="O33" t="s">
        <v>65</v>
      </c>
      <c r="P33" t="s">
        <v>35</v>
      </c>
      <c r="Q33" t="s">
        <v>134</v>
      </c>
      <c r="S33" t="s">
        <v>63</v>
      </c>
      <c r="T33">
        <v>1</v>
      </c>
      <c r="V33">
        <v>1</v>
      </c>
      <c r="W33" t="s">
        <v>103</v>
      </c>
      <c r="X33" t="s">
        <v>95</v>
      </c>
      <c r="AA33" t="s">
        <v>53</v>
      </c>
      <c r="AB33">
        <v>1</v>
      </c>
      <c r="AC33">
        <v>1</v>
      </c>
      <c r="AD33">
        <v>1</v>
      </c>
      <c r="AE33" t="s">
        <v>114</v>
      </c>
      <c r="AI33" t="s">
        <v>56</v>
      </c>
      <c r="AJ33">
        <v>1</v>
      </c>
      <c r="AL33">
        <v>2</v>
      </c>
      <c r="AM33" t="s">
        <v>57</v>
      </c>
      <c r="AN33" t="s">
        <v>125</v>
      </c>
      <c r="AQ33" t="s">
        <v>45</v>
      </c>
      <c r="AR33">
        <v>3</v>
      </c>
      <c r="AT33">
        <v>1</v>
      </c>
      <c r="AU33" t="s">
        <v>143</v>
      </c>
      <c r="AY33">
        <v>10</v>
      </c>
      <c r="AZ33">
        <v>63</v>
      </c>
      <c r="BA33">
        <v>120</v>
      </c>
      <c r="BB33">
        <v>2</v>
      </c>
    </row>
    <row r="34" spans="1:54" x14ac:dyDescent="0.25">
      <c r="A34" t="s">
        <v>439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114</v>
      </c>
      <c r="H34" t="s">
        <v>83</v>
      </c>
      <c r="I34" t="s">
        <v>97</v>
      </c>
      <c r="J34" t="s">
        <v>98</v>
      </c>
      <c r="K34" t="s">
        <v>56</v>
      </c>
      <c r="L34">
        <v>2</v>
      </c>
      <c r="N34">
        <v>1</v>
      </c>
      <c r="O34" t="s">
        <v>123</v>
      </c>
      <c r="P34" t="s">
        <v>124</v>
      </c>
      <c r="Q34" t="s">
        <v>87</v>
      </c>
      <c r="R34" t="s">
        <v>88</v>
      </c>
      <c r="S34" t="s">
        <v>45</v>
      </c>
      <c r="T34">
        <v>3</v>
      </c>
      <c r="V34">
        <v>3</v>
      </c>
      <c r="W34" t="s">
        <v>47</v>
      </c>
      <c r="X34" t="s">
        <v>76</v>
      </c>
      <c r="Y34" t="s">
        <v>145</v>
      </c>
      <c r="Z34" t="s">
        <v>147</v>
      </c>
      <c r="AA34" t="s">
        <v>48</v>
      </c>
      <c r="AB34">
        <v>1</v>
      </c>
      <c r="AD34">
        <v>1</v>
      </c>
      <c r="AE34" t="s">
        <v>129</v>
      </c>
      <c r="AF34" t="s">
        <v>71</v>
      </c>
      <c r="AG34" t="s">
        <v>90</v>
      </c>
      <c r="AH34" t="s">
        <v>52</v>
      </c>
      <c r="AI34" t="s">
        <v>33</v>
      </c>
      <c r="AJ34">
        <v>1</v>
      </c>
      <c r="AL34">
        <v>2</v>
      </c>
      <c r="AM34" t="s">
        <v>34</v>
      </c>
      <c r="AQ34" t="s">
        <v>38</v>
      </c>
      <c r="AR34">
        <v>3</v>
      </c>
      <c r="AS34">
        <v>3</v>
      </c>
      <c r="AT34">
        <v>3</v>
      </c>
      <c r="AU34" t="s">
        <v>39</v>
      </c>
      <c r="AV34" t="s">
        <v>70</v>
      </c>
      <c r="AW34" t="s">
        <v>157</v>
      </c>
      <c r="AX34" t="s">
        <v>42</v>
      </c>
      <c r="AY34">
        <v>32</v>
      </c>
      <c r="AZ34">
        <v>110</v>
      </c>
      <c r="BA34">
        <v>120</v>
      </c>
      <c r="BB34">
        <v>2</v>
      </c>
    </row>
    <row r="35" spans="1:54" x14ac:dyDescent="0.25">
      <c r="A35" t="s">
        <v>440</v>
      </c>
      <c r="B35">
        <v>33</v>
      </c>
      <c r="C35" t="s">
        <v>48</v>
      </c>
      <c r="D35">
        <v>1</v>
      </c>
      <c r="F35">
        <v>1</v>
      </c>
      <c r="G35" t="s">
        <v>129</v>
      </c>
      <c r="K35" t="s">
        <v>43</v>
      </c>
      <c r="L35">
        <v>2</v>
      </c>
      <c r="N35">
        <v>1</v>
      </c>
      <c r="O35" t="s">
        <v>73</v>
      </c>
      <c r="P35" t="s">
        <v>74</v>
      </c>
      <c r="Q35" t="s">
        <v>140</v>
      </c>
      <c r="R35" t="s">
        <v>101</v>
      </c>
      <c r="S35" t="s">
        <v>63</v>
      </c>
      <c r="T35">
        <v>3</v>
      </c>
      <c r="V35">
        <v>1</v>
      </c>
      <c r="W35" t="s">
        <v>72</v>
      </c>
      <c r="X35" t="s">
        <v>149</v>
      </c>
      <c r="Y35" t="s">
        <v>150</v>
      </c>
      <c r="Z35" t="s">
        <v>154</v>
      </c>
      <c r="AA35" t="s">
        <v>53</v>
      </c>
      <c r="AB35">
        <v>1</v>
      </c>
      <c r="AC35">
        <v>1</v>
      </c>
      <c r="AD35">
        <v>1</v>
      </c>
      <c r="AE35" t="s">
        <v>54</v>
      </c>
      <c r="AF35" t="s">
        <v>116</v>
      </c>
      <c r="AG35" t="s">
        <v>97</v>
      </c>
      <c r="AI35" t="s">
        <v>56</v>
      </c>
      <c r="AJ35">
        <v>3</v>
      </c>
      <c r="AL35">
        <v>2</v>
      </c>
      <c r="AM35" t="s">
        <v>68</v>
      </c>
      <c r="AN35" t="s">
        <v>124</v>
      </c>
      <c r="AO35" t="s">
        <v>87</v>
      </c>
      <c r="AP35" t="s">
        <v>88</v>
      </c>
      <c r="AQ35" t="s">
        <v>45</v>
      </c>
      <c r="AR35">
        <v>2</v>
      </c>
      <c r="AT35">
        <v>1</v>
      </c>
      <c r="AU35" t="s">
        <v>86</v>
      </c>
      <c r="AV35" t="s">
        <v>92</v>
      </c>
      <c r="AW35" t="s">
        <v>102</v>
      </c>
      <c r="AY35">
        <v>20</v>
      </c>
      <c r="AZ35">
        <v>78</v>
      </c>
      <c r="BA35">
        <v>120</v>
      </c>
      <c r="BB35">
        <v>2</v>
      </c>
    </row>
    <row r="36" spans="1:54" x14ac:dyDescent="0.25">
      <c r="A36" t="s">
        <v>441</v>
      </c>
      <c r="B36">
        <v>34</v>
      </c>
      <c r="C36" t="s">
        <v>53</v>
      </c>
      <c r="D36">
        <v>1</v>
      </c>
      <c r="E36">
        <v>1</v>
      </c>
      <c r="F36">
        <v>1</v>
      </c>
      <c r="G36" t="s">
        <v>54</v>
      </c>
      <c r="K36" t="s">
        <v>56</v>
      </c>
      <c r="L36">
        <v>2</v>
      </c>
      <c r="N36">
        <v>1</v>
      </c>
      <c r="O36" t="s">
        <v>123</v>
      </c>
      <c r="P36" t="s">
        <v>124</v>
      </c>
      <c r="Q36" t="s">
        <v>126</v>
      </c>
      <c r="R36" t="s">
        <v>88</v>
      </c>
      <c r="S36" t="s">
        <v>45</v>
      </c>
      <c r="T36">
        <v>3</v>
      </c>
      <c r="V36">
        <v>2</v>
      </c>
      <c r="W36" t="s">
        <v>143</v>
      </c>
      <c r="X36" t="s">
        <v>92</v>
      </c>
      <c r="Y36" t="s">
        <v>93</v>
      </c>
      <c r="AA36" t="s">
        <v>48</v>
      </c>
      <c r="AB36">
        <v>2</v>
      </c>
      <c r="AD36">
        <v>1</v>
      </c>
      <c r="AE36" t="s">
        <v>129</v>
      </c>
      <c r="AF36" t="s">
        <v>84</v>
      </c>
      <c r="AG36" t="s">
        <v>130</v>
      </c>
      <c r="AI36" t="s">
        <v>43</v>
      </c>
      <c r="AJ36">
        <v>2</v>
      </c>
      <c r="AL36">
        <v>2</v>
      </c>
      <c r="AM36" t="s">
        <v>138</v>
      </c>
      <c r="AN36" t="s">
        <v>74</v>
      </c>
      <c r="AQ36" t="s">
        <v>38</v>
      </c>
      <c r="AR36">
        <v>3</v>
      </c>
      <c r="AS36">
        <v>1</v>
      </c>
      <c r="AT36">
        <v>1</v>
      </c>
      <c r="AU36" t="s">
        <v>39</v>
      </c>
      <c r="AV36" t="s">
        <v>40</v>
      </c>
      <c r="AW36" t="s">
        <v>41</v>
      </c>
      <c r="AX36" t="s">
        <v>42</v>
      </c>
      <c r="AY36">
        <v>20</v>
      </c>
      <c r="AZ36">
        <v>73</v>
      </c>
      <c r="BA36">
        <v>120</v>
      </c>
      <c r="BB36">
        <v>2</v>
      </c>
    </row>
    <row r="37" spans="1:54" x14ac:dyDescent="0.25">
      <c r="A37" t="s">
        <v>442</v>
      </c>
      <c r="B37">
        <v>35</v>
      </c>
      <c r="C37" t="s">
        <v>48</v>
      </c>
      <c r="D37">
        <v>1</v>
      </c>
      <c r="F37">
        <v>1</v>
      </c>
      <c r="G37" t="s">
        <v>49</v>
      </c>
      <c r="H37" t="s">
        <v>50</v>
      </c>
      <c r="I37" t="s">
        <v>130</v>
      </c>
      <c r="K37" t="s">
        <v>63</v>
      </c>
      <c r="L37">
        <v>3</v>
      </c>
      <c r="N37">
        <v>2</v>
      </c>
      <c r="O37" t="s">
        <v>103</v>
      </c>
      <c r="P37" t="s">
        <v>95</v>
      </c>
      <c r="Q37" t="s">
        <v>104</v>
      </c>
      <c r="R37" t="s">
        <v>152</v>
      </c>
      <c r="S37" t="s">
        <v>38</v>
      </c>
      <c r="T37">
        <v>1</v>
      </c>
      <c r="U37">
        <v>1</v>
      </c>
      <c r="V37">
        <v>2</v>
      </c>
      <c r="W37" t="s">
        <v>155</v>
      </c>
      <c r="X37" t="s">
        <v>40</v>
      </c>
      <c r="Y37" t="s">
        <v>157</v>
      </c>
      <c r="AA37" t="s">
        <v>53</v>
      </c>
      <c r="AB37">
        <v>2</v>
      </c>
      <c r="AC37">
        <v>3</v>
      </c>
      <c r="AD37">
        <v>3</v>
      </c>
      <c r="AE37" t="s">
        <v>114</v>
      </c>
      <c r="AF37" t="s">
        <v>116</v>
      </c>
      <c r="AG37" t="s">
        <v>117</v>
      </c>
      <c r="AH37" t="s">
        <v>118</v>
      </c>
      <c r="AI37" t="s">
        <v>56</v>
      </c>
      <c r="AJ37">
        <v>1</v>
      </c>
      <c r="AL37">
        <v>1</v>
      </c>
      <c r="AM37" t="s">
        <v>68</v>
      </c>
      <c r="AN37" t="s">
        <v>124</v>
      </c>
      <c r="AO37" t="s">
        <v>87</v>
      </c>
      <c r="AQ37" t="s">
        <v>45</v>
      </c>
      <c r="AR37">
        <v>3</v>
      </c>
      <c r="AT37">
        <v>2</v>
      </c>
      <c r="AU37" t="s">
        <v>143</v>
      </c>
      <c r="AV37" t="s">
        <v>144</v>
      </c>
      <c r="AW37" t="s">
        <v>93</v>
      </c>
      <c r="AY37">
        <v>26</v>
      </c>
      <c r="AZ37">
        <v>109</v>
      </c>
      <c r="BA37">
        <v>120</v>
      </c>
      <c r="BB37">
        <v>2</v>
      </c>
    </row>
    <row r="38" spans="1:54" x14ac:dyDescent="0.25">
      <c r="A38" t="s">
        <v>443</v>
      </c>
      <c r="B38">
        <v>36</v>
      </c>
      <c r="C38" t="s">
        <v>53</v>
      </c>
      <c r="D38">
        <v>3</v>
      </c>
      <c r="E38">
        <v>1</v>
      </c>
      <c r="F38">
        <v>1</v>
      </c>
      <c r="G38" t="s">
        <v>54</v>
      </c>
      <c r="K38" t="s">
        <v>56</v>
      </c>
      <c r="L38">
        <v>2</v>
      </c>
      <c r="N38">
        <v>2</v>
      </c>
      <c r="O38" t="s">
        <v>68</v>
      </c>
      <c r="P38" t="s">
        <v>124</v>
      </c>
      <c r="Q38" t="s">
        <v>87</v>
      </c>
      <c r="R38" t="s">
        <v>88</v>
      </c>
      <c r="S38" t="s">
        <v>45</v>
      </c>
      <c r="T38">
        <v>1</v>
      </c>
      <c r="V38">
        <v>1</v>
      </c>
      <c r="W38" t="s">
        <v>143</v>
      </c>
      <c r="X38" t="s">
        <v>92</v>
      </c>
      <c r="Y38" t="s">
        <v>102</v>
      </c>
      <c r="Z38" t="s">
        <v>146</v>
      </c>
      <c r="AA38" t="s">
        <v>33</v>
      </c>
      <c r="AB38">
        <v>1</v>
      </c>
      <c r="AD38">
        <v>1</v>
      </c>
      <c r="AE38" t="s">
        <v>34</v>
      </c>
      <c r="AF38" t="s">
        <v>66</v>
      </c>
      <c r="AI38" t="s">
        <v>43</v>
      </c>
      <c r="AJ38">
        <v>2</v>
      </c>
      <c r="AL38">
        <v>1</v>
      </c>
      <c r="AM38" t="s">
        <v>73</v>
      </c>
      <c r="AN38" t="s">
        <v>139</v>
      </c>
      <c r="AO38" t="s">
        <v>75</v>
      </c>
      <c r="AQ38" t="s">
        <v>63</v>
      </c>
      <c r="AR38">
        <v>1</v>
      </c>
      <c r="AT38">
        <v>1</v>
      </c>
      <c r="AU38" t="s">
        <v>148</v>
      </c>
      <c r="AY38">
        <v>14</v>
      </c>
      <c r="AZ38">
        <v>64</v>
      </c>
      <c r="BA38">
        <v>120</v>
      </c>
      <c r="BB38">
        <v>2</v>
      </c>
    </row>
    <row r="39" spans="1:54" x14ac:dyDescent="0.25">
      <c r="A39" t="s">
        <v>444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H39" t="s">
        <v>55</v>
      </c>
      <c r="K39" t="s">
        <v>56</v>
      </c>
      <c r="L39">
        <v>3</v>
      </c>
      <c r="N39">
        <v>1</v>
      </c>
      <c r="O39" t="s">
        <v>123</v>
      </c>
      <c r="P39" t="s">
        <v>69</v>
      </c>
      <c r="S39" t="s">
        <v>45</v>
      </c>
      <c r="T39">
        <v>2</v>
      </c>
      <c r="V39">
        <v>1</v>
      </c>
      <c r="W39" t="s">
        <v>143</v>
      </c>
      <c r="AA39" t="s">
        <v>33</v>
      </c>
      <c r="AB39">
        <v>2</v>
      </c>
      <c r="AD39">
        <v>1</v>
      </c>
      <c r="AE39" t="s">
        <v>34</v>
      </c>
      <c r="AI39" t="s">
        <v>43</v>
      </c>
      <c r="AJ39">
        <v>1</v>
      </c>
      <c r="AL39">
        <v>1</v>
      </c>
      <c r="AM39" t="s">
        <v>138</v>
      </c>
      <c r="AQ39" t="s">
        <v>38</v>
      </c>
      <c r="AR39">
        <v>1</v>
      </c>
      <c r="AS39">
        <v>1</v>
      </c>
      <c r="AT39">
        <v>1</v>
      </c>
      <c r="AU39" t="s">
        <v>155</v>
      </c>
      <c r="AV39" t="s">
        <v>96</v>
      </c>
      <c r="AW39" t="s">
        <v>157</v>
      </c>
      <c r="AY39">
        <v>9</v>
      </c>
      <c r="AZ39">
        <v>44</v>
      </c>
      <c r="BA39">
        <v>120</v>
      </c>
      <c r="BB39">
        <v>2</v>
      </c>
    </row>
    <row r="40" spans="1:54" x14ac:dyDescent="0.25">
      <c r="A40" t="s">
        <v>445</v>
      </c>
      <c r="B40">
        <v>38</v>
      </c>
      <c r="C40" t="s">
        <v>53</v>
      </c>
      <c r="D40">
        <v>2</v>
      </c>
      <c r="E40">
        <v>1</v>
      </c>
      <c r="F40">
        <v>2</v>
      </c>
      <c r="G40" t="s">
        <v>54</v>
      </c>
      <c r="H40" t="s">
        <v>83</v>
      </c>
      <c r="I40" t="s">
        <v>97</v>
      </c>
      <c r="K40" t="s">
        <v>56</v>
      </c>
      <c r="L40">
        <v>2</v>
      </c>
      <c r="N40">
        <v>1</v>
      </c>
      <c r="O40" t="s">
        <v>68</v>
      </c>
      <c r="S40" t="s">
        <v>45</v>
      </c>
      <c r="T40">
        <v>3</v>
      </c>
      <c r="V40">
        <v>1</v>
      </c>
      <c r="W40" t="s">
        <v>47</v>
      </c>
      <c r="AA40" t="s">
        <v>33</v>
      </c>
      <c r="AB40">
        <v>3</v>
      </c>
      <c r="AD40">
        <v>3</v>
      </c>
      <c r="AE40" t="s">
        <v>34</v>
      </c>
      <c r="AF40" t="s">
        <v>35</v>
      </c>
      <c r="AI40" t="s">
        <v>63</v>
      </c>
      <c r="AJ40">
        <v>1</v>
      </c>
      <c r="AL40">
        <v>1</v>
      </c>
      <c r="AM40" t="s">
        <v>72</v>
      </c>
      <c r="AQ40" t="s">
        <v>38</v>
      </c>
      <c r="AR40">
        <v>1</v>
      </c>
      <c r="AS40">
        <v>1</v>
      </c>
      <c r="AT40">
        <v>2</v>
      </c>
      <c r="AU40" t="s">
        <v>39</v>
      </c>
      <c r="AV40" t="s">
        <v>96</v>
      </c>
      <c r="AW40" t="s">
        <v>156</v>
      </c>
      <c r="AY40">
        <v>15</v>
      </c>
      <c r="AZ40">
        <v>56</v>
      </c>
      <c r="BA40">
        <v>120</v>
      </c>
      <c r="BB40">
        <v>2</v>
      </c>
    </row>
    <row r="41" spans="1:54" x14ac:dyDescent="0.25">
      <c r="A41" t="s">
        <v>446</v>
      </c>
      <c r="B41">
        <v>39</v>
      </c>
      <c r="C41" t="s">
        <v>53</v>
      </c>
      <c r="D41">
        <v>1</v>
      </c>
      <c r="E41">
        <v>1</v>
      </c>
      <c r="F41">
        <v>2</v>
      </c>
      <c r="G41" t="s">
        <v>54</v>
      </c>
      <c r="H41" t="s">
        <v>83</v>
      </c>
      <c r="I41" t="s">
        <v>117</v>
      </c>
      <c r="J41" t="s">
        <v>118</v>
      </c>
      <c r="K41" t="s">
        <v>56</v>
      </c>
      <c r="L41">
        <v>1</v>
      </c>
      <c r="N41">
        <v>1</v>
      </c>
      <c r="O41" t="s">
        <v>68</v>
      </c>
      <c r="P41" t="s">
        <v>124</v>
      </c>
      <c r="S41" t="s">
        <v>45</v>
      </c>
      <c r="T41">
        <v>3</v>
      </c>
      <c r="V41">
        <v>1</v>
      </c>
      <c r="W41" t="s">
        <v>143</v>
      </c>
      <c r="X41" t="s">
        <v>92</v>
      </c>
      <c r="Y41" t="s">
        <v>102</v>
      </c>
      <c r="AA41" t="s">
        <v>43</v>
      </c>
      <c r="AB41">
        <v>2</v>
      </c>
      <c r="AD41">
        <v>3</v>
      </c>
      <c r="AE41" t="s">
        <v>44</v>
      </c>
      <c r="AF41" t="s">
        <v>139</v>
      </c>
      <c r="AG41" t="s">
        <v>75</v>
      </c>
      <c r="AI41" t="s">
        <v>63</v>
      </c>
      <c r="AJ41">
        <v>3</v>
      </c>
      <c r="AL41">
        <v>2</v>
      </c>
      <c r="AM41" t="s">
        <v>103</v>
      </c>
      <c r="AQ41" t="s">
        <v>38</v>
      </c>
      <c r="AR41">
        <v>1</v>
      </c>
      <c r="AS41">
        <v>1</v>
      </c>
      <c r="AT41">
        <v>1</v>
      </c>
      <c r="AU41" t="s">
        <v>155</v>
      </c>
      <c r="AV41" t="s">
        <v>40</v>
      </c>
      <c r="AY41">
        <v>18</v>
      </c>
      <c r="AZ41">
        <v>74</v>
      </c>
      <c r="BA41">
        <v>120</v>
      </c>
      <c r="BB41">
        <v>2</v>
      </c>
    </row>
    <row r="42" spans="1:54" x14ac:dyDescent="0.25">
      <c r="A42" t="s">
        <v>447</v>
      </c>
      <c r="B42">
        <v>40</v>
      </c>
      <c r="C42" t="s">
        <v>48</v>
      </c>
      <c r="D42">
        <v>1</v>
      </c>
      <c r="F42">
        <v>1</v>
      </c>
      <c r="G42" t="s">
        <v>49</v>
      </c>
      <c r="K42" t="s">
        <v>33</v>
      </c>
      <c r="L42">
        <v>3</v>
      </c>
      <c r="N42">
        <v>2</v>
      </c>
      <c r="O42" t="s">
        <v>65</v>
      </c>
      <c r="P42" t="s">
        <v>35</v>
      </c>
      <c r="Q42" t="s">
        <v>134</v>
      </c>
      <c r="R42" t="s">
        <v>136</v>
      </c>
      <c r="S42" t="s">
        <v>43</v>
      </c>
      <c r="T42">
        <v>2</v>
      </c>
      <c r="V42">
        <v>3</v>
      </c>
      <c r="W42" t="s">
        <v>138</v>
      </c>
      <c r="X42" t="s">
        <v>74</v>
      </c>
      <c r="Y42" t="s">
        <v>140</v>
      </c>
      <c r="Z42" t="s">
        <v>101</v>
      </c>
      <c r="AA42" t="s">
        <v>53</v>
      </c>
      <c r="AB42">
        <v>2</v>
      </c>
      <c r="AC42">
        <v>2</v>
      </c>
      <c r="AD42">
        <v>3</v>
      </c>
      <c r="AE42" t="s">
        <v>54</v>
      </c>
      <c r="AF42" t="s">
        <v>83</v>
      </c>
      <c r="AG42" t="s">
        <v>97</v>
      </c>
      <c r="AI42" t="s">
        <v>56</v>
      </c>
      <c r="AJ42">
        <v>2</v>
      </c>
      <c r="AL42">
        <v>2</v>
      </c>
      <c r="AM42" t="s">
        <v>68</v>
      </c>
      <c r="AQ42" t="s">
        <v>63</v>
      </c>
      <c r="AR42">
        <v>1</v>
      </c>
      <c r="AT42">
        <v>1</v>
      </c>
      <c r="AU42" t="s">
        <v>148</v>
      </c>
      <c r="AV42" t="s">
        <v>95</v>
      </c>
      <c r="AY42">
        <v>21</v>
      </c>
      <c r="AZ42">
        <v>67</v>
      </c>
      <c r="BA42">
        <v>120</v>
      </c>
      <c r="BB42">
        <v>2</v>
      </c>
    </row>
    <row r="43" spans="1:54" x14ac:dyDescent="0.25">
      <c r="A43" t="s">
        <v>448</v>
      </c>
      <c r="B43">
        <v>41</v>
      </c>
      <c r="C43" t="s">
        <v>53</v>
      </c>
      <c r="D43">
        <v>2</v>
      </c>
      <c r="E43">
        <v>2</v>
      </c>
      <c r="F43">
        <v>1</v>
      </c>
      <c r="G43" t="s">
        <v>114</v>
      </c>
      <c r="H43" t="s">
        <v>55</v>
      </c>
      <c r="I43" t="s">
        <v>97</v>
      </c>
      <c r="J43" t="s">
        <v>119</v>
      </c>
      <c r="K43" t="s">
        <v>56</v>
      </c>
      <c r="L43">
        <v>1</v>
      </c>
      <c r="N43">
        <v>3</v>
      </c>
      <c r="O43" t="s">
        <v>68</v>
      </c>
      <c r="S43" t="s">
        <v>63</v>
      </c>
      <c r="T43">
        <v>1</v>
      </c>
      <c r="V43">
        <v>1</v>
      </c>
      <c r="W43" t="s">
        <v>148</v>
      </c>
      <c r="AA43" t="s">
        <v>48</v>
      </c>
      <c r="AB43">
        <v>1</v>
      </c>
      <c r="AD43">
        <v>1</v>
      </c>
      <c r="AE43" t="s">
        <v>49</v>
      </c>
      <c r="AF43" t="s">
        <v>50</v>
      </c>
      <c r="AI43" t="s">
        <v>33</v>
      </c>
      <c r="AJ43">
        <v>3</v>
      </c>
      <c r="AL43">
        <v>2</v>
      </c>
      <c r="AM43" t="s">
        <v>46</v>
      </c>
      <c r="AN43" t="s">
        <v>35</v>
      </c>
      <c r="AO43" t="s">
        <v>134</v>
      </c>
      <c r="AP43" t="s">
        <v>136</v>
      </c>
      <c r="AQ43" t="s">
        <v>45</v>
      </c>
      <c r="AR43">
        <v>3</v>
      </c>
      <c r="AT43">
        <v>3</v>
      </c>
      <c r="AU43" t="s">
        <v>143</v>
      </c>
      <c r="AV43" t="s">
        <v>76</v>
      </c>
      <c r="AY43">
        <v>19</v>
      </c>
      <c r="AZ43">
        <v>64</v>
      </c>
      <c r="BA43">
        <v>120</v>
      </c>
      <c r="BB43">
        <v>2</v>
      </c>
    </row>
    <row r="44" spans="1:54" x14ac:dyDescent="0.25">
      <c r="A44" t="s">
        <v>449</v>
      </c>
      <c r="B44">
        <v>42</v>
      </c>
      <c r="C44" t="s">
        <v>48</v>
      </c>
      <c r="D44">
        <v>2</v>
      </c>
      <c r="F44">
        <v>1</v>
      </c>
      <c r="G44" t="s">
        <v>129</v>
      </c>
      <c r="H44" t="s">
        <v>71</v>
      </c>
      <c r="I44" t="s">
        <v>130</v>
      </c>
      <c r="J44" t="s">
        <v>52</v>
      </c>
      <c r="K44" t="s">
        <v>33</v>
      </c>
      <c r="L44">
        <v>2</v>
      </c>
      <c r="N44">
        <v>1</v>
      </c>
      <c r="O44" t="s">
        <v>46</v>
      </c>
      <c r="P44" t="s">
        <v>66</v>
      </c>
      <c r="Q44" t="s">
        <v>36</v>
      </c>
      <c r="R44" t="s">
        <v>37</v>
      </c>
      <c r="S44" t="s">
        <v>38</v>
      </c>
      <c r="T44">
        <v>2</v>
      </c>
      <c r="U44">
        <v>1</v>
      </c>
      <c r="V44">
        <v>1</v>
      </c>
      <c r="W44" t="s">
        <v>155</v>
      </c>
      <c r="AA44" t="s">
        <v>53</v>
      </c>
      <c r="AB44">
        <v>3</v>
      </c>
      <c r="AC44">
        <v>1</v>
      </c>
      <c r="AD44">
        <v>1</v>
      </c>
      <c r="AE44" t="s">
        <v>54</v>
      </c>
      <c r="AI44" t="s">
        <v>56</v>
      </c>
      <c r="AJ44">
        <v>1</v>
      </c>
      <c r="AL44">
        <v>1</v>
      </c>
      <c r="AM44" t="s">
        <v>123</v>
      </c>
      <c r="AN44" t="s">
        <v>124</v>
      </c>
      <c r="AO44" t="s">
        <v>87</v>
      </c>
      <c r="AP44" t="s">
        <v>88</v>
      </c>
      <c r="AQ44" t="s">
        <v>63</v>
      </c>
      <c r="AR44">
        <v>1</v>
      </c>
      <c r="AT44">
        <v>1</v>
      </c>
      <c r="AU44" t="s">
        <v>148</v>
      </c>
      <c r="AV44" t="s">
        <v>149</v>
      </c>
      <c r="AW44" t="s">
        <v>151</v>
      </c>
      <c r="AY44">
        <v>16</v>
      </c>
      <c r="AZ44">
        <v>66</v>
      </c>
      <c r="BA44">
        <v>120</v>
      </c>
      <c r="BB44">
        <v>2</v>
      </c>
    </row>
    <row r="45" spans="1:54" x14ac:dyDescent="0.25">
      <c r="A45" t="s">
        <v>450</v>
      </c>
      <c r="B45">
        <v>43</v>
      </c>
      <c r="C45" t="s">
        <v>53</v>
      </c>
      <c r="D45">
        <v>2</v>
      </c>
      <c r="E45">
        <v>1</v>
      </c>
      <c r="F45">
        <v>2</v>
      </c>
      <c r="G45" t="s">
        <v>114</v>
      </c>
      <c r="H45" t="s">
        <v>83</v>
      </c>
      <c r="I45" t="s">
        <v>117</v>
      </c>
      <c r="K45" t="s">
        <v>56</v>
      </c>
      <c r="L45">
        <v>1</v>
      </c>
      <c r="N45">
        <v>2</v>
      </c>
      <c r="O45" t="s">
        <v>123</v>
      </c>
      <c r="P45" t="s">
        <v>124</v>
      </c>
      <c r="Q45" t="s">
        <v>126</v>
      </c>
      <c r="R45" t="s">
        <v>88</v>
      </c>
      <c r="S45" t="s">
        <v>63</v>
      </c>
      <c r="T45">
        <v>2</v>
      </c>
      <c r="V45">
        <v>2</v>
      </c>
      <c r="W45" t="s">
        <v>148</v>
      </c>
      <c r="X45" t="s">
        <v>95</v>
      </c>
      <c r="Y45" t="s">
        <v>104</v>
      </c>
      <c r="Z45" t="s">
        <v>152</v>
      </c>
      <c r="AA45" t="s">
        <v>48</v>
      </c>
      <c r="AB45">
        <v>1</v>
      </c>
      <c r="AD45">
        <v>1</v>
      </c>
      <c r="AE45" t="s">
        <v>49</v>
      </c>
      <c r="AF45" t="s">
        <v>84</v>
      </c>
      <c r="AG45" t="s">
        <v>90</v>
      </c>
      <c r="AH45" t="s">
        <v>52</v>
      </c>
      <c r="AI45" t="s">
        <v>43</v>
      </c>
      <c r="AJ45">
        <v>2</v>
      </c>
      <c r="AL45">
        <v>3</v>
      </c>
      <c r="AM45" t="s">
        <v>73</v>
      </c>
      <c r="AN45" t="s">
        <v>139</v>
      </c>
      <c r="AO45" t="s">
        <v>140</v>
      </c>
      <c r="AP45" t="s">
        <v>101</v>
      </c>
      <c r="AQ45" t="s">
        <v>45</v>
      </c>
      <c r="AR45">
        <v>2</v>
      </c>
      <c r="AT45">
        <v>1</v>
      </c>
      <c r="AU45" t="s">
        <v>143</v>
      </c>
      <c r="AY45">
        <v>23</v>
      </c>
      <c r="AZ45">
        <v>84</v>
      </c>
      <c r="BA45">
        <v>120</v>
      </c>
      <c r="BB45">
        <v>2</v>
      </c>
    </row>
    <row r="46" spans="1:54" x14ac:dyDescent="0.25">
      <c r="A46" t="s">
        <v>451</v>
      </c>
      <c r="B46">
        <v>44</v>
      </c>
      <c r="C46" t="s">
        <v>48</v>
      </c>
      <c r="D46">
        <v>1</v>
      </c>
      <c r="F46">
        <v>1</v>
      </c>
      <c r="G46" t="s">
        <v>49</v>
      </c>
      <c r="H46" t="s">
        <v>84</v>
      </c>
      <c r="I46" t="s">
        <v>90</v>
      </c>
      <c r="J46" t="s">
        <v>52</v>
      </c>
      <c r="K46" t="s">
        <v>43</v>
      </c>
      <c r="L46">
        <v>3</v>
      </c>
      <c r="N46">
        <v>3</v>
      </c>
      <c r="O46" t="s">
        <v>44</v>
      </c>
      <c r="P46" t="s">
        <v>74</v>
      </c>
      <c r="Q46" t="s">
        <v>75</v>
      </c>
      <c r="R46" t="s">
        <v>142</v>
      </c>
      <c r="S46" t="s">
        <v>38</v>
      </c>
      <c r="T46">
        <v>1</v>
      </c>
      <c r="U46">
        <v>1</v>
      </c>
      <c r="V46">
        <v>1</v>
      </c>
      <c r="W46" t="s">
        <v>155</v>
      </c>
      <c r="AA46" t="s">
        <v>53</v>
      </c>
      <c r="AB46">
        <v>3</v>
      </c>
      <c r="AC46">
        <v>1</v>
      </c>
      <c r="AD46">
        <v>3</v>
      </c>
      <c r="AE46" t="s">
        <v>114</v>
      </c>
      <c r="AF46" t="s">
        <v>83</v>
      </c>
      <c r="AG46" t="s">
        <v>105</v>
      </c>
      <c r="AH46" t="s">
        <v>98</v>
      </c>
      <c r="AI46" t="s">
        <v>56</v>
      </c>
      <c r="AJ46">
        <v>1</v>
      </c>
      <c r="AL46">
        <v>2</v>
      </c>
      <c r="AM46" t="s">
        <v>123</v>
      </c>
      <c r="AN46" t="s">
        <v>69</v>
      </c>
      <c r="AQ46" t="s">
        <v>63</v>
      </c>
      <c r="AR46">
        <v>1</v>
      </c>
      <c r="AT46">
        <v>1</v>
      </c>
      <c r="AU46" t="s">
        <v>148</v>
      </c>
      <c r="AY46">
        <v>19</v>
      </c>
      <c r="AZ46">
        <v>88</v>
      </c>
      <c r="BA46">
        <v>120</v>
      </c>
      <c r="BB46">
        <v>2</v>
      </c>
    </row>
    <row r="47" spans="1:54" x14ac:dyDescent="0.25">
      <c r="A47" t="s">
        <v>452</v>
      </c>
      <c r="B47">
        <v>45</v>
      </c>
      <c r="C47" t="s">
        <v>53</v>
      </c>
      <c r="D47">
        <v>1</v>
      </c>
      <c r="E47">
        <v>1</v>
      </c>
      <c r="F47">
        <v>3</v>
      </c>
      <c r="G47" t="s">
        <v>54</v>
      </c>
      <c r="H47" t="s">
        <v>55</v>
      </c>
      <c r="K47" t="s">
        <v>56</v>
      </c>
      <c r="L47">
        <v>2</v>
      </c>
      <c r="N47">
        <v>1</v>
      </c>
      <c r="O47" t="s">
        <v>57</v>
      </c>
      <c r="P47" t="s">
        <v>124</v>
      </c>
      <c r="Q47" t="s">
        <v>87</v>
      </c>
      <c r="R47" t="s">
        <v>128</v>
      </c>
      <c r="S47" t="s">
        <v>63</v>
      </c>
      <c r="T47">
        <v>2</v>
      </c>
      <c r="V47">
        <v>1</v>
      </c>
      <c r="W47" t="s">
        <v>72</v>
      </c>
      <c r="AA47" t="s">
        <v>48</v>
      </c>
      <c r="AB47">
        <v>3</v>
      </c>
      <c r="AD47">
        <v>1</v>
      </c>
      <c r="AE47" t="s">
        <v>49</v>
      </c>
      <c r="AI47" t="s">
        <v>45</v>
      </c>
      <c r="AJ47">
        <v>2</v>
      </c>
      <c r="AL47">
        <v>1</v>
      </c>
      <c r="AM47" t="s">
        <v>143</v>
      </c>
      <c r="AQ47" t="s">
        <v>38</v>
      </c>
      <c r="AR47">
        <v>3</v>
      </c>
      <c r="AS47">
        <v>1</v>
      </c>
      <c r="AT47">
        <v>3</v>
      </c>
      <c r="AU47" t="s">
        <v>39</v>
      </c>
      <c r="AV47" t="s">
        <v>96</v>
      </c>
      <c r="AW47" t="s">
        <v>157</v>
      </c>
      <c r="AX47" t="s">
        <v>158</v>
      </c>
      <c r="AY47">
        <v>18</v>
      </c>
      <c r="AZ47">
        <v>60</v>
      </c>
      <c r="BA47">
        <v>120</v>
      </c>
      <c r="BB47">
        <v>2</v>
      </c>
    </row>
    <row r="48" spans="1:54" x14ac:dyDescent="0.25">
      <c r="A48" t="s">
        <v>453</v>
      </c>
      <c r="B48">
        <v>46</v>
      </c>
      <c r="C48" t="s">
        <v>53</v>
      </c>
      <c r="D48">
        <v>2</v>
      </c>
      <c r="E48">
        <v>3</v>
      </c>
      <c r="F48">
        <v>3</v>
      </c>
      <c r="G48" t="s">
        <v>54</v>
      </c>
      <c r="H48" t="s">
        <v>55</v>
      </c>
      <c r="K48" t="s">
        <v>56</v>
      </c>
      <c r="L48">
        <v>1</v>
      </c>
      <c r="N48">
        <v>1</v>
      </c>
      <c r="O48" t="s">
        <v>68</v>
      </c>
      <c r="P48" t="s">
        <v>124</v>
      </c>
      <c r="S48" t="s">
        <v>63</v>
      </c>
      <c r="T48">
        <v>2</v>
      </c>
      <c r="V48">
        <v>1</v>
      </c>
      <c r="W48" t="s">
        <v>72</v>
      </c>
      <c r="X48" t="s">
        <v>149</v>
      </c>
      <c r="AA48" t="s">
        <v>33</v>
      </c>
      <c r="AB48">
        <v>3</v>
      </c>
      <c r="AD48">
        <v>1</v>
      </c>
      <c r="AE48" t="s">
        <v>65</v>
      </c>
      <c r="AF48" t="s">
        <v>35</v>
      </c>
      <c r="AG48" t="s">
        <v>134</v>
      </c>
      <c r="AI48" t="s">
        <v>43</v>
      </c>
      <c r="AJ48">
        <v>1</v>
      </c>
      <c r="AL48">
        <v>1</v>
      </c>
      <c r="AM48" t="s">
        <v>73</v>
      </c>
      <c r="AN48" t="s">
        <v>74</v>
      </c>
      <c r="AO48" t="s">
        <v>75</v>
      </c>
      <c r="AQ48" t="s">
        <v>45</v>
      </c>
      <c r="AR48">
        <v>3</v>
      </c>
      <c r="AT48">
        <v>2</v>
      </c>
      <c r="AU48" t="s">
        <v>143</v>
      </c>
      <c r="AV48" t="s">
        <v>92</v>
      </c>
      <c r="AW48" t="s">
        <v>93</v>
      </c>
      <c r="AX48" t="s">
        <v>147</v>
      </c>
      <c r="AY48">
        <v>21</v>
      </c>
      <c r="AZ48">
        <v>56</v>
      </c>
      <c r="BA48">
        <v>120</v>
      </c>
      <c r="BB48">
        <v>2</v>
      </c>
    </row>
    <row r="49" spans="1:54" x14ac:dyDescent="0.25">
      <c r="A49" t="s">
        <v>454</v>
      </c>
      <c r="B49">
        <v>47</v>
      </c>
      <c r="C49" t="s">
        <v>53</v>
      </c>
      <c r="D49">
        <v>2</v>
      </c>
      <c r="E49">
        <v>1</v>
      </c>
      <c r="F49">
        <v>1</v>
      </c>
      <c r="G49" t="s">
        <v>54</v>
      </c>
      <c r="H49" t="s">
        <v>83</v>
      </c>
      <c r="K49" t="s">
        <v>56</v>
      </c>
      <c r="L49">
        <v>1</v>
      </c>
      <c r="N49">
        <v>1</v>
      </c>
      <c r="O49" t="s">
        <v>123</v>
      </c>
      <c r="P49" t="s">
        <v>69</v>
      </c>
      <c r="S49" t="s">
        <v>63</v>
      </c>
      <c r="T49">
        <v>3</v>
      </c>
      <c r="V49">
        <v>3</v>
      </c>
      <c r="W49" t="s">
        <v>148</v>
      </c>
      <c r="X49" t="s">
        <v>149</v>
      </c>
      <c r="Y49" t="s">
        <v>104</v>
      </c>
      <c r="Z49" t="s">
        <v>153</v>
      </c>
      <c r="AA49" t="s">
        <v>33</v>
      </c>
      <c r="AB49">
        <v>2</v>
      </c>
      <c r="AD49">
        <v>1</v>
      </c>
      <c r="AE49" t="s">
        <v>34</v>
      </c>
      <c r="AF49" t="s">
        <v>35</v>
      </c>
      <c r="AI49" t="s">
        <v>43</v>
      </c>
      <c r="AJ49">
        <v>3</v>
      </c>
      <c r="AL49">
        <v>3</v>
      </c>
      <c r="AM49" t="s">
        <v>138</v>
      </c>
      <c r="AN49" t="s">
        <v>99</v>
      </c>
      <c r="AO49" t="s">
        <v>140</v>
      </c>
      <c r="AP49" t="s">
        <v>142</v>
      </c>
      <c r="AQ49" t="s">
        <v>38</v>
      </c>
      <c r="AR49">
        <v>1</v>
      </c>
      <c r="AS49">
        <v>1</v>
      </c>
      <c r="AT49">
        <v>1</v>
      </c>
      <c r="AU49" t="s">
        <v>155</v>
      </c>
      <c r="AV49" t="s">
        <v>40</v>
      </c>
      <c r="AY49">
        <v>20</v>
      </c>
      <c r="AZ49">
        <v>58</v>
      </c>
      <c r="BA49">
        <v>120</v>
      </c>
      <c r="BB49">
        <v>2</v>
      </c>
    </row>
    <row r="50" spans="1:54" x14ac:dyDescent="0.25">
      <c r="A50" t="s">
        <v>455</v>
      </c>
      <c r="B50">
        <v>48</v>
      </c>
      <c r="C50" t="s">
        <v>33</v>
      </c>
      <c r="D50">
        <v>2</v>
      </c>
      <c r="F50">
        <v>1</v>
      </c>
      <c r="G50" t="s">
        <v>34</v>
      </c>
      <c r="H50" t="s">
        <v>133</v>
      </c>
      <c r="I50" t="s">
        <v>36</v>
      </c>
      <c r="K50" t="s">
        <v>45</v>
      </c>
      <c r="L50">
        <v>3</v>
      </c>
      <c r="N50">
        <v>1</v>
      </c>
      <c r="O50" t="s">
        <v>143</v>
      </c>
      <c r="S50" t="s">
        <v>38</v>
      </c>
      <c r="T50">
        <v>1</v>
      </c>
      <c r="U50">
        <v>1</v>
      </c>
      <c r="V50">
        <v>1</v>
      </c>
      <c r="W50" t="s">
        <v>155</v>
      </c>
      <c r="X50" t="s">
        <v>40</v>
      </c>
      <c r="AA50" t="s">
        <v>53</v>
      </c>
      <c r="AB50">
        <v>1</v>
      </c>
      <c r="AC50">
        <v>1</v>
      </c>
      <c r="AD50">
        <v>2</v>
      </c>
      <c r="AE50" t="s">
        <v>54</v>
      </c>
      <c r="AF50" t="s">
        <v>55</v>
      </c>
      <c r="AG50" t="s">
        <v>97</v>
      </c>
      <c r="AI50" t="s">
        <v>56</v>
      </c>
      <c r="AJ50">
        <v>2</v>
      </c>
      <c r="AL50">
        <v>1</v>
      </c>
      <c r="AM50" t="s">
        <v>123</v>
      </c>
      <c r="AQ50" t="s">
        <v>63</v>
      </c>
      <c r="AR50">
        <v>1</v>
      </c>
      <c r="AT50">
        <v>1</v>
      </c>
      <c r="AU50" t="s">
        <v>72</v>
      </c>
      <c r="AV50" t="s">
        <v>95</v>
      </c>
      <c r="AY50">
        <v>11</v>
      </c>
      <c r="AZ50">
        <v>52</v>
      </c>
      <c r="BA50">
        <v>120</v>
      </c>
      <c r="BB50">
        <v>2</v>
      </c>
    </row>
    <row r="51" spans="1:54" x14ac:dyDescent="0.25">
      <c r="A51" t="s">
        <v>456</v>
      </c>
      <c r="B51">
        <v>49</v>
      </c>
      <c r="C51" t="s">
        <v>53</v>
      </c>
      <c r="D51">
        <v>2</v>
      </c>
      <c r="E51">
        <v>3</v>
      </c>
      <c r="F51">
        <v>3</v>
      </c>
      <c r="G51" t="s">
        <v>114</v>
      </c>
      <c r="H51" t="s">
        <v>83</v>
      </c>
      <c r="I51" t="s">
        <v>105</v>
      </c>
      <c r="J51" t="s">
        <v>118</v>
      </c>
      <c r="K51" t="s">
        <v>56</v>
      </c>
      <c r="L51">
        <v>2</v>
      </c>
      <c r="N51">
        <v>1</v>
      </c>
      <c r="O51" t="s">
        <v>57</v>
      </c>
      <c r="P51" t="s">
        <v>125</v>
      </c>
      <c r="S51" t="s">
        <v>63</v>
      </c>
      <c r="T51">
        <v>1</v>
      </c>
      <c r="V51">
        <v>2</v>
      </c>
      <c r="W51" t="s">
        <v>148</v>
      </c>
      <c r="AA51" t="s">
        <v>43</v>
      </c>
      <c r="AB51">
        <v>3</v>
      </c>
      <c r="AD51">
        <v>3</v>
      </c>
      <c r="AE51" t="s">
        <v>73</v>
      </c>
      <c r="AF51" t="s">
        <v>139</v>
      </c>
      <c r="AG51" t="s">
        <v>75</v>
      </c>
      <c r="AH51" t="s">
        <v>141</v>
      </c>
      <c r="AI51" t="s">
        <v>45</v>
      </c>
      <c r="AJ51">
        <v>3</v>
      </c>
      <c r="AL51">
        <v>3</v>
      </c>
      <c r="AM51" t="s">
        <v>86</v>
      </c>
      <c r="AN51" t="s">
        <v>76</v>
      </c>
      <c r="AQ51" t="s">
        <v>38</v>
      </c>
      <c r="AR51">
        <v>1</v>
      </c>
      <c r="AS51">
        <v>3</v>
      </c>
      <c r="AT51">
        <v>2</v>
      </c>
      <c r="AU51" t="s">
        <v>67</v>
      </c>
      <c r="AV51" t="s">
        <v>40</v>
      </c>
      <c r="AY51">
        <v>28</v>
      </c>
      <c r="AZ51">
        <v>96</v>
      </c>
      <c r="BA51">
        <v>120</v>
      </c>
      <c r="BB51">
        <v>2</v>
      </c>
    </row>
    <row r="52" spans="1:54" x14ac:dyDescent="0.25">
      <c r="A52" t="s">
        <v>457</v>
      </c>
      <c r="B52">
        <v>50</v>
      </c>
      <c r="C52" t="s">
        <v>53</v>
      </c>
      <c r="D52">
        <v>2</v>
      </c>
      <c r="E52">
        <v>2</v>
      </c>
      <c r="F52">
        <v>1</v>
      </c>
      <c r="G52" t="s">
        <v>114</v>
      </c>
      <c r="H52" t="s">
        <v>55</v>
      </c>
      <c r="I52" t="s">
        <v>105</v>
      </c>
      <c r="J52" t="s">
        <v>118</v>
      </c>
      <c r="K52" t="s">
        <v>56</v>
      </c>
      <c r="L52">
        <v>2</v>
      </c>
      <c r="N52">
        <v>2</v>
      </c>
      <c r="O52" t="s">
        <v>123</v>
      </c>
      <c r="P52" t="s">
        <v>69</v>
      </c>
      <c r="Q52" t="s">
        <v>87</v>
      </c>
      <c r="R52" t="s">
        <v>88</v>
      </c>
      <c r="S52" t="s">
        <v>38</v>
      </c>
      <c r="T52">
        <v>1</v>
      </c>
      <c r="U52">
        <v>2</v>
      </c>
      <c r="V52">
        <v>2</v>
      </c>
      <c r="W52" t="s">
        <v>67</v>
      </c>
      <c r="X52" t="s">
        <v>96</v>
      </c>
      <c r="AA52" t="s">
        <v>48</v>
      </c>
      <c r="AB52">
        <v>1</v>
      </c>
      <c r="AD52">
        <v>1</v>
      </c>
      <c r="AE52" t="s">
        <v>129</v>
      </c>
      <c r="AF52" t="s">
        <v>84</v>
      </c>
      <c r="AG52" t="s">
        <v>130</v>
      </c>
      <c r="AI52" t="s">
        <v>33</v>
      </c>
      <c r="AJ52">
        <v>2</v>
      </c>
      <c r="AL52">
        <v>2</v>
      </c>
      <c r="AM52" t="s">
        <v>65</v>
      </c>
      <c r="AN52" t="s">
        <v>35</v>
      </c>
      <c r="AO52" t="s">
        <v>135</v>
      </c>
      <c r="AQ52" t="s">
        <v>43</v>
      </c>
      <c r="AR52">
        <v>2</v>
      </c>
      <c r="AT52">
        <v>1</v>
      </c>
      <c r="AU52" t="s">
        <v>73</v>
      </c>
      <c r="AV52" t="s">
        <v>99</v>
      </c>
      <c r="AW52" t="s">
        <v>140</v>
      </c>
      <c r="AX52" t="s">
        <v>101</v>
      </c>
      <c r="AY52">
        <v>23</v>
      </c>
      <c r="AZ52">
        <v>79</v>
      </c>
      <c r="BA52">
        <v>120</v>
      </c>
      <c r="BB52">
        <v>2</v>
      </c>
    </row>
    <row r="53" spans="1:54" x14ac:dyDescent="0.25">
      <c r="A53" t="s">
        <v>458</v>
      </c>
      <c r="B53">
        <v>51</v>
      </c>
      <c r="C53" t="s">
        <v>53</v>
      </c>
      <c r="D53">
        <v>2</v>
      </c>
      <c r="E53">
        <v>3</v>
      </c>
      <c r="F53">
        <v>3</v>
      </c>
      <c r="G53" t="s">
        <v>54</v>
      </c>
      <c r="H53" t="s">
        <v>55</v>
      </c>
      <c r="K53" t="s">
        <v>56</v>
      </c>
      <c r="L53">
        <v>3</v>
      </c>
      <c r="N53">
        <v>2</v>
      </c>
      <c r="O53" t="s">
        <v>68</v>
      </c>
      <c r="P53" t="s">
        <v>69</v>
      </c>
      <c r="Q53" t="s">
        <v>87</v>
      </c>
      <c r="S53" t="s">
        <v>38</v>
      </c>
      <c r="T53">
        <v>1</v>
      </c>
      <c r="U53">
        <v>1</v>
      </c>
      <c r="V53">
        <v>2</v>
      </c>
      <c r="W53" t="s">
        <v>67</v>
      </c>
      <c r="X53" t="s">
        <v>96</v>
      </c>
      <c r="Y53" t="s">
        <v>157</v>
      </c>
      <c r="Z53" t="s">
        <v>42</v>
      </c>
      <c r="AA53" t="s">
        <v>48</v>
      </c>
      <c r="AB53">
        <v>2</v>
      </c>
      <c r="AD53">
        <v>2</v>
      </c>
      <c r="AE53" t="s">
        <v>49</v>
      </c>
      <c r="AF53" t="s">
        <v>84</v>
      </c>
      <c r="AI53" t="s">
        <v>33</v>
      </c>
      <c r="AJ53">
        <v>2</v>
      </c>
      <c r="AL53">
        <v>3</v>
      </c>
      <c r="AM53" t="s">
        <v>65</v>
      </c>
      <c r="AN53" t="s">
        <v>35</v>
      </c>
      <c r="AO53" t="s">
        <v>135</v>
      </c>
      <c r="AQ53" t="s">
        <v>45</v>
      </c>
      <c r="AR53">
        <v>2</v>
      </c>
      <c r="AT53">
        <v>1</v>
      </c>
      <c r="AU53" t="s">
        <v>143</v>
      </c>
      <c r="AV53" t="s">
        <v>144</v>
      </c>
      <c r="AY53">
        <v>25</v>
      </c>
      <c r="AZ53">
        <v>86</v>
      </c>
      <c r="BA53">
        <v>120</v>
      </c>
      <c r="BB53">
        <v>2</v>
      </c>
    </row>
    <row r="54" spans="1:54" x14ac:dyDescent="0.25">
      <c r="A54" t="s">
        <v>459</v>
      </c>
      <c r="B54">
        <v>52</v>
      </c>
      <c r="C54" t="s">
        <v>48</v>
      </c>
      <c r="D54">
        <v>3</v>
      </c>
      <c r="F54">
        <v>2</v>
      </c>
      <c r="G54" t="s">
        <v>49</v>
      </c>
      <c r="H54" t="s">
        <v>71</v>
      </c>
      <c r="I54" t="s">
        <v>130</v>
      </c>
      <c r="K54" t="s">
        <v>33</v>
      </c>
      <c r="L54">
        <v>2</v>
      </c>
      <c r="N54">
        <v>1</v>
      </c>
      <c r="O54" t="s">
        <v>65</v>
      </c>
      <c r="P54" t="s">
        <v>66</v>
      </c>
      <c r="S54" t="s">
        <v>63</v>
      </c>
      <c r="T54">
        <v>3</v>
      </c>
      <c r="V54">
        <v>2</v>
      </c>
      <c r="W54" t="s">
        <v>103</v>
      </c>
      <c r="X54" t="s">
        <v>95</v>
      </c>
      <c r="AA54" t="s">
        <v>53</v>
      </c>
      <c r="AB54">
        <v>2</v>
      </c>
      <c r="AC54">
        <v>1</v>
      </c>
      <c r="AD54">
        <v>3</v>
      </c>
      <c r="AE54" t="s">
        <v>114</v>
      </c>
      <c r="AF54" t="s">
        <v>55</v>
      </c>
      <c r="AI54" t="s">
        <v>56</v>
      </c>
      <c r="AJ54">
        <v>1</v>
      </c>
      <c r="AL54">
        <v>1</v>
      </c>
      <c r="AM54" t="s">
        <v>57</v>
      </c>
      <c r="AQ54" t="s">
        <v>38</v>
      </c>
      <c r="AR54">
        <v>2</v>
      </c>
      <c r="AS54">
        <v>2</v>
      </c>
      <c r="AT54">
        <v>3</v>
      </c>
      <c r="AU54" t="s">
        <v>39</v>
      </c>
      <c r="AV54" t="s">
        <v>40</v>
      </c>
      <c r="AW54" t="s">
        <v>41</v>
      </c>
      <c r="AX54" t="s">
        <v>158</v>
      </c>
      <c r="AY54">
        <v>22</v>
      </c>
      <c r="AZ54">
        <v>76</v>
      </c>
      <c r="BA54">
        <v>120</v>
      </c>
      <c r="BB54">
        <v>2</v>
      </c>
    </row>
    <row r="55" spans="1:54" x14ac:dyDescent="0.25">
      <c r="A55" t="s">
        <v>460</v>
      </c>
      <c r="B55">
        <v>53</v>
      </c>
      <c r="C55" t="s">
        <v>53</v>
      </c>
      <c r="D55">
        <v>2</v>
      </c>
      <c r="E55">
        <v>1</v>
      </c>
      <c r="F55">
        <v>2</v>
      </c>
      <c r="G55" t="s">
        <v>54</v>
      </c>
      <c r="H55" t="s">
        <v>83</v>
      </c>
      <c r="K55" t="s">
        <v>56</v>
      </c>
      <c r="L55">
        <v>2</v>
      </c>
      <c r="N55">
        <v>1</v>
      </c>
      <c r="O55" t="s">
        <v>123</v>
      </c>
      <c r="P55" t="s">
        <v>124</v>
      </c>
      <c r="Q55" t="s">
        <v>126</v>
      </c>
      <c r="S55" t="s">
        <v>38</v>
      </c>
      <c r="T55">
        <v>2</v>
      </c>
      <c r="U55">
        <v>2</v>
      </c>
      <c r="V55">
        <v>2</v>
      </c>
      <c r="W55" t="s">
        <v>39</v>
      </c>
      <c r="X55" t="s">
        <v>40</v>
      </c>
      <c r="AA55" t="s">
        <v>48</v>
      </c>
      <c r="AB55">
        <v>1</v>
      </c>
      <c r="AD55">
        <v>1</v>
      </c>
      <c r="AE55" t="s">
        <v>49</v>
      </c>
      <c r="AF55" t="s">
        <v>50</v>
      </c>
      <c r="AI55" t="s">
        <v>43</v>
      </c>
      <c r="AJ55">
        <v>2</v>
      </c>
      <c r="AL55">
        <v>1</v>
      </c>
      <c r="AM55" t="s">
        <v>73</v>
      </c>
      <c r="AN55" t="s">
        <v>99</v>
      </c>
      <c r="AQ55" t="s">
        <v>45</v>
      </c>
      <c r="AR55">
        <v>3</v>
      </c>
      <c r="AT55">
        <v>1</v>
      </c>
      <c r="AU55" t="s">
        <v>143</v>
      </c>
      <c r="AY55">
        <v>15</v>
      </c>
      <c r="AZ55">
        <v>58</v>
      </c>
      <c r="BA55">
        <v>120</v>
      </c>
      <c r="BB55">
        <v>2</v>
      </c>
    </row>
    <row r="56" spans="1:54" x14ac:dyDescent="0.25">
      <c r="A56" t="s">
        <v>461</v>
      </c>
      <c r="B56">
        <v>54</v>
      </c>
      <c r="C56" t="s">
        <v>48</v>
      </c>
      <c r="D56">
        <v>3</v>
      </c>
      <c r="F56">
        <v>2</v>
      </c>
      <c r="G56" t="s">
        <v>49</v>
      </c>
      <c r="K56" t="s">
        <v>43</v>
      </c>
      <c r="L56">
        <v>1</v>
      </c>
      <c r="N56">
        <v>1</v>
      </c>
      <c r="O56" t="s">
        <v>73</v>
      </c>
      <c r="P56" t="s">
        <v>74</v>
      </c>
      <c r="Q56" t="s">
        <v>75</v>
      </c>
      <c r="R56" t="s">
        <v>101</v>
      </c>
      <c r="S56" t="s">
        <v>63</v>
      </c>
      <c r="T56">
        <v>3</v>
      </c>
      <c r="V56">
        <v>3</v>
      </c>
      <c r="W56" t="s">
        <v>103</v>
      </c>
      <c r="X56" t="s">
        <v>95</v>
      </c>
      <c r="Y56" t="s">
        <v>104</v>
      </c>
      <c r="Z56" t="s">
        <v>152</v>
      </c>
      <c r="AA56" t="s">
        <v>53</v>
      </c>
      <c r="AB56">
        <v>3</v>
      </c>
      <c r="AC56">
        <v>3</v>
      </c>
      <c r="AD56">
        <v>3</v>
      </c>
      <c r="AE56" t="s">
        <v>54</v>
      </c>
      <c r="AF56" t="s">
        <v>55</v>
      </c>
      <c r="AG56" t="s">
        <v>105</v>
      </c>
      <c r="AH56" t="s">
        <v>118</v>
      </c>
      <c r="AI56" t="s">
        <v>56</v>
      </c>
      <c r="AJ56">
        <v>1</v>
      </c>
      <c r="AL56">
        <v>1</v>
      </c>
      <c r="AM56" t="s">
        <v>57</v>
      </c>
      <c r="AN56" t="s">
        <v>124</v>
      </c>
      <c r="AQ56" t="s">
        <v>38</v>
      </c>
      <c r="AR56">
        <v>1</v>
      </c>
      <c r="AS56">
        <v>1</v>
      </c>
      <c r="AT56">
        <v>2</v>
      </c>
      <c r="AU56" t="s">
        <v>67</v>
      </c>
      <c r="AV56" t="s">
        <v>40</v>
      </c>
      <c r="AY56">
        <v>26</v>
      </c>
      <c r="AZ56">
        <v>110</v>
      </c>
      <c r="BA56">
        <v>120</v>
      </c>
      <c r="BB56">
        <v>2</v>
      </c>
    </row>
    <row r="57" spans="1:54" x14ac:dyDescent="0.25">
      <c r="A57" t="s">
        <v>462</v>
      </c>
      <c r="B57">
        <v>55</v>
      </c>
      <c r="C57" t="s">
        <v>48</v>
      </c>
      <c r="D57">
        <v>3</v>
      </c>
      <c r="F57">
        <v>1</v>
      </c>
      <c r="G57" t="s">
        <v>49</v>
      </c>
      <c r="H57" t="s">
        <v>71</v>
      </c>
      <c r="I57" t="s">
        <v>51</v>
      </c>
      <c r="J57" t="s">
        <v>52</v>
      </c>
      <c r="K57" t="s">
        <v>45</v>
      </c>
      <c r="L57">
        <v>3</v>
      </c>
      <c r="N57">
        <v>3</v>
      </c>
      <c r="O57" t="s">
        <v>47</v>
      </c>
      <c r="P57" t="s">
        <v>92</v>
      </c>
      <c r="Q57" t="s">
        <v>93</v>
      </c>
      <c r="R57" t="s">
        <v>94</v>
      </c>
      <c r="S57" t="s">
        <v>63</v>
      </c>
      <c r="T57">
        <v>1</v>
      </c>
      <c r="V57">
        <v>1</v>
      </c>
      <c r="W57" t="s">
        <v>103</v>
      </c>
      <c r="X57" t="s">
        <v>149</v>
      </c>
      <c r="AA57" t="s">
        <v>53</v>
      </c>
      <c r="AB57">
        <v>3</v>
      </c>
      <c r="AC57">
        <v>2</v>
      </c>
      <c r="AD57">
        <v>3</v>
      </c>
      <c r="AE57" t="s">
        <v>54</v>
      </c>
      <c r="AF57" t="s">
        <v>83</v>
      </c>
      <c r="AI57" t="s">
        <v>56</v>
      </c>
      <c r="AJ57">
        <v>2</v>
      </c>
      <c r="AL57">
        <v>1</v>
      </c>
      <c r="AM57" t="s">
        <v>68</v>
      </c>
      <c r="AQ57" t="s">
        <v>38</v>
      </c>
      <c r="AR57">
        <v>1</v>
      </c>
      <c r="AS57">
        <v>2</v>
      </c>
      <c r="AT57">
        <v>1</v>
      </c>
      <c r="AU57" t="s">
        <v>155</v>
      </c>
      <c r="AV57" t="s">
        <v>40</v>
      </c>
      <c r="AW57" t="s">
        <v>157</v>
      </c>
      <c r="AX57" t="s">
        <v>42</v>
      </c>
      <c r="AY57">
        <v>24</v>
      </c>
      <c r="AZ57">
        <v>83</v>
      </c>
      <c r="BA57">
        <v>120</v>
      </c>
      <c r="BB57">
        <v>2</v>
      </c>
    </row>
    <row r="58" spans="1:54" x14ac:dyDescent="0.25">
      <c r="A58" t="s">
        <v>463</v>
      </c>
      <c r="B58">
        <v>56</v>
      </c>
      <c r="C58" t="s">
        <v>33</v>
      </c>
      <c r="D58">
        <v>3</v>
      </c>
      <c r="F58">
        <v>3</v>
      </c>
      <c r="G58" t="s">
        <v>34</v>
      </c>
      <c r="H58" t="s">
        <v>66</v>
      </c>
      <c r="I58" t="s">
        <v>134</v>
      </c>
      <c r="J58" t="s">
        <v>137</v>
      </c>
      <c r="K58" t="s">
        <v>43</v>
      </c>
      <c r="L58">
        <v>1</v>
      </c>
      <c r="N58">
        <v>1</v>
      </c>
      <c r="O58" t="s">
        <v>73</v>
      </c>
      <c r="P58" t="s">
        <v>99</v>
      </c>
      <c r="S58" t="s">
        <v>45</v>
      </c>
      <c r="T58">
        <v>1</v>
      </c>
      <c r="V58">
        <v>1</v>
      </c>
      <c r="W58" t="s">
        <v>47</v>
      </c>
      <c r="X58" t="s">
        <v>144</v>
      </c>
      <c r="AA58" t="s">
        <v>53</v>
      </c>
      <c r="AB58">
        <v>1</v>
      </c>
      <c r="AC58">
        <v>1</v>
      </c>
      <c r="AD58">
        <v>3</v>
      </c>
      <c r="AE58" t="s">
        <v>54</v>
      </c>
      <c r="AF58" t="s">
        <v>83</v>
      </c>
      <c r="AI58" t="s">
        <v>56</v>
      </c>
      <c r="AJ58">
        <v>2</v>
      </c>
      <c r="AL58">
        <v>2</v>
      </c>
      <c r="AM58" t="s">
        <v>123</v>
      </c>
      <c r="AN58" t="s">
        <v>69</v>
      </c>
      <c r="AQ58" t="s">
        <v>38</v>
      </c>
      <c r="AR58">
        <v>1</v>
      </c>
      <c r="AS58">
        <v>1</v>
      </c>
      <c r="AT58">
        <v>2</v>
      </c>
      <c r="AU58" t="s">
        <v>39</v>
      </c>
      <c r="AV58" t="s">
        <v>70</v>
      </c>
      <c r="AY58">
        <v>17</v>
      </c>
      <c r="AZ58">
        <v>68</v>
      </c>
      <c r="BA58">
        <v>120</v>
      </c>
      <c r="BB58">
        <v>2</v>
      </c>
    </row>
    <row r="59" spans="1:54" x14ac:dyDescent="0.25">
      <c r="A59" t="s">
        <v>464</v>
      </c>
      <c r="B59">
        <v>57</v>
      </c>
      <c r="C59" t="s">
        <v>53</v>
      </c>
      <c r="D59">
        <v>3</v>
      </c>
      <c r="E59">
        <v>1</v>
      </c>
      <c r="F59">
        <v>2</v>
      </c>
      <c r="G59" t="s">
        <v>54</v>
      </c>
      <c r="K59" t="s">
        <v>56</v>
      </c>
      <c r="L59">
        <v>2</v>
      </c>
      <c r="N59">
        <v>1</v>
      </c>
      <c r="O59" t="s">
        <v>68</v>
      </c>
      <c r="S59" t="s">
        <v>38</v>
      </c>
      <c r="T59">
        <v>1</v>
      </c>
      <c r="U59">
        <v>1</v>
      </c>
      <c r="V59">
        <v>2</v>
      </c>
      <c r="W59" t="s">
        <v>39</v>
      </c>
      <c r="X59" t="s">
        <v>70</v>
      </c>
      <c r="Y59" t="s">
        <v>41</v>
      </c>
      <c r="AA59" t="s">
        <v>33</v>
      </c>
      <c r="AB59">
        <v>1</v>
      </c>
      <c r="AD59">
        <v>1</v>
      </c>
      <c r="AE59" t="s">
        <v>65</v>
      </c>
      <c r="AI59" t="s">
        <v>43</v>
      </c>
      <c r="AJ59">
        <v>1</v>
      </c>
      <c r="AL59">
        <v>3</v>
      </c>
      <c r="AM59" t="s">
        <v>44</v>
      </c>
      <c r="AN59" t="s">
        <v>99</v>
      </c>
      <c r="AO59" t="s">
        <v>75</v>
      </c>
      <c r="AQ59" t="s">
        <v>63</v>
      </c>
      <c r="AR59">
        <v>1</v>
      </c>
      <c r="AT59">
        <v>1</v>
      </c>
      <c r="AU59" t="s">
        <v>103</v>
      </c>
      <c r="AV59" t="s">
        <v>95</v>
      </c>
      <c r="AY59">
        <v>12</v>
      </c>
      <c r="AZ59">
        <v>55</v>
      </c>
      <c r="BA59">
        <v>120</v>
      </c>
      <c r="BB59">
        <v>2</v>
      </c>
    </row>
    <row r="60" spans="1:54" x14ac:dyDescent="0.25">
      <c r="A60" t="s">
        <v>465</v>
      </c>
      <c r="B60">
        <v>58</v>
      </c>
      <c r="C60" t="s">
        <v>53</v>
      </c>
      <c r="D60">
        <v>3</v>
      </c>
      <c r="E60">
        <v>3</v>
      </c>
      <c r="F60">
        <v>3</v>
      </c>
      <c r="G60" t="s">
        <v>114</v>
      </c>
      <c r="H60" t="s">
        <v>55</v>
      </c>
      <c r="K60" t="s">
        <v>56</v>
      </c>
      <c r="L60">
        <v>3</v>
      </c>
      <c r="N60">
        <v>3</v>
      </c>
      <c r="O60" t="s">
        <v>57</v>
      </c>
      <c r="P60" t="s">
        <v>69</v>
      </c>
      <c r="S60" t="s">
        <v>38</v>
      </c>
      <c r="T60">
        <v>1</v>
      </c>
      <c r="U60">
        <v>2</v>
      </c>
      <c r="V60">
        <v>2</v>
      </c>
      <c r="W60" t="s">
        <v>39</v>
      </c>
      <c r="X60" t="s">
        <v>40</v>
      </c>
      <c r="AA60" t="s">
        <v>33</v>
      </c>
      <c r="AB60">
        <v>3</v>
      </c>
      <c r="AD60">
        <v>3</v>
      </c>
      <c r="AE60" t="s">
        <v>65</v>
      </c>
      <c r="AF60" t="s">
        <v>66</v>
      </c>
      <c r="AG60" t="s">
        <v>135</v>
      </c>
      <c r="AH60" t="s">
        <v>136</v>
      </c>
      <c r="AI60" t="s">
        <v>45</v>
      </c>
      <c r="AJ60">
        <v>3</v>
      </c>
      <c r="AL60">
        <v>1</v>
      </c>
      <c r="AM60" t="s">
        <v>86</v>
      </c>
      <c r="AQ60" t="s">
        <v>63</v>
      </c>
      <c r="AR60">
        <v>2</v>
      </c>
      <c r="AT60">
        <v>2</v>
      </c>
      <c r="AU60" t="s">
        <v>103</v>
      </c>
      <c r="AV60" t="s">
        <v>95</v>
      </c>
      <c r="AY60">
        <v>27</v>
      </c>
      <c r="AZ60">
        <v>95</v>
      </c>
      <c r="BA60">
        <v>120</v>
      </c>
      <c r="BB60">
        <v>2</v>
      </c>
    </row>
    <row r="61" spans="1:54" x14ac:dyDescent="0.25">
      <c r="A61" t="s">
        <v>466</v>
      </c>
      <c r="B61">
        <v>59</v>
      </c>
      <c r="C61" t="s">
        <v>53</v>
      </c>
      <c r="D61">
        <v>1</v>
      </c>
      <c r="E61">
        <v>1</v>
      </c>
      <c r="F61">
        <v>2</v>
      </c>
      <c r="G61" t="s">
        <v>114</v>
      </c>
      <c r="H61" t="s">
        <v>55</v>
      </c>
      <c r="I61" t="s">
        <v>117</v>
      </c>
      <c r="J61" t="s">
        <v>119</v>
      </c>
      <c r="K61" t="s">
        <v>56</v>
      </c>
      <c r="L61">
        <v>1</v>
      </c>
      <c r="N61">
        <v>1</v>
      </c>
      <c r="O61" t="s">
        <v>123</v>
      </c>
      <c r="P61" t="s">
        <v>69</v>
      </c>
      <c r="S61" t="s">
        <v>38</v>
      </c>
      <c r="T61">
        <v>3</v>
      </c>
      <c r="U61">
        <v>1</v>
      </c>
      <c r="V61">
        <v>2</v>
      </c>
      <c r="W61" t="s">
        <v>67</v>
      </c>
      <c r="X61" t="s">
        <v>70</v>
      </c>
      <c r="AA61" t="s">
        <v>43</v>
      </c>
      <c r="AB61">
        <v>1</v>
      </c>
      <c r="AD61">
        <v>1</v>
      </c>
      <c r="AE61" t="s">
        <v>73</v>
      </c>
      <c r="AF61" t="s">
        <v>74</v>
      </c>
      <c r="AI61" t="s">
        <v>45</v>
      </c>
      <c r="AJ61">
        <v>3</v>
      </c>
      <c r="AL61">
        <v>1</v>
      </c>
      <c r="AM61" t="s">
        <v>86</v>
      </c>
      <c r="AQ61" t="s">
        <v>63</v>
      </c>
      <c r="AR61">
        <v>2</v>
      </c>
      <c r="AT61">
        <v>2</v>
      </c>
      <c r="AU61" t="s">
        <v>103</v>
      </c>
      <c r="AV61" t="s">
        <v>149</v>
      </c>
      <c r="AY61">
        <v>15</v>
      </c>
      <c r="AZ61">
        <v>66</v>
      </c>
      <c r="BA61">
        <v>120</v>
      </c>
      <c r="BB61">
        <v>2</v>
      </c>
    </row>
    <row r="62" spans="1:54" x14ac:dyDescent="0.25">
      <c r="A62" t="s">
        <v>467</v>
      </c>
      <c r="B62">
        <v>60</v>
      </c>
      <c r="C62" t="s">
        <v>53</v>
      </c>
      <c r="D62">
        <v>1</v>
      </c>
      <c r="E62">
        <v>2</v>
      </c>
      <c r="F62">
        <v>2</v>
      </c>
      <c r="G62" t="s">
        <v>54</v>
      </c>
      <c r="H62" t="s">
        <v>55</v>
      </c>
      <c r="K62" t="s">
        <v>48</v>
      </c>
      <c r="L62">
        <v>3</v>
      </c>
      <c r="N62">
        <v>1</v>
      </c>
      <c r="O62" t="s">
        <v>129</v>
      </c>
      <c r="P62" t="s">
        <v>71</v>
      </c>
      <c r="Q62" t="s">
        <v>90</v>
      </c>
      <c r="R62" t="s">
        <v>52</v>
      </c>
      <c r="S62" t="s">
        <v>33</v>
      </c>
      <c r="T62">
        <v>3</v>
      </c>
      <c r="V62">
        <v>3</v>
      </c>
      <c r="W62" t="s">
        <v>34</v>
      </c>
      <c r="X62" t="s">
        <v>133</v>
      </c>
      <c r="Y62" t="s">
        <v>36</v>
      </c>
      <c r="Z62" t="s">
        <v>137</v>
      </c>
      <c r="AA62" t="s">
        <v>56</v>
      </c>
      <c r="AB62">
        <v>2</v>
      </c>
      <c r="AD62">
        <v>1</v>
      </c>
      <c r="AE62" t="s">
        <v>123</v>
      </c>
      <c r="AF62" t="s">
        <v>124</v>
      </c>
      <c r="AG62" t="s">
        <v>126</v>
      </c>
      <c r="AH62" t="s">
        <v>128</v>
      </c>
      <c r="AI62" t="s">
        <v>43</v>
      </c>
      <c r="AJ62">
        <v>3</v>
      </c>
      <c r="AL62">
        <v>2</v>
      </c>
      <c r="AM62" t="s">
        <v>44</v>
      </c>
      <c r="AN62" t="s">
        <v>139</v>
      </c>
      <c r="AO62" t="s">
        <v>140</v>
      </c>
      <c r="AP62" t="s">
        <v>141</v>
      </c>
      <c r="AQ62" t="s">
        <v>45</v>
      </c>
      <c r="AR62">
        <v>2</v>
      </c>
      <c r="AT62">
        <v>1</v>
      </c>
      <c r="AU62" t="s">
        <v>86</v>
      </c>
      <c r="AY62">
        <v>26</v>
      </c>
      <c r="AZ62">
        <v>102</v>
      </c>
      <c r="BA62">
        <v>120</v>
      </c>
      <c r="BB62">
        <v>2</v>
      </c>
    </row>
    <row r="63" spans="1:54" x14ac:dyDescent="0.25">
      <c r="A63" t="s">
        <v>468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H63" t="s">
        <v>116</v>
      </c>
      <c r="K63" t="s">
        <v>48</v>
      </c>
      <c r="L63">
        <v>3</v>
      </c>
      <c r="N63">
        <v>2</v>
      </c>
      <c r="O63" t="s">
        <v>89</v>
      </c>
      <c r="S63" t="s">
        <v>33</v>
      </c>
      <c r="T63">
        <v>3</v>
      </c>
      <c r="V63">
        <v>3</v>
      </c>
      <c r="W63" t="s">
        <v>34</v>
      </c>
      <c r="X63" t="s">
        <v>66</v>
      </c>
      <c r="AA63" t="s">
        <v>56</v>
      </c>
      <c r="AB63">
        <v>2</v>
      </c>
      <c r="AD63">
        <v>1</v>
      </c>
      <c r="AE63" t="s">
        <v>57</v>
      </c>
      <c r="AF63" t="s">
        <v>124</v>
      </c>
      <c r="AI63" t="s">
        <v>43</v>
      </c>
      <c r="AJ63">
        <v>3</v>
      </c>
      <c r="AL63">
        <v>1</v>
      </c>
      <c r="AM63" t="s">
        <v>44</v>
      </c>
      <c r="AN63" t="s">
        <v>99</v>
      </c>
      <c r="AO63" t="s">
        <v>75</v>
      </c>
      <c r="AP63" t="s">
        <v>142</v>
      </c>
      <c r="AQ63" t="s">
        <v>63</v>
      </c>
      <c r="AR63">
        <v>3</v>
      </c>
      <c r="AT63">
        <v>1</v>
      </c>
      <c r="AU63" t="s">
        <v>148</v>
      </c>
      <c r="AV63" t="s">
        <v>91</v>
      </c>
      <c r="AY63">
        <v>19</v>
      </c>
      <c r="AZ63">
        <v>67</v>
      </c>
      <c r="BA63">
        <v>120</v>
      </c>
      <c r="BB63">
        <v>2</v>
      </c>
    </row>
    <row r="64" spans="1:54" x14ac:dyDescent="0.25">
      <c r="A64" t="s">
        <v>469</v>
      </c>
      <c r="B64">
        <v>62</v>
      </c>
      <c r="C64" t="s">
        <v>56</v>
      </c>
      <c r="D64">
        <v>3</v>
      </c>
      <c r="F64">
        <v>2</v>
      </c>
      <c r="G64" t="s">
        <v>57</v>
      </c>
      <c r="H64" t="s">
        <v>124</v>
      </c>
      <c r="I64" t="s">
        <v>126</v>
      </c>
      <c r="J64" t="s">
        <v>128</v>
      </c>
      <c r="K64" t="s">
        <v>43</v>
      </c>
      <c r="L64">
        <v>2</v>
      </c>
      <c r="N64">
        <v>3</v>
      </c>
      <c r="O64" t="s">
        <v>44</v>
      </c>
      <c r="P64" t="s">
        <v>74</v>
      </c>
      <c r="Q64" t="s">
        <v>75</v>
      </c>
      <c r="R64" t="s">
        <v>142</v>
      </c>
      <c r="S64" t="s">
        <v>38</v>
      </c>
      <c r="T64">
        <v>1</v>
      </c>
      <c r="U64">
        <v>1</v>
      </c>
      <c r="V64">
        <v>2</v>
      </c>
      <c r="W64" t="s">
        <v>39</v>
      </c>
      <c r="X64" t="s">
        <v>70</v>
      </c>
      <c r="Y64" t="s">
        <v>157</v>
      </c>
      <c r="Z64" t="s">
        <v>159</v>
      </c>
      <c r="AA64" t="s">
        <v>53</v>
      </c>
      <c r="AB64">
        <v>2</v>
      </c>
      <c r="AC64">
        <v>3</v>
      </c>
      <c r="AD64">
        <v>3</v>
      </c>
      <c r="AE64" t="s">
        <v>54</v>
      </c>
      <c r="AF64" t="s">
        <v>83</v>
      </c>
      <c r="AG64" t="s">
        <v>97</v>
      </c>
      <c r="AH64" t="s">
        <v>98</v>
      </c>
      <c r="AI64" t="s">
        <v>48</v>
      </c>
      <c r="AJ64">
        <v>2</v>
      </c>
      <c r="AL64">
        <v>1</v>
      </c>
      <c r="AM64" t="s">
        <v>89</v>
      </c>
      <c r="AQ64" t="s">
        <v>33</v>
      </c>
      <c r="AR64">
        <v>2</v>
      </c>
      <c r="AT64">
        <v>1</v>
      </c>
      <c r="AU64" t="s">
        <v>46</v>
      </c>
      <c r="AV64" t="s">
        <v>66</v>
      </c>
      <c r="AY64">
        <v>27</v>
      </c>
      <c r="AZ64">
        <v>80</v>
      </c>
      <c r="BA64">
        <v>120</v>
      </c>
      <c r="BB64">
        <v>2</v>
      </c>
    </row>
    <row r="65" spans="1:54" x14ac:dyDescent="0.25">
      <c r="A65" t="s">
        <v>470</v>
      </c>
      <c r="B65">
        <v>63</v>
      </c>
      <c r="C65" t="s">
        <v>53</v>
      </c>
      <c r="D65">
        <v>2</v>
      </c>
      <c r="E65">
        <v>1</v>
      </c>
      <c r="F65">
        <v>3</v>
      </c>
      <c r="G65" t="s">
        <v>54</v>
      </c>
      <c r="K65" t="s">
        <v>48</v>
      </c>
      <c r="L65">
        <v>1</v>
      </c>
      <c r="N65">
        <v>1</v>
      </c>
      <c r="O65" t="s">
        <v>129</v>
      </c>
      <c r="P65" t="s">
        <v>71</v>
      </c>
      <c r="S65" t="s">
        <v>33</v>
      </c>
      <c r="T65">
        <v>3</v>
      </c>
      <c r="V65">
        <v>2</v>
      </c>
      <c r="W65" t="s">
        <v>34</v>
      </c>
      <c r="AA65" t="s">
        <v>56</v>
      </c>
      <c r="AB65">
        <v>2</v>
      </c>
      <c r="AD65">
        <v>2</v>
      </c>
      <c r="AE65" t="s">
        <v>57</v>
      </c>
      <c r="AF65" t="s">
        <v>125</v>
      </c>
      <c r="AG65" t="s">
        <v>87</v>
      </c>
      <c r="AI65" t="s">
        <v>45</v>
      </c>
      <c r="AJ65">
        <v>3</v>
      </c>
      <c r="AL65">
        <v>1</v>
      </c>
      <c r="AM65" t="s">
        <v>86</v>
      </c>
      <c r="AQ65" t="s">
        <v>63</v>
      </c>
      <c r="AR65">
        <v>2</v>
      </c>
      <c r="AT65">
        <v>2</v>
      </c>
      <c r="AU65" t="s">
        <v>103</v>
      </c>
      <c r="AY65">
        <v>15</v>
      </c>
      <c r="AZ65">
        <v>55</v>
      </c>
      <c r="BA65">
        <v>120</v>
      </c>
      <c r="BB65">
        <v>2</v>
      </c>
    </row>
    <row r="66" spans="1:54" x14ac:dyDescent="0.25">
      <c r="A66" t="s">
        <v>471</v>
      </c>
      <c r="B66">
        <v>64</v>
      </c>
      <c r="C66" t="s">
        <v>53</v>
      </c>
      <c r="D66">
        <v>3</v>
      </c>
      <c r="E66">
        <v>1</v>
      </c>
      <c r="F66">
        <v>3</v>
      </c>
      <c r="G66" t="s">
        <v>54</v>
      </c>
      <c r="H66" t="s">
        <v>55</v>
      </c>
      <c r="I66" t="s">
        <v>117</v>
      </c>
      <c r="J66" t="s">
        <v>118</v>
      </c>
      <c r="K66" t="s">
        <v>48</v>
      </c>
      <c r="L66">
        <v>1</v>
      </c>
      <c r="N66">
        <v>2</v>
      </c>
      <c r="O66" t="s">
        <v>129</v>
      </c>
      <c r="P66" t="s">
        <v>71</v>
      </c>
      <c r="Q66" t="s">
        <v>51</v>
      </c>
      <c r="R66" t="s">
        <v>131</v>
      </c>
      <c r="S66" t="s">
        <v>33</v>
      </c>
      <c r="T66">
        <v>3</v>
      </c>
      <c r="V66">
        <v>1</v>
      </c>
      <c r="W66" t="s">
        <v>46</v>
      </c>
      <c r="X66" t="s">
        <v>66</v>
      </c>
      <c r="Y66" t="s">
        <v>36</v>
      </c>
      <c r="AA66" t="s">
        <v>56</v>
      </c>
      <c r="AB66">
        <v>1</v>
      </c>
      <c r="AD66">
        <v>1</v>
      </c>
      <c r="AE66" t="s">
        <v>123</v>
      </c>
      <c r="AF66" t="s">
        <v>69</v>
      </c>
      <c r="AG66" t="s">
        <v>85</v>
      </c>
      <c r="AH66" t="s">
        <v>127</v>
      </c>
      <c r="AI66" t="s">
        <v>45</v>
      </c>
      <c r="AJ66">
        <v>3</v>
      </c>
      <c r="AL66">
        <v>3</v>
      </c>
      <c r="AM66" t="s">
        <v>143</v>
      </c>
      <c r="AN66" t="s">
        <v>76</v>
      </c>
      <c r="AO66" t="s">
        <v>102</v>
      </c>
      <c r="AP66" t="s">
        <v>146</v>
      </c>
      <c r="AQ66" t="s">
        <v>38</v>
      </c>
      <c r="AR66">
        <v>1</v>
      </c>
      <c r="AS66">
        <v>1</v>
      </c>
      <c r="AT66">
        <v>1</v>
      </c>
      <c r="AU66" t="s">
        <v>155</v>
      </c>
      <c r="AV66" t="s">
        <v>40</v>
      </c>
      <c r="AW66" t="s">
        <v>156</v>
      </c>
      <c r="AY66">
        <v>28</v>
      </c>
      <c r="AZ66">
        <v>129</v>
      </c>
      <c r="BA66">
        <v>120</v>
      </c>
      <c r="BB66">
        <v>2</v>
      </c>
    </row>
    <row r="67" spans="1:54" x14ac:dyDescent="0.25">
      <c r="A67" t="s">
        <v>472</v>
      </c>
      <c r="B67">
        <v>65</v>
      </c>
      <c r="C67" t="s">
        <v>56</v>
      </c>
      <c r="D67">
        <v>3</v>
      </c>
      <c r="F67">
        <v>1</v>
      </c>
      <c r="G67" t="s">
        <v>57</v>
      </c>
      <c r="H67" t="s">
        <v>125</v>
      </c>
      <c r="I67" t="s">
        <v>85</v>
      </c>
      <c r="J67" t="s">
        <v>88</v>
      </c>
      <c r="K67" t="s">
        <v>63</v>
      </c>
      <c r="L67">
        <v>1</v>
      </c>
      <c r="N67">
        <v>2</v>
      </c>
      <c r="O67" t="s">
        <v>148</v>
      </c>
      <c r="P67" t="s">
        <v>95</v>
      </c>
      <c r="Q67" t="s">
        <v>104</v>
      </c>
      <c r="R67" t="s">
        <v>153</v>
      </c>
      <c r="S67" t="s">
        <v>38</v>
      </c>
      <c r="T67">
        <v>2</v>
      </c>
      <c r="U67">
        <v>1</v>
      </c>
      <c r="V67">
        <v>3</v>
      </c>
      <c r="W67" t="s">
        <v>39</v>
      </c>
      <c r="X67" t="s">
        <v>70</v>
      </c>
      <c r="Y67" t="s">
        <v>157</v>
      </c>
      <c r="Z67" t="s">
        <v>42</v>
      </c>
      <c r="AA67" t="s">
        <v>53</v>
      </c>
      <c r="AB67">
        <v>2</v>
      </c>
      <c r="AC67">
        <v>2</v>
      </c>
      <c r="AD67">
        <v>1</v>
      </c>
      <c r="AE67" t="s">
        <v>54</v>
      </c>
      <c r="AF67" t="s">
        <v>83</v>
      </c>
      <c r="AG67" t="s">
        <v>97</v>
      </c>
      <c r="AH67" t="s">
        <v>118</v>
      </c>
      <c r="AI67" t="s">
        <v>48</v>
      </c>
      <c r="AJ67">
        <v>1</v>
      </c>
      <c r="AL67">
        <v>1</v>
      </c>
      <c r="AM67" t="s">
        <v>49</v>
      </c>
      <c r="AN67" t="s">
        <v>84</v>
      </c>
      <c r="AO67" t="s">
        <v>51</v>
      </c>
      <c r="AQ67" t="s">
        <v>33</v>
      </c>
      <c r="AR67">
        <v>3</v>
      </c>
      <c r="AT67">
        <v>1</v>
      </c>
      <c r="AU67" t="s">
        <v>65</v>
      </c>
      <c r="AV67" t="s">
        <v>35</v>
      </c>
      <c r="AY67">
        <v>25</v>
      </c>
      <c r="AZ67">
        <v>102</v>
      </c>
      <c r="BA67">
        <v>120</v>
      </c>
      <c r="BB67">
        <v>2</v>
      </c>
    </row>
    <row r="68" spans="1:54" x14ac:dyDescent="0.25">
      <c r="A68" t="s">
        <v>473</v>
      </c>
      <c r="B68">
        <v>66</v>
      </c>
      <c r="C68" t="s">
        <v>53</v>
      </c>
      <c r="D68">
        <v>1</v>
      </c>
      <c r="E68">
        <v>2</v>
      </c>
      <c r="F68">
        <v>1</v>
      </c>
      <c r="G68" t="s">
        <v>54</v>
      </c>
      <c r="H68" t="s">
        <v>55</v>
      </c>
      <c r="K68" t="s">
        <v>48</v>
      </c>
      <c r="L68">
        <v>1</v>
      </c>
      <c r="N68">
        <v>1</v>
      </c>
      <c r="O68" t="s">
        <v>89</v>
      </c>
      <c r="S68" t="s">
        <v>33</v>
      </c>
      <c r="T68">
        <v>2</v>
      </c>
      <c r="V68">
        <v>2</v>
      </c>
      <c r="W68" t="s">
        <v>34</v>
      </c>
      <c r="X68" t="s">
        <v>66</v>
      </c>
      <c r="Y68" t="s">
        <v>135</v>
      </c>
      <c r="Z68" t="s">
        <v>136</v>
      </c>
      <c r="AA68" t="s">
        <v>43</v>
      </c>
      <c r="AB68">
        <v>1</v>
      </c>
      <c r="AD68">
        <v>2</v>
      </c>
      <c r="AE68" t="s">
        <v>73</v>
      </c>
      <c r="AF68" t="s">
        <v>74</v>
      </c>
      <c r="AG68" t="s">
        <v>140</v>
      </c>
      <c r="AH68" t="s">
        <v>101</v>
      </c>
      <c r="AI68" t="s">
        <v>45</v>
      </c>
      <c r="AJ68">
        <v>3</v>
      </c>
      <c r="AL68">
        <v>1</v>
      </c>
      <c r="AM68" t="s">
        <v>47</v>
      </c>
      <c r="AN68" t="s">
        <v>144</v>
      </c>
      <c r="AQ68" t="s">
        <v>63</v>
      </c>
      <c r="AR68">
        <v>1</v>
      </c>
      <c r="AT68">
        <v>1</v>
      </c>
      <c r="AU68" t="s">
        <v>103</v>
      </c>
      <c r="AY68">
        <v>14</v>
      </c>
      <c r="AZ68">
        <v>69</v>
      </c>
      <c r="BA68">
        <v>120</v>
      </c>
      <c r="BB68">
        <v>2</v>
      </c>
    </row>
    <row r="69" spans="1:54" x14ac:dyDescent="0.25">
      <c r="A69" t="s">
        <v>474</v>
      </c>
      <c r="B69">
        <v>80</v>
      </c>
      <c r="C69" t="s">
        <v>53</v>
      </c>
      <c r="D69">
        <v>3</v>
      </c>
      <c r="E69">
        <v>1</v>
      </c>
      <c r="F69">
        <v>1</v>
      </c>
      <c r="G69" t="s">
        <v>54</v>
      </c>
      <c r="H69" t="s">
        <v>55</v>
      </c>
      <c r="I69" t="s">
        <v>97</v>
      </c>
      <c r="J69" t="s">
        <v>98</v>
      </c>
      <c r="K69" t="s">
        <v>48</v>
      </c>
      <c r="L69">
        <v>1</v>
      </c>
      <c r="N69">
        <v>1</v>
      </c>
      <c r="O69" t="s">
        <v>129</v>
      </c>
      <c r="P69" t="s">
        <v>71</v>
      </c>
      <c r="Q69" t="s">
        <v>51</v>
      </c>
      <c r="R69" t="s">
        <v>131</v>
      </c>
      <c r="S69" t="s">
        <v>45</v>
      </c>
      <c r="T69">
        <v>2</v>
      </c>
      <c r="V69">
        <v>1</v>
      </c>
      <c r="W69" t="s">
        <v>143</v>
      </c>
      <c r="X69" t="s">
        <v>144</v>
      </c>
      <c r="AA69" t="s">
        <v>56</v>
      </c>
      <c r="AB69">
        <v>2</v>
      </c>
      <c r="AD69">
        <v>2</v>
      </c>
      <c r="AE69" t="s">
        <v>123</v>
      </c>
      <c r="AF69" t="s">
        <v>69</v>
      </c>
      <c r="AG69" t="s">
        <v>85</v>
      </c>
      <c r="AH69" t="s">
        <v>88</v>
      </c>
      <c r="AI69" t="s">
        <v>33</v>
      </c>
      <c r="AJ69">
        <v>1</v>
      </c>
      <c r="AL69">
        <v>1</v>
      </c>
      <c r="AM69" t="s">
        <v>65</v>
      </c>
      <c r="AN69" t="s">
        <v>133</v>
      </c>
      <c r="AO69" t="s">
        <v>135</v>
      </c>
      <c r="AQ69" t="s">
        <v>43</v>
      </c>
      <c r="AR69">
        <v>1</v>
      </c>
      <c r="AT69">
        <v>1</v>
      </c>
      <c r="AU69" t="s">
        <v>73</v>
      </c>
      <c r="AV69" t="s">
        <v>139</v>
      </c>
      <c r="AY69">
        <v>18</v>
      </c>
      <c r="AZ69">
        <v>70</v>
      </c>
      <c r="BA69">
        <v>120</v>
      </c>
      <c r="BB69">
        <v>2</v>
      </c>
    </row>
    <row r="70" spans="1:54" x14ac:dyDescent="0.25">
      <c r="A70" t="s">
        <v>475</v>
      </c>
      <c r="B70">
        <v>67</v>
      </c>
      <c r="C70" t="s">
        <v>43</v>
      </c>
      <c r="D70">
        <v>2</v>
      </c>
      <c r="F70">
        <v>1</v>
      </c>
      <c r="G70" t="s">
        <v>44</v>
      </c>
      <c r="H70" t="s">
        <v>99</v>
      </c>
      <c r="I70" t="s">
        <v>140</v>
      </c>
      <c r="K70" t="s">
        <v>45</v>
      </c>
      <c r="L70">
        <v>3</v>
      </c>
      <c r="N70">
        <v>2</v>
      </c>
      <c r="O70" t="s">
        <v>143</v>
      </c>
      <c r="P70" t="s">
        <v>144</v>
      </c>
      <c r="Q70" t="s">
        <v>93</v>
      </c>
      <c r="R70" t="s">
        <v>94</v>
      </c>
      <c r="S70" t="s">
        <v>38</v>
      </c>
      <c r="T70">
        <v>3</v>
      </c>
      <c r="U70">
        <v>1</v>
      </c>
      <c r="V70">
        <v>2</v>
      </c>
      <c r="W70" t="s">
        <v>155</v>
      </c>
      <c r="X70" t="s">
        <v>96</v>
      </c>
      <c r="Y70" t="s">
        <v>41</v>
      </c>
      <c r="Z70" t="s">
        <v>42</v>
      </c>
      <c r="AA70" t="s">
        <v>53</v>
      </c>
      <c r="AB70">
        <v>2</v>
      </c>
      <c r="AC70">
        <v>1</v>
      </c>
      <c r="AD70">
        <v>3</v>
      </c>
      <c r="AE70" t="s">
        <v>54</v>
      </c>
      <c r="AF70" t="s">
        <v>83</v>
      </c>
      <c r="AG70" t="s">
        <v>105</v>
      </c>
      <c r="AI70" t="s">
        <v>48</v>
      </c>
      <c r="AJ70">
        <v>3</v>
      </c>
      <c r="AL70">
        <v>1</v>
      </c>
      <c r="AM70" t="s">
        <v>89</v>
      </c>
      <c r="AQ70" t="s">
        <v>33</v>
      </c>
      <c r="AR70">
        <v>1</v>
      </c>
      <c r="AT70">
        <v>1</v>
      </c>
      <c r="AU70" t="s">
        <v>34</v>
      </c>
      <c r="AV70" t="s">
        <v>66</v>
      </c>
      <c r="AY70">
        <v>23</v>
      </c>
      <c r="AZ70">
        <v>69</v>
      </c>
      <c r="BA70">
        <v>120</v>
      </c>
      <c r="BB70">
        <v>2</v>
      </c>
    </row>
    <row r="71" spans="1:54" x14ac:dyDescent="0.25">
      <c r="A71" t="s">
        <v>476</v>
      </c>
      <c r="B71">
        <v>81</v>
      </c>
      <c r="C71" t="s">
        <v>56</v>
      </c>
      <c r="D71">
        <v>2</v>
      </c>
      <c r="F71">
        <v>1</v>
      </c>
      <c r="G71" t="s">
        <v>57</v>
      </c>
      <c r="K71" t="s">
        <v>33</v>
      </c>
      <c r="L71">
        <v>3</v>
      </c>
      <c r="N71">
        <v>2</v>
      </c>
      <c r="O71" t="s">
        <v>34</v>
      </c>
      <c r="P71" t="s">
        <v>35</v>
      </c>
      <c r="Q71" t="s">
        <v>134</v>
      </c>
      <c r="S71" t="s">
        <v>63</v>
      </c>
      <c r="T71">
        <v>3</v>
      </c>
      <c r="V71">
        <v>3</v>
      </c>
      <c r="W71" t="s">
        <v>148</v>
      </c>
      <c r="X71" t="s">
        <v>149</v>
      </c>
      <c r="Y71" t="s">
        <v>104</v>
      </c>
      <c r="Z71" t="s">
        <v>152</v>
      </c>
      <c r="AA71" t="s">
        <v>53</v>
      </c>
      <c r="AB71">
        <v>1</v>
      </c>
      <c r="AC71">
        <v>1</v>
      </c>
      <c r="AD71">
        <v>1</v>
      </c>
      <c r="AE71" t="s">
        <v>114</v>
      </c>
      <c r="AF71" t="s">
        <v>55</v>
      </c>
      <c r="AG71" t="s">
        <v>117</v>
      </c>
      <c r="AI71" t="s">
        <v>48</v>
      </c>
      <c r="AJ71">
        <v>2</v>
      </c>
      <c r="AL71">
        <v>2</v>
      </c>
      <c r="AM71" t="s">
        <v>49</v>
      </c>
      <c r="AN71" t="s">
        <v>84</v>
      </c>
      <c r="AO71" t="s">
        <v>130</v>
      </c>
      <c r="AP71" t="s">
        <v>132</v>
      </c>
      <c r="AQ71" t="s">
        <v>45</v>
      </c>
      <c r="AR71">
        <v>3</v>
      </c>
      <c r="AT71">
        <v>3</v>
      </c>
      <c r="AU71" t="s">
        <v>47</v>
      </c>
      <c r="AV71" t="s">
        <v>76</v>
      </c>
      <c r="AW71" t="s">
        <v>145</v>
      </c>
      <c r="AX71" t="s">
        <v>147</v>
      </c>
      <c r="AY71">
        <v>29</v>
      </c>
      <c r="AZ71">
        <v>122</v>
      </c>
      <c r="BA71">
        <v>120</v>
      </c>
      <c r="BB71">
        <v>2</v>
      </c>
    </row>
    <row r="72" spans="1:54" x14ac:dyDescent="0.25">
      <c r="A72" s="4" t="s">
        <v>477</v>
      </c>
      <c r="B72">
        <v>68</v>
      </c>
      <c r="C72" t="s">
        <v>53</v>
      </c>
      <c r="D72">
        <v>2</v>
      </c>
      <c r="E72">
        <v>1</v>
      </c>
      <c r="F72">
        <v>2</v>
      </c>
      <c r="G72" t="s">
        <v>54</v>
      </c>
      <c r="H72" t="s">
        <v>83</v>
      </c>
      <c r="I72" t="s">
        <v>105</v>
      </c>
      <c r="J72" t="s">
        <v>118</v>
      </c>
      <c r="K72" t="s">
        <v>48</v>
      </c>
      <c r="L72">
        <v>1</v>
      </c>
      <c r="N72">
        <v>1</v>
      </c>
      <c r="O72" t="s">
        <v>89</v>
      </c>
      <c r="P72" t="s">
        <v>84</v>
      </c>
      <c r="Q72" t="s">
        <v>51</v>
      </c>
      <c r="S72" t="s">
        <v>33</v>
      </c>
      <c r="T72">
        <v>3</v>
      </c>
      <c r="V72">
        <v>3</v>
      </c>
      <c r="W72" t="s">
        <v>34</v>
      </c>
      <c r="X72" t="s">
        <v>133</v>
      </c>
      <c r="Y72" t="s">
        <v>135</v>
      </c>
      <c r="Z72" t="s">
        <v>137</v>
      </c>
      <c r="AA72" t="s">
        <v>43</v>
      </c>
      <c r="AB72">
        <v>1</v>
      </c>
      <c r="AD72">
        <v>1</v>
      </c>
      <c r="AE72" t="s">
        <v>73</v>
      </c>
      <c r="AF72" t="s">
        <v>99</v>
      </c>
      <c r="AI72" t="s">
        <v>63</v>
      </c>
      <c r="AJ72">
        <v>3</v>
      </c>
      <c r="AL72">
        <v>3</v>
      </c>
      <c r="AM72" t="s">
        <v>103</v>
      </c>
      <c r="AN72" t="s">
        <v>91</v>
      </c>
      <c r="AO72" t="s">
        <v>104</v>
      </c>
      <c r="AP72" t="s">
        <v>152</v>
      </c>
      <c r="AQ72" t="s">
        <v>38</v>
      </c>
      <c r="AR72">
        <v>3</v>
      </c>
      <c r="AS72">
        <v>1</v>
      </c>
      <c r="AT72">
        <v>1</v>
      </c>
      <c r="AU72" t="s">
        <v>39</v>
      </c>
      <c r="AV72" t="s">
        <v>40</v>
      </c>
      <c r="AW72" t="s">
        <v>41</v>
      </c>
      <c r="AY72">
        <v>26</v>
      </c>
      <c r="AZ72">
        <v>142</v>
      </c>
      <c r="BA72">
        <v>120</v>
      </c>
      <c r="BB72">
        <v>2</v>
      </c>
    </row>
    <row r="73" spans="1:54" x14ac:dyDescent="0.25">
      <c r="A73" t="s">
        <v>478</v>
      </c>
      <c r="B73">
        <v>69</v>
      </c>
      <c r="C73" t="s">
        <v>53</v>
      </c>
      <c r="D73">
        <v>3</v>
      </c>
      <c r="E73">
        <v>3</v>
      </c>
      <c r="F73">
        <v>3</v>
      </c>
      <c r="G73" t="s">
        <v>114</v>
      </c>
      <c r="H73" t="s">
        <v>83</v>
      </c>
      <c r="I73" t="s">
        <v>117</v>
      </c>
      <c r="J73" t="s">
        <v>98</v>
      </c>
      <c r="K73" t="s">
        <v>48</v>
      </c>
      <c r="L73">
        <v>1</v>
      </c>
      <c r="N73">
        <v>1</v>
      </c>
      <c r="O73" t="s">
        <v>89</v>
      </c>
      <c r="P73" t="s">
        <v>71</v>
      </c>
      <c r="Q73" t="s">
        <v>51</v>
      </c>
      <c r="R73" t="s">
        <v>132</v>
      </c>
      <c r="S73" t="s">
        <v>33</v>
      </c>
      <c r="T73">
        <v>2</v>
      </c>
      <c r="V73">
        <v>1</v>
      </c>
      <c r="W73" t="s">
        <v>65</v>
      </c>
      <c r="AA73" t="s">
        <v>45</v>
      </c>
      <c r="AB73">
        <v>3</v>
      </c>
      <c r="AD73">
        <v>3</v>
      </c>
      <c r="AE73" t="s">
        <v>47</v>
      </c>
      <c r="AF73" t="s">
        <v>76</v>
      </c>
      <c r="AG73" t="s">
        <v>145</v>
      </c>
      <c r="AH73" t="s">
        <v>94</v>
      </c>
      <c r="AI73" t="s">
        <v>63</v>
      </c>
      <c r="AJ73">
        <v>2</v>
      </c>
      <c r="AL73">
        <v>1</v>
      </c>
      <c r="AM73" t="s">
        <v>103</v>
      </c>
      <c r="AN73" t="s">
        <v>95</v>
      </c>
      <c r="AO73" t="s">
        <v>104</v>
      </c>
      <c r="AQ73" t="s">
        <v>38</v>
      </c>
      <c r="AR73">
        <v>1</v>
      </c>
      <c r="AS73">
        <v>1</v>
      </c>
      <c r="AT73">
        <v>2</v>
      </c>
      <c r="AU73" t="s">
        <v>155</v>
      </c>
      <c r="AV73" t="s">
        <v>40</v>
      </c>
      <c r="AW73" t="s">
        <v>41</v>
      </c>
      <c r="AX73" t="s">
        <v>159</v>
      </c>
      <c r="AY73">
        <v>27</v>
      </c>
      <c r="AZ73">
        <v>95</v>
      </c>
      <c r="BA73">
        <v>120</v>
      </c>
      <c r="BB73">
        <v>2</v>
      </c>
    </row>
    <row r="74" spans="1:54" x14ac:dyDescent="0.25">
      <c r="A74" t="s">
        <v>479</v>
      </c>
      <c r="B74">
        <v>70</v>
      </c>
      <c r="C74" t="s">
        <v>56</v>
      </c>
      <c r="D74">
        <v>1</v>
      </c>
      <c r="F74">
        <v>2</v>
      </c>
      <c r="G74" t="s">
        <v>123</v>
      </c>
      <c r="K74" t="s">
        <v>33</v>
      </c>
      <c r="L74">
        <v>3</v>
      </c>
      <c r="N74">
        <v>3</v>
      </c>
      <c r="O74" t="s">
        <v>34</v>
      </c>
      <c r="S74" t="s">
        <v>45</v>
      </c>
      <c r="T74">
        <v>2</v>
      </c>
      <c r="V74">
        <v>1</v>
      </c>
      <c r="W74" t="s">
        <v>143</v>
      </c>
      <c r="AA74" t="s">
        <v>53</v>
      </c>
      <c r="AB74">
        <v>2</v>
      </c>
      <c r="AC74">
        <v>1</v>
      </c>
      <c r="AD74">
        <v>1</v>
      </c>
      <c r="AE74" t="s">
        <v>54</v>
      </c>
      <c r="AF74" t="s">
        <v>83</v>
      </c>
      <c r="AI74" t="s">
        <v>48</v>
      </c>
      <c r="AJ74">
        <v>2</v>
      </c>
      <c r="AL74">
        <v>1</v>
      </c>
      <c r="AM74" t="s">
        <v>89</v>
      </c>
      <c r="AQ74" t="s">
        <v>43</v>
      </c>
      <c r="AR74">
        <v>1</v>
      </c>
      <c r="AT74">
        <v>1</v>
      </c>
      <c r="AU74" t="s">
        <v>73</v>
      </c>
      <c r="AV74" t="s">
        <v>139</v>
      </c>
      <c r="AY74">
        <v>10</v>
      </c>
      <c r="AZ74">
        <v>40</v>
      </c>
      <c r="BA74">
        <v>120</v>
      </c>
      <c r="BB74">
        <v>2</v>
      </c>
    </row>
    <row r="75" spans="1:54" x14ac:dyDescent="0.25">
      <c r="A75" t="s">
        <v>480</v>
      </c>
      <c r="B75">
        <v>71</v>
      </c>
      <c r="C75" t="s">
        <v>53</v>
      </c>
      <c r="D75">
        <v>1</v>
      </c>
      <c r="E75">
        <v>1</v>
      </c>
      <c r="F75">
        <v>1</v>
      </c>
      <c r="G75" t="s">
        <v>54</v>
      </c>
      <c r="H75" t="s">
        <v>116</v>
      </c>
      <c r="I75" t="s">
        <v>117</v>
      </c>
      <c r="J75" t="s">
        <v>119</v>
      </c>
      <c r="K75" t="s">
        <v>48</v>
      </c>
      <c r="L75">
        <v>2</v>
      </c>
      <c r="N75">
        <v>1</v>
      </c>
      <c r="O75" t="s">
        <v>49</v>
      </c>
      <c r="P75" t="s">
        <v>71</v>
      </c>
      <c r="Q75" t="s">
        <v>51</v>
      </c>
      <c r="S75" t="s">
        <v>43</v>
      </c>
      <c r="T75">
        <v>2</v>
      </c>
      <c r="V75">
        <v>2</v>
      </c>
      <c r="W75" t="s">
        <v>44</v>
      </c>
      <c r="AA75" t="s">
        <v>56</v>
      </c>
      <c r="AB75">
        <v>2</v>
      </c>
      <c r="AD75">
        <v>1</v>
      </c>
      <c r="AE75" t="s">
        <v>123</v>
      </c>
      <c r="AF75" t="s">
        <v>69</v>
      </c>
      <c r="AI75" t="s">
        <v>33</v>
      </c>
      <c r="AJ75">
        <v>1</v>
      </c>
      <c r="AL75">
        <v>1</v>
      </c>
      <c r="AM75" t="s">
        <v>34</v>
      </c>
      <c r="AN75" t="s">
        <v>133</v>
      </c>
      <c r="AO75" t="s">
        <v>135</v>
      </c>
      <c r="AP75" t="s">
        <v>137</v>
      </c>
      <c r="AQ75" t="s">
        <v>63</v>
      </c>
      <c r="AR75">
        <v>1</v>
      </c>
      <c r="AT75">
        <v>1</v>
      </c>
      <c r="AU75" t="s">
        <v>148</v>
      </c>
      <c r="AV75" t="s">
        <v>95</v>
      </c>
      <c r="AY75">
        <v>14</v>
      </c>
      <c r="AZ75">
        <v>60</v>
      </c>
      <c r="BA75">
        <v>120</v>
      </c>
      <c r="BB75">
        <v>2</v>
      </c>
    </row>
    <row r="76" spans="1:54" x14ac:dyDescent="0.25">
      <c r="A76" t="s">
        <v>481</v>
      </c>
      <c r="B76">
        <v>90</v>
      </c>
      <c r="C76" t="s">
        <v>53</v>
      </c>
      <c r="D76">
        <v>1</v>
      </c>
      <c r="E76">
        <v>1</v>
      </c>
      <c r="F76">
        <v>1</v>
      </c>
      <c r="G76" t="s">
        <v>54</v>
      </c>
      <c r="H76" t="s">
        <v>55</v>
      </c>
      <c r="K76" t="s">
        <v>48</v>
      </c>
      <c r="L76">
        <v>3</v>
      </c>
      <c r="N76">
        <v>2</v>
      </c>
      <c r="O76" t="s">
        <v>89</v>
      </c>
      <c r="P76" t="s">
        <v>84</v>
      </c>
      <c r="S76" t="s">
        <v>63</v>
      </c>
      <c r="T76">
        <v>1</v>
      </c>
      <c r="V76">
        <v>1</v>
      </c>
      <c r="W76" t="s">
        <v>148</v>
      </c>
      <c r="X76" t="s">
        <v>149</v>
      </c>
      <c r="Y76" t="s">
        <v>104</v>
      </c>
      <c r="AA76" t="s">
        <v>56</v>
      </c>
      <c r="AB76">
        <v>2</v>
      </c>
      <c r="AD76">
        <v>1</v>
      </c>
      <c r="AE76" t="s">
        <v>57</v>
      </c>
      <c r="AF76" t="s">
        <v>124</v>
      </c>
      <c r="AG76" t="s">
        <v>85</v>
      </c>
      <c r="AH76" t="s">
        <v>88</v>
      </c>
      <c r="AI76" t="s">
        <v>33</v>
      </c>
      <c r="AJ76">
        <v>3</v>
      </c>
      <c r="AL76">
        <v>1</v>
      </c>
      <c r="AM76" t="s">
        <v>34</v>
      </c>
      <c r="AQ76" t="s">
        <v>43</v>
      </c>
      <c r="AR76">
        <v>1</v>
      </c>
      <c r="AT76">
        <v>1</v>
      </c>
      <c r="AU76" t="s">
        <v>138</v>
      </c>
      <c r="AY76">
        <v>13</v>
      </c>
      <c r="AZ76">
        <v>57</v>
      </c>
      <c r="BA76">
        <v>120</v>
      </c>
      <c r="BB76">
        <v>2</v>
      </c>
    </row>
    <row r="77" spans="1:54" x14ac:dyDescent="0.25">
      <c r="A77" t="s">
        <v>482</v>
      </c>
      <c r="B77">
        <v>91</v>
      </c>
      <c r="C77" t="s">
        <v>56</v>
      </c>
      <c r="D77">
        <v>3</v>
      </c>
      <c r="F77">
        <v>1</v>
      </c>
      <c r="G77" t="s">
        <v>57</v>
      </c>
      <c r="K77" t="s">
        <v>33</v>
      </c>
      <c r="L77">
        <v>2</v>
      </c>
      <c r="N77">
        <v>1</v>
      </c>
      <c r="O77" t="s">
        <v>34</v>
      </c>
      <c r="S77" t="s">
        <v>45</v>
      </c>
      <c r="T77">
        <v>3</v>
      </c>
      <c r="V77">
        <v>3</v>
      </c>
      <c r="W77" t="s">
        <v>143</v>
      </c>
      <c r="X77" t="s">
        <v>144</v>
      </c>
      <c r="Y77" t="s">
        <v>93</v>
      </c>
      <c r="Z77" t="s">
        <v>94</v>
      </c>
      <c r="AA77" t="s">
        <v>53</v>
      </c>
      <c r="AB77">
        <v>1</v>
      </c>
      <c r="AC77">
        <v>2</v>
      </c>
      <c r="AD77">
        <v>3</v>
      </c>
      <c r="AE77" t="s">
        <v>114</v>
      </c>
      <c r="AI77" t="s">
        <v>48</v>
      </c>
      <c r="AJ77">
        <v>1</v>
      </c>
      <c r="AL77">
        <v>1</v>
      </c>
      <c r="AM77" t="s">
        <v>89</v>
      </c>
      <c r="AN77" t="s">
        <v>71</v>
      </c>
      <c r="AQ77" t="s">
        <v>63</v>
      </c>
      <c r="AR77">
        <v>3</v>
      </c>
      <c r="AT77">
        <v>2</v>
      </c>
      <c r="AU77" t="s">
        <v>72</v>
      </c>
      <c r="AY77">
        <v>17</v>
      </c>
      <c r="AZ77">
        <v>56</v>
      </c>
      <c r="BA77">
        <v>120</v>
      </c>
      <c r="BB77">
        <v>2</v>
      </c>
    </row>
    <row r="78" spans="1:54" x14ac:dyDescent="0.25">
      <c r="A78" t="s">
        <v>483</v>
      </c>
      <c r="B78">
        <v>92</v>
      </c>
      <c r="C78" t="s">
        <v>53</v>
      </c>
      <c r="D78">
        <v>2</v>
      </c>
      <c r="E78">
        <v>1</v>
      </c>
      <c r="F78">
        <v>3</v>
      </c>
      <c r="G78" t="s">
        <v>54</v>
      </c>
      <c r="H78" t="s">
        <v>83</v>
      </c>
      <c r="I78" t="s">
        <v>105</v>
      </c>
      <c r="K78" t="s">
        <v>48</v>
      </c>
      <c r="L78">
        <v>3</v>
      </c>
      <c r="N78">
        <v>1</v>
      </c>
      <c r="O78" t="s">
        <v>89</v>
      </c>
      <c r="S78" t="s">
        <v>63</v>
      </c>
      <c r="T78">
        <v>1</v>
      </c>
      <c r="V78">
        <v>2</v>
      </c>
      <c r="W78" t="s">
        <v>72</v>
      </c>
      <c r="X78" t="s">
        <v>95</v>
      </c>
      <c r="AA78" t="s">
        <v>56</v>
      </c>
      <c r="AB78">
        <v>3</v>
      </c>
      <c r="AD78">
        <v>2</v>
      </c>
      <c r="AE78" t="s">
        <v>57</v>
      </c>
      <c r="AF78" t="s">
        <v>125</v>
      </c>
      <c r="AI78" t="s">
        <v>33</v>
      </c>
      <c r="AJ78">
        <v>2</v>
      </c>
      <c r="AL78">
        <v>2</v>
      </c>
      <c r="AM78" t="s">
        <v>34</v>
      </c>
      <c r="AQ78" t="s">
        <v>38</v>
      </c>
      <c r="AR78">
        <v>1</v>
      </c>
      <c r="AS78">
        <v>1</v>
      </c>
      <c r="AT78">
        <v>1</v>
      </c>
      <c r="AU78" t="s">
        <v>39</v>
      </c>
      <c r="AV78" t="s">
        <v>96</v>
      </c>
      <c r="AW78" t="s">
        <v>157</v>
      </c>
      <c r="AY78">
        <v>17</v>
      </c>
      <c r="AZ78">
        <v>59</v>
      </c>
      <c r="BA78">
        <v>120</v>
      </c>
      <c r="BB78">
        <v>2</v>
      </c>
    </row>
    <row r="79" spans="1:54" x14ac:dyDescent="0.25">
      <c r="A79" t="s">
        <v>484</v>
      </c>
      <c r="B79">
        <v>93</v>
      </c>
      <c r="C79" t="s">
        <v>53</v>
      </c>
      <c r="D79">
        <v>3</v>
      </c>
      <c r="E79">
        <v>2</v>
      </c>
      <c r="F79">
        <v>3</v>
      </c>
      <c r="G79" t="s">
        <v>54</v>
      </c>
      <c r="H79" t="s">
        <v>116</v>
      </c>
      <c r="I79" t="s">
        <v>117</v>
      </c>
      <c r="J79" t="s">
        <v>119</v>
      </c>
      <c r="K79" t="s">
        <v>48</v>
      </c>
      <c r="L79">
        <v>3</v>
      </c>
      <c r="N79">
        <v>1</v>
      </c>
      <c r="O79" t="s">
        <v>89</v>
      </c>
      <c r="P79" t="s">
        <v>71</v>
      </c>
      <c r="Q79" t="s">
        <v>90</v>
      </c>
      <c r="R79" t="s">
        <v>131</v>
      </c>
      <c r="S79" t="s">
        <v>63</v>
      </c>
      <c r="T79">
        <v>1</v>
      </c>
      <c r="V79">
        <v>1</v>
      </c>
      <c r="W79" t="s">
        <v>148</v>
      </c>
      <c r="AA79" t="s">
        <v>56</v>
      </c>
      <c r="AB79">
        <v>3</v>
      </c>
      <c r="AD79">
        <v>1</v>
      </c>
      <c r="AE79" t="s">
        <v>57</v>
      </c>
      <c r="AF79" t="s">
        <v>69</v>
      </c>
      <c r="AI79" t="s">
        <v>43</v>
      </c>
      <c r="AJ79">
        <v>3</v>
      </c>
      <c r="AL79">
        <v>3</v>
      </c>
      <c r="AM79" t="s">
        <v>73</v>
      </c>
      <c r="AN79" t="s">
        <v>74</v>
      </c>
      <c r="AO79" t="s">
        <v>75</v>
      </c>
      <c r="AP79" t="s">
        <v>101</v>
      </c>
      <c r="AQ79" t="s">
        <v>45</v>
      </c>
      <c r="AR79">
        <v>2</v>
      </c>
      <c r="AT79">
        <v>1</v>
      </c>
      <c r="AU79" t="s">
        <v>86</v>
      </c>
      <c r="AV79" t="s">
        <v>144</v>
      </c>
      <c r="AY79">
        <v>26</v>
      </c>
      <c r="AZ79">
        <v>84</v>
      </c>
      <c r="BA79">
        <v>120</v>
      </c>
      <c r="BB79">
        <v>2</v>
      </c>
    </row>
    <row r="80" spans="1:54" x14ac:dyDescent="0.25">
      <c r="A80" t="s">
        <v>485</v>
      </c>
      <c r="B80">
        <v>94</v>
      </c>
      <c r="C80" t="s">
        <v>56</v>
      </c>
      <c r="D80">
        <v>3</v>
      </c>
      <c r="F80">
        <v>2</v>
      </c>
      <c r="G80" t="s">
        <v>57</v>
      </c>
      <c r="H80" t="s">
        <v>125</v>
      </c>
      <c r="I80" t="s">
        <v>85</v>
      </c>
      <c r="J80" t="s">
        <v>88</v>
      </c>
      <c r="K80" t="s">
        <v>43</v>
      </c>
      <c r="L80">
        <v>3</v>
      </c>
      <c r="N80">
        <v>1</v>
      </c>
      <c r="O80" t="s">
        <v>138</v>
      </c>
      <c r="P80" t="s">
        <v>139</v>
      </c>
      <c r="Q80" t="s">
        <v>140</v>
      </c>
      <c r="R80" t="s">
        <v>141</v>
      </c>
      <c r="S80" t="s">
        <v>38</v>
      </c>
      <c r="T80">
        <v>2</v>
      </c>
      <c r="U80">
        <v>1</v>
      </c>
      <c r="V80">
        <v>1</v>
      </c>
      <c r="W80" t="s">
        <v>155</v>
      </c>
      <c r="X80" t="s">
        <v>70</v>
      </c>
      <c r="AA80" t="s">
        <v>53</v>
      </c>
      <c r="AB80">
        <v>1</v>
      </c>
      <c r="AC80">
        <v>2</v>
      </c>
      <c r="AD80">
        <v>3</v>
      </c>
      <c r="AE80" t="s">
        <v>54</v>
      </c>
      <c r="AF80" t="s">
        <v>83</v>
      </c>
      <c r="AG80" t="s">
        <v>97</v>
      </c>
      <c r="AI80" t="s">
        <v>48</v>
      </c>
      <c r="AJ80">
        <v>2</v>
      </c>
      <c r="AL80">
        <v>1</v>
      </c>
      <c r="AM80" t="s">
        <v>89</v>
      </c>
      <c r="AN80" t="s">
        <v>84</v>
      </c>
      <c r="AQ80" t="s">
        <v>63</v>
      </c>
      <c r="AR80">
        <v>2</v>
      </c>
      <c r="AT80">
        <v>1</v>
      </c>
      <c r="AU80" t="s">
        <v>103</v>
      </c>
      <c r="AY80">
        <v>21</v>
      </c>
      <c r="AZ80">
        <v>69</v>
      </c>
      <c r="BA80">
        <v>120</v>
      </c>
      <c r="BB80">
        <v>2</v>
      </c>
    </row>
    <row r="81" spans="1:54" x14ac:dyDescent="0.25">
      <c r="A81" t="s">
        <v>486</v>
      </c>
      <c r="B81">
        <v>95</v>
      </c>
      <c r="C81" t="s">
        <v>56</v>
      </c>
      <c r="D81">
        <v>3</v>
      </c>
      <c r="F81">
        <v>3</v>
      </c>
      <c r="G81" t="s">
        <v>57</v>
      </c>
      <c r="H81" t="s">
        <v>125</v>
      </c>
      <c r="I81" t="s">
        <v>85</v>
      </c>
      <c r="K81" t="s">
        <v>45</v>
      </c>
      <c r="L81">
        <v>2</v>
      </c>
      <c r="N81">
        <v>2</v>
      </c>
      <c r="O81" t="s">
        <v>47</v>
      </c>
      <c r="P81" t="s">
        <v>76</v>
      </c>
      <c r="Q81" t="s">
        <v>93</v>
      </c>
      <c r="S81" t="s">
        <v>38</v>
      </c>
      <c r="T81">
        <v>3</v>
      </c>
      <c r="U81">
        <v>1</v>
      </c>
      <c r="V81">
        <v>2</v>
      </c>
      <c r="W81" t="s">
        <v>155</v>
      </c>
      <c r="AA81" t="s">
        <v>53</v>
      </c>
      <c r="AB81">
        <v>2</v>
      </c>
      <c r="AC81">
        <v>1</v>
      </c>
      <c r="AD81">
        <v>3</v>
      </c>
      <c r="AE81" t="s">
        <v>54</v>
      </c>
      <c r="AF81" t="s">
        <v>83</v>
      </c>
      <c r="AG81" t="s">
        <v>97</v>
      </c>
      <c r="AI81" t="s">
        <v>48</v>
      </c>
      <c r="AJ81">
        <v>3</v>
      </c>
      <c r="AL81">
        <v>1</v>
      </c>
      <c r="AM81" t="s">
        <v>89</v>
      </c>
      <c r="AN81" t="s">
        <v>50</v>
      </c>
      <c r="AQ81" t="s">
        <v>63</v>
      </c>
      <c r="AR81">
        <v>1</v>
      </c>
      <c r="AT81">
        <v>2</v>
      </c>
      <c r="AU81" t="s">
        <v>103</v>
      </c>
      <c r="AY81">
        <v>22</v>
      </c>
      <c r="AZ81">
        <v>74</v>
      </c>
      <c r="BA81">
        <v>120</v>
      </c>
      <c r="BB81">
        <v>2</v>
      </c>
    </row>
    <row r="82" spans="1:54" x14ac:dyDescent="0.25">
      <c r="A82" t="s">
        <v>487</v>
      </c>
      <c r="B82">
        <v>96</v>
      </c>
      <c r="C82" t="s">
        <v>53</v>
      </c>
      <c r="D82">
        <v>2</v>
      </c>
      <c r="E82">
        <v>1</v>
      </c>
      <c r="F82">
        <v>1</v>
      </c>
      <c r="G82" t="s">
        <v>114</v>
      </c>
      <c r="K82" t="s">
        <v>48</v>
      </c>
      <c r="L82">
        <v>3</v>
      </c>
      <c r="N82">
        <v>3</v>
      </c>
      <c r="O82" t="s">
        <v>89</v>
      </c>
      <c r="P82" t="s">
        <v>71</v>
      </c>
      <c r="Q82" t="s">
        <v>90</v>
      </c>
      <c r="R82" t="s">
        <v>131</v>
      </c>
      <c r="S82" t="s">
        <v>63</v>
      </c>
      <c r="T82">
        <v>3</v>
      </c>
      <c r="V82">
        <v>1</v>
      </c>
      <c r="W82" t="s">
        <v>148</v>
      </c>
      <c r="X82" t="s">
        <v>95</v>
      </c>
      <c r="Y82" t="s">
        <v>104</v>
      </c>
      <c r="Z82" t="s">
        <v>152</v>
      </c>
      <c r="AA82" t="s">
        <v>33</v>
      </c>
      <c r="AB82">
        <v>1</v>
      </c>
      <c r="AD82">
        <v>1</v>
      </c>
      <c r="AE82" t="s">
        <v>34</v>
      </c>
      <c r="AF82" t="s">
        <v>133</v>
      </c>
      <c r="AI82" t="s">
        <v>43</v>
      </c>
      <c r="AJ82">
        <v>3</v>
      </c>
      <c r="AL82">
        <v>3</v>
      </c>
      <c r="AM82" t="s">
        <v>73</v>
      </c>
      <c r="AN82" t="s">
        <v>74</v>
      </c>
      <c r="AO82" t="s">
        <v>140</v>
      </c>
      <c r="AP82" t="s">
        <v>142</v>
      </c>
      <c r="AQ82" t="s">
        <v>45</v>
      </c>
      <c r="AR82">
        <v>1</v>
      </c>
      <c r="AT82">
        <v>3</v>
      </c>
      <c r="AU82" t="s">
        <v>47</v>
      </c>
      <c r="AY82">
        <v>24</v>
      </c>
      <c r="AZ82">
        <v>90</v>
      </c>
      <c r="BA82">
        <v>120</v>
      </c>
      <c r="BB82">
        <v>2</v>
      </c>
    </row>
    <row r="83" spans="1:54" x14ac:dyDescent="0.25">
      <c r="A83" t="s">
        <v>488</v>
      </c>
      <c r="B83">
        <v>97</v>
      </c>
      <c r="C83" t="s">
        <v>53</v>
      </c>
      <c r="D83">
        <v>2</v>
      </c>
      <c r="E83">
        <v>1</v>
      </c>
      <c r="F83">
        <v>2</v>
      </c>
      <c r="G83" t="s">
        <v>54</v>
      </c>
      <c r="K83" t="s">
        <v>48</v>
      </c>
      <c r="L83">
        <v>2</v>
      </c>
      <c r="N83">
        <v>1</v>
      </c>
      <c r="O83" t="s">
        <v>89</v>
      </c>
      <c r="P83" t="s">
        <v>50</v>
      </c>
      <c r="S83" t="s">
        <v>63</v>
      </c>
      <c r="T83">
        <v>1</v>
      </c>
      <c r="V83">
        <v>1</v>
      </c>
      <c r="W83" t="s">
        <v>148</v>
      </c>
      <c r="X83" t="s">
        <v>91</v>
      </c>
      <c r="Y83" t="s">
        <v>104</v>
      </c>
      <c r="Z83" t="s">
        <v>152</v>
      </c>
      <c r="AA83" t="s">
        <v>33</v>
      </c>
      <c r="AB83">
        <v>2</v>
      </c>
      <c r="AD83">
        <v>2</v>
      </c>
      <c r="AE83" t="s">
        <v>34</v>
      </c>
      <c r="AI83" t="s">
        <v>43</v>
      </c>
      <c r="AJ83">
        <v>2</v>
      </c>
      <c r="AL83">
        <v>1</v>
      </c>
      <c r="AM83" t="s">
        <v>138</v>
      </c>
      <c r="AN83" t="s">
        <v>139</v>
      </c>
      <c r="AQ83" t="s">
        <v>38</v>
      </c>
      <c r="AR83">
        <v>2</v>
      </c>
      <c r="AS83">
        <v>1</v>
      </c>
      <c r="AT83">
        <v>2</v>
      </c>
      <c r="AU83" t="s">
        <v>39</v>
      </c>
      <c r="AV83" t="s">
        <v>70</v>
      </c>
      <c r="AW83" t="s">
        <v>156</v>
      </c>
      <c r="AY83">
        <v>15</v>
      </c>
      <c r="AZ83">
        <v>57</v>
      </c>
      <c r="BA83">
        <v>120</v>
      </c>
      <c r="BB83">
        <v>2</v>
      </c>
    </row>
    <row r="84" spans="1:54" x14ac:dyDescent="0.25">
      <c r="A84" t="s">
        <v>489</v>
      </c>
      <c r="B84">
        <v>98</v>
      </c>
      <c r="C84" t="s">
        <v>53</v>
      </c>
      <c r="D84">
        <v>1</v>
      </c>
      <c r="E84">
        <v>1</v>
      </c>
      <c r="F84">
        <v>3</v>
      </c>
      <c r="G84" t="s">
        <v>54</v>
      </c>
      <c r="K84" t="s">
        <v>48</v>
      </c>
      <c r="L84">
        <v>3</v>
      </c>
      <c r="N84">
        <v>1</v>
      </c>
      <c r="O84" t="s">
        <v>89</v>
      </c>
      <c r="P84" t="s">
        <v>71</v>
      </c>
      <c r="S84" t="s">
        <v>63</v>
      </c>
      <c r="T84">
        <v>2</v>
      </c>
      <c r="V84">
        <v>1</v>
      </c>
      <c r="W84" t="s">
        <v>72</v>
      </c>
      <c r="X84" t="s">
        <v>91</v>
      </c>
      <c r="AA84" t="s">
        <v>33</v>
      </c>
      <c r="AB84">
        <v>3</v>
      </c>
      <c r="AD84">
        <v>2</v>
      </c>
      <c r="AE84" t="s">
        <v>65</v>
      </c>
      <c r="AF84" t="s">
        <v>35</v>
      </c>
      <c r="AG84" t="s">
        <v>134</v>
      </c>
      <c r="AI84" t="s">
        <v>45</v>
      </c>
      <c r="AJ84">
        <v>2</v>
      </c>
      <c r="AL84">
        <v>1</v>
      </c>
      <c r="AM84" t="s">
        <v>143</v>
      </c>
      <c r="AQ84" t="s">
        <v>38</v>
      </c>
      <c r="AR84">
        <v>1</v>
      </c>
      <c r="AS84">
        <v>1</v>
      </c>
      <c r="AT84">
        <v>2</v>
      </c>
      <c r="AU84" t="s">
        <v>39</v>
      </c>
      <c r="AV84" t="s">
        <v>40</v>
      </c>
      <c r="AW84" t="s">
        <v>41</v>
      </c>
      <c r="AY84">
        <v>16</v>
      </c>
      <c r="AZ84">
        <v>52</v>
      </c>
      <c r="BA84">
        <v>120</v>
      </c>
      <c r="BB84">
        <v>2</v>
      </c>
    </row>
    <row r="85" spans="1:54" x14ac:dyDescent="0.25">
      <c r="A85" t="s">
        <v>490</v>
      </c>
      <c r="B85">
        <v>99</v>
      </c>
      <c r="C85" t="s">
        <v>53</v>
      </c>
      <c r="D85">
        <v>3</v>
      </c>
      <c r="E85">
        <v>1</v>
      </c>
      <c r="F85">
        <v>2</v>
      </c>
      <c r="G85" t="s">
        <v>54</v>
      </c>
      <c r="H85" t="s">
        <v>83</v>
      </c>
      <c r="I85" t="s">
        <v>97</v>
      </c>
      <c r="K85" t="s">
        <v>48</v>
      </c>
      <c r="L85">
        <v>3</v>
      </c>
      <c r="N85">
        <v>1</v>
      </c>
      <c r="O85" t="s">
        <v>89</v>
      </c>
      <c r="P85" t="s">
        <v>50</v>
      </c>
      <c r="Q85" t="s">
        <v>130</v>
      </c>
      <c r="R85" t="s">
        <v>131</v>
      </c>
      <c r="S85" t="s">
        <v>63</v>
      </c>
      <c r="T85">
        <v>1</v>
      </c>
      <c r="V85">
        <v>1</v>
      </c>
      <c r="W85" t="s">
        <v>72</v>
      </c>
      <c r="AA85" t="s">
        <v>43</v>
      </c>
      <c r="AB85">
        <v>1</v>
      </c>
      <c r="AD85">
        <v>3</v>
      </c>
      <c r="AE85" t="s">
        <v>73</v>
      </c>
      <c r="AF85" t="s">
        <v>139</v>
      </c>
      <c r="AG85" t="s">
        <v>140</v>
      </c>
      <c r="AH85" t="s">
        <v>101</v>
      </c>
      <c r="AI85" t="s">
        <v>45</v>
      </c>
      <c r="AJ85">
        <v>2</v>
      </c>
      <c r="AL85">
        <v>1</v>
      </c>
      <c r="AM85" t="s">
        <v>47</v>
      </c>
      <c r="AQ85" t="s">
        <v>38</v>
      </c>
      <c r="AR85">
        <v>3</v>
      </c>
      <c r="AS85">
        <v>2</v>
      </c>
      <c r="AT85">
        <v>2</v>
      </c>
      <c r="AU85" t="s">
        <v>155</v>
      </c>
      <c r="AV85" t="s">
        <v>40</v>
      </c>
      <c r="AW85" t="s">
        <v>157</v>
      </c>
      <c r="AX85" t="s">
        <v>159</v>
      </c>
      <c r="AY85">
        <v>23</v>
      </c>
      <c r="AZ85">
        <v>80</v>
      </c>
      <c r="BA85">
        <v>120</v>
      </c>
      <c r="BB85">
        <v>2</v>
      </c>
    </row>
    <row r="86" spans="1:54" x14ac:dyDescent="0.25">
      <c r="A86" t="s">
        <v>491</v>
      </c>
      <c r="B86">
        <v>100</v>
      </c>
      <c r="C86" t="s">
        <v>53</v>
      </c>
      <c r="D86">
        <v>3</v>
      </c>
      <c r="E86">
        <v>2</v>
      </c>
      <c r="F86">
        <v>2</v>
      </c>
      <c r="G86" t="s">
        <v>115</v>
      </c>
      <c r="H86" t="s">
        <v>83</v>
      </c>
      <c r="I86" t="s">
        <v>97</v>
      </c>
      <c r="J86" t="s">
        <v>98</v>
      </c>
      <c r="K86" t="s">
        <v>48</v>
      </c>
      <c r="L86">
        <v>3</v>
      </c>
      <c r="N86">
        <v>3</v>
      </c>
      <c r="O86" t="s">
        <v>89</v>
      </c>
      <c r="P86" t="s">
        <v>71</v>
      </c>
      <c r="Q86" t="s">
        <v>90</v>
      </c>
      <c r="R86" t="s">
        <v>131</v>
      </c>
      <c r="S86" t="s">
        <v>38</v>
      </c>
      <c r="T86">
        <v>1</v>
      </c>
      <c r="U86">
        <v>1</v>
      </c>
      <c r="V86">
        <v>1</v>
      </c>
      <c r="W86" t="s">
        <v>39</v>
      </c>
      <c r="X86" t="s">
        <v>70</v>
      </c>
      <c r="AA86" t="s">
        <v>56</v>
      </c>
      <c r="AB86">
        <v>3</v>
      </c>
      <c r="AD86">
        <v>3</v>
      </c>
      <c r="AE86" t="s">
        <v>68</v>
      </c>
      <c r="AF86" t="s">
        <v>69</v>
      </c>
      <c r="AG86" t="s">
        <v>126</v>
      </c>
      <c r="AH86" t="s">
        <v>88</v>
      </c>
      <c r="AI86" t="s">
        <v>33</v>
      </c>
      <c r="AJ86">
        <v>3</v>
      </c>
      <c r="AL86">
        <v>1</v>
      </c>
      <c r="AM86" t="s">
        <v>65</v>
      </c>
      <c r="AN86" t="s">
        <v>66</v>
      </c>
      <c r="AQ86" t="s">
        <v>43</v>
      </c>
      <c r="AR86">
        <v>2</v>
      </c>
      <c r="AT86">
        <v>2</v>
      </c>
      <c r="AU86" t="s">
        <v>73</v>
      </c>
      <c r="AV86" t="s">
        <v>139</v>
      </c>
      <c r="AW86" t="s">
        <v>140</v>
      </c>
      <c r="AY86">
        <v>29</v>
      </c>
      <c r="AZ86">
        <v>103</v>
      </c>
      <c r="BA86">
        <v>120</v>
      </c>
      <c r="BB86">
        <v>2</v>
      </c>
    </row>
    <row r="87" spans="1:54" x14ac:dyDescent="0.25">
      <c r="A87" t="s">
        <v>492</v>
      </c>
      <c r="B87">
        <v>101</v>
      </c>
      <c r="C87" t="s">
        <v>53</v>
      </c>
      <c r="D87">
        <v>3</v>
      </c>
      <c r="E87">
        <v>3</v>
      </c>
      <c r="F87">
        <v>3</v>
      </c>
      <c r="G87" t="s">
        <v>54</v>
      </c>
      <c r="H87" t="s">
        <v>83</v>
      </c>
      <c r="I87" t="s">
        <v>117</v>
      </c>
      <c r="J87" t="s">
        <v>98</v>
      </c>
      <c r="K87" t="s">
        <v>48</v>
      </c>
      <c r="L87">
        <v>1</v>
      </c>
      <c r="N87">
        <v>1</v>
      </c>
      <c r="O87" t="s">
        <v>129</v>
      </c>
      <c r="P87" t="s">
        <v>84</v>
      </c>
      <c r="Q87" t="s">
        <v>51</v>
      </c>
      <c r="S87" t="s">
        <v>38</v>
      </c>
      <c r="T87">
        <v>2</v>
      </c>
      <c r="U87">
        <v>3</v>
      </c>
      <c r="V87">
        <v>2</v>
      </c>
      <c r="W87" t="s">
        <v>67</v>
      </c>
      <c r="AA87" t="s">
        <v>56</v>
      </c>
      <c r="AB87">
        <v>3</v>
      </c>
      <c r="AD87">
        <v>2</v>
      </c>
      <c r="AE87" t="s">
        <v>57</v>
      </c>
      <c r="AF87" t="s">
        <v>124</v>
      </c>
      <c r="AG87" t="s">
        <v>87</v>
      </c>
      <c r="AI87" t="s">
        <v>33</v>
      </c>
      <c r="AJ87">
        <v>1</v>
      </c>
      <c r="AL87">
        <v>1</v>
      </c>
      <c r="AM87" t="s">
        <v>65</v>
      </c>
      <c r="AN87" t="s">
        <v>133</v>
      </c>
      <c r="AQ87" t="s">
        <v>45</v>
      </c>
      <c r="AR87">
        <v>3</v>
      </c>
      <c r="AT87">
        <v>3</v>
      </c>
      <c r="AU87" t="s">
        <v>86</v>
      </c>
      <c r="AV87" t="s">
        <v>144</v>
      </c>
      <c r="AW87" t="s">
        <v>93</v>
      </c>
      <c r="AX87" t="s">
        <v>147</v>
      </c>
      <c r="AY87">
        <v>28</v>
      </c>
      <c r="AZ87">
        <v>87</v>
      </c>
      <c r="BA87">
        <v>120</v>
      </c>
      <c r="BB87">
        <v>2</v>
      </c>
    </row>
    <row r="88" spans="1:54" x14ac:dyDescent="0.25">
      <c r="A88" t="s">
        <v>493</v>
      </c>
      <c r="B88">
        <v>102</v>
      </c>
      <c r="C88" t="s">
        <v>56</v>
      </c>
      <c r="D88">
        <v>3</v>
      </c>
      <c r="F88">
        <v>3</v>
      </c>
      <c r="G88" t="s">
        <v>57</v>
      </c>
      <c r="H88" t="s">
        <v>124</v>
      </c>
      <c r="I88" t="s">
        <v>85</v>
      </c>
      <c r="J88" t="s">
        <v>88</v>
      </c>
      <c r="K88" t="s">
        <v>33</v>
      </c>
      <c r="L88">
        <v>3</v>
      </c>
      <c r="N88">
        <v>1</v>
      </c>
      <c r="O88" t="s">
        <v>65</v>
      </c>
      <c r="P88" t="s">
        <v>35</v>
      </c>
      <c r="S88" t="s">
        <v>63</v>
      </c>
      <c r="T88">
        <v>1</v>
      </c>
      <c r="V88">
        <v>1</v>
      </c>
      <c r="W88" t="s">
        <v>148</v>
      </c>
      <c r="X88" t="s">
        <v>95</v>
      </c>
      <c r="Y88" t="s">
        <v>151</v>
      </c>
      <c r="AA88" t="s">
        <v>53</v>
      </c>
      <c r="AB88">
        <v>1</v>
      </c>
      <c r="AC88">
        <v>1</v>
      </c>
      <c r="AD88">
        <v>2</v>
      </c>
      <c r="AE88" t="s">
        <v>114</v>
      </c>
      <c r="AI88" t="s">
        <v>48</v>
      </c>
      <c r="AJ88">
        <v>3</v>
      </c>
      <c r="AL88">
        <v>1</v>
      </c>
      <c r="AM88" t="s">
        <v>89</v>
      </c>
      <c r="AN88" t="s">
        <v>71</v>
      </c>
      <c r="AO88" t="s">
        <v>90</v>
      </c>
      <c r="AP88" t="s">
        <v>52</v>
      </c>
      <c r="AQ88" t="s">
        <v>38</v>
      </c>
      <c r="AR88">
        <v>1</v>
      </c>
      <c r="AS88">
        <v>1</v>
      </c>
      <c r="AT88">
        <v>1</v>
      </c>
      <c r="AU88" t="s">
        <v>155</v>
      </c>
      <c r="AV88" t="s">
        <v>70</v>
      </c>
      <c r="AW88" t="s">
        <v>41</v>
      </c>
      <c r="AY88">
        <v>20</v>
      </c>
      <c r="AZ88">
        <v>84</v>
      </c>
      <c r="BA88">
        <v>120</v>
      </c>
      <c r="BB88">
        <v>2</v>
      </c>
    </row>
    <row r="89" spans="1:54" x14ac:dyDescent="0.25">
      <c r="A89" t="s">
        <v>494</v>
      </c>
      <c r="B89">
        <v>103</v>
      </c>
      <c r="C89" t="s">
        <v>53</v>
      </c>
      <c r="D89">
        <v>1</v>
      </c>
      <c r="E89">
        <v>1</v>
      </c>
      <c r="F89">
        <v>2</v>
      </c>
      <c r="G89" t="s">
        <v>54</v>
      </c>
      <c r="H89" t="s">
        <v>83</v>
      </c>
      <c r="K89" t="s">
        <v>48</v>
      </c>
      <c r="L89">
        <v>3</v>
      </c>
      <c r="N89">
        <v>1</v>
      </c>
      <c r="O89" t="s">
        <v>129</v>
      </c>
      <c r="P89" t="s">
        <v>71</v>
      </c>
      <c r="S89" t="s">
        <v>38</v>
      </c>
      <c r="T89">
        <v>1</v>
      </c>
      <c r="U89">
        <v>1</v>
      </c>
      <c r="V89">
        <v>2</v>
      </c>
      <c r="W89" t="s">
        <v>67</v>
      </c>
      <c r="X89" t="s">
        <v>70</v>
      </c>
      <c r="Y89" t="s">
        <v>157</v>
      </c>
      <c r="AA89" t="s">
        <v>56</v>
      </c>
      <c r="AB89">
        <v>3</v>
      </c>
      <c r="AD89">
        <v>1</v>
      </c>
      <c r="AE89" t="s">
        <v>57</v>
      </c>
      <c r="AF89" t="s">
        <v>125</v>
      </c>
      <c r="AI89" t="s">
        <v>43</v>
      </c>
      <c r="AJ89">
        <v>2</v>
      </c>
      <c r="AL89">
        <v>1</v>
      </c>
      <c r="AM89" t="s">
        <v>73</v>
      </c>
      <c r="AN89" t="s">
        <v>139</v>
      </c>
      <c r="AQ89" t="s">
        <v>45</v>
      </c>
      <c r="AR89">
        <v>1</v>
      </c>
      <c r="AT89">
        <v>1</v>
      </c>
      <c r="AU89" t="s">
        <v>143</v>
      </c>
      <c r="AY89">
        <v>13</v>
      </c>
      <c r="AZ89">
        <v>66</v>
      </c>
      <c r="BA89">
        <v>120</v>
      </c>
      <c r="BB89">
        <v>2</v>
      </c>
    </row>
    <row r="90" spans="1:54" x14ac:dyDescent="0.25">
      <c r="A90" t="s">
        <v>495</v>
      </c>
      <c r="B90">
        <v>104</v>
      </c>
      <c r="C90" t="s">
        <v>53</v>
      </c>
      <c r="D90">
        <v>2</v>
      </c>
      <c r="E90">
        <v>1</v>
      </c>
      <c r="F90">
        <v>3</v>
      </c>
      <c r="G90" t="s">
        <v>54</v>
      </c>
      <c r="H90" t="s">
        <v>83</v>
      </c>
      <c r="I90" t="s">
        <v>117</v>
      </c>
      <c r="K90" t="s">
        <v>48</v>
      </c>
      <c r="L90">
        <v>3</v>
      </c>
      <c r="N90">
        <v>2</v>
      </c>
      <c r="O90" t="s">
        <v>89</v>
      </c>
      <c r="S90" t="s">
        <v>38</v>
      </c>
      <c r="T90">
        <v>2</v>
      </c>
      <c r="U90">
        <v>1</v>
      </c>
      <c r="V90">
        <v>1</v>
      </c>
      <c r="W90" t="s">
        <v>39</v>
      </c>
      <c r="AA90" t="s">
        <v>56</v>
      </c>
      <c r="AB90">
        <v>2</v>
      </c>
      <c r="AD90">
        <v>1</v>
      </c>
      <c r="AE90" t="s">
        <v>57</v>
      </c>
      <c r="AF90" t="s">
        <v>125</v>
      </c>
      <c r="AG90" t="s">
        <v>85</v>
      </c>
      <c r="AI90" t="s">
        <v>43</v>
      </c>
      <c r="AJ90">
        <v>1</v>
      </c>
      <c r="AL90">
        <v>3</v>
      </c>
      <c r="AM90" t="s">
        <v>73</v>
      </c>
      <c r="AN90" t="s">
        <v>99</v>
      </c>
      <c r="AQ90" t="s">
        <v>63</v>
      </c>
      <c r="AR90">
        <v>2</v>
      </c>
      <c r="AT90">
        <v>2</v>
      </c>
      <c r="AU90" t="s">
        <v>103</v>
      </c>
      <c r="AV90" t="s">
        <v>91</v>
      </c>
      <c r="AW90" t="s">
        <v>151</v>
      </c>
      <c r="AY90">
        <v>19</v>
      </c>
      <c r="AZ90">
        <v>82</v>
      </c>
      <c r="BA90">
        <v>120</v>
      </c>
      <c r="BB90">
        <v>2</v>
      </c>
    </row>
    <row r="91" spans="1:54" x14ac:dyDescent="0.25">
      <c r="A91" t="s">
        <v>496</v>
      </c>
      <c r="B91">
        <v>105</v>
      </c>
      <c r="C91" t="s">
        <v>53</v>
      </c>
      <c r="D91">
        <v>3</v>
      </c>
      <c r="E91">
        <v>1</v>
      </c>
      <c r="F91">
        <v>3</v>
      </c>
      <c r="G91" t="s">
        <v>54</v>
      </c>
      <c r="H91" t="s">
        <v>55</v>
      </c>
      <c r="I91" t="s">
        <v>97</v>
      </c>
      <c r="K91" t="s">
        <v>48</v>
      </c>
      <c r="L91">
        <v>1</v>
      </c>
      <c r="N91">
        <v>1</v>
      </c>
      <c r="O91" t="s">
        <v>49</v>
      </c>
      <c r="S91" t="s">
        <v>38</v>
      </c>
      <c r="T91">
        <v>3</v>
      </c>
      <c r="U91">
        <v>1</v>
      </c>
      <c r="V91">
        <v>3</v>
      </c>
      <c r="W91" t="s">
        <v>39</v>
      </c>
      <c r="X91" t="s">
        <v>96</v>
      </c>
      <c r="Y91" t="s">
        <v>157</v>
      </c>
      <c r="Z91" t="s">
        <v>158</v>
      </c>
      <c r="AA91" t="s">
        <v>56</v>
      </c>
      <c r="AB91">
        <v>2</v>
      </c>
      <c r="AD91">
        <v>2</v>
      </c>
      <c r="AE91" t="s">
        <v>68</v>
      </c>
      <c r="AF91" t="s">
        <v>124</v>
      </c>
      <c r="AI91" t="s">
        <v>45</v>
      </c>
      <c r="AJ91">
        <v>3</v>
      </c>
      <c r="AL91">
        <v>3</v>
      </c>
      <c r="AM91" t="s">
        <v>47</v>
      </c>
      <c r="AN91" t="s">
        <v>144</v>
      </c>
      <c r="AO91" t="s">
        <v>93</v>
      </c>
      <c r="AP91" t="s">
        <v>94</v>
      </c>
      <c r="AQ91" t="s">
        <v>63</v>
      </c>
      <c r="AR91">
        <v>2</v>
      </c>
      <c r="AT91">
        <v>2</v>
      </c>
      <c r="AU91" t="s">
        <v>72</v>
      </c>
      <c r="AV91" t="s">
        <v>95</v>
      </c>
      <c r="AY91">
        <v>26</v>
      </c>
      <c r="AZ91">
        <v>101</v>
      </c>
      <c r="BA91">
        <v>120</v>
      </c>
      <c r="BB91">
        <v>2</v>
      </c>
    </row>
    <row r="92" spans="1:54" x14ac:dyDescent="0.25">
      <c r="A92" t="s">
        <v>497</v>
      </c>
      <c r="B92">
        <v>106</v>
      </c>
      <c r="C92" t="s">
        <v>33</v>
      </c>
      <c r="D92">
        <v>1</v>
      </c>
      <c r="F92">
        <v>1</v>
      </c>
      <c r="G92" t="s">
        <v>65</v>
      </c>
      <c r="H92" t="s">
        <v>35</v>
      </c>
      <c r="K92" t="s">
        <v>43</v>
      </c>
      <c r="L92">
        <v>2</v>
      </c>
      <c r="N92">
        <v>1</v>
      </c>
      <c r="O92" t="s">
        <v>138</v>
      </c>
      <c r="P92" t="s">
        <v>74</v>
      </c>
      <c r="Q92" t="s">
        <v>140</v>
      </c>
      <c r="R92" t="s">
        <v>142</v>
      </c>
      <c r="S92" t="s">
        <v>45</v>
      </c>
      <c r="T92">
        <v>3</v>
      </c>
      <c r="V92">
        <v>2</v>
      </c>
      <c r="W92" t="s">
        <v>143</v>
      </c>
      <c r="X92" t="s">
        <v>144</v>
      </c>
      <c r="Y92" t="s">
        <v>93</v>
      </c>
      <c r="Z92" t="s">
        <v>94</v>
      </c>
      <c r="AA92" t="s">
        <v>53</v>
      </c>
      <c r="AB92">
        <v>2</v>
      </c>
      <c r="AC92">
        <v>1</v>
      </c>
      <c r="AD92">
        <v>3</v>
      </c>
      <c r="AE92" t="s">
        <v>54</v>
      </c>
      <c r="AF92" t="s">
        <v>83</v>
      </c>
      <c r="AG92" t="s">
        <v>97</v>
      </c>
      <c r="AI92" t="s">
        <v>48</v>
      </c>
      <c r="AJ92">
        <v>1</v>
      </c>
      <c r="AL92">
        <v>1</v>
      </c>
      <c r="AM92" t="s">
        <v>129</v>
      </c>
      <c r="AN92" t="s">
        <v>71</v>
      </c>
      <c r="AQ92" t="s">
        <v>38</v>
      </c>
      <c r="AR92">
        <v>1</v>
      </c>
      <c r="AS92">
        <v>2</v>
      </c>
      <c r="AT92">
        <v>2</v>
      </c>
      <c r="AU92" t="s">
        <v>39</v>
      </c>
      <c r="AV92" t="s">
        <v>96</v>
      </c>
      <c r="AW92" t="s">
        <v>157</v>
      </c>
      <c r="AX92" t="s">
        <v>159</v>
      </c>
      <c r="AY92">
        <v>22</v>
      </c>
      <c r="AZ92">
        <v>65</v>
      </c>
      <c r="BA92">
        <v>120</v>
      </c>
      <c r="BB92">
        <v>2</v>
      </c>
    </row>
    <row r="93" spans="1:54" x14ac:dyDescent="0.25">
      <c r="A93" t="s">
        <v>498</v>
      </c>
      <c r="B93">
        <v>107</v>
      </c>
      <c r="C93" t="s">
        <v>53</v>
      </c>
      <c r="D93">
        <v>2</v>
      </c>
      <c r="E93">
        <v>1</v>
      </c>
      <c r="F93">
        <v>2</v>
      </c>
      <c r="G93" t="s">
        <v>54</v>
      </c>
      <c r="H93" t="s">
        <v>55</v>
      </c>
      <c r="I93" t="s">
        <v>97</v>
      </c>
      <c r="K93" t="s">
        <v>48</v>
      </c>
      <c r="L93">
        <v>3</v>
      </c>
      <c r="N93">
        <v>2</v>
      </c>
      <c r="O93" t="s">
        <v>89</v>
      </c>
      <c r="S93" t="s">
        <v>38</v>
      </c>
      <c r="T93">
        <v>1</v>
      </c>
      <c r="U93">
        <v>1</v>
      </c>
      <c r="V93">
        <v>2</v>
      </c>
      <c r="W93" t="s">
        <v>67</v>
      </c>
      <c r="X93" t="s">
        <v>70</v>
      </c>
      <c r="Y93" t="s">
        <v>156</v>
      </c>
      <c r="AA93" t="s">
        <v>33</v>
      </c>
      <c r="AB93">
        <v>3</v>
      </c>
      <c r="AD93">
        <v>2</v>
      </c>
      <c r="AE93" t="s">
        <v>65</v>
      </c>
      <c r="AF93" t="s">
        <v>35</v>
      </c>
      <c r="AG93" t="s">
        <v>36</v>
      </c>
      <c r="AI93" t="s">
        <v>43</v>
      </c>
      <c r="AJ93">
        <v>2</v>
      </c>
      <c r="AL93">
        <v>3</v>
      </c>
      <c r="AM93" t="s">
        <v>44</v>
      </c>
      <c r="AN93" t="s">
        <v>99</v>
      </c>
      <c r="AO93" t="s">
        <v>75</v>
      </c>
      <c r="AQ93" t="s">
        <v>63</v>
      </c>
      <c r="AR93">
        <v>1</v>
      </c>
      <c r="AT93">
        <v>1</v>
      </c>
      <c r="AU93" t="s">
        <v>148</v>
      </c>
      <c r="AY93">
        <v>20</v>
      </c>
      <c r="AZ93">
        <v>61</v>
      </c>
      <c r="BA93">
        <v>120</v>
      </c>
      <c r="BB93">
        <v>2</v>
      </c>
    </row>
    <row r="94" spans="1:54" x14ac:dyDescent="0.25">
      <c r="A94" t="s">
        <v>499</v>
      </c>
      <c r="B94">
        <v>108</v>
      </c>
      <c r="C94" t="s">
        <v>53</v>
      </c>
      <c r="D94">
        <v>2</v>
      </c>
      <c r="E94">
        <v>2</v>
      </c>
      <c r="F94">
        <v>3</v>
      </c>
      <c r="G94" t="s">
        <v>114</v>
      </c>
      <c r="H94" t="s">
        <v>83</v>
      </c>
      <c r="I94" t="s">
        <v>117</v>
      </c>
      <c r="K94" t="s">
        <v>48</v>
      </c>
      <c r="L94">
        <v>3</v>
      </c>
      <c r="N94">
        <v>2</v>
      </c>
      <c r="O94" t="s">
        <v>89</v>
      </c>
      <c r="P94" t="s">
        <v>71</v>
      </c>
      <c r="Q94" t="s">
        <v>51</v>
      </c>
      <c r="R94" t="s">
        <v>52</v>
      </c>
      <c r="S94" t="s">
        <v>38</v>
      </c>
      <c r="T94">
        <v>1</v>
      </c>
      <c r="U94">
        <v>2</v>
      </c>
      <c r="V94">
        <v>1</v>
      </c>
      <c r="W94" t="s">
        <v>39</v>
      </c>
      <c r="AA94" t="s">
        <v>33</v>
      </c>
      <c r="AB94">
        <v>3</v>
      </c>
      <c r="AD94">
        <v>1</v>
      </c>
      <c r="AE94" t="s">
        <v>65</v>
      </c>
      <c r="AF94" t="s">
        <v>35</v>
      </c>
      <c r="AI94" t="s">
        <v>45</v>
      </c>
      <c r="AJ94">
        <v>2</v>
      </c>
      <c r="AL94">
        <v>1</v>
      </c>
      <c r="AM94" t="s">
        <v>47</v>
      </c>
      <c r="AQ94" t="s">
        <v>63</v>
      </c>
      <c r="AR94">
        <v>3</v>
      </c>
      <c r="AT94">
        <v>2</v>
      </c>
      <c r="AU94" t="s">
        <v>103</v>
      </c>
      <c r="AV94" t="s">
        <v>95</v>
      </c>
      <c r="AW94" t="s">
        <v>104</v>
      </c>
      <c r="AY94">
        <v>22</v>
      </c>
      <c r="AZ94">
        <v>66</v>
      </c>
      <c r="BA94">
        <v>120</v>
      </c>
      <c r="BB94">
        <v>2</v>
      </c>
    </row>
    <row r="95" spans="1:54" x14ac:dyDescent="0.25">
      <c r="A95" t="s">
        <v>500</v>
      </c>
      <c r="B95">
        <v>109</v>
      </c>
      <c r="C95" t="s">
        <v>53</v>
      </c>
      <c r="D95">
        <v>1</v>
      </c>
      <c r="E95">
        <v>1</v>
      </c>
      <c r="F95">
        <v>1</v>
      </c>
      <c r="G95" t="s">
        <v>54</v>
      </c>
      <c r="H95" t="s">
        <v>116</v>
      </c>
      <c r="K95" t="s">
        <v>48</v>
      </c>
      <c r="L95">
        <v>1</v>
      </c>
      <c r="N95">
        <v>1</v>
      </c>
      <c r="O95" t="s">
        <v>129</v>
      </c>
      <c r="P95" t="s">
        <v>84</v>
      </c>
      <c r="Q95" t="s">
        <v>130</v>
      </c>
      <c r="R95" t="s">
        <v>131</v>
      </c>
      <c r="S95" t="s">
        <v>38</v>
      </c>
      <c r="T95">
        <v>3</v>
      </c>
      <c r="U95">
        <v>3</v>
      </c>
      <c r="V95">
        <v>3</v>
      </c>
      <c r="W95" t="s">
        <v>67</v>
      </c>
      <c r="X95" t="s">
        <v>70</v>
      </c>
      <c r="Y95" t="s">
        <v>41</v>
      </c>
      <c r="Z95" t="s">
        <v>159</v>
      </c>
      <c r="AA95" t="s">
        <v>43</v>
      </c>
      <c r="AB95">
        <v>2</v>
      </c>
      <c r="AD95">
        <v>3</v>
      </c>
      <c r="AE95" t="s">
        <v>138</v>
      </c>
      <c r="AF95" t="s">
        <v>99</v>
      </c>
      <c r="AG95" t="s">
        <v>140</v>
      </c>
      <c r="AI95" t="s">
        <v>45</v>
      </c>
      <c r="AJ95">
        <v>3</v>
      </c>
      <c r="AL95">
        <v>3</v>
      </c>
      <c r="AM95" t="s">
        <v>143</v>
      </c>
      <c r="AN95" t="s">
        <v>144</v>
      </c>
      <c r="AO95" t="s">
        <v>93</v>
      </c>
      <c r="AP95" t="s">
        <v>147</v>
      </c>
      <c r="AQ95" t="s">
        <v>63</v>
      </c>
      <c r="AR95">
        <v>3</v>
      </c>
      <c r="AT95">
        <v>1</v>
      </c>
      <c r="AU95" t="s">
        <v>103</v>
      </c>
      <c r="AY95">
        <v>29</v>
      </c>
      <c r="AZ95">
        <v>114</v>
      </c>
      <c r="BA95">
        <v>120</v>
      </c>
      <c r="BB95">
        <v>2</v>
      </c>
    </row>
    <row r="96" spans="1:54" x14ac:dyDescent="0.25">
      <c r="A96" t="s">
        <v>501</v>
      </c>
      <c r="B96">
        <v>110</v>
      </c>
      <c r="C96" t="s">
        <v>56</v>
      </c>
      <c r="D96">
        <v>2</v>
      </c>
      <c r="F96">
        <v>1</v>
      </c>
      <c r="G96" t="s">
        <v>123</v>
      </c>
      <c r="H96" t="s">
        <v>69</v>
      </c>
      <c r="K96" t="s">
        <v>48</v>
      </c>
      <c r="L96">
        <v>2</v>
      </c>
      <c r="N96">
        <v>2</v>
      </c>
      <c r="O96" t="s">
        <v>89</v>
      </c>
      <c r="P96" t="s">
        <v>84</v>
      </c>
      <c r="Q96" t="s">
        <v>90</v>
      </c>
      <c r="S96" t="s">
        <v>45</v>
      </c>
      <c r="T96">
        <v>3</v>
      </c>
      <c r="V96">
        <v>2</v>
      </c>
      <c r="W96" t="s">
        <v>143</v>
      </c>
      <c r="X96" t="s">
        <v>144</v>
      </c>
      <c r="Y96" t="s">
        <v>93</v>
      </c>
      <c r="Z96" t="s">
        <v>94</v>
      </c>
      <c r="AA96" t="s">
        <v>53</v>
      </c>
      <c r="AB96">
        <v>3</v>
      </c>
      <c r="AC96">
        <v>1</v>
      </c>
      <c r="AD96">
        <v>3</v>
      </c>
      <c r="AE96" t="s">
        <v>114</v>
      </c>
      <c r="AF96" t="s">
        <v>83</v>
      </c>
      <c r="AG96" t="s">
        <v>117</v>
      </c>
      <c r="AI96" t="s">
        <v>33</v>
      </c>
      <c r="AJ96">
        <v>1</v>
      </c>
      <c r="AL96">
        <v>1</v>
      </c>
      <c r="AM96" t="s">
        <v>65</v>
      </c>
      <c r="AN96" t="s">
        <v>66</v>
      </c>
      <c r="AO96" t="s">
        <v>134</v>
      </c>
      <c r="AP96" t="s">
        <v>136</v>
      </c>
      <c r="AQ96" t="s">
        <v>43</v>
      </c>
      <c r="AR96">
        <v>1</v>
      </c>
      <c r="AT96">
        <v>1</v>
      </c>
      <c r="AU96" t="s">
        <v>73</v>
      </c>
      <c r="AV96" t="s">
        <v>99</v>
      </c>
      <c r="AY96">
        <v>22</v>
      </c>
      <c r="AZ96">
        <v>73</v>
      </c>
      <c r="BA96">
        <v>120</v>
      </c>
      <c r="BB96">
        <v>2</v>
      </c>
    </row>
    <row r="97" spans="1:54" x14ac:dyDescent="0.25">
      <c r="A97" t="s">
        <v>502</v>
      </c>
      <c r="B97">
        <v>111</v>
      </c>
      <c r="C97" t="s">
        <v>53</v>
      </c>
      <c r="D97">
        <v>1</v>
      </c>
      <c r="E97">
        <v>1</v>
      </c>
      <c r="F97">
        <v>2</v>
      </c>
      <c r="G97" t="s">
        <v>114</v>
      </c>
      <c r="H97" t="s">
        <v>116</v>
      </c>
      <c r="I97" t="s">
        <v>117</v>
      </c>
      <c r="K97" t="s">
        <v>33</v>
      </c>
      <c r="L97">
        <v>3</v>
      </c>
      <c r="N97">
        <v>1</v>
      </c>
      <c r="O97" t="s">
        <v>34</v>
      </c>
      <c r="S97" t="s">
        <v>43</v>
      </c>
      <c r="T97">
        <v>1</v>
      </c>
      <c r="V97">
        <v>1</v>
      </c>
      <c r="W97" t="s">
        <v>44</v>
      </c>
      <c r="X97" t="s">
        <v>74</v>
      </c>
      <c r="Y97" t="s">
        <v>140</v>
      </c>
      <c r="AA97" t="s">
        <v>56</v>
      </c>
      <c r="AB97">
        <v>3</v>
      </c>
      <c r="AD97">
        <v>2</v>
      </c>
      <c r="AE97" t="s">
        <v>123</v>
      </c>
      <c r="AI97" t="s">
        <v>48</v>
      </c>
      <c r="AJ97">
        <v>2</v>
      </c>
      <c r="AL97">
        <v>1</v>
      </c>
      <c r="AM97" t="s">
        <v>89</v>
      </c>
      <c r="AN97" t="s">
        <v>84</v>
      </c>
      <c r="AO97" t="s">
        <v>130</v>
      </c>
      <c r="AQ97" t="s">
        <v>63</v>
      </c>
      <c r="AR97">
        <v>1</v>
      </c>
      <c r="AT97">
        <v>1</v>
      </c>
      <c r="AU97" t="s">
        <v>103</v>
      </c>
      <c r="AV97" t="s">
        <v>95</v>
      </c>
      <c r="AY97">
        <v>14</v>
      </c>
      <c r="AZ97">
        <v>61</v>
      </c>
      <c r="BA97">
        <v>120</v>
      </c>
      <c r="BB97">
        <v>2</v>
      </c>
    </row>
    <row r="98" spans="1:54" x14ac:dyDescent="0.25">
      <c r="A98" t="s">
        <v>503</v>
      </c>
      <c r="B98">
        <v>112</v>
      </c>
      <c r="C98" t="s">
        <v>53</v>
      </c>
      <c r="D98">
        <v>1</v>
      </c>
      <c r="E98">
        <v>1</v>
      </c>
      <c r="F98">
        <v>1</v>
      </c>
      <c r="G98" t="s">
        <v>114</v>
      </c>
      <c r="H98" t="s">
        <v>83</v>
      </c>
      <c r="I98" t="s">
        <v>105</v>
      </c>
      <c r="K98" t="s">
        <v>33</v>
      </c>
      <c r="L98">
        <v>1</v>
      </c>
      <c r="N98">
        <v>1</v>
      </c>
      <c r="O98" t="s">
        <v>65</v>
      </c>
      <c r="P98" t="s">
        <v>133</v>
      </c>
      <c r="Q98" t="s">
        <v>36</v>
      </c>
      <c r="S98" t="s">
        <v>43</v>
      </c>
      <c r="T98">
        <v>2</v>
      </c>
      <c r="V98">
        <v>1</v>
      </c>
      <c r="W98" t="s">
        <v>73</v>
      </c>
      <c r="X98" t="s">
        <v>99</v>
      </c>
      <c r="Y98" t="s">
        <v>140</v>
      </c>
      <c r="Z98" t="s">
        <v>141</v>
      </c>
      <c r="AA98" t="s">
        <v>56</v>
      </c>
      <c r="AB98">
        <v>1</v>
      </c>
      <c r="AD98">
        <v>2</v>
      </c>
      <c r="AE98" t="s">
        <v>123</v>
      </c>
      <c r="AF98" t="s">
        <v>69</v>
      </c>
      <c r="AI98" t="s">
        <v>48</v>
      </c>
      <c r="AJ98">
        <v>1</v>
      </c>
      <c r="AL98">
        <v>1</v>
      </c>
      <c r="AM98" t="s">
        <v>129</v>
      </c>
      <c r="AN98" t="s">
        <v>71</v>
      </c>
      <c r="AQ98" t="s">
        <v>38</v>
      </c>
      <c r="AR98">
        <v>2</v>
      </c>
      <c r="AS98">
        <v>1</v>
      </c>
      <c r="AT98">
        <v>1</v>
      </c>
      <c r="AU98" t="s">
        <v>39</v>
      </c>
      <c r="AY98">
        <v>12</v>
      </c>
      <c r="AZ98">
        <v>68</v>
      </c>
      <c r="BA98">
        <v>120</v>
      </c>
      <c r="BB98">
        <v>2</v>
      </c>
    </row>
    <row r="99" spans="1:54" x14ac:dyDescent="0.25">
      <c r="A99" t="s">
        <v>504</v>
      </c>
      <c r="B99">
        <v>113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55</v>
      </c>
      <c r="I99" t="s">
        <v>117</v>
      </c>
      <c r="J99" t="s">
        <v>98</v>
      </c>
      <c r="K99" t="s">
        <v>33</v>
      </c>
      <c r="L99">
        <v>2</v>
      </c>
      <c r="N99">
        <v>2</v>
      </c>
      <c r="O99" t="s">
        <v>46</v>
      </c>
      <c r="P99" t="s">
        <v>35</v>
      </c>
      <c r="Q99" t="s">
        <v>36</v>
      </c>
      <c r="R99" t="s">
        <v>136</v>
      </c>
      <c r="S99" t="s">
        <v>43</v>
      </c>
      <c r="T99">
        <v>2</v>
      </c>
      <c r="V99">
        <v>1</v>
      </c>
      <c r="W99" t="s">
        <v>44</v>
      </c>
      <c r="X99" t="s">
        <v>139</v>
      </c>
      <c r="Y99" t="s">
        <v>140</v>
      </c>
      <c r="Z99" t="s">
        <v>101</v>
      </c>
      <c r="AA99" t="s">
        <v>56</v>
      </c>
      <c r="AB99">
        <v>1</v>
      </c>
      <c r="AD99">
        <v>1</v>
      </c>
      <c r="AE99" t="s">
        <v>123</v>
      </c>
      <c r="AF99" t="s">
        <v>69</v>
      </c>
      <c r="AI99" t="s">
        <v>45</v>
      </c>
      <c r="AJ99">
        <v>2</v>
      </c>
      <c r="AL99">
        <v>1</v>
      </c>
      <c r="AM99" t="s">
        <v>143</v>
      </c>
      <c r="AQ99" t="s">
        <v>63</v>
      </c>
      <c r="AR99">
        <v>2</v>
      </c>
      <c r="AT99">
        <v>3</v>
      </c>
      <c r="AU99" t="s">
        <v>148</v>
      </c>
      <c r="AV99" t="s">
        <v>95</v>
      </c>
      <c r="AW99" t="s">
        <v>104</v>
      </c>
      <c r="AX99" t="s">
        <v>152</v>
      </c>
      <c r="AY99">
        <v>21</v>
      </c>
      <c r="AZ99">
        <v>94</v>
      </c>
      <c r="BA99">
        <v>120</v>
      </c>
      <c r="BB99">
        <v>2</v>
      </c>
    </row>
    <row r="100" spans="1:54" x14ac:dyDescent="0.25">
      <c r="A100" t="s">
        <v>505</v>
      </c>
      <c r="B100">
        <v>114</v>
      </c>
      <c r="C100" t="s">
        <v>53</v>
      </c>
      <c r="D100">
        <v>3</v>
      </c>
      <c r="E100">
        <v>3</v>
      </c>
      <c r="F100">
        <v>3</v>
      </c>
      <c r="G100" t="s">
        <v>54</v>
      </c>
      <c r="H100" t="s">
        <v>83</v>
      </c>
      <c r="I100" t="s">
        <v>97</v>
      </c>
      <c r="J100" t="s">
        <v>98</v>
      </c>
      <c r="K100" t="s">
        <v>33</v>
      </c>
      <c r="L100">
        <v>3</v>
      </c>
      <c r="N100">
        <v>2</v>
      </c>
      <c r="O100" t="s">
        <v>46</v>
      </c>
      <c r="P100" t="s">
        <v>133</v>
      </c>
      <c r="Q100" t="s">
        <v>134</v>
      </c>
      <c r="R100" t="s">
        <v>136</v>
      </c>
      <c r="S100" t="s">
        <v>43</v>
      </c>
      <c r="T100">
        <v>2</v>
      </c>
      <c r="V100">
        <v>3</v>
      </c>
      <c r="W100" t="s">
        <v>44</v>
      </c>
      <c r="X100" t="s">
        <v>74</v>
      </c>
      <c r="Y100" t="s">
        <v>100</v>
      </c>
      <c r="Z100" t="s">
        <v>142</v>
      </c>
      <c r="AA100" t="s">
        <v>56</v>
      </c>
      <c r="AB100">
        <v>1</v>
      </c>
      <c r="AD100">
        <v>1</v>
      </c>
      <c r="AE100" t="s">
        <v>123</v>
      </c>
      <c r="AF100" t="s">
        <v>69</v>
      </c>
      <c r="AI100" t="s">
        <v>45</v>
      </c>
      <c r="AJ100">
        <v>3</v>
      </c>
      <c r="AL100">
        <v>3</v>
      </c>
      <c r="AM100" t="s">
        <v>47</v>
      </c>
      <c r="AN100" t="s">
        <v>76</v>
      </c>
      <c r="AO100" t="s">
        <v>93</v>
      </c>
      <c r="AP100" t="s">
        <v>147</v>
      </c>
      <c r="AQ100" t="s">
        <v>38</v>
      </c>
      <c r="AR100">
        <v>1</v>
      </c>
      <c r="AS100">
        <v>1</v>
      </c>
      <c r="AT100">
        <v>1</v>
      </c>
      <c r="AU100" t="s">
        <v>39</v>
      </c>
      <c r="AV100" t="s">
        <v>70</v>
      </c>
      <c r="AW100" t="s">
        <v>156</v>
      </c>
      <c r="AY100">
        <v>34</v>
      </c>
      <c r="AZ100">
        <v>95</v>
      </c>
      <c r="BA100">
        <v>120</v>
      </c>
      <c r="BB100">
        <v>2</v>
      </c>
    </row>
    <row r="101" spans="1:54" x14ac:dyDescent="0.25">
      <c r="A101" t="s">
        <v>506</v>
      </c>
      <c r="B101">
        <v>115</v>
      </c>
      <c r="C101" t="s">
        <v>56</v>
      </c>
      <c r="D101">
        <v>2</v>
      </c>
      <c r="F101">
        <v>1</v>
      </c>
      <c r="G101" t="s">
        <v>123</v>
      </c>
      <c r="H101" t="s">
        <v>125</v>
      </c>
      <c r="I101" t="s">
        <v>85</v>
      </c>
      <c r="K101" t="s">
        <v>63</v>
      </c>
      <c r="L101">
        <v>1</v>
      </c>
      <c r="N101">
        <v>1</v>
      </c>
      <c r="O101" t="s">
        <v>148</v>
      </c>
      <c r="P101" t="s">
        <v>95</v>
      </c>
      <c r="S101" t="s">
        <v>38</v>
      </c>
      <c r="T101">
        <v>1</v>
      </c>
      <c r="U101">
        <v>3</v>
      </c>
      <c r="V101">
        <v>2</v>
      </c>
      <c r="W101" t="s">
        <v>39</v>
      </c>
      <c r="X101" t="s">
        <v>70</v>
      </c>
      <c r="Y101" t="s">
        <v>157</v>
      </c>
      <c r="Z101" t="s">
        <v>158</v>
      </c>
      <c r="AA101" t="s">
        <v>53</v>
      </c>
      <c r="AB101">
        <v>2</v>
      </c>
      <c r="AC101">
        <v>1</v>
      </c>
      <c r="AD101">
        <v>1</v>
      </c>
      <c r="AE101" t="s">
        <v>54</v>
      </c>
      <c r="AF101" t="s">
        <v>83</v>
      </c>
      <c r="AG101" t="s">
        <v>97</v>
      </c>
      <c r="AI101" t="s">
        <v>33</v>
      </c>
      <c r="AJ101">
        <v>2</v>
      </c>
      <c r="AL101">
        <v>1</v>
      </c>
      <c r="AM101" t="s">
        <v>46</v>
      </c>
      <c r="AN101" t="s">
        <v>35</v>
      </c>
      <c r="AO101" t="s">
        <v>36</v>
      </c>
      <c r="AQ101" t="s">
        <v>43</v>
      </c>
      <c r="AR101">
        <v>1</v>
      </c>
      <c r="AT101">
        <v>1</v>
      </c>
      <c r="AU101" t="s">
        <v>73</v>
      </c>
      <c r="AV101" t="s">
        <v>99</v>
      </c>
      <c r="AY101">
        <v>17</v>
      </c>
      <c r="AZ101">
        <v>53</v>
      </c>
      <c r="BA101">
        <v>120</v>
      </c>
      <c r="BB101">
        <v>2</v>
      </c>
    </row>
    <row r="102" spans="1:54" x14ac:dyDescent="0.25">
      <c r="A102" t="s">
        <v>507</v>
      </c>
      <c r="B102">
        <v>116</v>
      </c>
      <c r="C102" t="s">
        <v>53</v>
      </c>
      <c r="D102">
        <v>2</v>
      </c>
      <c r="E102">
        <v>1</v>
      </c>
      <c r="F102">
        <v>2</v>
      </c>
      <c r="G102" t="s">
        <v>114</v>
      </c>
      <c r="H102" t="s">
        <v>83</v>
      </c>
      <c r="K102" t="s">
        <v>33</v>
      </c>
      <c r="L102">
        <v>2</v>
      </c>
      <c r="N102">
        <v>1</v>
      </c>
      <c r="O102" t="s">
        <v>34</v>
      </c>
      <c r="P102" t="s">
        <v>66</v>
      </c>
      <c r="Q102" t="s">
        <v>36</v>
      </c>
      <c r="R102" t="s">
        <v>136</v>
      </c>
      <c r="S102" t="s">
        <v>43</v>
      </c>
      <c r="T102">
        <v>3</v>
      </c>
      <c r="V102">
        <v>1</v>
      </c>
      <c r="W102" t="s">
        <v>44</v>
      </c>
      <c r="X102" t="s">
        <v>74</v>
      </c>
      <c r="AA102" t="s">
        <v>48</v>
      </c>
      <c r="AB102">
        <v>1</v>
      </c>
      <c r="AD102">
        <v>2</v>
      </c>
      <c r="AE102" t="s">
        <v>89</v>
      </c>
      <c r="AI102" t="s">
        <v>45</v>
      </c>
      <c r="AJ102">
        <v>3</v>
      </c>
      <c r="AL102">
        <v>1</v>
      </c>
      <c r="AM102" t="s">
        <v>86</v>
      </c>
      <c r="AQ102" t="s">
        <v>63</v>
      </c>
      <c r="AR102">
        <v>2</v>
      </c>
      <c r="AT102">
        <v>1</v>
      </c>
      <c r="AU102" t="s">
        <v>148</v>
      </c>
      <c r="AY102">
        <v>14</v>
      </c>
      <c r="AZ102">
        <v>44</v>
      </c>
      <c r="BA102">
        <v>120</v>
      </c>
      <c r="BB102">
        <v>2</v>
      </c>
    </row>
    <row r="103" spans="1:54" x14ac:dyDescent="0.25">
      <c r="A103" t="s">
        <v>508</v>
      </c>
      <c r="B103">
        <v>117</v>
      </c>
      <c r="C103" t="s">
        <v>53</v>
      </c>
      <c r="D103">
        <v>1</v>
      </c>
      <c r="E103">
        <v>1</v>
      </c>
      <c r="F103">
        <v>2</v>
      </c>
      <c r="G103" t="s">
        <v>114</v>
      </c>
      <c r="H103" t="s">
        <v>55</v>
      </c>
      <c r="I103" t="s">
        <v>105</v>
      </c>
      <c r="K103" t="s">
        <v>33</v>
      </c>
      <c r="L103">
        <v>1</v>
      </c>
      <c r="N103">
        <v>3</v>
      </c>
      <c r="O103" t="s">
        <v>46</v>
      </c>
      <c r="P103" t="s">
        <v>66</v>
      </c>
      <c r="Q103" t="s">
        <v>135</v>
      </c>
      <c r="S103" t="s">
        <v>43</v>
      </c>
      <c r="T103">
        <v>1</v>
      </c>
      <c r="V103">
        <v>2</v>
      </c>
      <c r="W103" t="s">
        <v>44</v>
      </c>
      <c r="X103" t="s">
        <v>139</v>
      </c>
      <c r="Y103" t="s">
        <v>75</v>
      </c>
      <c r="AA103" t="s">
        <v>48</v>
      </c>
      <c r="AB103">
        <v>1</v>
      </c>
      <c r="AD103">
        <v>1</v>
      </c>
      <c r="AE103" t="s">
        <v>89</v>
      </c>
      <c r="AF103" t="s">
        <v>50</v>
      </c>
      <c r="AI103" t="s">
        <v>45</v>
      </c>
      <c r="AJ103">
        <v>3</v>
      </c>
      <c r="AL103">
        <v>1</v>
      </c>
      <c r="AM103" t="s">
        <v>86</v>
      </c>
      <c r="AQ103" t="s">
        <v>38</v>
      </c>
      <c r="AR103">
        <v>1</v>
      </c>
      <c r="AS103">
        <v>2</v>
      </c>
      <c r="AT103">
        <v>1</v>
      </c>
      <c r="AU103" t="s">
        <v>39</v>
      </c>
      <c r="AV103" t="s">
        <v>40</v>
      </c>
      <c r="AW103" t="s">
        <v>157</v>
      </c>
      <c r="AX103" t="s">
        <v>159</v>
      </c>
      <c r="AY103">
        <v>17</v>
      </c>
      <c r="AZ103">
        <v>56</v>
      </c>
      <c r="BA103">
        <v>120</v>
      </c>
      <c r="BB103">
        <v>2</v>
      </c>
    </row>
    <row r="104" spans="1:54" x14ac:dyDescent="0.25">
      <c r="A104" t="s">
        <v>509</v>
      </c>
      <c r="B104">
        <v>118</v>
      </c>
      <c r="C104" t="s">
        <v>53</v>
      </c>
      <c r="D104">
        <v>2</v>
      </c>
      <c r="E104">
        <v>1</v>
      </c>
      <c r="F104">
        <v>1</v>
      </c>
      <c r="G104" t="s">
        <v>114</v>
      </c>
      <c r="H104" t="s">
        <v>55</v>
      </c>
      <c r="K104" t="s">
        <v>33</v>
      </c>
      <c r="L104">
        <v>2</v>
      </c>
      <c r="N104">
        <v>1</v>
      </c>
      <c r="O104" t="s">
        <v>65</v>
      </c>
      <c r="P104" t="s">
        <v>35</v>
      </c>
      <c r="Q104" t="s">
        <v>134</v>
      </c>
      <c r="S104" t="s">
        <v>43</v>
      </c>
      <c r="T104">
        <v>2</v>
      </c>
      <c r="V104">
        <v>1</v>
      </c>
      <c r="W104" t="s">
        <v>44</v>
      </c>
      <c r="X104" t="s">
        <v>99</v>
      </c>
      <c r="Y104" t="s">
        <v>140</v>
      </c>
      <c r="Z104" t="s">
        <v>142</v>
      </c>
      <c r="AA104" t="s">
        <v>48</v>
      </c>
      <c r="AB104">
        <v>1</v>
      </c>
      <c r="AD104">
        <v>1</v>
      </c>
      <c r="AE104" t="s">
        <v>89</v>
      </c>
      <c r="AF104" t="s">
        <v>84</v>
      </c>
      <c r="AI104" t="s">
        <v>63</v>
      </c>
      <c r="AJ104">
        <v>2</v>
      </c>
      <c r="AL104">
        <v>2</v>
      </c>
      <c r="AM104" t="s">
        <v>103</v>
      </c>
      <c r="AN104" t="s">
        <v>95</v>
      </c>
      <c r="AO104" t="s">
        <v>104</v>
      </c>
      <c r="AQ104" t="s">
        <v>38</v>
      </c>
      <c r="AR104">
        <v>1</v>
      </c>
      <c r="AS104">
        <v>1</v>
      </c>
      <c r="AT104">
        <v>2</v>
      </c>
      <c r="AU104" t="s">
        <v>67</v>
      </c>
      <c r="AV104" t="s">
        <v>96</v>
      </c>
      <c r="AW104" t="s">
        <v>156</v>
      </c>
      <c r="AY104">
        <v>17</v>
      </c>
      <c r="AZ104">
        <v>54</v>
      </c>
      <c r="BA104">
        <v>120</v>
      </c>
      <c r="BB104">
        <v>2</v>
      </c>
    </row>
    <row r="105" spans="1:54" x14ac:dyDescent="0.25">
      <c r="A105" t="s">
        <v>510</v>
      </c>
      <c r="B105">
        <v>119</v>
      </c>
      <c r="C105" t="s">
        <v>45</v>
      </c>
      <c r="D105">
        <v>3</v>
      </c>
      <c r="F105">
        <v>3</v>
      </c>
      <c r="G105" t="s">
        <v>143</v>
      </c>
      <c r="H105" t="s">
        <v>76</v>
      </c>
      <c r="K105" t="s">
        <v>63</v>
      </c>
      <c r="L105">
        <v>1</v>
      </c>
      <c r="N105">
        <v>2</v>
      </c>
      <c r="O105" t="s">
        <v>148</v>
      </c>
      <c r="P105" t="s">
        <v>95</v>
      </c>
      <c r="S105" t="s">
        <v>38</v>
      </c>
      <c r="T105">
        <v>1</v>
      </c>
      <c r="U105">
        <v>1</v>
      </c>
      <c r="V105">
        <v>1</v>
      </c>
      <c r="W105" t="s">
        <v>67</v>
      </c>
      <c r="X105" t="s">
        <v>70</v>
      </c>
      <c r="Y105" t="s">
        <v>41</v>
      </c>
      <c r="AA105" t="s">
        <v>53</v>
      </c>
      <c r="AB105">
        <v>2</v>
      </c>
      <c r="AC105">
        <v>1</v>
      </c>
      <c r="AD105">
        <v>2</v>
      </c>
      <c r="AE105" t="s">
        <v>54</v>
      </c>
      <c r="AF105" t="s">
        <v>83</v>
      </c>
      <c r="AI105" t="s">
        <v>33</v>
      </c>
      <c r="AJ105">
        <v>1</v>
      </c>
      <c r="AL105">
        <v>1</v>
      </c>
      <c r="AM105" t="s">
        <v>65</v>
      </c>
      <c r="AN105" t="s">
        <v>35</v>
      </c>
      <c r="AQ105" t="s">
        <v>43</v>
      </c>
      <c r="AR105">
        <v>2</v>
      </c>
      <c r="AT105">
        <v>3</v>
      </c>
      <c r="AU105" t="s">
        <v>73</v>
      </c>
      <c r="AV105" t="s">
        <v>99</v>
      </c>
      <c r="AW105" t="s">
        <v>140</v>
      </c>
      <c r="AX105" t="s">
        <v>101</v>
      </c>
      <c r="AY105">
        <v>19</v>
      </c>
      <c r="AZ105">
        <v>74</v>
      </c>
      <c r="BA105">
        <v>120</v>
      </c>
      <c r="BB105">
        <v>2</v>
      </c>
    </row>
    <row r="106" spans="1:54" x14ac:dyDescent="0.25">
      <c r="A106" t="s">
        <v>511</v>
      </c>
      <c r="B106">
        <v>120</v>
      </c>
      <c r="C106" t="s">
        <v>53</v>
      </c>
      <c r="D106">
        <v>2</v>
      </c>
      <c r="E106">
        <v>1</v>
      </c>
      <c r="F106">
        <v>1</v>
      </c>
      <c r="G106" t="s">
        <v>54</v>
      </c>
      <c r="H106" t="s">
        <v>83</v>
      </c>
      <c r="K106" t="s">
        <v>33</v>
      </c>
      <c r="L106">
        <v>3</v>
      </c>
      <c r="N106">
        <v>2</v>
      </c>
      <c r="O106" t="s">
        <v>34</v>
      </c>
      <c r="P106" t="s">
        <v>66</v>
      </c>
      <c r="S106" t="s">
        <v>45</v>
      </c>
      <c r="T106">
        <v>2</v>
      </c>
      <c r="V106">
        <v>1</v>
      </c>
      <c r="W106" t="s">
        <v>86</v>
      </c>
      <c r="X106" t="s">
        <v>76</v>
      </c>
      <c r="AA106" t="s">
        <v>56</v>
      </c>
      <c r="AB106">
        <v>1</v>
      </c>
      <c r="AD106">
        <v>1</v>
      </c>
      <c r="AE106" t="s">
        <v>123</v>
      </c>
      <c r="AI106" t="s">
        <v>48</v>
      </c>
      <c r="AJ106">
        <v>3</v>
      </c>
      <c r="AL106">
        <v>1</v>
      </c>
      <c r="AM106" t="s">
        <v>89</v>
      </c>
      <c r="AQ106" t="s">
        <v>43</v>
      </c>
      <c r="AR106">
        <v>2</v>
      </c>
      <c r="AT106">
        <v>1</v>
      </c>
      <c r="AU106" t="s">
        <v>73</v>
      </c>
      <c r="AV106" t="s">
        <v>139</v>
      </c>
      <c r="AY106">
        <v>12</v>
      </c>
      <c r="AZ106">
        <v>43</v>
      </c>
      <c r="BA106">
        <v>120</v>
      </c>
      <c r="BB106">
        <v>2</v>
      </c>
    </row>
    <row r="107" spans="1:54" x14ac:dyDescent="0.25">
      <c r="A107" t="s">
        <v>512</v>
      </c>
      <c r="B107">
        <v>121</v>
      </c>
      <c r="C107" t="s">
        <v>53</v>
      </c>
      <c r="D107">
        <v>1</v>
      </c>
      <c r="E107">
        <v>2</v>
      </c>
      <c r="F107">
        <v>1</v>
      </c>
      <c r="G107" t="s">
        <v>114</v>
      </c>
      <c r="H107" t="s">
        <v>55</v>
      </c>
      <c r="K107" t="s">
        <v>33</v>
      </c>
      <c r="L107">
        <v>3</v>
      </c>
      <c r="N107">
        <v>1</v>
      </c>
      <c r="O107" t="s">
        <v>65</v>
      </c>
      <c r="P107" t="s">
        <v>35</v>
      </c>
      <c r="Q107" t="s">
        <v>134</v>
      </c>
      <c r="S107" t="s">
        <v>45</v>
      </c>
      <c r="T107">
        <v>2</v>
      </c>
      <c r="V107">
        <v>2</v>
      </c>
      <c r="W107" t="s">
        <v>86</v>
      </c>
      <c r="X107" t="s">
        <v>144</v>
      </c>
      <c r="Y107" t="s">
        <v>102</v>
      </c>
      <c r="AA107" t="s">
        <v>56</v>
      </c>
      <c r="AB107">
        <v>1</v>
      </c>
      <c r="AD107">
        <v>1</v>
      </c>
      <c r="AE107" t="s">
        <v>57</v>
      </c>
      <c r="AI107" t="s">
        <v>48</v>
      </c>
      <c r="AJ107">
        <v>2</v>
      </c>
      <c r="AL107">
        <v>1</v>
      </c>
      <c r="AM107" t="s">
        <v>49</v>
      </c>
      <c r="AN107" t="s">
        <v>50</v>
      </c>
      <c r="AQ107" t="s">
        <v>63</v>
      </c>
      <c r="AR107">
        <v>2</v>
      </c>
      <c r="AT107">
        <v>1</v>
      </c>
      <c r="AU107" t="s">
        <v>72</v>
      </c>
      <c r="AV107" t="s">
        <v>149</v>
      </c>
      <c r="AW107" t="s">
        <v>104</v>
      </c>
      <c r="AY107">
        <v>15</v>
      </c>
      <c r="AZ107">
        <v>69</v>
      </c>
      <c r="BA107">
        <v>120</v>
      </c>
      <c r="BB107">
        <v>2</v>
      </c>
    </row>
    <row r="108" spans="1:54" x14ac:dyDescent="0.25">
      <c r="A108" t="s">
        <v>513</v>
      </c>
      <c r="B108">
        <v>122</v>
      </c>
      <c r="C108" t="s">
        <v>56</v>
      </c>
      <c r="D108">
        <v>2</v>
      </c>
      <c r="F108">
        <v>1</v>
      </c>
      <c r="G108" t="s">
        <v>123</v>
      </c>
      <c r="H108" t="s">
        <v>124</v>
      </c>
      <c r="I108" t="s">
        <v>126</v>
      </c>
      <c r="J108" t="s">
        <v>88</v>
      </c>
      <c r="K108" t="s">
        <v>48</v>
      </c>
      <c r="L108">
        <v>2</v>
      </c>
      <c r="N108">
        <v>2</v>
      </c>
      <c r="O108" t="s">
        <v>129</v>
      </c>
      <c r="P108" t="s">
        <v>84</v>
      </c>
      <c r="Q108" t="s">
        <v>51</v>
      </c>
      <c r="S108" t="s">
        <v>38</v>
      </c>
      <c r="T108">
        <v>1</v>
      </c>
      <c r="U108">
        <v>2</v>
      </c>
      <c r="V108">
        <v>2</v>
      </c>
      <c r="W108" t="s">
        <v>39</v>
      </c>
      <c r="X108" t="s">
        <v>96</v>
      </c>
      <c r="Y108" t="s">
        <v>156</v>
      </c>
      <c r="Z108" t="s">
        <v>159</v>
      </c>
      <c r="AA108" t="s">
        <v>53</v>
      </c>
      <c r="AB108">
        <v>2</v>
      </c>
      <c r="AC108">
        <v>1</v>
      </c>
      <c r="AD108">
        <v>2</v>
      </c>
      <c r="AE108" t="s">
        <v>114</v>
      </c>
      <c r="AF108" t="s">
        <v>55</v>
      </c>
      <c r="AG108" t="s">
        <v>117</v>
      </c>
      <c r="AH108" t="s">
        <v>118</v>
      </c>
      <c r="AI108" t="s">
        <v>33</v>
      </c>
      <c r="AJ108">
        <v>3</v>
      </c>
      <c r="AL108">
        <v>1</v>
      </c>
      <c r="AM108" t="s">
        <v>65</v>
      </c>
      <c r="AN108" t="s">
        <v>133</v>
      </c>
      <c r="AO108" t="s">
        <v>134</v>
      </c>
      <c r="AP108" t="s">
        <v>136</v>
      </c>
      <c r="AQ108" t="s">
        <v>45</v>
      </c>
      <c r="AR108">
        <v>2</v>
      </c>
      <c r="AT108">
        <v>1</v>
      </c>
      <c r="AU108" t="s">
        <v>47</v>
      </c>
      <c r="AV108" t="s">
        <v>144</v>
      </c>
      <c r="AY108">
        <v>25</v>
      </c>
      <c r="AZ108">
        <v>107</v>
      </c>
      <c r="BA108">
        <v>120</v>
      </c>
      <c r="BB108">
        <v>2</v>
      </c>
    </row>
    <row r="109" spans="1:54" x14ac:dyDescent="0.25">
      <c r="A109" t="s">
        <v>514</v>
      </c>
      <c r="B109">
        <v>123</v>
      </c>
      <c r="C109" t="s">
        <v>53</v>
      </c>
      <c r="D109">
        <v>1</v>
      </c>
      <c r="E109">
        <v>1</v>
      </c>
      <c r="F109">
        <v>1</v>
      </c>
      <c r="G109" t="s">
        <v>54</v>
      </c>
      <c r="H109" t="s">
        <v>55</v>
      </c>
      <c r="K109" t="s">
        <v>33</v>
      </c>
      <c r="L109">
        <v>3</v>
      </c>
      <c r="N109">
        <v>3</v>
      </c>
      <c r="O109" t="s">
        <v>34</v>
      </c>
      <c r="P109" t="s">
        <v>35</v>
      </c>
      <c r="Q109" t="s">
        <v>36</v>
      </c>
      <c r="R109" t="s">
        <v>136</v>
      </c>
      <c r="S109" t="s">
        <v>45</v>
      </c>
      <c r="T109">
        <v>3</v>
      </c>
      <c r="V109">
        <v>1</v>
      </c>
      <c r="W109" t="s">
        <v>47</v>
      </c>
      <c r="AA109" t="s">
        <v>56</v>
      </c>
      <c r="AB109">
        <v>3</v>
      </c>
      <c r="AD109">
        <v>1</v>
      </c>
      <c r="AE109" t="s">
        <v>57</v>
      </c>
      <c r="AF109" t="s">
        <v>125</v>
      </c>
      <c r="AG109" t="s">
        <v>85</v>
      </c>
      <c r="AI109" t="s">
        <v>43</v>
      </c>
      <c r="AJ109">
        <v>1</v>
      </c>
      <c r="AL109">
        <v>1</v>
      </c>
      <c r="AM109" t="s">
        <v>73</v>
      </c>
      <c r="AN109" t="s">
        <v>139</v>
      </c>
      <c r="AQ109" t="s">
        <v>63</v>
      </c>
      <c r="AR109">
        <v>2</v>
      </c>
      <c r="AT109">
        <v>1</v>
      </c>
      <c r="AU109" t="s">
        <v>148</v>
      </c>
      <c r="AY109">
        <v>16</v>
      </c>
      <c r="AZ109">
        <v>59</v>
      </c>
      <c r="BA109">
        <v>120</v>
      </c>
      <c r="BB109">
        <v>2</v>
      </c>
    </row>
    <row r="110" spans="1:54" x14ac:dyDescent="0.25">
      <c r="A110" t="s">
        <v>515</v>
      </c>
      <c r="B110">
        <v>124</v>
      </c>
      <c r="C110" t="s">
        <v>56</v>
      </c>
      <c r="D110">
        <v>1</v>
      </c>
      <c r="F110">
        <v>2</v>
      </c>
      <c r="G110" t="s">
        <v>123</v>
      </c>
      <c r="H110" t="s">
        <v>69</v>
      </c>
      <c r="K110" t="s">
        <v>43</v>
      </c>
      <c r="L110">
        <v>1</v>
      </c>
      <c r="N110">
        <v>3</v>
      </c>
      <c r="O110" t="s">
        <v>73</v>
      </c>
      <c r="P110" t="s">
        <v>99</v>
      </c>
      <c r="Q110" t="s">
        <v>100</v>
      </c>
      <c r="R110" t="s">
        <v>142</v>
      </c>
      <c r="S110" t="s">
        <v>38</v>
      </c>
      <c r="T110">
        <v>1</v>
      </c>
      <c r="U110">
        <v>1</v>
      </c>
      <c r="V110">
        <v>1</v>
      </c>
      <c r="W110" t="s">
        <v>67</v>
      </c>
      <c r="X110" t="s">
        <v>96</v>
      </c>
      <c r="Y110" t="s">
        <v>41</v>
      </c>
      <c r="AA110" t="s">
        <v>53</v>
      </c>
      <c r="AB110">
        <v>1</v>
      </c>
      <c r="AC110">
        <v>2</v>
      </c>
      <c r="AD110">
        <v>3</v>
      </c>
      <c r="AE110" t="s">
        <v>115</v>
      </c>
      <c r="AF110" t="s">
        <v>55</v>
      </c>
      <c r="AG110" t="s">
        <v>97</v>
      </c>
      <c r="AI110" t="s">
        <v>33</v>
      </c>
      <c r="AJ110">
        <v>2</v>
      </c>
      <c r="AL110">
        <v>1</v>
      </c>
      <c r="AM110" t="s">
        <v>65</v>
      </c>
      <c r="AN110" t="s">
        <v>66</v>
      </c>
      <c r="AO110" t="s">
        <v>134</v>
      </c>
      <c r="AQ110" t="s">
        <v>45</v>
      </c>
      <c r="AR110">
        <v>3</v>
      </c>
      <c r="AT110">
        <v>1</v>
      </c>
      <c r="AU110" t="s">
        <v>143</v>
      </c>
      <c r="AY110">
        <v>19</v>
      </c>
      <c r="AZ110">
        <v>65</v>
      </c>
      <c r="BA110">
        <v>120</v>
      </c>
      <c r="BB110">
        <v>2</v>
      </c>
    </row>
    <row r="111" spans="1:54" x14ac:dyDescent="0.25">
      <c r="A111" t="s">
        <v>516</v>
      </c>
      <c r="B111">
        <v>125</v>
      </c>
      <c r="C111" t="s">
        <v>56</v>
      </c>
      <c r="D111">
        <v>1</v>
      </c>
      <c r="F111">
        <v>3</v>
      </c>
      <c r="G111" t="s">
        <v>123</v>
      </c>
      <c r="H111" t="s">
        <v>69</v>
      </c>
      <c r="I111" t="s">
        <v>87</v>
      </c>
      <c r="J111" t="s">
        <v>88</v>
      </c>
      <c r="K111" t="s">
        <v>63</v>
      </c>
      <c r="L111">
        <v>1</v>
      </c>
      <c r="N111">
        <v>2</v>
      </c>
      <c r="O111" t="s">
        <v>148</v>
      </c>
      <c r="P111" t="s">
        <v>149</v>
      </c>
      <c r="Q111" t="s">
        <v>104</v>
      </c>
      <c r="S111" t="s">
        <v>38</v>
      </c>
      <c r="T111">
        <v>2</v>
      </c>
      <c r="U111">
        <v>1</v>
      </c>
      <c r="V111">
        <v>2</v>
      </c>
      <c r="W111" t="s">
        <v>39</v>
      </c>
      <c r="X111" t="s">
        <v>70</v>
      </c>
      <c r="Y111" t="s">
        <v>156</v>
      </c>
      <c r="AA111" t="s">
        <v>53</v>
      </c>
      <c r="AB111">
        <v>1</v>
      </c>
      <c r="AC111">
        <v>3</v>
      </c>
      <c r="AD111">
        <v>1</v>
      </c>
      <c r="AE111" t="s">
        <v>114</v>
      </c>
      <c r="AF111" t="s">
        <v>83</v>
      </c>
      <c r="AI111" t="s">
        <v>33</v>
      </c>
      <c r="AJ111">
        <v>2</v>
      </c>
      <c r="AL111">
        <v>1</v>
      </c>
      <c r="AM111" t="s">
        <v>65</v>
      </c>
      <c r="AQ111" t="s">
        <v>45</v>
      </c>
      <c r="AR111">
        <v>3</v>
      </c>
      <c r="AT111">
        <v>1</v>
      </c>
      <c r="AU111" t="s">
        <v>47</v>
      </c>
      <c r="AV111" t="s">
        <v>92</v>
      </c>
      <c r="AW111" t="s">
        <v>93</v>
      </c>
      <c r="AY111">
        <v>20</v>
      </c>
      <c r="AZ111">
        <v>73</v>
      </c>
      <c r="BA111">
        <v>120</v>
      </c>
      <c r="BB111">
        <v>2</v>
      </c>
    </row>
    <row r="112" spans="1:54" x14ac:dyDescent="0.25">
      <c r="A112" t="s">
        <v>517</v>
      </c>
      <c r="B112">
        <v>126</v>
      </c>
      <c r="C112" t="s">
        <v>53</v>
      </c>
      <c r="D112">
        <v>2</v>
      </c>
      <c r="E112">
        <v>1</v>
      </c>
      <c r="F112">
        <v>1</v>
      </c>
      <c r="G112" t="s">
        <v>114</v>
      </c>
      <c r="H112" t="s">
        <v>116</v>
      </c>
      <c r="I112" t="s">
        <v>117</v>
      </c>
      <c r="K112" t="s">
        <v>33</v>
      </c>
      <c r="L112">
        <v>3</v>
      </c>
      <c r="N112">
        <v>1</v>
      </c>
      <c r="O112" t="s">
        <v>34</v>
      </c>
      <c r="P112" t="s">
        <v>35</v>
      </c>
      <c r="S112" t="s">
        <v>45</v>
      </c>
      <c r="T112">
        <v>3</v>
      </c>
      <c r="V112">
        <v>1</v>
      </c>
      <c r="W112" t="s">
        <v>143</v>
      </c>
      <c r="AA112" t="s">
        <v>48</v>
      </c>
      <c r="AB112">
        <v>3</v>
      </c>
      <c r="AD112">
        <v>1</v>
      </c>
      <c r="AE112" t="s">
        <v>89</v>
      </c>
      <c r="AI112" t="s">
        <v>43</v>
      </c>
      <c r="AJ112">
        <v>1</v>
      </c>
      <c r="AL112">
        <v>1</v>
      </c>
      <c r="AM112" t="s">
        <v>73</v>
      </c>
      <c r="AQ112" t="s">
        <v>63</v>
      </c>
      <c r="AR112">
        <v>1</v>
      </c>
      <c r="AT112">
        <v>1</v>
      </c>
      <c r="AU112" t="s">
        <v>72</v>
      </c>
      <c r="AV112" t="s">
        <v>95</v>
      </c>
      <c r="AY112">
        <v>11</v>
      </c>
      <c r="AZ112">
        <v>41</v>
      </c>
      <c r="BA112">
        <v>120</v>
      </c>
      <c r="BB112">
        <v>2</v>
      </c>
    </row>
    <row r="113" spans="1:54" x14ac:dyDescent="0.25">
      <c r="A113" s="4" t="s">
        <v>518</v>
      </c>
      <c r="B113">
        <v>127</v>
      </c>
      <c r="C113" t="s">
        <v>53</v>
      </c>
      <c r="D113">
        <v>2</v>
      </c>
      <c r="E113">
        <v>1</v>
      </c>
      <c r="F113">
        <v>1</v>
      </c>
      <c r="G113" t="s">
        <v>54</v>
      </c>
      <c r="H113" t="s">
        <v>116</v>
      </c>
      <c r="K113" t="s">
        <v>33</v>
      </c>
      <c r="L113">
        <v>2</v>
      </c>
      <c r="N113">
        <v>2</v>
      </c>
      <c r="O113" t="s">
        <v>34</v>
      </c>
      <c r="P113" t="s">
        <v>133</v>
      </c>
      <c r="Q113" t="s">
        <v>135</v>
      </c>
      <c r="R113" t="s">
        <v>136</v>
      </c>
      <c r="S113" t="s">
        <v>45</v>
      </c>
      <c r="T113">
        <v>1</v>
      </c>
      <c r="V113">
        <v>1</v>
      </c>
      <c r="W113" t="s">
        <v>86</v>
      </c>
      <c r="AA113" t="s">
        <v>48</v>
      </c>
      <c r="AB113">
        <v>1</v>
      </c>
      <c r="AD113">
        <v>1</v>
      </c>
      <c r="AE113" t="s">
        <v>129</v>
      </c>
      <c r="AF113" t="s">
        <v>50</v>
      </c>
      <c r="AG113" t="s">
        <v>130</v>
      </c>
      <c r="AI113" t="s">
        <v>43</v>
      </c>
      <c r="AJ113">
        <v>2</v>
      </c>
      <c r="AL113">
        <v>2</v>
      </c>
      <c r="AM113" t="s">
        <v>44</v>
      </c>
      <c r="AN113" t="s">
        <v>74</v>
      </c>
      <c r="AQ113" t="s">
        <v>38</v>
      </c>
      <c r="AR113">
        <v>2</v>
      </c>
      <c r="AS113">
        <v>1</v>
      </c>
      <c r="AT113">
        <v>1</v>
      </c>
      <c r="AU113" t="s">
        <v>39</v>
      </c>
      <c r="AV113" t="s">
        <v>96</v>
      </c>
      <c r="AW113" t="s">
        <v>41</v>
      </c>
      <c r="AY113">
        <v>15</v>
      </c>
      <c r="AZ113">
        <v>77</v>
      </c>
      <c r="BA113">
        <v>120</v>
      </c>
      <c r="BB113">
        <v>2</v>
      </c>
    </row>
    <row r="114" spans="1:54" x14ac:dyDescent="0.25">
      <c r="A114" t="s">
        <v>519</v>
      </c>
      <c r="B114">
        <v>128</v>
      </c>
      <c r="C114" t="s">
        <v>53</v>
      </c>
      <c r="D114">
        <v>2</v>
      </c>
      <c r="E114">
        <v>1</v>
      </c>
      <c r="F114">
        <v>1</v>
      </c>
      <c r="G114" t="s">
        <v>54</v>
      </c>
      <c r="K114" t="s">
        <v>33</v>
      </c>
      <c r="L114">
        <v>1</v>
      </c>
      <c r="N114">
        <v>1</v>
      </c>
      <c r="O114" t="s">
        <v>65</v>
      </c>
      <c r="P114" t="s">
        <v>66</v>
      </c>
      <c r="Q114" t="s">
        <v>134</v>
      </c>
      <c r="S114" t="s">
        <v>45</v>
      </c>
      <c r="T114">
        <v>3</v>
      </c>
      <c r="V114">
        <v>1</v>
      </c>
      <c r="W114" t="s">
        <v>143</v>
      </c>
      <c r="X114" t="s">
        <v>144</v>
      </c>
      <c r="AA114" t="s">
        <v>48</v>
      </c>
      <c r="AB114">
        <v>1</v>
      </c>
      <c r="AD114">
        <v>1</v>
      </c>
      <c r="AE114" t="s">
        <v>129</v>
      </c>
      <c r="AI114" t="s">
        <v>63</v>
      </c>
      <c r="AJ114">
        <v>2</v>
      </c>
      <c r="AL114">
        <v>2</v>
      </c>
      <c r="AM114" t="s">
        <v>72</v>
      </c>
      <c r="AQ114" t="s">
        <v>38</v>
      </c>
      <c r="AR114">
        <v>1</v>
      </c>
      <c r="AS114">
        <v>1</v>
      </c>
      <c r="AT114">
        <v>1</v>
      </c>
      <c r="AU114" t="s">
        <v>39</v>
      </c>
      <c r="AV114" t="s">
        <v>96</v>
      </c>
      <c r="AY114">
        <v>9</v>
      </c>
      <c r="AZ114">
        <v>43</v>
      </c>
      <c r="BA114">
        <v>120</v>
      </c>
      <c r="BB114">
        <v>2</v>
      </c>
    </row>
    <row r="115" spans="1:54" x14ac:dyDescent="0.25">
      <c r="A115" t="s">
        <v>520</v>
      </c>
      <c r="B115">
        <v>129</v>
      </c>
      <c r="C115" t="s">
        <v>43</v>
      </c>
      <c r="D115">
        <v>2</v>
      </c>
      <c r="F115">
        <v>1</v>
      </c>
      <c r="G115" t="s">
        <v>73</v>
      </c>
      <c r="H115" t="s">
        <v>99</v>
      </c>
      <c r="I115" t="s">
        <v>140</v>
      </c>
      <c r="K115" t="s">
        <v>63</v>
      </c>
      <c r="L115">
        <v>2</v>
      </c>
      <c r="N115">
        <v>2</v>
      </c>
      <c r="O115" t="s">
        <v>148</v>
      </c>
      <c r="P115" t="s">
        <v>149</v>
      </c>
      <c r="Q115" t="s">
        <v>150</v>
      </c>
      <c r="R115" t="s">
        <v>152</v>
      </c>
      <c r="S115" t="s">
        <v>38</v>
      </c>
      <c r="T115">
        <v>3</v>
      </c>
      <c r="U115">
        <v>3</v>
      </c>
      <c r="V115">
        <v>2</v>
      </c>
      <c r="W115" t="s">
        <v>39</v>
      </c>
      <c r="X115" t="s">
        <v>70</v>
      </c>
      <c r="Y115" t="s">
        <v>41</v>
      </c>
      <c r="Z115" t="s">
        <v>159</v>
      </c>
      <c r="AA115" t="s">
        <v>53</v>
      </c>
      <c r="AB115">
        <v>1</v>
      </c>
      <c r="AC115">
        <v>1</v>
      </c>
      <c r="AD115">
        <v>3</v>
      </c>
      <c r="AE115" t="s">
        <v>114</v>
      </c>
      <c r="AF115" t="s">
        <v>55</v>
      </c>
      <c r="AG115" t="s">
        <v>97</v>
      </c>
      <c r="AI115" t="s">
        <v>33</v>
      </c>
      <c r="AJ115">
        <v>3</v>
      </c>
      <c r="AL115">
        <v>2</v>
      </c>
      <c r="AM115" t="s">
        <v>34</v>
      </c>
      <c r="AN115" t="s">
        <v>35</v>
      </c>
      <c r="AO115" t="s">
        <v>135</v>
      </c>
      <c r="AP115" t="s">
        <v>137</v>
      </c>
      <c r="AQ115" t="s">
        <v>45</v>
      </c>
      <c r="AR115">
        <v>3</v>
      </c>
      <c r="AT115">
        <v>1</v>
      </c>
      <c r="AU115" t="s">
        <v>143</v>
      </c>
      <c r="AV115" t="s">
        <v>92</v>
      </c>
      <c r="AY115">
        <v>29</v>
      </c>
      <c r="AZ115">
        <v>109</v>
      </c>
      <c r="BA115">
        <v>120</v>
      </c>
      <c r="BB115">
        <v>2</v>
      </c>
    </row>
    <row r="116" spans="1:54" x14ac:dyDescent="0.25">
      <c r="A116" t="s">
        <v>521</v>
      </c>
      <c r="B116">
        <v>130</v>
      </c>
      <c r="C116" t="s">
        <v>53</v>
      </c>
      <c r="D116">
        <v>2</v>
      </c>
      <c r="E116">
        <v>1</v>
      </c>
      <c r="F116">
        <v>1</v>
      </c>
      <c r="G116" t="s">
        <v>114</v>
      </c>
      <c r="H116" t="s">
        <v>55</v>
      </c>
      <c r="I116" t="s">
        <v>117</v>
      </c>
      <c r="J116" t="s">
        <v>98</v>
      </c>
      <c r="K116" t="s">
        <v>33</v>
      </c>
      <c r="L116">
        <v>3</v>
      </c>
      <c r="N116">
        <v>3</v>
      </c>
      <c r="O116" t="s">
        <v>34</v>
      </c>
      <c r="P116" t="s">
        <v>66</v>
      </c>
      <c r="Q116" t="s">
        <v>134</v>
      </c>
      <c r="R116" t="s">
        <v>136</v>
      </c>
      <c r="S116" t="s">
        <v>63</v>
      </c>
      <c r="T116">
        <v>3</v>
      </c>
      <c r="V116">
        <v>3</v>
      </c>
      <c r="W116" t="s">
        <v>148</v>
      </c>
      <c r="X116" t="s">
        <v>149</v>
      </c>
      <c r="Y116" t="s">
        <v>104</v>
      </c>
      <c r="Z116" t="s">
        <v>153</v>
      </c>
      <c r="AA116" t="s">
        <v>56</v>
      </c>
      <c r="AB116">
        <v>1</v>
      </c>
      <c r="AD116">
        <v>1</v>
      </c>
      <c r="AE116" t="s">
        <v>68</v>
      </c>
      <c r="AI116" t="s">
        <v>48</v>
      </c>
      <c r="AJ116">
        <v>3</v>
      </c>
      <c r="AL116">
        <v>3</v>
      </c>
      <c r="AM116" t="s">
        <v>49</v>
      </c>
      <c r="AN116" t="s">
        <v>71</v>
      </c>
      <c r="AO116" t="s">
        <v>130</v>
      </c>
      <c r="AP116" t="s">
        <v>52</v>
      </c>
      <c r="AQ116" t="s">
        <v>43</v>
      </c>
      <c r="AR116">
        <v>2</v>
      </c>
      <c r="AT116">
        <v>1</v>
      </c>
      <c r="AU116" t="s">
        <v>44</v>
      </c>
      <c r="AY116">
        <v>27</v>
      </c>
      <c r="AZ116">
        <v>125</v>
      </c>
      <c r="BA116">
        <v>120</v>
      </c>
      <c r="BB116">
        <v>2</v>
      </c>
    </row>
    <row r="117" spans="1:54" x14ac:dyDescent="0.25">
      <c r="A117" t="s">
        <v>522</v>
      </c>
      <c r="B117">
        <v>131</v>
      </c>
      <c r="C117" t="s">
        <v>56</v>
      </c>
      <c r="D117">
        <v>3</v>
      </c>
      <c r="F117">
        <v>2</v>
      </c>
      <c r="G117" t="s">
        <v>57</v>
      </c>
      <c r="H117" t="s">
        <v>124</v>
      </c>
      <c r="I117" t="s">
        <v>85</v>
      </c>
      <c r="J117" t="s">
        <v>88</v>
      </c>
      <c r="K117" t="s">
        <v>48</v>
      </c>
      <c r="L117">
        <v>3</v>
      </c>
      <c r="N117">
        <v>2</v>
      </c>
      <c r="O117" t="s">
        <v>49</v>
      </c>
      <c r="P117" t="s">
        <v>71</v>
      </c>
      <c r="S117" t="s">
        <v>45</v>
      </c>
      <c r="T117">
        <v>3</v>
      </c>
      <c r="V117">
        <v>3</v>
      </c>
      <c r="W117" t="s">
        <v>47</v>
      </c>
      <c r="X117" t="s">
        <v>76</v>
      </c>
      <c r="AA117" t="s">
        <v>53</v>
      </c>
      <c r="AB117">
        <v>2</v>
      </c>
      <c r="AC117">
        <v>1</v>
      </c>
      <c r="AD117">
        <v>3</v>
      </c>
      <c r="AE117" t="s">
        <v>54</v>
      </c>
      <c r="AI117" t="s">
        <v>33</v>
      </c>
      <c r="AJ117">
        <v>2</v>
      </c>
      <c r="AL117">
        <v>1</v>
      </c>
      <c r="AM117" t="s">
        <v>34</v>
      </c>
      <c r="AQ117" t="s">
        <v>63</v>
      </c>
      <c r="AR117">
        <v>2</v>
      </c>
      <c r="AT117">
        <v>3</v>
      </c>
      <c r="AU117" t="s">
        <v>148</v>
      </c>
      <c r="AV117" t="s">
        <v>149</v>
      </c>
      <c r="AW117" t="s">
        <v>150</v>
      </c>
      <c r="AY117">
        <v>24</v>
      </c>
      <c r="AZ117">
        <v>88</v>
      </c>
      <c r="BA117">
        <v>120</v>
      </c>
      <c r="BB117">
        <v>2</v>
      </c>
    </row>
    <row r="118" spans="1:54" x14ac:dyDescent="0.25">
      <c r="A118" t="s">
        <v>523</v>
      </c>
      <c r="B118">
        <v>132</v>
      </c>
      <c r="C118" t="s">
        <v>53</v>
      </c>
      <c r="D118">
        <v>1</v>
      </c>
      <c r="E118">
        <v>1</v>
      </c>
      <c r="F118">
        <v>1</v>
      </c>
      <c r="G118" t="s">
        <v>114</v>
      </c>
      <c r="H118" t="s">
        <v>55</v>
      </c>
      <c r="I118" t="s">
        <v>97</v>
      </c>
      <c r="K118" t="s">
        <v>33</v>
      </c>
      <c r="L118">
        <v>3</v>
      </c>
      <c r="N118">
        <v>3</v>
      </c>
      <c r="O118" t="s">
        <v>46</v>
      </c>
      <c r="P118" t="s">
        <v>35</v>
      </c>
      <c r="Q118" t="s">
        <v>135</v>
      </c>
      <c r="S118" t="s">
        <v>63</v>
      </c>
      <c r="T118">
        <v>1</v>
      </c>
      <c r="V118">
        <v>1</v>
      </c>
      <c r="W118" t="s">
        <v>103</v>
      </c>
      <c r="X118" t="s">
        <v>149</v>
      </c>
      <c r="Y118" t="s">
        <v>150</v>
      </c>
      <c r="AA118" t="s">
        <v>56</v>
      </c>
      <c r="AB118">
        <v>1</v>
      </c>
      <c r="AD118">
        <v>1</v>
      </c>
      <c r="AE118" t="s">
        <v>57</v>
      </c>
      <c r="AF118" t="s">
        <v>125</v>
      </c>
      <c r="AI118" t="s">
        <v>48</v>
      </c>
      <c r="AJ118">
        <v>3</v>
      </c>
      <c r="AL118">
        <v>1</v>
      </c>
      <c r="AM118" t="s">
        <v>49</v>
      </c>
      <c r="AN118" t="s">
        <v>71</v>
      </c>
      <c r="AO118" t="s">
        <v>90</v>
      </c>
      <c r="AP118" t="s">
        <v>52</v>
      </c>
      <c r="AQ118" t="s">
        <v>38</v>
      </c>
      <c r="AR118">
        <v>1</v>
      </c>
      <c r="AS118">
        <v>1</v>
      </c>
      <c r="AT118">
        <v>1</v>
      </c>
      <c r="AU118" t="s">
        <v>67</v>
      </c>
      <c r="AY118">
        <v>16</v>
      </c>
      <c r="AZ118">
        <v>82</v>
      </c>
      <c r="BA118">
        <v>120</v>
      </c>
      <c r="BB118">
        <v>2</v>
      </c>
    </row>
    <row r="119" spans="1:54" x14ac:dyDescent="0.25">
      <c r="A119" t="s">
        <v>524</v>
      </c>
      <c r="B119">
        <v>133</v>
      </c>
      <c r="C119" t="s">
        <v>53</v>
      </c>
      <c r="D119">
        <v>2</v>
      </c>
      <c r="E119">
        <v>1</v>
      </c>
      <c r="F119">
        <v>1</v>
      </c>
      <c r="G119" t="s">
        <v>114</v>
      </c>
      <c r="H119" t="s">
        <v>55</v>
      </c>
      <c r="K119" t="s">
        <v>33</v>
      </c>
      <c r="L119">
        <v>1</v>
      </c>
      <c r="N119">
        <v>3</v>
      </c>
      <c r="O119" t="s">
        <v>34</v>
      </c>
      <c r="P119" t="s">
        <v>66</v>
      </c>
      <c r="S119" t="s">
        <v>63</v>
      </c>
      <c r="T119">
        <v>1</v>
      </c>
      <c r="V119">
        <v>1</v>
      </c>
      <c r="W119" t="s">
        <v>148</v>
      </c>
      <c r="X119" t="s">
        <v>95</v>
      </c>
      <c r="AA119" t="s">
        <v>56</v>
      </c>
      <c r="AB119">
        <v>3</v>
      </c>
      <c r="AD119">
        <v>1</v>
      </c>
      <c r="AE119" t="s">
        <v>57</v>
      </c>
      <c r="AF119" t="s">
        <v>124</v>
      </c>
      <c r="AI119" t="s">
        <v>43</v>
      </c>
      <c r="AJ119">
        <v>1</v>
      </c>
      <c r="AL119">
        <v>1</v>
      </c>
      <c r="AM119" t="s">
        <v>73</v>
      </c>
      <c r="AN119" t="s">
        <v>139</v>
      </c>
      <c r="AQ119" t="s">
        <v>45</v>
      </c>
      <c r="AR119">
        <v>2</v>
      </c>
      <c r="AT119">
        <v>1</v>
      </c>
      <c r="AU119" t="s">
        <v>143</v>
      </c>
      <c r="AV119" t="s">
        <v>76</v>
      </c>
      <c r="AY119">
        <v>12</v>
      </c>
      <c r="AZ119">
        <v>46</v>
      </c>
      <c r="BA119">
        <v>120</v>
      </c>
      <c r="BB119">
        <v>2</v>
      </c>
    </row>
    <row r="120" spans="1:54" x14ac:dyDescent="0.25">
      <c r="A120" t="s">
        <v>525</v>
      </c>
      <c r="B120">
        <v>134</v>
      </c>
      <c r="C120" t="s">
        <v>53</v>
      </c>
      <c r="D120">
        <v>1</v>
      </c>
      <c r="E120">
        <v>1</v>
      </c>
      <c r="F120">
        <v>2</v>
      </c>
      <c r="G120" t="s">
        <v>114</v>
      </c>
      <c r="H120" t="s">
        <v>55</v>
      </c>
      <c r="I120" t="s">
        <v>117</v>
      </c>
      <c r="K120" t="s">
        <v>33</v>
      </c>
      <c r="L120">
        <v>2</v>
      </c>
      <c r="N120">
        <v>1</v>
      </c>
      <c r="O120" t="s">
        <v>65</v>
      </c>
      <c r="P120" t="s">
        <v>133</v>
      </c>
      <c r="Q120" t="s">
        <v>134</v>
      </c>
      <c r="R120" t="s">
        <v>136</v>
      </c>
      <c r="S120" t="s">
        <v>63</v>
      </c>
      <c r="T120">
        <v>2</v>
      </c>
      <c r="V120">
        <v>1</v>
      </c>
      <c r="W120" t="s">
        <v>103</v>
      </c>
      <c r="X120" t="s">
        <v>95</v>
      </c>
      <c r="AA120" t="s">
        <v>56</v>
      </c>
      <c r="AB120">
        <v>1</v>
      </c>
      <c r="AD120">
        <v>1</v>
      </c>
      <c r="AE120" t="s">
        <v>57</v>
      </c>
      <c r="AF120" t="s">
        <v>124</v>
      </c>
      <c r="AI120" t="s">
        <v>43</v>
      </c>
      <c r="AJ120">
        <v>1</v>
      </c>
      <c r="AL120">
        <v>1</v>
      </c>
      <c r="AM120" t="s">
        <v>73</v>
      </c>
      <c r="AN120" t="s">
        <v>99</v>
      </c>
      <c r="AO120" t="s">
        <v>100</v>
      </c>
      <c r="AQ120" t="s">
        <v>38</v>
      </c>
      <c r="AR120">
        <v>1</v>
      </c>
      <c r="AS120">
        <v>1</v>
      </c>
      <c r="AT120">
        <v>2</v>
      </c>
      <c r="AU120" t="s">
        <v>39</v>
      </c>
      <c r="AY120">
        <v>13</v>
      </c>
      <c r="AZ120">
        <v>57</v>
      </c>
      <c r="BA120">
        <v>120</v>
      </c>
      <c r="BB120">
        <v>2</v>
      </c>
    </row>
    <row r="121" spans="1:54" x14ac:dyDescent="0.25">
      <c r="A121" t="s">
        <v>526</v>
      </c>
      <c r="B121">
        <v>135</v>
      </c>
      <c r="C121" t="s">
        <v>56</v>
      </c>
      <c r="D121">
        <v>1</v>
      </c>
      <c r="F121">
        <v>2</v>
      </c>
      <c r="G121" t="s">
        <v>57</v>
      </c>
      <c r="H121" t="s">
        <v>125</v>
      </c>
      <c r="I121" t="s">
        <v>85</v>
      </c>
      <c r="K121" t="s">
        <v>45</v>
      </c>
      <c r="L121">
        <v>3</v>
      </c>
      <c r="N121">
        <v>2</v>
      </c>
      <c r="O121" t="s">
        <v>86</v>
      </c>
      <c r="P121" t="s">
        <v>144</v>
      </c>
      <c r="Q121" t="s">
        <v>93</v>
      </c>
      <c r="R121" t="s">
        <v>146</v>
      </c>
      <c r="S121" t="s">
        <v>38</v>
      </c>
      <c r="T121">
        <v>1</v>
      </c>
      <c r="U121">
        <v>2</v>
      </c>
      <c r="V121">
        <v>3</v>
      </c>
      <c r="W121" t="s">
        <v>39</v>
      </c>
      <c r="X121" t="s">
        <v>40</v>
      </c>
      <c r="Y121" t="s">
        <v>156</v>
      </c>
      <c r="AA121" t="s">
        <v>53</v>
      </c>
      <c r="AB121">
        <v>2</v>
      </c>
      <c r="AC121">
        <v>1</v>
      </c>
      <c r="AD121">
        <v>3</v>
      </c>
      <c r="AE121" t="s">
        <v>54</v>
      </c>
      <c r="AF121" t="s">
        <v>83</v>
      </c>
      <c r="AG121" t="s">
        <v>117</v>
      </c>
      <c r="AH121" t="s">
        <v>118</v>
      </c>
      <c r="AI121" t="s">
        <v>33</v>
      </c>
      <c r="AJ121">
        <v>1</v>
      </c>
      <c r="AL121">
        <v>1</v>
      </c>
      <c r="AM121" t="s">
        <v>46</v>
      </c>
      <c r="AQ121" t="s">
        <v>63</v>
      </c>
      <c r="AR121">
        <v>2</v>
      </c>
      <c r="AT121">
        <v>1</v>
      </c>
      <c r="AU121" t="s">
        <v>103</v>
      </c>
      <c r="AY121">
        <v>21</v>
      </c>
      <c r="AZ121">
        <v>79</v>
      </c>
      <c r="BA121">
        <v>120</v>
      </c>
      <c r="BB121">
        <v>2</v>
      </c>
    </row>
    <row r="122" spans="1:54" x14ac:dyDescent="0.25">
      <c r="A122" t="s">
        <v>527</v>
      </c>
      <c r="B122">
        <v>136</v>
      </c>
      <c r="C122" t="s">
        <v>53</v>
      </c>
      <c r="D122">
        <v>3</v>
      </c>
      <c r="E122">
        <v>3</v>
      </c>
      <c r="F122">
        <v>3</v>
      </c>
      <c r="G122" t="s">
        <v>54</v>
      </c>
      <c r="H122" t="s">
        <v>83</v>
      </c>
      <c r="I122" t="s">
        <v>105</v>
      </c>
      <c r="J122" t="s">
        <v>98</v>
      </c>
      <c r="K122" t="s">
        <v>33</v>
      </c>
      <c r="L122">
        <v>2</v>
      </c>
      <c r="N122">
        <v>3</v>
      </c>
      <c r="O122" t="s">
        <v>34</v>
      </c>
      <c r="P122" t="s">
        <v>35</v>
      </c>
      <c r="S122" t="s">
        <v>63</v>
      </c>
      <c r="T122">
        <v>1</v>
      </c>
      <c r="V122">
        <v>1</v>
      </c>
      <c r="W122" t="s">
        <v>148</v>
      </c>
      <c r="AA122" t="s">
        <v>48</v>
      </c>
      <c r="AB122">
        <v>3</v>
      </c>
      <c r="AD122">
        <v>2</v>
      </c>
      <c r="AE122" t="s">
        <v>49</v>
      </c>
      <c r="AF122" t="s">
        <v>50</v>
      </c>
      <c r="AG122" t="s">
        <v>51</v>
      </c>
      <c r="AH122" t="s">
        <v>52</v>
      </c>
      <c r="AI122" t="s">
        <v>43</v>
      </c>
      <c r="AJ122">
        <v>2</v>
      </c>
      <c r="AL122">
        <v>1</v>
      </c>
      <c r="AM122" t="s">
        <v>73</v>
      </c>
      <c r="AN122" t="s">
        <v>99</v>
      </c>
      <c r="AQ122" t="s">
        <v>45</v>
      </c>
      <c r="AR122">
        <v>3</v>
      </c>
      <c r="AT122">
        <v>2</v>
      </c>
      <c r="AU122" t="s">
        <v>143</v>
      </c>
      <c r="AV122" t="s">
        <v>76</v>
      </c>
      <c r="AY122">
        <v>26</v>
      </c>
      <c r="AZ122">
        <v>97</v>
      </c>
      <c r="BA122">
        <v>120</v>
      </c>
      <c r="BB122">
        <v>2</v>
      </c>
    </row>
    <row r="123" spans="1:54" x14ac:dyDescent="0.25">
      <c r="A123" t="s">
        <v>528</v>
      </c>
      <c r="B123">
        <v>137</v>
      </c>
      <c r="C123" t="s">
        <v>53</v>
      </c>
      <c r="D123">
        <v>2</v>
      </c>
      <c r="E123">
        <v>1</v>
      </c>
      <c r="F123">
        <v>1</v>
      </c>
      <c r="G123" t="s">
        <v>114</v>
      </c>
      <c r="K123" t="s">
        <v>33</v>
      </c>
      <c r="L123">
        <v>2</v>
      </c>
      <c r="N123">
        <v>1</v>
      </c>
      <c r="O123" t="s">
        <v>65</v>
      </c>
      <c r="P123" t="s">
        <v>35</v>
      </c>
      <c r="Q123" t="s">
        <v>36</v>
      </c>
      <c r="S123" t="s">
        <v>63</v>
      </c>
      <c r="T123">
        <v>1</v>
      </c>
      <c r="V123">
        <v>1</v>
      </c>
      <c r="W123" t="s">
        <v>103</v>
      </c>
      <c r="X123" t="s">
        <v>95</v>
      </c>
      <c r="Y123" t="s">
        <v>150</v>
      </c>
      <c r="AA123" t="s">
        <v>48</v>
      </c>
      <c r="AB123">
        <v>1</v>
      </c>
      <c r="AD123">
        <v>1</v>
      </c>
      <c r="AE123" t="s">
        <v>49</v>
      </c>
      <c r="AF123" t="s">
        <v>50</v>
      </c>
      <c r="AI123" t="s">
        <v>43</v>
      </c>
      <c r="AJ123">
        <v>1</v>
      </c>
      <c r="AL123">
        <v>1</v>
      </c>
      <c r="AM123" t="s">
        <v>73</v>
      </c>
      <c r="AQ123" t="s">
        <v>38</v>
      </c>
      <c r="AR123">
        <v>3</v>
      </c>
      <c r="AS123">
        <v>1</v>
      </c>
      <c r="AT123">
        <v>1</v>
      </c>
      <c r="AU123" t="s">
        <v>67</v>
      </c>
      <c r="AY123">
        <v>9</v>
      </c>
      <c r="AZ123">
        <v>48</v>
      </c>
      <c r="BA123">
        <v>120</v>
      </c>
      <c r="BB123">
        <v>2</v>
      </c>
    </row>
    <row r="124" spans="1:54" x14ac:dyDescent="0.25">
      <c r="A124" t="s">
        <v>529</v>
      </c>
      <c r="B124">
        <v>138</v>
      </c>
      <c r="C124" t="s">
        <v>48</v>
      </c>
      <c r="D124">
        <v>2</v>
      </c>
      <c r="F124">
        <v>1</v>
      </c>
      <c r="G124" t="s">
        <v>89</v>
      </c>
      <c r="H124" t="s">
        <v>50</v>
      </c>
      <c r="I124" t="s">
        <v>90</v>
      </c>
      <c r="J124" t="s">
        <v>131</v>
      </c>
      <c r="K124" t="s">
        <v>45</v>
      </c>
      <c r="L124">
        <v>2</v>
      </c>
      <c r="N124">
        <v>1</v>
      </c>
      <c r="O124" t="s">
        <v>47</v>
      </c>
      <c r="P124" t="s">
        <v>144</v>
      </c>
      <c r="S124" t="s">
        <v>38</v>
      </c>
      <c r="T124">
        <v>3</v>
      </c>
      <c r="U124">
        <v>1</v>
      </c>
      <c r="V124">
        <v>2</v>
      </c>
      <c r="W124" t="s">
        <v>39</v>
      </c>
      <c r="X124" t="s">
        <v>96</v>
      </c>
      <c r="Y124" t="s">
        <v>157</v>
      </c>
      <c r="Z124" t="s">
        <v>158</v>
      </c>
      <c r="AA124" t="s">
        <v>53</v>
      </c>
      <c r="AB124">
        <v>3</v>
      </c>
      <c r="AC124">
        <v>1</v>
      </c>
      <c r="AD124">
        <v>3</v>
      </c>
      <c r="AE124" t="s">
        <v>54</v>
      </c>
      <c r="AF124" t="s">
        <v>83</v>
      </c>
      <c r="AG124" t="s">
        <v>117</v>
      </c>
      <c r="AH124" t="s">
        <v>98</v>
      </c>
      <c r="AI124" t="s">
        <v>33</v>
      </c>
      <c r="AJ124">
        <v>1</v>
      </c>
      <c r="AL124">
        <v>2</v>
      </c>
      <c r="AM124" t="s">
        <v>46</v>
      </c>
      <c r="AN124" t="s">
        <v>66</v>
      </c>
      <c r="AQ124" t="s">
        <v>63</v>
      </c>
      <c r="AR124">
        <v>2</v>
      </c>
      <c r="AT124">
        <v>2</v>
      </c>
      <c r="AU124" t="s">
        <v>103</v>
      </c>
      <c r="AV124" t="s">
        <v>91</v>
      </c>
      <c r="AY124">
        <v>24</v>
      </c>
      <c r="AZ124">
        <v>84</v>
      </c>
      <c r="BA124">
        <v>120</v>
      </c>
      <c r="BB124">
        <v>2</v>
      </c>
    </row>
    <row r="125" spans="1:54" x14ac:dyDescent="0.25">
      <c r="A125" t="s">
        <v>530</v>
      </c>
      <c r="B125">
        <v>139</v>
      </c>
      <c r="C125" t="s">
        <v>43</v>
      </c>
      <c r="D125">
        <v>2</v>
      </c>
      <c r="F125">
        <v>2</v>
      </c>
      <c r="G125" t="s">
        <v>138</v>
      </c>
      <c r="H125" t="s">
        <v>139</v>
      </c>
      <c r="I125" t="s">
        <v>100</v>
      </c>
      <c r="J125" t="s">
        <v>142</v>
      </c>
      <c r="K125" t="s">
        <v>45</v>
      </c>
      <c r="L125">
        <v>3</v>
      </c>
      <c r="N125">
        <v>2</v>
      </c>
      <c r="O125" t="s">
        <v>143</v>
      </c>
      <c r="P125" t="s">
        <v>76</v>
      </c>
      <c r="Q125" t="s">
        <v>93</v>
      </c>
      <c r="S125" t="s">
        <v>38</v>
      </c>
      <c r="T125">
        <v>2</v>
      </c>
      <c r="U125">
        <v>1</v>
      </c>
      <c r="V125">
        <v>1</v>
      </c>
      <c r="W125" t="s">
        <v>39</v>
      </c>
      <c r="X125" t="s">
        <v>70</v>
      </c>
      <c r="Y125" t="s">
        <v>157</v>
      </c>
      <c r="Z125" t="s">
        <v>158</v>
      </c>
      <c r="AA125" t="s">
        <v>53</v>
      </c>
      <c r="AB125">
        <v>1</v>
      </c>
      <c r="AC125">
        <v>1</v>
      </c>
      <c r="AD125">
        <v>3</v>
      </c>
      <c r="AE125" t="s">
        <v>114</v>
      </c>
      <c r="AF125" t="s">
        <v>83</v>
      </c>
      <c r="AI125" t="s">
        <v>33</v>
      </c>
      <c r="AJ125">
        <v>2</v>
      </c>
      <c r="AL125">
        <v>3</v>
      </c>
      <c r="AM125" t="s">
        <v>65</v>
      </c>
      <c r="AN125" t="s">
        <v>35</v>
      </c>
      <c r="AO125" t="s">
        <v>134</v>
      </c>
      <c r="AP125" t="s">
        <v>136</v>
      </c>
      <c r="AQ125" t="s">
        <v>63</v>
      </c>
      <c r="AR125">
        <v>1</v>
      </c>
      <c r="AT125">
        <v>1</v>
      </c>
      <c r="AU125" t="s">
        <v>148</v>
      </c>
      <c r="AV125" t="s">
        <v>95</v>
      </c>
      <c r="AY125">
        <v>24</v>
      </c>
      <c r="AZ125">
        <v>92</v>
      </c>
      <c r="BA125">
        <v>120</v>
      </c>
      <c r="BB125">
        <v>2</v>
      </c>
    </row>
    <row r="126" spans="1:54" x14ac:dyDescent="0.25">
      <c r="A126" t="s">
        <v>531</v>
      </c>
      <c r="B126">
        <v>140</v>
      </c>
      <c r="C126" t="s">
        <v>53</v>
      </c>
      <c r="D126">
        <v>1</v>
      </c>
      <c r="E126">
        <v>1</v>
      </c>
      <c r="F126">
        <v>1</v>
      </c>
      <c r="G126" t="s">
        <v>114</v>
      </c>
      <c r="H126" t="s">
        <v>83</v>
      </c>
      <c r="I126" t="s">
        <v>105</v>
      </c>
      <c r="J126" t="s">
        <v>98</v>
      </c>
      <c r="K126" t="s">
        <v>33</v>
      </c>
      <c r="L126">
        <v>3</v>
      </c>
      <c r="N126">
        <v>3</v>
      </c>
      <c r="O126" t="s">
        <v>34</v>
      </c>
      <c r="P126" t="s">
        <v>66</v>
      </c>
      <c r="Q126" t="s">
        <v>134</v>
      </c>
      <c r="S126" t="s">
        <v>38</v>
      </c>
      <c r="T126">
        <v>1</v>
      </c>
      <c r="U126">
        <v>1</v>
      </c>
      <c r="V126">
        <v>1</v>
      </c>
      <c r="W126" t="s">
        <v>39</v>
      </c>
      <c r="X126" t="s">
        <v>96</v>
      </c>
      <c r="Y126" t="s">
        <v>41</v>
      </c>
      <c r="AA126" t="s">
        <v>56</v>
      </c>
      <c r="AB126">
        <v>1</v>
      </c>
      <c r="AD126">
        <v>1</v>
      </c>
      <c r="AE126" t="s">
        <v>57</v>
      </c>
      <c r="AI126" t="s">
        <v>48</v>
      </c>
      <c r="AJ126">
        <v>3</v>
      </c>
      <c r="AL126">
        <v>1</v>
      </c>
      <c r="AM126" t="s">
        <v>89</v>
      </c>
      <c r="AN126" t="s">
        <v>71</v>
      </c>
      <c r="AO126" t="s">
        <v>130</v>
      </c>
      <c r="AQ126" t="s">
        <v>43</v>
      </c>
      <c r="AR126">
        <v>1</v>
      </c>
      <c r="AT126">
        <v>1</v>
      </c>
      <c r="AU126" t="s">
        <v>73</v>
      </c>
      <c r="AV126" t="s">
        <v>139</v>
      </c>
      <c r="AY126">
        <v>16</v>
      </c>
      <c r="AZ126">
        <v>62</v>
      </c>
      <c r="BA126">
        <v>120</v>
      </c>
      <c r="BB126">
        <v>2</v>
      </c>
    </row>
    <row r="127" spans="1:54" x14ac:dyDescent="0.25">
      <c r="A127" t="s">
        <v>532</v>
      </c>
      <c r="B127">
        <v>141</v>
      </c>
      <c r="C127" t="s">
        <v>56</v>
      </c>
      <c r="D127">
        <v>3</v>
      </c>
      <c r="F127">
        <v>1</v>
      </c>
      <c r="G127" t="s">
        <v>123</v>
      </c>
      <c r="K127" t="s">
        <v>48</v>
      </c>
      <c r="L127">
        <v>3</v>
      </c>
      <c r="N127">
        <v>1</v>
      </c>
      <c r="O127" t="s">
        <v>49</v>
      </c>
      <c r="P127" t="s">
        <v>71</v>
      </c>
      <c r="S127" t="s">
        <v>45</v>
      </c>
      <c r="T127">
        <v>3</v>
      </c>
      <c r="V127">
        <v>1</v>
      </c>
      <c r="W127" t="s">
        <v>86</v>
      </c>
      <c r="AA127" t="s">
        <v>53</v>
      </c>
      <c r="AB127">
        <v>2</v>
      </c>
      <c r="AC127">
        <v>1</v>
      </c>
      <c r="AD127">
        <v>3</v>
      </c>
      <c r="AE127" t="s">
        <v>114</v>
      </c>
      <c r="AF127" t="s">
        <v>55</v>
      </c>
      <c r="AI127" t="s">
        <v>33</v>
      </c>
      <c r="AJ127">
        <v>2</v>
      </c>
      <c r="AL127">
        <v>1</v>
      </c>
      <c r="AM127" t="s">
        <v>34</v>
      </c>
      <c r="AQ127" t="s">
        <v>38</v>
      </c>
      <c r="AR127">
        <v>2</v>
      </c>
      <c r="AS127">
        <v>1</v>
      </c>
      <c r="AT127">
        <v>1</v>
      </c>
      <c r="AU127" t="s">
        <v>39</v>
      </c>
      <c r="AV127" t="s">
        <v>70</v>
      </c>
      <c r="AY127">
        <v>14</v>
      </c>
      <c r="AZ127">
        <v>57</v>
      </c>
      <c r="BA127">
        <v>120</v>
      </c>
      <c r="BB127">
        <v>2</v>
      </c>
    </row>
    <row r="128" spans="1:54" x14ac:dyDescent="0.25">
      <c r="A128" t="s">
        <v>533</v>
      </c>
      <c r="B128">
        <v>142</v>
      </c>
      <c r="C128" t="s">
        <v>56</v>
      </c>
      <c r="D128">
        <v>3</v>
      </c>
      <c r="F128">
        <v>3</v>
      </c>
      <c r="G128" t="s">
        <v>57</v>
      </c>
      <c r="H128" t="s">
        <v>69</v>
      </c>
      <c r="I128" t="s">
        <v>85</v>
      </c>
      <c r="J128" t="s">
        <v>128</v>
      </c>
      <c r="K128" t="s">
        <v>48</v>
      </c>
      <c r="L128">
        <v>3</v>
      </c>
      <c r="N128">
        <v>1</v>
      </c>
      <c r="O128" t="s">
        <v>49</v>
      </c>
      <c r="P128" t="s">
        <v>71</v>
      </c>
      <c r="S128" t="s">
        <v>63</v>
      </c>
      <c r="T128">
        <v>1</v>
      </c>
      <c r="V128">
        <v>2</v>
      </c>
      <c r="W128" t="s">
        <v>103</v>
      </c>
      <c r="X128" t="s">
        <v>95</v>
      </c>
      <c r="AA128" t="s">
        <v>53</v>
      </c>
      <c r="AB128">
        <v>2</v>
      </c>
      <c r="AC128">
        <v>3</v>
      </c>
      <c r="AD128">
        <v>3</v>
      </c>
      <c r="AE128" t="s">
        <v>54</v>
      </c>
      <c r="AF128" t="s">
        <v>55</v>
      </c>
      <c r="AG128" t="s">
        <v>105</v>
      </c>
      <c r="AH128" t="s">
        <v>118</v>
      </c>
      <c r="AI128" t="s">
        <v>33</v>
      </c>
      <c r="AJ128">
        <v>3</v>
      </c>
      <c r="AL128">
        <v>1</v>
      </c>
      <c r="AM128" t="s">
        <v>46</v>
      </c>
      <c r="AN128" t="s">
        <v>133</v>
      </c>
      <c r="AQ128" t="s">
        <v>38</v>
      </c>
      <c r="AR128">
        <v>1</v>
      </c>
      <c r="AS128">
        <v>1</v>
      </c>
      <c r="AT128">
        <v>1</v>
      </c>
      <c r="AU128" t="s">
        <v>155</v>
      </c>
      <c r="AY128">
        <v>23</v>
      </c>
      <c r="AZ128">
        <v>81</v>
      </c>
      <c r="BA128">
        <v>120</v>
      </c>
      <c r="BB128">
        <v>2</v>
      </c>
    </row>
    <row r="129" spans="1:54" x14ac:dyDescent="0.25">
      <c r="A129" t="s">
        <v>534</v>
      </c>
      <c r="B129">
        <v>143</v>
      </c>
      <c r="C129" t="s">
        <v>53</v>
      </c>
      <c r="D129">
        <v>3</v>
      </c>
      <c r="E129">
        <v>3</v>
      </c>
      <c r="F129">
        <v>3</v>
      </c>
      <c r="G129" t="s">
        <v>115</v>
      </c>
      <c r="H129" t="s">
        <v>83</v>
      </c>
      <c r="I129" t="s">
        <v>105</v>
      </c>
      <c r="J129" t="s">
        <v>118</v>
      </c>
      <c r="K129" t="s">
        <v>33</v>
      </c>
      <c r="L129">
        <v>1</v>
      </c>
      <c r="N129">
        <v>1</v>
      </c>
      <c r="O129" t="s">
        <v>34</v>
      </c>
      <c r="S129" t="s">
        <v>38</v>
      </c>
      <c r="T129">
        <v>2</v>
      </c>
      <c r="U129">
        <v>1</v>
      </c>
      <c r="V129">
        <v>1</v>
      </c>
      <c r="W129" t="s">
        <v>39</v>
      </c>
      <c r="X129" t="s">
        <v>40</v>
      </c>
      <c r="AA129" t="s">
        <v>56</v>
      </c>
      <c r="AB129">
        <v>3</v>
      </c>
      <c r="AD129">
        <v>2</v>
      </c>
      <c r="AE129" t="s">
        <v>68</v>
      </c>
      <c r="AF129" t="s">
        <v>124</v>
      </c>
      <c r="AI129" t="s">
        <v>43</v>
      </c>
      <c r="AJ129">
        <v>3</v>
      </c>
      <c r="AL129">
        <v>1</v>
      </c>
      <c r="AM129" t="s">
        <v>138</v>
      </c>
      <c r="AN129" t="s">
        <v>74</v>
      </c>
      <c r="AO129" t="s">
        <v>75</v>
      </c>
      <c r="AP129" t="s">
        <v>141</v>
      </c>
      <c r="AQ129" t="s">
        <v>45</v>
      </c>
      <c r="AR129">
        <v>3</v>
      </c>
      <c r="AT129">
        <v>3</v>
      </c>
      <c r="AU129" t="s">
        <v>143</v>
      </c>
      <c r="AV129" t="s">
        <v>76</v>
      </c>
      <c r="AW129" t="s">
        <v>102</v>
      </c>
      <c r="AX129" t="s">
        <v>146</v>
      </c>
      <c r="AY129">
        <v>30</v>
      </c>
      <c r="AZ129">
        <v>132</v>
      </c>
      <c r="BA129">
        <v>120</v>
      </c>
      <c r="BB129">
        <v>2</v>
      </c>
    </row>
    <row r="130" spans="1:54" x14ac:dyDescent="0.25">
      <c r="A130" t="s">
        <v>535</v>
      </c>
      <c r="B130">
        <v>144</v>
      </c>
      <c r="C130" t="s">
        <v>53</v>
      </c>
      <c r="D130">
        <v>1</v>
      </c>
      <c r="E130">
        <v>1</v>
      </c>
      <c r="F130">
        <v>1</v>
      </c>
      <c r="G130" t="s">
        <v>114</v>
      </c>
      <c r="H130" t="s">
        <v>116</v>
      </c>
      <c r="I130" t="s">
        <v>117</v>
      </c>
      <c r="J130" t="s">
        <v>98</v>
      </c>
      <c r="K130" t="s">
        <v>33</v>
      </c>
      <c r="L130">
        <v>3</v>
      </c>
      <c r="N130">
        <v>2</v>
      </c>
      <c r="O130" t="s">
        <v>34</v>
      </c>
      <c r="P130" t="s">
        <v>66</v>
      </c>
      <c r="S130" t="s">
        <v>38</v>
      </c>
      <c r="T130">
        <v>3</v>
      </c>
      <c r="U130">
        <v>2</v>
      </c>
      <c r="V130">
        <v>2</v>
      </c>
      <c r="W130" t="s">
        <v>67</v>
      </c>
      <c r="X130" t="s">
        <v>40</v>
      </c>
      <c r="Y130" t="s">
        <v>157</v>
      </c>
      <c r="Z130" t="s">
        <v>42</v>
      </c>
      <c r="AA130" t="s">
        <v>56</v>
      </c>
      <c r="AB130">
        <v>3</v>
      </c>
      <c r="AD130">
        <v>3</v>
      </c>
      <c r="AE130" t="s">
        <v>68</v>
      </c>
      <c r="AF130" t="s">
        <v>69</v>
      </c>
      <c r="AI130" t="s">
        <v>43</v>
      </c>
      <c r="AJ130">
        <v>2</v>
      </c>
      <c r="AL130">
        <v>2</v>
      </c>
      <c r="AM130" t="s">
        <v>44</v>
      </c>
      <c r="AN130" t="s">
        <v>139</v>
      </c>
      <c r="AO130" t="s">
        <v>140</v>
      </c>
      <c r="AP130" t="s">
        <v>142</v>
      </c>
      <c r="AQ130" t="s">
        <v>63</v>
      </c>
      <c r="AR130">
        <v>1</v>
      </c>
      <c r="AT130">
        <v>3</v>
      </c>
      <c r="AU130" t="s">
        <v>148</v>
      </c>
      <c r="AV130" t="s">
        <v>95</v>
      </c>
      <c r="AW130" t="s">
        <v>104</v>
      </c>
      <c r="AY130">
        <v>28</v>
      </c>
      <c r="AZ130">
        <v>104</v>
      </c>
      <c r="BA130">
        <v>120</v>
      </c>
      <c r="BB130">
        <v>2</v>
      </c>
    </row>
    <row r="131" spans="1:54" x14ac:dyDescent="0.25">
      <c r="A131" t="s">
        <v>536</v>
      </c>
      <c r="B131">
        <v>145</v>
      </c>
      <c r="C131" t="s">
        <v>53</v>
      </c>
      <c r="D131">
        <v>2</v>
      </c>
      <c r="E131">
        <v>1</v>
      </c>
      <c r="F131">
        <v>3</v>
      </c>
      <c r="G131" t="s">
        <v>54</v>
      </c>
      <c r="H131" t="s">
        <v>55</v>
      </c>
      <c r="I131" t="s">
        <v>97</v>
      </c>
      <c r="K131" t="s">
        <v>33</v>
      </c>
      <c r="L131">
        <v>2</v>
      </c>
      <c r="N131">
        <v>2</v>
      </c>
      <c r="O131" t="s">
        <v>46</v>
      </c>
      <c r="S131" t="s">
        <v>38</v>
      </c>
      <c r="T131">
        <v>2</v>
      </c>
      <c r="U131">
        <v>1</v>
      </c>
      <c r="V131">
        <v>1</v>
      </c>
      <c r="W131" t="s">
        <v>67</v>
      </c>
      <c r="X131" t="s">
        <v>70</v>
      </c>
      <c r="AA131" t="s">
        <v>56</v>
      </c>
      <c r="AB131">
        <v>2</v>
      </c>
      <c r="AD131">
        <v>2</v>
      </c>
      <c r="AE131" t="s">
        <v>57</v>
      </c>
      <c r="AF131" t="s">
        <v>125</v>
      </c>
      <c r="AG131" t="s">
        <v>85</v>
      </c>
      <c r="AI131" t="s">
        <v>45</v>
      </c>
      <c r="AJ131">
        <v>2</v>
      </c>
      <c r="AL131">
        <v>2</v>
      </c>
      <c r="AM131" t="s">
        <v>143</v>
      </c>
      <c r="AN131" t="s">
        <v>76</v>
      </c>
      <c r="AQ131" t="s">
        <v>63</v>
      </c>
      <c r="AR131">
        <v>1</v>
      </c>
      <c r="AT131">
        <v>1</v>
      </c>
      <c r="AU131" t="s">
        <v>103</v>
      </c>
      <c r="AV131" t="s">
        <v>95</v>
      </c>
      <c r="AY131">
        <v>17</v>
      </c>
      <c r="AZ131">
        <v>68</v>
      </c>
      <c r="BA131">
        <v>120</v>
      </c>
      <c r="BB131">
        <v>2</v>
      </c>
    </row>
    <row r="132" spans="1:54" x14ac:dyDescent="0.25">
      <c r="A132" t="s">
        <v>537</v>
      </c>
      <c r="B132">
        <v>146</v>
      </c>
      <c r="C132" t="s">
        <v>53</v>
      </c>
      <c r="D132">
        <v>1</v>
      </c>
      <c r="E132">
        <v>1</v>
      </c>
      <c r="F132">
        <v>2</v>
      </c>
      <c r="G132" t="s">
        <v>54</v>
      </c>
      <c r="H132" t="s">
        <v>55</v>
      </c>
      <c r="K132" t="s">
        <v>33</v>
      </c>
      <c r="L132">
        <v>3</v>
      </c>
      <c r="N132">
        <v>1</v>
      </c>
      <c r="O132" t="s">
        <v>34</v>
      </c>
      <c r="P132" t="s">
        <v>66</v>
      </c>
      <c r="Q132" t="s">
        <v>134</v>
      </c>
      <c r="R132" t="s">
        <v>136</v>
      </c>
      <c r="S132" t="s">
        <v>38</v>
      </c>
      <c r="T132">
        <v>1</v>
      </c>
      <c r="U132">
        <v>1</v>
      </c>
      <c r="V132">
        <v>1</v>
      </c>
      <c r="W132" t="s">
        <v>67</v>
      </c>
      <c r="X132" t="s">
        <v>96</v>
      </c>
      <c r="Y132" t="s">
        <v>156</v>
      </c>
      <c r="AA132" t="s">
        <v>48</v>
      </c>
      <c r="AB132">
        <v>2</v>
      </c>
      <c r="AD132">
        <v>1</v>
      </c>
      <c r="AE132" t="s">
        <v>49</v>
      </c>
      <c r="AF132" t="s">
        <v>71</v>
      </c>
      <c r="AI132" t="s">
        <v>43</v>
      </c>
      <c r="AJ132">
        <v>1</v>
      </c>
      <c r="AL132">
        <v>1</v>
      </c>
      <c r="AM132" t="s">
        <v>73</v>
      </c>
      <c r="AN132" t="s">
        <v>139</v>
      </c>
      <c r="AQ132" t="s">
        <v>45</v>
      </c>
      <c r="AR132">
        <v>2</v>
      </c>
      <c r="AT132">
        <v>1</v>
      </c>
      <c r="AU132" t="s">
        <v>143</v>
      </c>
      <c r="AY132">
        <v>13</v>
      </c>
      <c r="AZ132">
        <v>67</v>
      </c>
      <c r="BA132">
        <v>120</v>
      </c>
      <c r="BB132">
        <v>2</v>
      </c>
    </row>
    <row r="133" spans="1:54" x14ac:dyDescent="0.25">
      <c r="A133" t="s">
        <v>538</v>
      </c>
      <c r="B133">
        <v>147</v>
      </c>
      <c r="C133" t="s">
        <v>48</v>
      </c>
      <c r="D133">
        <v>2</v>
      </c>
      <c r="F133">
        <v>1</v>
      </c>
      <c r="G133" t="s">
        <v>89</v>
      </c>
      <c r="K133" t="s">
        <v>43</v>
      </c>
      <c r="L133">
        <v>1</v>
      </c>
      <c r="N133">
        <v>1</v>
      </c>
      <c r="O133" t="s">
        <v>44</v>
      </c>
      <c r="P133" t="s">
        <v>74</v>
      </c>
      <c r="Q133" t="s">
        <v>75</v>
      </c>
      <c r="R133" t="s">
        <v>142</v>
      </c>
      <c r="S133" t="s">
        <v>63</v>
      </c>
      <c r="T133">
        <v>1</v>
      </c>
      <c r="V133">
        <v>1</v>
      </c>
      <c r="W133" t="s">
        <v>148</v>
      </c>
      <c r="AA133" t="s">
        <v>53</v>
      </c>
      <c r="AB133">
        <v>1</v>
      </c>
      <c r="AC133">
        <v>1</v>
      </c>
      <c r="AD133">
        <v>1</v>
      </c>
      <c r="AE133" t="s">
        <v>114</v>
      </c>
      <c r="AF133" t="s">
        <v>55</v>
      </c>
      <c r="AI133" t="s">
        <v>33</v>
      </c>
      <c r="AJ133">
        <v>1</v>
      </c>
      <c r="AL133">
        <v>2</v>
      </c>
      <c r="AM133" t="s">
        <v>34</v>
      </c>
      <c r="AQ133" t="s">
        <v>38</v>
      </c>
      <c r="AR133">
        <v>1</v>
      </c>
      <c r="AS133">
        <v>1</v>
      </c>
      <c r="AT133">
        <v>1</v>
      </c>
      <c r="AU133" t="s">
        <v>67</v>
      </c>
      <c r="AV133" t="s">
        <v>40</v>
      </c>
      <c r="AY133">
        <v>7</v>
      </c>
      <c r="AZ133">
        <v>56</v>
      </c>
      <c r="BA133">
        <v>120</v>
      </c>
      <c r="BB133">
        <v>2</v>
      </c>
    </row>
    <row r="134" spans="1:54" x14ac:dyDescent="0.25">
      <c r="A134" t="s">
        <v>539</v>
      </c>
      <c r="B134">
        <v>148</v>
      </c>
      <c r="C134" t="s">
        <v>53</v>
      </c>
      <c r="D134">
        <v>2</v>
      </c>
      <c r="E134">
        <v>1</v>
      </c>
      <c r="F134">
        <v>1</v>
      </c>
      <c r="G134" t="s">
        <v>54</v>
      </c>
      <c r="H134" t="s">
        <v>55</v>
      </c>
      <c r="I134" t="s">
        <v>105</v>
      </c>
      <c r="K134" t="s">
        <v>33</v>
      </c>
      <c r="L134">
        <v>2</v>
      </c>
      <c r="N134">
        <v>2</v>
      </c>
      <c r="O134" t="s">
        <v>34</v>
      </c>
      <c r="P134" t="s">
        <v>66</v>
      </c>
      <c r="Q134" t="s">
        <v>135</v>
      </c>
      <c r="S134" t="s">
        <v>38</v>
      </c>
      <c r="T134">
        <v>2</v>
      </c>
      <c r="U134">
        <v>1</v>
      </c>
      <c r="V134">
        <v>2</v>
      </c>
      <c r="W134" t="s">
        <v>39</v>
      </c>
      <c r="X134" t="s">
        <v>40</v>
      </c>
      <c r="Y134" t="s">
        <v>157</v>
      </c>
      <c r="Z134" t="s">
        <v>159</v>
      </c>
      <c r="AA134" t="s">
        <v>48</v>
      </c>
      <c r="AB134">
        <v>1</v>
      </c>
      <c r="AD134">
        <v>2</v>
      </c>
      <c r="AE134" t="s">
        <v>89</v>
      </c>
      <c r="AI134" t="s">
        <v>45</v>
      </c>
      <c r="AJ134">
        <v>3</v>
      </c>
      <c r="AL134">
        <v>2</v>
      </c>
      <c r="AM134" t="s">
        <v>47</v>
      </c>
      <c r="AN134" t="s">
        <v>76</v>
      </c>
      <c r="AQ134" t="s">
        <v>63</v>
      </c>
      <c r="AR134">
        <v>2</v>
      </c>
      <c r="AT134">
        <v>2</v>
      </c>
      <c r="AU134" t="s">
        <v>103</v>
      </c>
      <c r="AV134" t="s">
        <v>95</v>
      </c>
      <c r="AY134">
        <v>20</v>
      </c>
      <c r="AZ134">
        <v>79</v>
      </c>
      <c r="BA134">
        <v>120</v>
      </c>
      <c r="BB134">
        <v>2</v>
      </c>
    </row>
    <row r="135" spans="1:54" x14ac:dyDescent="0.25">
      <c r="A135" t="s">
        <v>540</v>
      </c>
      <c r="B135">
        <v>149</v>
      </c>
      <c r="C135" t="s">
        <v>43</v>
      </c>
      <c r="D135">
        <v>1</v>
      </c>
      <c r="F135">
        <v>1</v>
      </c>
      <c r="G135" t="s">
        <v>73</v>
      </c>
      <c r="H135" t="s">
        <v>99</v>
      </c>
      <c r="I135" t="s">
        <v>75</v>
      </c>
      <c r="J135" t="s">
        <v>101</v>
      </c>
      <c r="K135" t="s">
        <v>45</v>
      </c>
      <c r="L135">
        <v>3</v>
      </c>
      <c r="N135">
        <v>2</v>
      </c>
      <c r="O135" t="s">
        <v>143</v>
      </c>
      <c r="P135" t="s">
        <v>92</v>
      </c>
      <c r="Q135" t="s">
        <v>102</v>
      </c>
      <c r="R135" t="s">
        <v>94</v>
      </c>
      <c r="S135" t="s">
        <v>63</v>
      </c>
      <c r="T135">
        <v>2</v>
      </c>
      <c r="V135">
        <v>1</v>
      </c>
      <c r="W135" t="s">
        <v>103</v>
      </c>
      <c r="X135" t="s">
        <v>95</v>
      </c>
      <c r="Y135" t="s">
        <v>151</v>
      </c>
      <c r="AA135" t="s">
        <v>53</v>
      </c>
      <c r="AB135">
        <v>1</v>
      </c>
      <c r="AC135">
        <v>3</v>
      </c>
      <c r="AD135">
        <v>3</v>
      </c>
      <c r="AE135" t="s">
        <v>54</v>
      </c>
      <c r="AF135" t="s">
        <v>83</v>
      </c>
      <c r="AG135" t="s">
        <v>105</v>
      </c>
      <c r="AH135" t="s">
        <v>118</v>
      </c>
      <c r="AI135" t="s">
        <v>33</v>
      </c>
      <c r="AJ135">
        <v>1</v>
      </c>
      <c r="AL135">
        <v>1</v>
      </c>
      <c r="AM135" t="s">
        <v>46</v>
      </c>
      <c r="AN135" t="s">
        <v>66</v>
      </c>
      <c r="AQ135" t="s">
        <v>38</v>
      </c>
      <c r="AR135">
        <v>2</v>
      </c>
      <c r="AS135">
        <v>2</v>
      </c>
      <c r="AT135">
        <v>2</v>
      </c>
      <c r="AU135" t="s">
        <v>67</v>
      </c>
      <c r="AV135" t="s">
        <v>96</v>
      </c>
      <c r="AY135">
        <v>24</v>
      </c>
      <c r="AZ135">
        <v>91</v>
      </c>
      <c r="BA135">
        <v>120</v>
      </c>
      <c r="BB135">
        <v>2</v>
      </c>
    </row>
    <row r="136" spans="1:54" x14ac:dyDescent="0.25">
      <c r="A136" t="s">
        <v>541</v>
      </c>
      <c r="B136">
        <v>150</v>
      </c>
      <c r="C136" t="s">
        <v>56</v>
      </c>
      <c r="D136">
        <v>2</v>
      </c>
      <c r="F136">
        <v>2</v>
      </c>
      <c r="G136" t="s">
        <v>57</v>
      </c>
      <c r="H136" t="s">
        <v>124</v>
      </c>
      <c r="I136" t="s">
        <v>85</v>
      </c>
      <c r="K136" t="s">
        <v>48</v>
      </c>
      <c r="L136">
        <v>1</v>
      </c>
      <c r="N136">
        <v>1</v>
      </c>
      <c r="O136" t="s">
        <v>129</v>
      </c>
      <c r="P136" t="s">
        <v>84</v>
      </c>
      <c r="Q136" t="s">
        <v>130</v>
      </c>
      <c r="S136" t="s">
        <v>33</v>
      </c>
      <c r="T136">
        <v>1</v>
      </c>
      <c r="V136">
        <v>1</v>
      </c>
      <c r="W136" t="s">
        <v>46</v>
      </c>
      <c r="X136" t="s">
        <v>133</v>
      </c>
      <c r="Y136" t="s">
        <v>135</v>
      </c>
      <c r="AA136" t="s">
        <v>53</v>
      </c>
      <c r="AB136">
        <v>2</v>
      </c>
      <c r="AC136">
        <v>2</v>
      </c>
      <c r="AD136">
        <v>1</v>
      </c>
      <c r="AE136" t="s">
        <v>114</v>
      </c>
      <c r="AF136" t="s">
        <v>55</v>
      </c>
      <c r="AI136" t="s">
        <v>43</v>
      </c>
      <c r="AJ136">
        <v>3</v>
      </c>
      <c r="AL136">
        <v>1</v>
      </c>
      <c r="AM136" t="s">
        <v>44</v>
      </c>
      <c r="AQ136" t="s">
        <v>45</v>
      </c>
      <c r="AR136">
        <v>2</v>
      </c>
      <c r="AT136">
        <v>1</v>
      </c>
      <c r="AU136" t="s">
        <v>47</v>
      </c>
      <c r="AY136">
        <v>14</v>
      </c>
      <c r="AZ136">
        <v>56</v>
      </c>
      <c r="BA136">
        <v>120</v>
      </c>
      <c r="BB136">
        <v>2</v>
      </c>
    </row>
    <row r="137" spans="1:54" x14ac:dyDescent="0.25">
      <c r="A137" t="s">
        <v>542</v>
      </c>
      <c r="B137">
        <v>151</v>
      </c>
      <c r="C137" t="s">
        <v>56</v>
      </c>
      <c r="D137">
        <v>3</v>
      </c>
      <c r="F137">
        <v>2</v>
      </c>
      <c r="G137" t="s">
        <v>68</v>
      </c>
      <c r="H137" t="s">
        <v>124</v>
      </c>
      <c r="I137" t="s">
        <v>87</v>
      </c>
      <c r="K137" t="s">
        <v>48</v>
      </c>
      <c r="L137">
        <v>2</v>
      </c>
      <c r="N137">
        <v>1</v>
      </c>
      <c r="O137" t="s">
        <v>89</v>
      </c>
      <c r="S137" t="s">
        <v>63</v>
      </c>
      <c r="T137">
        <v>2</v>
      </c>
      <c r="V137">
        <v>1</v>
      </c>
      <c r="W137" t="s">
        <v>72</v>
      </c>
      <c r="X137" t="s">
        <v>149</v>
      </c>
      <c r="AA137" t="s">
        <v>53</v>
      </c>
      <c r="AB137">
        <v>2</v>
      </c>
      <c r="AC137">
        <v>2</v>
      </c>
      <c r="AD137">
        <v>2</v>
      </c>
      <c r="AE137" t="s">
        <v>114</v>
      </c>
      <c r="AF137" t="s">
        <v>55</v>
      </c>
      <c r="AG137" t="s">
        <v>97</v>
      </c>
      <c r="AI137" t="s">
        <v>43</v>
      </c>
      <c r="AJ137">
        <v>1</v>
      </c>
      <c r="AL137">
        <v>1</v>
      </c>
      <c r="AM137" t="s">
        <v>44</v>
      </c>
      <c r="AN137" t="s">
        <v>99</v>
      </c>
      <c r="AQ137" t="s">
        <v>45</v>
      </c>
      <c r="AR137">
        <v>3</v>
      </c>
      <c r="AT137">
        <v>1</v>
      </c>
      <c r="AU137" t="s">
        <v>47</v>
      </c>
      <c r="AV137" t="s">
        <v>76</v>
      </c>
      <c r="AY137">
        <v>17</v>
      </c>
      <c r="AZ137">
        <v>52</v>
      </c>
      <c r="BA137">
        <v>120</v>
      </c>
      <c r="BB137">
        <v>2</v>
      </c>
    </row>
    <row r="138" spans="1:54" x14ac:dyDescent="0.25">
      <c r="A138" t="s">
        <v>543</v>
      </c>
      <c r="B138">
        <v>152</v>
      </c>
      <c r="C138" t="s">
        <v>56</v>
      </c>
      <c r="D138">
        <v>3</v>
      </c>
      <c r="F138">
        <v>1</v>
      </c>
      <c r="G138" t="s">
        <v>68</v>
      </c>
      <c r="H138" t="s">
        <v>125</v>
      </c>
      <c r="K138" t="s">
        <v>48</v>
      </c>
      <c r="L138">
        <v>3</v>
      </c>
      <c r="N138">
        <v>1</v>
      </c>
      <c r="O138" t="s">
        <v>129</v>
      </c>
      <c r="P138" t="s">
        <v>71</v>
      </c>
      <c r="Q138" t="s">
        <v>51</v>
      </c>
      <c r="R138" t="s">
        <v>131</v>
      </c>
      <c r="S138" t="s">
        <v>38</v>
      </c>
      <c r="T138">
        <v>1</v>
      </c>
      <c r="U138">
        <v>1</v>
      </c>
      <c r="V138">
        <v>2</v>
      </c>
      <c r="W138" t="s">
        <v>39</v>
      </c>
      <c r="X138" t="s">
        <v>70</v>
      </c>
      <c r="Y138" t="s">
        <v>156</v>
      </c>
      <c r="Z138" t="s">
        <v>159</v>
      </c>
      <c r="AA138" t="s">
        <v>53</v>
      </c>
      <c r="AB138">
        <v>2</v>
      </c>
      <c r="AC138">
        <v>2</v>
      </c>
      <c r="AD138">
        <v>2</v>
      </c>
      <c r="AE138" t="s">
        <v>54</v>
      </c>
      <c r="AF138" t="s">
        <v>83</v>
      </c>
      <c r="AG138" t="s">
        <v>97</v>
      </c>
      <c r="AI138" t="s">
        <v>43</v>
      </c>
      <c r="AJ138">
        <v>2</v>
      </c>
      <c r="AL138">
        <v>1</v>
      </c>
      <c r="AM138" t="s">
        <v>138</v>
      </c>
      <c r="AN138" t="s">
        <v>74</v>
      </c>
      <c r="AO138" t="s">
        <v>100</v>
      </c>
      <c r="AP138" t="s">
        <v>142</v>
      </c>
      <c r="AQ138" t="s">
        <v>45</v>
      </c>
      <c r="AR138">
        <v>2</v>
      </c>
      <c r="AT138">
        <v>1</v>
      </c>
      <c r="AU138" t="s">
        <v>47</v>
      </c>
      <c r="AY138">
        <v>22</v>
      </c>
      <c r="AZ138">
        <v>74</v>
      </c>
      <c r="BA138">
        <v>120</v>
      </c>
      <c r="BB138">
        <v>2</v>
      </c>
    </row>
    <row r="139" spans="1:54" x14ac:dyDescent="0.25">
      <c r="A139" t="s">
        <v>544</v>
      </c>
      <c r="B139">
        <v>153</v>
      </c>
      <c r="C139" t="s">
        <v>56</v>
      </c>
      <c r="D139">
        <v>1</v>
      </c>
      <c r="F139">
        <v>3</v>
      </c>
      <c r="G139" t="s">
        <v>68</v>
      </c>
      <c r="H139" t="s">
        <v>124</v>
      </c>
      <c r="K139" t="s">
        <v>33</v>
      </c>
      <c r="L139">
        <v>3</v>
      </c>
      <c r="N139">
        <v>3</v>
      </c>
      <c r="O139" t="s">
        <v>34</v>
      </c>
      <c r="P139" t="s">
        <v>35</v>
      </c>
      <c r="Q139" t="s">
        <v>134</v>
      </c>
      <c r="S139" t="s">
        <v>63</v>
      </c>
      <c r="T139">
        <v>2</v>
      </c>
      <c r="V139">
        <v>1</v>
      </c>
      <c r="W139" t="s">
        <v>103</v>
      </c>
      <c r="AA139" t="s">
        <v>53</v>
      </c>
      <c r="AB139">
        <v>2</v>
      </c>
      <c r="AC139">
        <v>1</v>
      </c>
      <c r="AD139">
        <v>2</v>
      </c>
      <c r="AE139" t="s">
        <v>54</v>
      </c>
      <c r="AF139" t="s">
        <v>83</v>
      </c>
      <c r="AI139" t="s">
        <v>43</v>
      </c>
      <c r="AJ139">
        <v>1</v>
      </c>
      <c r="AL139">
        <v>1</v>
      </c>
      <c r="AM139" t="s">
        <v>44</v>
      </c>
      <c r="AN139" t="s">
        <v>99</v>
      </c>
      <c r="AQ139" t="s">
        <v>45</v>
      </c>
      <c r="AR139">
        <v>3</v>
      </c>
      <c r="AT139">
        <v>1</v>
      </c>
      <c r="AU139" t="s">
        <v>47</v>
      </c>
      <c r="AV139" t="s">
        <v>144</v>
      </c>
      <c r="AW139" t="s">
        <v>102</v>
      </c>
      <c r="AX139" t="s">
        <v>147</v>
      </c>
      <c r="AY139">
        <v>19</v>
      </c>
      <c r="AZ139">
        <v>70</v>
      </c>
      <c r="BA139">
        <v>120</v>
      </c>
      <c r="BB139">
        <v>2</v>
      </c>
    </row>
    <row r="140" spans="1:54" x14ac:dyDescent="0.25">
      <c r="A140" t="s">
        <v>545</v>
      </c>
      <c r="B140">
        <v>154</v>
      </c>
      <c r="C140" t="s">
        <v>53</v>
      </c>
      <c r="D140">
        <v>3</v>
      </c>
      <c r="E140">
        <v>3</v>
      </c>
      <c r="F140">
        <v>3</v>
      </c>
      <c r="G140" t="s">
        <v>54</v>
      </c>
      <c r="H140" t="s">
        <v>83</v>
      </c>
      <c r="I140" t="s">
        <v>97</v>
      </c>
      <c r="J140" t="s">
        <v>119</v>
      </c>
      <c r="K140" t="s">
        <v>43</v>
      </c>
      <c r="L140">
        <v>2</v>
      </c>
      <c r="N140">
        <v>1</v>
      </c>
      <c r="O140" t="s">
        <v>138</v>
      </c>
      <c r="P140" t="s">
        <v>99</v>
      </c>
      <c r="Q140" t="s">
        <v>140</v>
      </c>
      <c r="S140" t="s">
        <v>45</v>
      </c>
      <c r="T140">
        <v>2</v>
      </c>
      <c r="V140">
        <v>1</v>
      </c>
      <c r="W140" t="s">
        <v>143</v>
      </c>
      <c r="AA140" t="s">
        <v>56</v>
      </c>
      <c r="AB140">
        <v>3</v>
      </c>
      <c r="AD140">
        <v>3</v>
      </c>
      <c r="AE140" t="s">
        <v>123</v>
      </c>
      <c r="AF140" t="s">
        <v>69</v>
      </c>
      <c r="AG140" t="s">
        <v>126</v>
      </c>
      <c r="AH140" t="s">
        <v>128</v>
      </c>
      <c r="AI140" t="s">
        <v>33</v>
      </c>
      <c r="AJ140">
        <v>1</v>
      </c>
      <c r="AL140">
        <v>1</v>
      </c>
      <c r="AM140" t="s">
        <v>34</v>
      </c>
      <c r="AQ140" t="s">
        <v>38</v>
      </c>
      <c r="AR140">
        <v>1</v>
      </c>
      <c r="AS140">
        <v>1</v>
      </c>
      <c r="AT140">
        <v>1</v>
      </c>
      <c r="AU140" t="s">
        <v>39</v>
      </c>
      <c r="AV140" t="s">
        <v>70</v>
      </c>
      <c r="AY140">
        <v>24</v>
      </c>
      <c r="AZ140">
        <v>92</v>
      </c>
      <c r="BA140">
        <v>120</v>
      </c>
      <c r="BB140">
        <v>2</v>
      </c>
    </row>
    <row r="141" spans="1:54" x14ac:dyDescent="0.25">
      <c r="A141" t="s">
        <v>546</v>
      </c>
      <c r="B141">
        <v>155</v>
      </c>
      <c r="C141" t="s">
        <v>56</v>
      </c>
      <c r="D141">
        <v>3</v>
      </c>
      <c r="F141">
        <v>2</v>
      </c>
      <c r="G141" t="s">
        <v>68</v>
      </c>
      <c r="H141" t="s">
        <v>124</v>
      </c>
      <c r="I141" t="s">
        <v>126</v>
      </c>
      <c r="J141" t="s">
        <v>88</v>
      </c>
      <c r="K141" t="s">
        <v>63</v>
      </c>
      <c r="L141">
        <v>2</v>
      </c>
      <c r="N141">
        <v>1</v>
      </c>
      <c r="O141" t="s">
        <v>148</v>
      </c>
      <c r="P141" t="s">
        <v>95</v>
      </c>
      <c r="S141" t="s">
        <v>38</v>
      </c>
      <c r="T141">
        <v>1</v>
      </c>
      <c r="U141">
        <v>2</v>
      </c>
      <c r="V141">
        <v>2</v>
      </c>
      <c r="W141" t="s">
        <v>67</v>
      </c>
      <c r="X141" t="s">
        <v>96</v>
      </c>
      <c r="AA141" t="s">
        <v>53</v>
      </c>
      <c r="AB141">
        <v>3</v>
      </c>
      <c r="AC141">
        <v>1</v>
      </c>
      <c r="AD141">
        <v>3</v>
      </c>
      <c r="AE141" t="s">
        <v>114</v>
      </c>
      <c r="AF141" t="s">
        <v>83</v>
      </c>
      <c r="AG141" t="s">
        <v>105</v>
      </c>
      <c r="AH141" t="s">
        <v>118</v>
      </c>
      <c r="AI141" t="s">
        <v>43</v>
      </c>
      <c r="AJ141">
        <v>2</v>
      </c>
      <c r="AL141">
        <v>1</v>
      </c>
      <c r="AM141" t="s">
        <v>73</v>
      </c>
      <c r="AN141" t="s">
        <v>139</v>
      </c>
      <c r="AQ141" t="s">
        <v>45</v>
      </c>
      <c r="AR141">
        <v>2</v>
      </c>
      <c r="AT141">
        <v>1</v>
      </c>
      <c r="AU141" t="s">
        <v>86</v>
      </c>
      <c r="AY141">
        <v>21</v>
      </c>
      <c r="AZ141">
        <v>68</v>
      </c>
      <c r="BA141">
        <v>120</v>
      </c>
      <c r="BB141">
        <v>2</v>
      </c>
    </row>
    <row r="142" spans="1:54" x14ac:dyDescent="0.25">
      <c r="A142" t="s">
        <v>547</v>
      </c>
      <c r="B142">
        <v>156</v>
      </c>
      <c r="C142" t="s">
        <v>48</v>
      </c>
      <c r="D142">
        <v>1</v>
      </c>
      <c r="F142">
        <v>2</v>
      </c>
      <c r="G142" t="s">
        <v>129</v>
      </c>
      <c r="H142" t="s">
        <v>84</v>
      </c>
      <c r="I142" t="s">
        <v>90</v>
      </c>
      <c r="J142" t="s">
        <v>131</v>
      </c>
      <c r="K142" t="s">
        <v>33</v>
      </c>
      <c r="L142">
        <v>3</v>
      </c>
      <c r="N142">
        <v>2</v>
      </c>
      <c r="O142" t="s">
        <v>34</v>
      </c>
      <c r="S142" t="s">
        <v>63</v>
      </c>
      <c r="T142">
        <v>1</v>
      </c>
      <c r="V142">
        <v>1</v>
      </c>
      <c r="W142" t="s">
        <v>72</v>
      </c>
      <c r="AA142" t="s">
        <v>53</v>
      </c>
      <c r="AB142">
        <v>1</v>
      </c>
      <c r="AC142">
        <v>1</v>
      </c>
      <c r="AD142">
        <v>3</v>
      </c>
      <c r="AE142" t="s">
        <v>114</v>
      </c>
      <c r="AI142" t="s">
        <v>43</v>
      </c>
      <c r="AJ142">
        <v>2</v>
      </c>
      <c r="AL142">
        <v>1</v>
      </c>
      <c r="AM142" t="s">
        <v>44</v>
      </c>
      <c r="AN142" t="s">
        <v>99</v>
      </c>
      <c r="AO142" t="s">
        <v>75</v>
      </c>
      <c r="AP142" t="s">
        <v>101</v>
      </c>
      <c r="AQ142" t="s">
        <v>45</v>
      </c>
      <c r="AR142">
        <v>2</v>
      </c>
      <c r="AT142">
        <v>1</v>
      </c>
      <c r="AU142" t="s">
        <v>143</v>
      </c>
      <c r="AV142" t="s">
        <v>76</v>
      </c>
      <c r="AW142" t="s">
        <v>102</v>
      </c>
      <c r="AY142">
        <v>16</v>
      </c>
      <c r="AZ142">
        <v>60</v>
      </c>
      <c r="BA142">
        <v>120</v>
      </c>
      <c r="BB142">
        <v>2</v>
      </c>
    </row>
    <row r="143" spans="1:54" x14ac:dyDescent="0.25">
      <c r="A143" t="s">
        <v>548</v>
      </c>
      <c r="B143">
        <v>220</v>
      </c>
      <c r="C143" t="s">
        <v>56</v>
      </c>
      <c r="D143">
        <v>2</v>
      </c>
      <c r="F143">
        <v>1</v>
      </c>
      <c r="G143" t="s">
        <v>57</v>
      </c>
      <c r="K143" t="s">
        <v>48</v>
      </c>
      <c r="L143">
        <v>1</v>
      </c>
      <c r="N143">
        <v>1</v>
      </c>
      <c r="O143" t="s">
        <v>89</v>
      </c>
      <c r="P143" t="s">
        <v>84</v>
      </c>
      <c r="Q143" t="s">
        <v>130</v>
      </c>
      <c r="S143" t="s">
        <v>45</v>
      </c>
      <c r="T143">
        <v>3</v>
      </c>
      <c r="V143">
        <v>1</v>
      </c>
      <c r="W143" t="s">
        <v>143</v>
      </c>
      <c r="AA143" t="s">
        <v>33</v>
      </c>
      <c r="AB143">
        <v>1</v>
      </c>
      <c r="AD143">
        <v>3</v>
      </c>
      <c r="AE143" t="s">
        <v>65</v>
      </c>
      <c r="AF143" t="s">
        <v>35</v>
      </c>
      <c r="AG143" t="s">
        <v>135</v>
      </c>
      <c r="AI143" t="s">
        <v>63</v>
      </c>
      <c r="AJ143">
        <v>2</v>
      </c>
      <c r="AL143">
        <v>1</v>
      </c>
      <c r="AM143" t="s">
        <v>148</v>
      </c>
      <c r="AQ143" t="s">
        <v>38</v>
      </c>
      <c r="AR143">
        <v>2</v>
      </c>
      <c r="AS143">
        <v>1</v>
      </c>
      <c r="AT143">
        <v>1</v>
      </c>
      <c r="AU143" t="s">
        <v>39</v>
      </c>
      <c r="AV143" t="s">
        <v>40</v>
      </c>
      <c r="AW143" t="s">
        <v>156</v>
      </c>
      <c r="AX143" t="s">
        <v>158</v>
      </c>
      <c r="AY143">
        <v>14</v>
      </c>
      <c r="AZ143">
        <v>54</v>
      </c>
      <c r="BA143">
        <v>120</v>
      </c>
      <c r="BB143">
        <v>2</v>
      </c>
    </row>
    <row r="144" spans="1:54" x14ac:dyDescent="0.25">
      <c r="A144" t="s">
        <v>549</v>
      </c>
      <c r="B144">
        <v>157</v>
      </c>
      <c r="C144" t="s">
        <v>48</v>
      </c>
      <c r="D144">
        <v>1</v>
      </c>
      <c r="F144">
        <v>1</v>
      </c>
      <c r="G144" t="s">
        <v>129</v>
      </c>
      <c r="H144" t="s">
        <v>71</v>
      </c>
      <c r="I144" t="s">
        <v>51</v>
      </c>
      <c r="J144" t="s">
        <v>52</v>
      </c>
      <c r="K144" t="s">
        <v>33</v>
      </c>
      <c r="L144">
        <v>2</v>
      </c>
      <c r="N144">
        <v>1</v>
      </c>
      <c r="O144" t="s">
        <v>34</v>
      </c>
      <c r="P144" t="s">
        <v>133</v>
      </c>
      <c r="Q144" t="s">
        <v>36</v>
      </c>
      <c r="S144" t="s">
        <v>38</v>
      </c>
      <c r="T144">
        <v>2</v>
      </c>
      <c r="U144">
        <v>1</v>
      </c>
      <c r="V144">
        <v>3</v>
      </c>
      <c r="W144" t="s">
        <v>39</v>
      </c>
      <c r="X144" t="s">
        <v>70</v>
      </c>
      <c r="Y144" t="s">
        <v>157</v>
      </c>
      <c r="Z144" t="s">
        <v>158</v>
      </c>
      <c r="AA144" t="s">
        <v>53</v>
      </c>
      <c r="AB144">
        <v>3</v>
      </c>
      <c r="AC144">
        <v>1</v>
      </c>
      <c r="AD144">
        <v>1</v>
      </c>
      <c r="AE144" t="s">
        <v>54</v>
      </c>
      <c r="AF144" t="s">
        <v>83</v>
      </c>
      <c r="AG144" t="s">
        <v>97</v>
      </c>
      <c r="AI144" t="s">
        <v>43</v>
      </c>
      <c r="AJ144">
        <v>3</v>
      </c>
      <c r="AL144">
        <v>2</v>
      </c>
      <c r="AM144" t="s">
        <v>44</v>
      </c>
      <c r="AN144" t="s">
        <v>139</v>
      </c>
      <c r="AQ144" t="s">
        <v>45</v>
      </c>
      <c r="AR144">
        <v>1</v>
      </c>
      <c r="AT144">
        <v>1</v>
      </c>
      <c r="AU144" t="s">
        <v>143</v>
      </c>
      <c r="AY144">
        <v>21</v>
      </c>
      <c r="AZ144">
        <v>75</v>
      </c>
      <c r="BA144">
        <v>120</v>
      </c>
      <c r="BB144">
        <v>2</v>
      </c>
    </row>
    <row r="145" spans="1:54" x14ac:dyDescent="0.25">
      <c r="A145" t="s">
        <v>550</v>
      </c>
      <c r="B145">
        <v>221</v>
      </c>
      <c r="C145" t="s">
        <v>43</v>
      </c>
      <c r="D145">
        <v>2</v>
      </c>
      <c r="F145">
        <v>2</v>
      </c>
      <c r="G145" t="s">
        <v>44</v>
      </c>
      <c r="H145" t="s">
        <v>74</v>
      </c>
      <c r="I145" t="s">
        <v>100</v>
      </c>
      <c r="K145" t="s">
        <v>63</v>
      </c>
      <c r="L145">
        <v>1</v>
      </c>
      <c r="N145">
        <v>1</v>
      </c>
      <c r="O145" t="s">
        <v>148</v>
      </c>
      <c r="P145" t="s">
        <v>95</v>
      </c>
      <c r="Q145" t="s">
        <v>150</v>
      </c>
      <c r="S145" t="s">
        <v>38</v>
      </c>
      <c r="T145">
        <v>1</v>
      </c>
      <c r="U145">
        <v>2</v>
      </c>
      <c r="V145">
        <v>2</v>
      </c>
      <c r="W145" t="s">
        <v>39</v>
      </c>
      <c r="X145" t="s">
        <v>40</v>
      </c>
      <c r="Y145" t="s">
        <v>157</v>
      </c>
      <c r="AA145" t="s">
        <v>56</v>
      </c>
      <c r="AB145">
        <v>2</v>
      </c>
      <c r="AD145">
        <v>1</v>
      </c>
      <c r="AE145" t="s">
        <v>57</v>
      </c>
      <c r="AF145" t="s">
        <v>125</v>
      </c>
      <c r="AG145" t="s">
        <v>85</v>
      </c>
      <c r="AI145" t="s">
        <v>48</v>
      </c>
      <c r="AJ145">
        <v>1</v>
      </c>
      <c r="AL145">
        <v>1</v>
      </c>
      <c r="AM145" t="s">
        <v>89</v>
      </c>
      <c r="AN145" t="s">
        <v>84</v>
      </c>
      <c r="AQ145" t="s">
        <v>45</v>
      </c>
      <c r="AR145">
        <v>3</v>
      </c>
      <c r="AT145">
        <v>1</v>
      </c>
      <c r="AU145" t="s">
        <v>143</v>
      </c>
      <c r="AY145">
        <v>16</v>
      </c>
      <c r="AZ145">
        <v>68</v>
      </c>
      <c r="BA145">
        <v>120</v>
      </c>
      <c r="BB145">
        <v>2</v>
      </c>
    </row>
    <row r="146" spans="1:54" x14ac:dyDescent="0.25">
      <c r="A146" t="s">
        <v>551</v>
      </c>
      <c r="B146">
        <v>158</v>
      </c>
      <c r="C146" t="s">
        <v>53</v>
      </c>
      <c r="D146">
        <v>1</v>
      </c>
      <c r="E146">
        <v>1</v>
      </c>
      <c r="F146">
        <v>1</v>
      </c>
      <c r="G146" t="s">
        <v>54</v>
      </c>
      <c r="H146" t="s">
        <v>55</v>
      </c>
      <c r="K146" t="s">
        <v>43</v>
      </c>
      <c r="L146">
        <v>3</v>
      </c>
      <c r="N146">
        <v>2</v>
      </c>
      <c r="O146" t="s">
        <v>73</v>
      </c>
      <c r="S146" t="s">
        <v>45</v>
      </c>
      <c r="T146">
        <v>3</v>
      </c>
      <c r="V146">
        <v>1</v>
      </c>
      <c r="W146" t="s">
        <v>47</v>
      </c>
      <c r="X146" t="s">
        <v>144</v>
      </c>
      <c r="Y146" t="s">
        <v>93</v>
      </c>
      <c r="AA146" t="s">
        <v>48</v>
      </c>
      <c r="AB146">
        <v>2</v>
      </c>
      <c r="AD146">
        <v>1</v>
      </c>
      <c r="AE146" t="s">
        <v>129</v>
      </c>
      <c r="AF146" t="s">
        <v>50</v>
      </c>
      <c r="AI146" t="s">
        <v>63</v>
      </c>
      <c r="AJ146">
        <v>2</v>
      </c>
      <c r="AL146">
        <v>1</v>
      </c>
      <c r="AM146" t="s">
        <v>72</v>
      </c>
      <c r="AQ146" t="s">
        <v>38</v>
      </c>
      <c r="AR146">
        <v>1</v>
      </c>
      <c r="AS146">
        <v>1</v>
      </c>
      <c r="AT146">
        <v>1</v>
      </c>
      <c r="AU146" t="s">
        <v>39</v>
      </c>
      <c r="AV146" t="s">
        <v>70</v>
      </c>
      <c r="AW146" t="s">
        <v>156</v>
      </c>
      <c r="AY146">
        <v>13</v>
      </c>
      <c r="AZ146">
        <v>57</v>
      </c>
      <c r="BA146">
        <v>120</v>
      </c>
      <c r="BB146">
        <v>2</v>
      </c>
    </row>
    <row r="147" spans="1:54" x14ac:dyDescent="0.25">
      <c r="A147" t="s">
        <v>552</v>
      </c>
      <c r="B147">
        <v>159</v>
      </c>
      <c r="C147" t="s">
        <v>53</v>
      </c>
      <c r="D147">
        <v>2</v>
      </c>
      <c r="E147">
        <v>1</v>
      </c>
      <c r="F147">
        <v>1</v>
      </c>
      <c r="G147" t="s">
        <v>114</v>
      </c>
      <c r="H147" t="s">
        <v>55</v>
      </c>
      <c r="I147" t="s">
        <v>117</v>
      </c>
      <c r="J147" t="s">
        <v>98</v>
      </c>
      <c r="K147" t="s">
        <v>43</v>
      </c>
      <c r="L147">
        <v>3</v>
      </c>
      <c r="N147">
        <v>3</v>
      </c>
      <c r="O147" t="s">
        <v>73</v>
      </c>
      <c r="P147" t="s">
        <v>74</v>
      </c>
      <c r="Q147" t="s">
        <v>75</v>
      </c>
      <c r="R147" t="s">
        <v>142</v>
      </c>
      <c r="S147" t="s">
        <v>45</v>
      </c>
      <c r="T147">
        <v>3</v>
      </c>
      <c r="V147">
        <v>1</v>
      </c>
      <c r="W147" t="s">
        <v>47</v>
      </c>
      <c r="AA147" t="s">
        <v>33</v>
      </c>
      <c r="AB147">
        <v>1</v>
      </c>
      <c r="AD147">
        <v>1</v>
      </c>
      <c r="AE147" t="s">
        <v>34</v>
      </c>
      <c r="AI147" t="s">
        <v>63</v>
      </c>
      <c r="AJ147">
        <v>1</v>
      </c>
      <c r="AL147">
        <v>1</v>
      </c>
      <c r="AM147" t="s">
        <v>148</v>
      </c>
      <c r="AN147" t="s">
        <v>149</v>
      </c>
      <c r="AQ147" t="s">
        <v>38</v>
      </c>
      <c r="AR147">
        <v>3</v>
      </c>
      <c r="AS147">
        <v>3</v>
      </c>
      <c r="AT147">
        <v>3</v>
      </c>
      <c r="AU147" t="s">
        <v>39</v>
      </c>
      <c r="AV147" t="s">
        <v>96</v>
      </c>
      <c r="AW147" t="s">
        <v>156</v>
      </c>
      <c r="AX147" t="s">
        <v>159</v>
      </c>
      <c r="AY147">
        <v>23</v>
      </c>
      <c r="AZ147">
        <v>95</v>
      </c>
      <c r="BA147">
        <v>120</v>
      </c>
      <c r="BB147">
        <v>2</v>
      </c>
    </row>
    <row r="148" spans="1:54" x14ac:dyDescent="0.25">
      <c r="A148" t="s">
        <v>553</v>
      </c>
      <c r="B148">
        <v>223</v>
      </c>
      <c r="C148" t="s">
        <v>56</v>
      </c>
      <c r="D148">
        <v>3</v>
      </c>
      <c r="F148">
        <v>3</v>
      </c>
      <c r="G148" t="s">
        <v>123</v>
      </c>
      <c r="H148" t="s">
        <v>69</v>
      </c>
      <c r="I148" t="s">
        <v>87</v>
      </c>
      <c r="J148" t="s">
        <v>88</v>
      </c>
      <c r="K148" t="s">
        <v>48</v>
      </c>
      <c r="L148">
        <v>3</v>
      </c>
      <c r="N148">
        <v>2</v>
      </c>
      <c r="O148" t="s">
        <v>89</v>
      </c>
      <c r="S148" t="s">
        <v>63</v>
      </c>
      <c r="T148">
        <v>1</v>
      </c>
      <c r="V148">
        <v>1</v>
      </c>
      <c r="W148" t="s">
        <v>148</v>
      </c>
      <c r="X148" t="s">
        <v>149</v>
      </c>
      <c r="Y148" t="s">
        <v>150</v>
      </c>
      <c r="Z148" t="s">
        <v>153</v>
      </c>
      <c r="AA148" t="s">
        <v>33</v>
      </c>
      <c r="AB148">
        <v>3</v>
      </c>
      <c r="AD148">
        <v>1</v>
      </c>
      <c r="AE148" t="s">
        <v>46</v>
      </c>
      <c r="AF148" t="s">
        <v>35</v>
      </c>
      <c r="AI148" t="s">
        <v>43</v>
      </c>
      <c r="AJ148">
        <v>2</v>
      </c>
      <c r="AL148">
        <v>3</v>
      </c>
      <c r="AM148" t="s">
        <v>73</v>
      </c>
      <c r="AN148" t="s">
        <v>99</v>
      </c>
      <c r="AO148" t="s">
        <v>140</v>
      </c>
      <c r="AP148" t="s">
        <v>101</v>
      </c>
      <c r="AQ148" t="s">
        <v>38</v>
      </c>
      <c r="AR148">
        <v>3</v>
      </c>
      <c r="AS148">
        <v>1</v>
      </c>
      <c r="AT148">
        <v>2</v>
      </c>
      <c r="AU148" t="s">
        <v>67</v>
      </c>
      <c r="AV148" t="s">
        <v>96</v>
      </c>
      <c r="AW148" t="s">
        <v>157</v>
      </c>
      <c r="AX148" t="s">
        <v>159</v>
      </c>
      <c r="AY148">
        <v>28</v>
      </c>
      <c r="AZ148">
        <v>86</v>
      </c>
      <c r="BA148">
        <v>120</v>
      </c>
      <c r="BB148">
        <v>2</v>
      </c>
    </row>
    <row r="149" spans="1:54" x14ac:dyDescent="0.25">
      <c r="A149" t="s">
        <v>554</v>
      </c>
      <c r="B149">
        <v>160</v>
      </c>
      <c r="C149" t="s">
        <v>56</v>
      </c>
      <c r="D149">
        <v>2</v>
      </c>
      <c r="F149">
        <v>1</v>
      </c>
      <c r="G149" t="s">
        <v>57</v>
      </c>
      <c r="K149" t="s">
        <v>48</v>
      </c>
      <c r="L149">
        <v>1</v>
      </c>
      <c r="N149">
        <v>1</v>
      </c>
      <c r="O149" t="s">
        <v>129</v>
      </c>
      <c r="P149" t="s">
        <v>84</v>
      </c>
      <c r="S149" t="s">
        <v>33</v>
      </c>
      <c r="T149">
        <v>3</v>
      </c>
      <c r="V149">
        <v>3</v>
      </c>
      <c r="W149" t="s">
        <v>34</v>
      </c>
      <c r="X149" t="s">
        <v>133</v>
      </c>
      <c r="Y149" t="s">
        <v>134</v>
      </c>
      <c r="Z149" t="s">
        <v>137</v>
      </c>
      <c r="AA149" t="s">
        <v>53</v>
      </c>
      <c r="AB149">
        <v>2</v>
      </c>
      <c r="AC149">
        <v>1</v>
      </c>
      <c r="AD149">
        <v>3</v>
      </c>
      <c r="AE149" t="s">
        <v>54</v>
      </c>
      <c r="AF149" t="s">
        <v>83</v>
      </c>
      <c r="AG149" t="s">
        <v>117</v>
      </c>
      <c r="AH149" t="s">
        <v>119</v>
      </c>
      <c r="AI149" t="s">
        <v>43</v>
      </c>
      <c r="AJ149">
        <v>1</v>
      </c>
      <c r="AL149">
        <v>1</v>
      </c>
      <c r="AM149" t="s">
        <v>44</v>
      </c>
      <c r="AN149" t="s">
        <v>99</v>
      </c>
      <c r="AO149" t="s">
        <v>100</v>
      </c>
      <c r="AP149" t="s">
        <v>142</v>
      </c>
      <c r="AQ149" t="s">
        <v>63</v>
      </c>
      <c r="AR149">
        <v>1</v>
      </c>
      <c r="AT149">
        <v>1</v>
      </c>
      <c r="AU149" t="s">
        <v>72</v>
      </c>
      <c r="AY149">
        <v>19</v>
      </c>
      <c r="AZ149">
        <v>86</v>
      </c>
      <c r="BA149">
        <v>120</v>
      </c>
      <c r="BB149">
        <v>2</v>
      </c>
    </row>
    <row r="150" spans="1:54" x14ac:dyDescent="0.25">
      <c r="A150" t="s">
        <v>555</v>
      </c>
      <c r="B150">
        <v>224</v>
      </c>
      <c r="C150" t="s">
        <v>33</v>
      </c>
      <c r="D150">
        <v>2</v>
      </c>
      <c r="F150">
        <v>1</v>
      </c>
      <c r="G150" t="s">
        <v>46</v>
      </c>
      <c r="H150" t="s">
        <v>35</v>
      </c>
      <c r="I150" t="s">
        <v>135</v>
      </c>
      <c r="K150" t="s">
        <v>45</v>
      </c>
      <c r="L150">
        <v>3</v>
      </c>
      <c r="N150">
        <v>1</v>
      </c>
      <c r="O150" t="s">
        <v>143</v>
      </c>
      <c r="P150" t="s">
        <v>92</v>
      </c>
      <c r="Q150" t="s">
        <v>102</v>
      </c>
      <c r="S150" t="s">
        <v>38</v>
      </c>
      <c r="T150">
        <v>3</v>
      </c>
      <c r="U150">
        <v>1</v>
      </c>
      <c r="V150">
        <v>2</v>
      </c>
      <c r="W150" t="s">
        <v>155</v>
      </c>
      <c r="X150" t="s">
        <v>96</v>
      </c>
      <c r="Y150" t="s">
        <v>41</v>
      </c>
      <c r="Z150" t="s">
        <v>159</v>
      </c>
      <c r="AA150" t="s">
        <v>56</v>
      </c>
      <c r="AB150">
        <v>2</v>
      </c>
      <c r="AD150">
        <v>1</v>
      </c>
      <c r="AE150" t="s">
        <v>68</v>
      </c>
      <c r="AF150" t="s">
        <v>125</v>
      </c>
      <c r="AG150" t="s">
        <v>85</v>
      </c>
      <c r="AH150" t="s">
        <v>127</v>
      </c>
      <c r="AI150" t="s">
        <v>48</v>
      </c>
      <c r="AJ150">
        <v>1</v>
      </c>
      <c r="AL150">
        <v>2</v>
      </c>
      <c r="AM150" t="s">
        <v>89</v>
      </c>
      <c r="AN150" t="s">
        <v>84</v>
      </c>
      <c r="AQ150" t="s">
        <v>63</v>
      </c>
      <c r="AR150">
        <v>1</v>
      </c>
      <c r="AT150">
        <v>1</v>
      </c>
      <c r="AU150" t="s">
        <v>148</v>
      </c>
      <c r="AV150" t="s">
        <v>149</v>
      </c>
      <c r="AW150" t="s">
        <v>104</v>
      </c>
      <c r="AY150">
        <v>21</v>
      </c>
      <c r="AZ150">
        <v>75</v>
      </c>
      <c r="BA150">
        <v>120</v>
      </c>
      <c r="BB150">
        <v>2</v>
      </c>
    </row>
    <row r="151" spans="1:54" x14ac:dyDescent="0.25">
      <c r="A151" t="s">
        <v>556</v>
      </c>
      <c r="B151">
        <v>161</v>
      </c>
      <c r="C151" t="s">
        <v>56</v>
      </c>
      <c r="D151">
        <v>2</v>
      </c>
      <c r="F151">
        <v>1</v>
      </c>
      <c r="G151" t="s">
        <v>57</v>
      </c>
      <c r="H151" t="s">
        <v>125</v>
      </c>
      <c r="I151" t="s">
        <v>85</v>
      </c>
      <c r="K151" t="s">
        <v>48</v>
      </c>
      <c r="L151">
        <v>2</v>
      </c>
      <c r="N151">
        <v>2</v>
      </c>
      <c r="O151" t="s">
        <v>49</v>
      </c>
      <c r="P151" t="s">
        <v>84</v>
      </c>
      <c r="Q151" t="s">
        <v>90</v>
      </c>
      <c r="R151" t="s">
        <v>52</v>
      </c>
      <c r="S151" t="s">
        <v>45</v>
      </c>
      <c r="T151">
        <v>3</v>
      </c>
      <c r="V151">
        <v>3</v>
      </c>
      <c r="W151" t="s">
        <v>143</v>
      </c>
      <c r="X151" t="s">
        <v>92</v>
      </c>
      <c r="Y151" t="s">
        <v>102</v>
      </c>
      <c r="Z151" t="s">
        <v>94</v>
      </c>
      <c r="AA151" t="s">
        <v>53</v>
      </c>
      <c r="AB151">
        <v>3</v>
      </c>
      <c r="AC151">
        <v>2</v>
      </c>
      <c r="AD151">
        <v>3</v>
      </c>
      <c r="AE151" t="s">
        <v>54</v>
      </c>
      <c r="AF151" t="s">
        <v>83</v>
      </c>
      <c r="AG151" t="s">
        <v>105</v>
      </c>
      <c r="AI151" t="s">
        <v>43</v>
      </c>
      <c r="AJ151">
        <v>1</v>
      </c>
      <c r="AL151">
        <v>1</v>
      </c>
      <c r="AM151" t="s">
        <v>44</v>
      </c>
      <c r="AQ151" t="s">
        <v>63</v>
      </c>
      <c r="AR151">
        <v>1</v>
      </c>
      <c r="AT151">
        <v>1</v>
      </c>
      <c r="AU151" t="s">
        <v>148</v>
      </c>
      <c r="AV151" t="s">
        <v>149</v>
      </c>
      <c r="AY151">
        <v>23</v>
      </c>
      <c r="AZ151">
        <v>83</v>
      </c>
      <c r="BA151">
        <v>120</v>
      </c>
      <c r="BB151">
        <v>2</v>
      </c>
    </row>
    <row r="152" spans="1:54" x14ac:dyDescent="0.25">
      <c r="A152" t="s">
        <v>557</v>
      </c>
      <c r="B152">
        <v>225</v>
      </c>
      <c r="C152" t="s">
        <v>56</v>
      </c>
      <c r="D152">
        <v>1</v>
      </c>
      <c r="F152">
        <v>1</v>
      </c>
      <c r="G152" t="s">
        <v>68</v>
      </c>
      <c r="H152" t="s">
        <v>69</v>
      </c>
      <c r="I152" t="s">
        <v>87</v>
      </c>
      <c r="K152" t="s">
        <v>48</v>
      </c>
      <c r="L152">
        <v>1</v>
      </c>
      <c r="N152">
        <v>1</v>
      </c>
      <c r="O152" t="s">
        <v>89</v>
      </c>
      <c r="S152" t="s">
        <v>63</v>
      </c>
      <c r="T152">
        <v>3</v>
      </c>
      <c r="V152">
        <v>3</v>
      </c>
      <c r="W152" t="s">
        <v>148</v>
      </c>
      <c r="X152" t="s">
        <v>149</v>
      </c>
      <c r="Y152" t="s">
        <v>150</v>
      </c>
      <c r="AA152" t="s">
        <v>43</v>
      </c>
      <c r="AB152">
        <v>3</v>
      </c>
      <c r="AD152">
        <v>3</v>
      </c>
      <c r="AE152" t="s">
        <v>73</v>
      </c>
      <c r="AF152" t="s">
        <v>74</v>
      </c>
      <c r="AG152" t="s">
        <v>75</v>
      </c>
      <c r="AH152" t="s">
        <v>142</v>
      </c>
      <c r="AI152" t="s">
        <v>45</v>
      </c>
      <c r="AJ152">
        <v>3</v>
      </c>
      <c r="AL152">
        <v>1</v>
      </c>
      <c r="AM152" t="s">
        <v>143</v>
      </c>
      <c r="AN152" t="s">
        <v>144</v>
      </c>
      <c r="AO152" t="s">
        <v>93</v>
      </c>
      <c r="AP152" t="s">
        <v>147</v>
      </c>
      <c r="AQ152" t="s">
        <v>38</v>
      </c>
      <c r="AR152">
        <v>1</v>
      </c>
      <c r="AS152">
        <v>2</v>
      </c>
      <c r="AT152">
        <v>1</v>
      </c>
      <c r="AU152" t="s">
        <v>39</v>
      </c>
      <c r="AV152" t="s">
        <v>96</v>
      </c>
      <c r="AW152" t="s">
        <v>41</v>
      </c>
      <c r="AX152" t="s">
        <v>159</v>
      </c>
      <c r="AY152">
        <v>25</v>
      </c>
      <c r="AZ152">
        <v>78</v>
      </c>
      <c r="BA152">
        <v>120</v>
      </c>
      <c r="BB152">
        <v>2</v>
      </c>
    </row>
    <row r="153" spans="1:54" x14ac:dyDescent="0.25">
      <c r="A153" t="s">
        <v>558</v>
      </c>
      <c r="B153">
        <v>226</v>
      </c>
      <c r="C153" t="s">
        <v>33</v>
      </c>
      <c r="D153">
        <v>3</v>
      </c>
      <c r="F153">
        <v>3</v>
      </c>
      <c r="G153" t="s">
        <v>65</v>
      </c>
      <c r="H153" t="s">
        <v>133</v>
      </c>
      <c r="I153" t="s">
        <v>36</v>
      </c>
      <c r="J153" t="s">
        <v>136</v>
      </c>
      <c r="K153" t="s">
        <v>43</v>
      </c>
      <c r="L153">
        <v>1</v>
      </c>
      <c r="N153">
        <v>1</v>
      </c>
      <c r="O153" t="s">
        <v>73</v>
      </c>
      <c r="S153" t="s">
        <v>45</v>
      </c>
      <c r="T153">
        <v>3</v>
      </c>
      <c r="V153">
        <v>1</v>
      </c>
      <c r="W153" t="s">
        <v>143</v>
      </c>
      <c r="AA153" t="s">
        <v>56</v>
      </c>
      <c r="AB153">
        <v>3</v>
      </c>
      <c r="AD153">
        <v>3</v>
      </c>
      <c r="AE153" t="s">
        <v>68</v>
      </c>
      <c r="AF153" t="s">
        <v>69</v>
      </c>
      <c r="AG153" t="s">
        <v>87</v>
      </c>
      <c r="AH153" t="s">
        <v>88</v>
      </c>
      <c r="AI153" t="s">
        <v>48</v>
      </c>
      <c r="AJ153">
        <v>2</v>
      </c>
      <c r="AL153">
        <v>1</v>
      </c>
      <c r="AM153" t="s">
        <v>129</v>
      </c>
      <c r="AQ153" t="s">
        <v>38</v>
      </c>
      <c r="AR153">
        <v>1</v>
      </c>
      <c r="AS153">
        <v>1</v>
      </c>
      <c r="AT153">
        <v>2</v>
      </c>
      <c r="AU153" t="s">
        <v>39</v>
      </c>
      <c r="AV153" t="s">
        <v>40</v>
      </c>
      <c r="AY153">
        <v>21</v>
      </c>
      <c r="AZ153">
        <v>94</v>
      </c>
      <c r="BA153">
        <v>120</v>
      </c>
      <c r="BB153">
        <v>2</v>
      </c>
    </row>
    <row r="154" spans="1:54" x14ac:dyDescent="0.25">
      <c r="A154" t="s">
        <v>559</v>
      </c>
      <c r="B154">
        <v>162</v>
      </c>
      <c r="C154" t="s">
        <v>53</v>
      </c>
      <c r="D154">
        <v>3</v>
      </c>
      <c r="E154">
        <v>3</v>
      </c>
      <c r="F154">
        <v>2</v>
      </c>
      <c r="G154" t="s">
        <v>54</v>
      </c>
      <c r="H154" t="s">
        <v>55</v>
      </c>
      <c r="I154" t="s">
        <v>117</v>
      </c>
      <c r="J154" t="s">
        <v>119</v>
      </c>
      <c r="K154" t="s">
        <v>43</v>
      </c>
      <c r="L154">
        <v>3</v>
      </c>
      <c r="N154">
        <v>1</v>
      </c>
      <c r="O154" t="s">
        <v>44</v>
      </c>
      <c r="P154" t="s">
        <v>99</v>
      </c>
      <c r="Q154" t="s">
        <v>100</v>
      </c>
      <c r="R154" t="s">
        <v>142</v>
      </c>
      <c r="S154" t="s">
        <v>63</v>
      </c>
      <c r="T154">
        <v>1</v>
      </c>
      <c r="V154">
        <v>2</v>
      </c>
      <c r="W154" t="s">
        <v>103</v>
      </c>
      <c r="AA154" t="s">
        <v>56</v>
      </c>
      <c r="AB154">
        <v>3</v>
      </c>
      <c r="AD154">
        <v>3</v>
      </c>
      <c r="AE154" t="s">
        <v>57</v>
      </c>
      <c r="AF154" t="s">
        <v>125</v>
      </c>
      <c r="AG154" t="s">
        <v>85</v>
      </c>
      <c r="AH154" t="s">
        <v>88</v>
      </c>
      <c r="AI154" t="s">
        <v>48</v>
      </c>
      <c r="AJ154">
        <v>2</v>
      </c>
      <c r="AL154">
        <v>2</v>
      </c>
      <c r="AM154" t="s">
        <v>49</v>
      </c>
      <c r="AN154" t="s">
        <v>71</v>
      </c>
      <c r="AO154" t="s">
        <v>90</v>
      </c>
      <c r="AP154" t="s">
        <v>52</v>
      </c>
      <c r="AQ154" t="s">
        <v>38</v>
      </c>
      <c r="AR154">
        <v>1</v>
      </c>
      <c r="AS154">
        <v>1</v>
      </c>
      <c r="AT154">
        <v>1</v>
      </c>
      <c r="AU154" t="s">
        <v>39</v>
      </c>
      <c r="AV154" t="s">
        <v>70</v>
      </c>
      <c r="AW154" t="s">
        <v>156</v>
      </c>
      <c r="AY154">
        <v>29</v>
      </c>
      <c r="AZ154">
        <v>131</v>
      </c>
      <c r="BA154">
        <v>120</v>
      </c>
      <c r="BB154">
        <v>2</v>
      </c>
    </row>
    <row r="155" spans="1:54" x14ac:dyDescent="0.25">
      <c r="A155" t="s">
        <v>560</v>
      </c>
      <c r="B155">
        <v>227</v>
      </c>
      <c r="C155" t="s">
        <v>33</v>
      </c>
      <c r="D155">
        <v>3</v>
      </c>
      <c r="F155">
        <v>1</v>
      </c>
      <c r="G155" t="s">
        <v>65</v>
      </c>
      <c r="H155" t="s">
        <v>133</v>
      </c>
      <c r="I155" t="s">
        <v>36</v>
      </c>
      <c r="K155" t="s">
        <v>43</v>
      </c>
      <c r="L155">
        <v>2</v>
      </c>
      <c r="N155">
        <v>1</v>
      </c>
      <c r="O155" t="s">
        <v>44</v>
      </c>
      <c r="P155" t="s">
        <v>139</v>
      </c>
      <c r="Q155" t="s">
        <v>140</v>
      </c>
      <c r="R155" t="s">
        <v>141</v>
      </c>
      <c r="S155" t="s">
        <v>63</v>
      </c>
      <c r="T155">
        <v>2</v>
      </c>
      <c r="V155">
        <v>1</v>
      </c>
      <c r="W155" t="s">
        <v>148</v>
      </c>
      <c r="X155" t="s">
        <v>95</v>
      </c>
      <c r="Y155" t="s">
        <v>104</v>
      </c>
      <c r="AA155" t="s">
        <v>56</v>
      </c>
      <c r="AB155">
        <v>2</v>
      </c>
      <c r="AD155">
        <v>2</v>
      </c>
      <c r="AE155" t="s">
        <v>68</v>
      </c>
      <c r="AI155" t="s">
        <v>48</v>
      </c>
      <c r="AJ155">
        <v>1</v>
      </c>
      <c r="AL155">
        <v>1</v>
      </c>
      <c r="AM155" t="s">
        <v>129</v>
      </c>
      <c r="AQ155" t="s">
        <v>38</v>
      </c>
      <c r="AR155">
        <v>1</v>
      </c>
      <c r="AS155">
        <v>1</v>
      </c>
      <c r="AT155">
        <v>1</v>
      </c>
      <c r="AU155" t="s">
        <v>67</v>
      </c>
      <c r="AY155">
        <v>13</v>
      </c>
      <c r="AZ155">
        <v>58</v>
      </c>
      <c r="BA155">
        <v>120</v>
      </c>
      <c r="BB155">
        <v>2</v>
      </c>
    </row>
    <row r="156" spans="1:54" x14ac:dyDescent="0.25">
      <c r="A156" t="s">
        <v>561</v>
      </c>
      <c r="B156">
        <v>163</v>
      </c>
      <c r="C156" t="s">
        <v>56</v>
      </c>
      <c r="D156">
        <v>2</v>
      </c>
      <c r="F156">
        <v>2</v>
      </c>
      <c r="G156" t="s">
        <v>57</v>
      </c>
      <c r="H156" t="s">
        <v>125</v>
      </c>
      <c r="I156" t="s">
        <v>126</v>
      </c>
      <c r="K156" t="s">
        <v>33</v>
      </c>
      <c r="L156">
        <v>2</v>
      </c>
      <c r="N156">
        <v>3</v>
      </c>
      <c r="O156" t="s">
        <v>34</v>
      </c>
      <c r="P156" t="s">
        <v>35</v>
      </c>
      <c r="Q156" t="s">
        <v>135</v>
      </c>
      <c r="S156" t="s">
        <v>45</v>
      </c>
      <c r="T156">
        <v>2</v>
      </c>
      <c r="V156">
        <v>2</v>
      </c>
      <c r="W156" t="s">
        <v>143</v>
      </c>
      <c r="X156" t="s">
        <v>144</v>
      </c>
      <c r="Y156" t="s">
        <v>93</v>
      </c>
      <c r="AA156" t="s">
        <v>53</v>
      </c>
      <c r="AB156">
        <v>3</v>
      </c>
      <c r="AC156">
        <v>1</v>
      </c>
      <c r="AD156">
        <v>3</v>
      </c>
      <c r="AE156" t="s">
        <v>114</v>
      </c>
      <c r="AF156" t="s">
        <v>83</v>
      </c>
      <c r="AG156" t="s">
        <v>97</v>
      </c>
      <c r="AI156" t="s">
        <v>43</v>
      </c>
      <c r="AJ156">
        <v>1</v>
      </c>
      <c r="AL156">
        <v>1</v>
      </c>
      <c r="AM156" t="s">
        <v>44</v>
      </c>
      <c r="AQ156" t="s">
        <v>63</v>
      </c>
      <c r="AR156">
        <v>1</v>
      </c>
      <c r="AT156">
        <v>2</v>
      </c>
      <c r="AU156" t="s">
        <v>148</v>
      </c>
      <c r="AV156" t="s">
        <v>149</v>
      </c>
      <c r="AW156" t="s">
        <v>151</v>
      </c>
      <c r="AY156">
        <v>22</v>
      </c>
      <c r="AZ156">
        <v>64</v>
      </c>
      <c r="BA156">
        <v>120</v>
      </c>
      <c r="BB156">
        <v>2</v>
      </c>
    </row>
    <row r="157" spans="1:54" x14ac:dyDescent="0.25">
      <c r="A157" t="s">
        <v>562</v>
      </c>
      <c r="B157">
        <v>164</v>
      </c>
      <c r="C157" t="s">
        <v>56</v>
      </c>
      <c r="D157">
        <v>1</v>
      </c>
      <c r="F157">
        <v>1</v>
      </c>
      <c r="G157" t="s">
        <v>57</v>
      </c>
      <c r="K157" t="s">
        <v>33</v>
      </c>
      <c r="L157">
        <v>3</v>
      </c>
      <c r="N157">
        <v>3</v>
      </c>
      <c r="O157" t="s">
        <v>34</v>
      </c>
      <c r="P157" t="s">
        <v>66</v>
      </c>
      <c r="S157" t="s">
        <v>38</v>
      </c>
      <c r="T157">
        <v>1</v>
      </c>
      <c r="U157">
        <v>1</v>
      </c>
      <c r="V157">
        <v>2</v>
      </c>
      <c r="W157" t="s">
        <v>155</v>
      </c>
      <c r="AA157" t="s">
        <v>53</v>
      </c>
      <c r="AB157">
        <v>3</v>
      </c>
      <c r="AC157">
        <v>1</v>
      </c>
      <c r="AD157">
        <v>3</v>
      </c>
      <c r="AE157" t="s">
        <v>54</v>
      </c>
      <c r="AF157" t="s">
        <v>83</v>
      </c>
      <c r="AI157" t="s">
        <v>43</v>
      </c>
      <c r="AJ157">
        <v>2</v>
      </c>
      <c r="AL157">
        <v>1</v>
      </c>
      <c r="AM157" t="s">
        <v>73</v>
      </c>
      <c r="AN157" t="s">
        <v>99</v>
      </c>
      <c r="AQ157" t="s">
        <v>63</v>
      </c>
      <c r="AR157">
        <v>1</v>
      </c>
      <c r="AT157">
        <v>1</v>
      </c>
      <c r="AU157" t="s">
        <v>103</v>
      </c>
      <c r="AY157">
        <v>13</v>
      </c>
      <c r="AZ157">
        <v>53</v>
      </c>
      <c r="BA157">
        <v>120</v>
      </c>
      <c r="BB157">
        <v>2</v>
      </c>
    </row>
    <row r="158" spans="1:54" x14ac:dyDescent="0.25">
      <c r="A158" t="s">
        <v>563</v>
      </c>
      <c r="B158">
        <v>228</v>
      </c>
      <c r="C158" t="s">
        <v>33</v>
      </c>
      <c r="D158">
        <v>1</v>
      </c>
      <c r="F158">
        <v>1</v>
      </c>
      <c r="G158" t="s">
        <v>65</v>
      </c>
      <c r="H158" t="s">
        <v>133</v>
      </c>
      <c r="I158" t="s">
        <v>135</v>
      </c>
      <c r="J158" t="s">
        <v>136</v>
      </c>
      <c r="K158" t="s">
        <v>45</v>
      </c>
      <c r="L158">
        <v>3</v>
      </c>
      <c r="N158">
        <v>1</v>
      </c>
      <c r="O158" t="s">
        <v>143</v>
      </c>
      <c r="P158" t="s">
        <v>92</v>
      </c>
      <c r="Q158" t="s">
        <v>102</v>
      </c>
      <c r="R158" t="s">
        <v>147</v>
      </c>
      <c r="S158" t="s">
        <v>63</v>
      </c>
      <c r="T158">
        <v>1</v>
      </c>
      <c r="V158">
        <v>1</v>
      </c>
      <c r="W158" t="s">
        <v>103</v>
      </c>
      <c r="AA158" t="s">
        <v>56</v>
      </c>
      <c r="AB158">
        <v>1</v>
      </c>
      <c r="AD158">
        <v>2</v>
      </c>
      <c r="AE158" t="s">
        <v>68</v>
      </c>
      <c r="AF158" t="s">
        <v>124</v>
      </c>
      <c r="AI158" t="s">
        <v>48</v>
      </c>
      <c r="AJ158">
        <v>1</v>
      </c>
      <c r="AL158">
        <v>1</v>
      </c>
      <c r="AM158" t="s">
        <v>129</v>
      </c>
      <c r="AN158" t="s">
        <v>84</v>
      </c>
      <c r="AO158" t="s">
        <v>130</v>
      </c>
      <c r="AQ158" t="s">
        <v>38</v>
      </c>
      <c r="AR158">
        <v>1</v>
      </c>
      <c r="AS158">
        <v>1</v>
      </c>
      <c r="AT158">
        <v>1</v>
      </c>
      <c r="AU158" t="s">
        <v>67</v>
      </c>
      <c r="AY158">
        <v>12</v>
      </c>
      <c r="AZ158">
        <v>75</v>
      </c>
      <c r="BA158">
        <v>120</v>
      </c>
      <c r="BB158">
        <v>2</v>
      </c>
    </row>
    <row r="159" spans="1:54" x14ac:dyDescent="0.25">
      <c r="A159" t="s">
        <v>564</v>
      </c>
      <c r="B159">
        <v>165</v>
      </c>
      <c r="C159" t="s">
        <v>53</v>
      </c>
      <c r="D159">
        <v>2</v>
      </c>
      <c r="E159">
        <v>1</v>
      </c>
      <c r="F159">
        <v>3</v>
      </c>
      <c r="G159" t="s">
        <v>114</v>
      </c>
      <c r="H159" t="s">
        <v>83</v>
      </c>
      <c r="I159" t="s">
        <v>97</v>
      </c>
      <c r="K159" t="s">
        <v>43</v>
      </c>
      <c r="L159">
        <v>1</v>
      </c>
      <c r="N159">
        <v>1</v>
      </c>
      <c r="O159" t="s">
        <v>73</v>
      </c>
      <c r="P159" t="s">
        <v>99</v>
      </c>
      <c r="Q159" t="s">
        <v>100</v>
      </c>
      <c r="S159" t="s">
        <v>63</v>
      </c>
      <c r="T159">
        <v>1</v>
      </c>
      <c r="V159">
        <v>1</v>
      </c>
      <c r="W159" t="s">
        <v>103</v>
      </c>
      <c r="X159" t="s">
        <v>95</v>
      </c>
      <c r="AA159" t="s">
        <v>56</v>
      </c>
      <c r="AB159">
        <v>3</v>
      </c>
      <c r="AD159">
        <v>1</v>
      </c>
      <c r="AE159" t="s">
        <v>57</v>
      </c>
      <c r="AF159" t="s">
        <v>125</v>
      </c>
      <c r="AG159" t="s">
        <v>87</v>
      </c>
      <c r="AI159" t="s">
        <v>45</v>
      </c>
      <c r="AJ159">
        <v>3</v>
      </c>
      <c r="AL159">
        <v>1</v>
      </c>
      <c r="AM159" t="s">
        <v>86</v>
      </c>
      <c r="AQ159" t="s">
        <v>38</v>
      </c>
      <c r="AR159">
        <v>3</v>
      </c>
      <c r="AS159">
        <v>1</v>
      </c>
      <c r="AT159">
        <v>2</v>
      </c>
      <c r="AU159" t="s">
        <v>39</v>
      </c>
      <c r="AV159" t="s">
        <v>70</v>
      </c>
      <c r="AW159" t="s">
        <v>156</v>
      </c>
      <c r="AX159" t="s">
        <v>42</v>
      </c>
      <c r="AY159">
        <v>20</v>
      </c>
      <c r="AZ159">
        <v>83</v>
      </c>
      <c r="BA159">
        <v>120</v>
      </c>
      <c r="BB159">
        <v>2</v>
      </c>
    </row>
    <row r="160" spans="1:54" x14ac:dyDescent="0.25">
      <c r="A160" t="s">
        <v>565</v>
      </c>
      <c r="B160">
        <v>229</v>
      </c>
      <c r="C160" t="s">
        <v>56</v>
      </c>
      <c r="D160">
        <v>3</v>
      </c>
      <c r="F160">
        <v>3</v>
      </c>
      <c r="G160" t="s">
        <v>68</v>
      </c>
      <c r="H160" t="s">
        <v>124</v>
      </c>
      <c r="I160" t="s">
        <v>87</v>
      </c>
      <c r="J160" t="s">
        <v>88</v>
      </c>
      <c r="K160" t="s">
        <v>48</v>
      </c>
      <c r="L160">
        <v>1</v>
      </c>
      <c r="N160">
        <v>2</v>
      </c>
      <c r="O160" t="s">
        <v>129</v>
      </c>
      <c r="S160" t="s">
        <v>38</v>
      </c>
      <c r="T160">
        <v>1</v>
      </c>
      <c r="U160">
        <v>1</v>
      </c>
      <c r="V160">
        <v>2</v>
      </c>
      <c r="W160" t="s">
        <v>39</v>
      </c>
      <c r="X160" t="s">
        <v>70</v>
      </c>
      <c r="AA160" t="s">
        <v>43</v>
      </c>
      <c r="AB160">
        <v>1</v>
      </c>
      <c r="AD160">
        <v>3</v>
      </c>
      <c r="AE160" t="s">
        <v>73</v>
      </c>
      <c r="AF160" t="s">
        <v>139</v>
      </c>
      <c r="AI160" t="s">
        <v>45</v>
      </c>
      <c r="AJ160">
        <v>3</v>
      </c>
      <c r="AL160">
        <v>1</v>
      </c>
      <c r="AM160" t="s">
        <v>47</v>
      </c>
      <c r="AQ160" t="s">
        <v>63</v>
      </c>
      <c r="AR160">
        <v>1</v>
      </c>
      <c r="AT160">
        <v>3</v>
      </c>
      <c r="AU160" t="s">
        <v>103</v>
      </c>
      <c r="AV160" t="s">
        <v>95</v>
      </c>
      <c r="AW160" t="s">
        <v>151</v>
      </c>
      <c r="AY160">
        <v>19</v>
      </c>
      <c r="AZ160">
        <v>83</v>
      </c>
      <c r="BA160">
        <v>120</v>
      </c>
      <c r="BB160">
        <v>2</v>
      </c>
    </row>
    <row r="161" spans="1:54" x14ac:dyDescent="0.25">
      <c r="A161" t="s">
        <v>566</v>
      </c>
      <c r="B161">
        <v>166</v>
      </c>
      <c r="C161" t="s">
        <v>48</v>
      </c>
      <c r="D161">
        <v>1</v>
      </c>
      <c r="F161">
        <v>1</v>
      </c>
      <c r="G161" t="s">
        <v>49</v>
      </c>
      <c r="K161" t="s">
        <v>33</v>
      </c>
      <c r="L161">
        <v>2</v>
      </c>
      <c r="N161">
        <v>2</v>
      </c>
      <c r="O161" t="s">
        <v>34</v>
      </c>
      <c r="P161" t="s">
        <v>35</v>
      </c>
      <c r="S161" t="s">
        <v>45</v>
      </c>
      <c r="T161">
        <v>3</v>
      </c>
      <c r="V161">
        <v>2</v>
      </c>
      <c r="W161" t="s">
        <v>143</v>
      </c>
      <c r="X161" t="s">
        <v>92</v>
      </c>
      <c r="Y161" t="s">
        <v>93</v>
      </c>
      <c r="AA161" t="s">
        <v>53</v>
      </c>
      <c r="AB161">
        <v>2</v>
      </c>
      <c r="AC161">
        <v>1</v>
      </c>
      <c r="AD161">
        <v>2</v>
      </c>
      <c r="AE161" t="s">
        <v>54</v>
      </c>
      <c r="AF161" t="s">
        <v>55</v>
      </c>
      <c r="AG161" t="s">
        <v>97</v>
      </c>
      <c r="AI161" t="s">
        <v>43</v>
      </c>
      <c r="AJ161">
        <v>2</v>
      </c>
      <c r="AL161">
        <v>1</v>
      </c>
      <c r="AM161" t="s">
        <v>44</v>
      </c>
      <c r="AN161" t="s">
        <v>139</v>
      </c>
      <c r="AO161" t="s">
        <v>75</v>
      </c>
      <c r="AQ161" t="s">
        <v>63</v>
      </c>
      <c r="AR161">
        <v>1</v>
      </c>
      <c r="AT161">
        <v>1</v>
      </c>
      <c r="AU161" t="s">
        <v>72</v>
      </c>
      <c r="AY161">
        <v>15</v>
      </c>
      <c r="AZ161">
        <v>52</v>
      </c>
      <c r="BA161">
        <v>120</v>
      </c>
      <c r="BB161">
        <v>2</v>
      </c>
    </row>
    <row r="162" spans="1:54" x14ac:dyDescent="0.25">
      <c r="A162" t="s">
        <v>567</v>
      </c>
      <c r="B162">
        <v>230</v>
      </c>
      <c r="C162" t="s">
        <v>56</v>
      </c>
      <c r="D162">
        <v>3</v>
      </c>
      <c r="F162">
        <v>3</v>
      </c>
      <c r="G162" t="s">
        <v>68</v>
      </c>
      <c r="H162" t="s">
        <v>125</v>
      </c>
      <c r="K162" t="s">
        <v>33</v>
      </c>
      <c r="L162">
        <v>1</v>
      </c>
      <c r="N162">
        <v>1</v>
      </c>
      <c r="O162" t="s">
        <v>65</v>
      </c>
      <c r="P162" t="s">
        <v>35</v>
      </c>
      <c r="S162" t="s">
        <v>43</v>
      </c>
      <c r="T162">
        <v>1</v>
      </c>
      <c r="V162">
        <v>1</v>
      </c>
      <c r="W162" t="s">
        <v>73</v>
      </c>
      <c r="X162" t="s">
        <v>139</v>
      </c>
      <c r="Y162" t="s">
        <v>75</v>
      </c>
      <c r="Z162" t="s">
        <v>142</v>
      </c>
      <c r="AA162" t="s">
        <v>48</v>
      </c>
      <c r="AB162">
        <v>3</v>
      </c>
      <c r="AD162">
        <v>1</v>
      </c>
      <c r="AE162" t="s">
        <v>89</v>
      </c>
      <c r="AI162" t="s">
        <v>45</v>
      </c>
      <c r="AJ162">
        <v>3</v>
      </c>
      <c r="AL162">
        <v>1</v>
      </c>
      <c r="AM162" t="s">
        <v>143</v>
      </c>
      <c r="AQ162" t="s">
        <v>63</v>
      </c>
      <c r="AR162">
        <v>1</v>
      </c>
      <c r="AT162">
        <v>3</v>
      </c>
      <c r="AU162" t="s">
        <v>148</v>
      </c>
      <c r="AV162" t="s">
        <v>95</v>
      </c>
      <c r="AW162" t="s">
        <v>150</v>
      </c>
      <c r="AX162" t="s">
        <v>152</v>
      </c>
      <c r="AY162">
        <v>18</v>
      </c>
      <c r="AZ162">
        <v>59</v>
      </c>
      <c r="BA162">
        <v>120</v>
      </c>
      <c r="BB162">
        <v>2</v>
      </c>
    </row>
    <row r="163" spans="1:54" x14ac:dyDescent="0.25">
      <c r="A163" t="s">
        <v>568</v>
      </c>
      <c r="B163">
        <v>231</v>
      </c>
      <c r="C163" t="s">
        <v>56</v>
      </c>
      <c r="D163">
        <v>1</v>
      </c>
      <c r="F163">
        <v>1</v>
      </c>
      <c r="G163" t="s">
        <v>57</v>
      </c>
      <c r="H163" t="s">
        <v>69</v>
      </c>
      <c r="K163" t="s">
        <v>33</v>
      </c>
      <c r="L163">
        <v>1</v>
      </c>
      <c r="N163">
        <v>2</v>
      </c>
      <c r="O163" t="s">
        <v>34</v>
      </c>
      <c r="P163" t="s">
        <v>133</v>
      </c>
      <c r="Q163" t="s">
        <v>36</v>
      </c>
      <c r="R163" t="s">
        <v>136</v>
      </c>
      <c r="S163" t="s">
        <v>43</v>
      </c>
      <c r="T163">
        <v>2</v>
      </c>
      <c r="V163">
        <v>2</v>
      </c>
      <c r="W163" t="s">
        <v>138</v>
      </c>
      <c r="X163" t="s">
        <v>74</v>
      </c>
      <c r="AA163" t="s">
        <v>48</v>
      </c>
      <c r="AB163">
        <v>2</v>
      </c>
      <c r="AD163">
        <v>1</v>
      </c>
      <c r="AE163" t="s">
        <v>129</v>
      </c>
      <c r="AF163" t="s">
        <v>84</v>
      </c>
      <c r="AG163" t="s">
        <v>130</v>
      </c>
      <c r="AI163" t="s">
        <v>45</v>
      </c>
      <c r="AJ163">
        <v>2</v>
      </c>
      <c r="AL163">
        <v>1</v>
      </c>
      <c r="AM163" t="s">
        <v>143</v>
      </c>
      <c r="AQ163" t="s">
        <v>38</v>
      </c>
      <c r="AR163">
        <v>1</v>
      </c>
      <c r="AS163">
        <v>1</v>
      </c>
      <c r="AT163">
        <v>1</v>
      </c>
      <c r="AU163" t="s">
        <v>39</v>
      </c>
      <c r="AV163" t="s">
        <v>70</v>
      </c>
      <c r="AW163" t="s">
        <v>156</v>
      </c>
      <c r="AY163">
        <v>14</v>
      </c>
      <c r="AZ163">
        <v>42</v>
      </c>
      <c r="BA163">
        <v>120</v>
      </c>
      <c r="BB163">
        <v>2</v>
      </c>
    </row>
    <row r="164" spans="1:54" x14ac:dyDescent="0.25">
      <c r="A164" t="s">
        <v>569</v>
      </c>
      <c r="B164">
        <v>167</v>
      </c>
      <c r="C164" t="s">
        <v>48</v>
      </c>
      <c r="D164">
        <v>1</v>
      </c>
      <c r="F164">
        <v>1</v>
      </c>
      <c r="G164" t="s">
        <v>129</v>
      </c>
      <c r="H164" t="s">
        <v>71</v>
      </c>
      <c r="K164" t="s">
        <v>33</v>
      </c>
      <c r="L164">
        <v>3</v>
      </c>
      <c r="N164">
        <v>1</v>
      </c>
      <c r="O164" t="s">
        <v>34</v>
      </c>
      <c r="P164" t="s">
        <v>66</v>
      </c>
      <c r="Q164" t="s">
        <v>135</v>
      </c>
      <c r="S164" t="s">
        <v>38</v>
      </c>
      <c r="T164">
        <v>2</v>
      </c>
      <c r="U164">
        <v>2</v>
      </c>
      <c r="V164">
        <v>1</v>
      </c>
      <c r="W164" t="s">
        <v>155</v>
      </c>
      <c r="X164" t="s">
        <v>96</v>
      </c>
      <c r="Y164" t="s">
        <v>41</v>
      </c>
      <c r="AA164" t="s">
        <v>53</v>
      </c>
      <c r="AB164">
        <v>3</v>
      </c>
      <c r="AC164">
        <v>1</v>
      </c>
      <c r="AD164">
        <v>1</v>
      </c>
      <c r="AE164" t="s">
        <v>54</v>
      </c>
      <c r="AF164" t="s">
        <v>83</v>
      </c>
      <c r="AG164" t="s">
        <v>117</v>
      </c>
      <c r="AH164" t="s">
        <v>119</v>
      </c>
      <c r="AI164" t="s">
        <v>43</v>
      </c>
      <c r="AJ164">
        <v>2</v>
      </c>
      <c r="AL164">
        <v>1</v>
      </c>
      <c r="AM164" t="s">
        <v>44</v>
      </c>
      <c r="AN164" t="s">
        <v>74</v>
      </c>
      <c r="AQ164" t="s">
        <v>63</v>
      </c>
      <c r="AR164">
        <v>1</v>
      </c>
      <c r="AT164">
        <v>1</v>
      </c>
      <c r="AU164" t="s">
        <v>148</v>
      </c>
      <c r="AV164" t="s">
        <v>149</v>
      </c>
      <c r="AY164">
        <v>17</v>
      </c>
      <c r="AZ164">
        <v>68</v>
      </c>
      <c r="BA164">
        <v>120</v>
      </c>
      <c r="BB164">
        <v>2</v>
      </c>
    </row>
    <row r="165" spans="1:54" x14ac:dyDescent="0.25">
      <c r="A165" t="s">
        <v>570</v>
      </c>
      <c r="B165">
        <v>232</v>
      </c>
      <c r="C165" t="s">
        <v>48</v>
      </c>
      <c r="D165">
        <v>3</v>
      </c>
      <c r="F165">
        <v>1</v>
      </c>
      <c r="G165" t="s">
        <v>89</v>
      </c>
      <c r="K165" t="s">
        <v>63</v>
      </c>
      <c r="L165">
        <v>3</v>
      </c>
      <c r="N165">
        <v>3</v>
      </c>
      <c r="O165" t="s">
        <v>148</v>
      </c>
      <c r="P165" t="s">
        <v>95</v>
      </c>
      <c r="Q165" t="s">
        <v>104</v>
      </c>
      <c r="R165" t="s">
        <v>154</v>
      </c>
      <c r="S165" t="s">
        <v>38</v>
      </c>
      <c r="T165">
        <v>1</v>
      </c>
      <c r="U165">
        <v>1</v>
      </c>
      <c r="V165">
        <v>2</v>
      </c>
      <c r="W165" t="s">
        <v>67</v>
      </c>
      <c r="AA165" t="s">
        <v>56</v>
      </c>
      <c r="AB165">
        <v>1</v>
      </c>
      <c r="AD165">
        <v>1</v>
      </c>
      <c r="AE165" t="s">
        <v>57</v>
      </c>
      <c r="AF165" t="s">
        <v>125</v>
      </c>
      <c r="AG165" t="s">
        <v>126</v>
      </c>
      <c r="AH165" t="s">
        <v>127</v>
      </c>
      <c r="AI165" t="s">
        <v>33</v>
      </c>
      <c r="AJ165">
        <v>2</v>
      </c>
      <c r="AL165">
        <v>1</v>
      </c>
      <c r="AM165" t="s">
        <v>65</v>
      </c>
      <c r="AN165" t="s">
        <v>35</v>
      </c>
      <c r="AQ165" t="s">
        <v>43</v>
      </c>
      <c r="AR165">
        <v>3</v>
      </c>
      <c r="AT165">
        <v>3</v>
      </c>
      <c r="AU165" t="s">
        <v>73</v>
      </c>
      <c r="AV165" t="s">
        <v>74</v>
      </c>
      <c r="AW165" t="s">
        <v>100</v>
      </c>
      <c r="AX165" t="s">
        <v>142</v>
      </c>
      <c r="AY165">
        <v>22</v>
      </c>
      <c r="AZ165">
        <v>68</v>
      </c>
      <c r="BA165">
        <v>120</v>
      </c>
      <c r="BB165">
        <v>2</v>
      </c>
    </row>
    <row r="166" spans="1:54" x14ac:dyDescent="0.25">
      <c r="A166" t="s">
        <v>571</v>
      </c>
      <c r="B166">
        <v>168</v>
      </c>
      <c r="C166" t="s">
        <v>53</v>
      </c>
      <c r="D166">
        <v>2</v>
      </c>
      <c r="E166">
        <v>1</v>
      </c>
      <c r="F166">
        <v>2</v>
      </c>
      <c r="G166" t="s">
        <v>54</v>
      </c>
      <c r="H166" t="s">
        <v>55</v>
      </c>
      <c r="K166" t="s">
        <v>43</v>
      </c>
      <c r="L166">
        <v>1</v>
      </c>
      <c r="N166">
        <v>3</v>
      </c>
      <c r="O166" t="s">
        <v>44</v>
      </c>
      <c r="P166" t="s">
        <v>74</v>
      </c>
      <c r="S166" t="s">
        <v>63</v>
      </c>
      <c r="T166">
        <v>2</v>
      </c>
      <c r="V166">
        <v>1</v>
      </c>
      <c r="W166" t="s">
        <v>72</v>
      </c>
      <c r="X166" t="s">
        <v>91</v>
      </c>
      <c r="AA166" t="s">
        <v>48</v>
      </c>
      <c r="AB166">
        <v>1</v>
      </c>
      <c r="AD166">
        <v>1</v>
      </c>
      <c r="AE166" t="s">
        <v>49</v>
      </c>
      <c r="AF166" t="s">
        <v>84</v>
      </c>
      <c r="AI166" t="s">
        <v>45</v>
      </c>
      <c r="AJ166">
        <v>2</v>
      </c>
      <c r="AL166">
        <v>1</v>
      </c>
      <c r="AM166" t="s">
        <v>143</v>
      </c>
      <c r="AQ166" t="s">
        <v>38</v>
      </c>
      <c r="AR166">
        <v>2</v>
      </c>
      <c r="AS166">
        <v>2</v>
      </c>
      <c r="AT166">
        <v>3</v>
      </c>
      <c r="AU166" t="s">
        <v>155</v>
      </c>
      <c r="AY166">
        <v>14</v>
      </c>
      <c r="AZ166">
        <v>82</v>
      </c>
      <c r="BA166">
        <v>120</v>
      </c>
      <c r="BB166">
        <v>2</v>
      </c>
    </row>
    <row r="167" spans="1:54" x14ac:dyDescent="0.25">
      <c r="A167" t="s">
        <v>572</v>
      </c>
      <c r="B167">
        <v>169</v>
      </c>
      <c r="C167" t="s">
        <v>33</v>
      </c>
      <c r="D167">
        <v>2</v>
      </c>
      <c r="F167">
        <v>2</v>
      </c>
      <c r="G167" t="s">
        <v>34</v>
      </c>
      <c r="H167" t="s">
        <v>35</v>
      </c>
      <c r="K167" t="s">
        <v>45</v>
      </c>
      <c r="L167">
        <v>2</v>
      </c>
      <c r="N167">
        <v>1</v>
      </c>
      <c r="O167" t="s">
        <v>86</v>
      </c>
      <c r="P167" t="s">
        <v>144</v>
      </c>
      <c r="Q167" t="s">
        <v>93</v>
      </c>
      <c r="S167" t="s">
        <v>38</v>
      </c>
      <c r="T167">
        <v>1</v>
      </c>
      <c r="U167">
        <v>1</v>
      </c>
      <c r="V167">
        <v>1</v>
      </c>
      <c r="W167" t="s">
        <v>39</v>
      </c>
      <c r="X167" t="s">
        <v>96</v>
      </c>
      <c r="Y167" t="s">
        <v>41</v>
      </c>
      <c r="AA167" t="s">
        <v>53</v>
      </c>
      <c r="AB167">
        <v>1</v>
      </c>
      <c r="AC167">
        <v>1</v>
      </c>
      <c r="AD167">
        <v>1</v>
      </c>
      <c r="AE167" t="s">
        <v>54</v>
      </c>
      <c r="AI167" t="s">
        <v>43</v>
      </c>
      <c r="AJ167">
        <v>2</v>
      </c>
      <c r="AL167">
        <v>1</v>
      </c>
      <c r="AM167" t="s">
        <v>44</v>
      </c>
      <c r="AN167" t="s">
        <v>74</v>
      </c>
      <c r="AO167" t="s">
        <v>100</v>
      </c>
      <c r="AQ167" t="s">
        <v>63</v>
      </c>
      <c r="AR167">
        <v>1</v>
      </c>
      <c r="AT167">
        <v>1</v>
      </c>
      <c r="AU167" t="s">
        <v>148</v>
      </c>
      <c r="AY167">
        <v>11</v>
      </c>
      <c r="AZ167">
        <v>45</v>
      </c>
      <c r="BA167">
        <v>120</v>
      </c>
      <c r="BB167">
        <v>2</v>
      </c>
    </row>
    <row r="168" spans="1:54" x14ac:dyDescent="0.25">
      <c r="A168" t="s">
        <v>573</v>
      </c>
      <c r="B168">
        <v>233</v>
      </c>
      <c r="C168" t="s">
        <v>45</v>
      </c>
      <c r="D168">
        <v>3</v>
      </c>
      <c r="F168">
        <v>2</v>
      </c>
      <c r="G168" t="s">
        <v>47</v>
      </c>
      <c r="H168" t="s">
        <v>76</v>
      </c>
      <c r="K168" t="s">
        <v>63</v>
      </c>
      <c r="L168">
        <v>1</v>
      </c>
      <c r="N168">
        <v>2</v>
      </c>
      <c r="O168" t="s">
        <v>148</v>
      </c>
      <c r="P168" t="s">
        <v>95</v>
      </c>
      <c r="Q168" t="s">
        <v>104</v>
      </c>
      <c r="R168" t="s">
        <v>152</v>
      </c>
      <c r="S168" t="s">
        <v>38</v>
      </c>
      <c r="T168">
        <v>3</v>
      </c>
      <c r="U168">
        <v>1</v>
      </c>
      <c r="V168">
        <v>1</v>
      </c>
      <c r="W168" t="s">
        <v>39</v>
      </c>
      <c r="X168" t="s">
        <v>70</v>
      </c>
      <c r="Y168" t="s">
        <v>41</v>
      </c>
      <c r="Z168" t="s">
        <v>159</v>
      </c>
      <c r="AA168" t="s">
        <v>56</v>
      </c>
      <c r="AB168">
        <v>3</v>
      </c>
      <c r="AD168">
        <v>3</v>
      </c>
      <c r="AE168" t="s">
        <v>68</v>
      </c>
      <c r="AF168" t="s">
        <v>69</v>
      </c>
      <c r="AG168" t="s">
        <v>87</v>
      </c>
      <c r="AH168" t="s">
        <v>127</v>
      </c>
      <c r="AI168" t="s">
        <v>33</v>
      </c>
      <c r="AJ168">
        <v>1</v>
      </c>
      <c r="AL168">
        <v>1</v>
      </c>
      <c r="AM168" t="s">
        <v>65</v>
      </c>
      <c r="AN168" t="s">
        <v>35</v>
      </c>
      <c r="AQ168" t="s">
        <v>43</v>
      </c>
      <c r="AR168">
        <v>1</v>
      </c>
      <c r="AT168">
        <v>2</v>
      </c>
      <c r="AU168" t="s">
        <v>44</v>
      </c>
      <c r="AV168" t="s">
        <v>74</v>
      </c>
      <c r="AY168">
        <v>23</v>
      </c>
      <c r="AZ168">
        <v>96</v>
      </c>
      <c r="BA168">
        <v>120</v>
      </c>
      <c r="BB168">
        <v>2</v>
      </c>
    </row>
    <row r="169" spans="1:54" x14ac:dyDescent="0.25">
      <c r="A169" t="s">
        <v>574</v>
      </c>
      <c r="B169">
        <v>170</v>
      </c>
      <c r="C169" t="s">
        <v>56</v>
      </c>
      <c r="D169">
        <v>1</v>
      </c>
      <c r="F169">
        <v>1</v>
      </c>
      <c r="G169" t="s">
        <v>123</v>
      </c>
      <c r="H169" t="s">
        <v>124</v>
      </c>
      <c r="I169" t="s">
        <v>126</v>
      </c>
      <c r="K169" t="s">
        <v>48</v>
      </c>
      <c r="L169">
        <v>1</v>
      </c>
      <c r="N169">
        <v>1</v>
      </c>
      <c r="O169" t="s">
        <v>129</v>
      </c>
      <c r="P169" t="s">
        <v>50</v>
      </c>
      <c r="S169" t="s">
        <v>33</v>
      </c>
      <c r="T169">
        <v>3</v>
      </c>
      <c r="V169">
        <v>2</v>
      </c>
      <c r="W169" t="s">
        <v>65</v>
      </c>
      <c r="X169" t="s">
        <v>66</v>
      </c>
      <c r="Y169" t="s">
        <v>36</v>
      </c>
      <c r="Z169" t="s">
        <v>37</v>
      </c>
      <c r="AA169" t="s">
        <v>53</v>
      </c>
      <c r="AB169">
        <v>1</v>
      </c>
      <c r="AC169">
        <v>2</v>
      </c>
      <c r="AD169">
        <v>3</v>
      </c>
      <c r="AE169" t="s">
        <v>54</v>
      </c>
      <c r="AF169" t="s">
        <v>83</v>
      </c>
      <c r="AG169" t="s">
        <v>105</v>
      </c>
      <c r="AH169" t="s">
        <v>98</v>
      </c>
      <c r="AI169" t="s">
        <v>43</v>
      </c>
      <c r="AJ169">
        <v>1</v>
      </c>
      <c r="AL169">
        <v>1</v>
      </c>
      <c r="AM169" t="s">
        <v>73</v>
      </c>
      <c r="AN169" t="s">
        <v>139</v>
      </c>
      <c r="AQ169" t="s">
        <v>38</v>
      </c>
      <c r="AR169">
        <v>1</v>
      </c>
      <c r="AS169">
        <v>1</v>
      </c>
      <c r="AT169">
        <v>1</v>
      </c>
      <c r="AU169" t="s">
        <v>39</v>
      </c>
      <c r="AV169" t="s">
        <v>96</v>
      </c>
      <c r="AW169" t="s">
        <v>156</v>
      </c>
      <c r="AY169">
        <v>18</v>
      </c>
      <c r="AZ169">
        <v>75</v>
      </c>
      <c r="BA169">
        <v>120</v>
      </c>
      <c r="BB169">
        <v>2</v>
      </c>
    </row>
    <row r="170" spans="1:54" x14ac:dyDescent="0.25">
      <c r="A170" t="s">
        <v>575</v>
      </c>
      <c r="B170">
        <v>234</v>
      </c>
      <c r="C170" t="s">
        <v>56</v>
      </c>
      <c r="D170">
        <v>2</v>
      </c>
      <c r="F170">
        <v>1</v>
      </c>
      <c r="G170" t="s">
        <v>68</v>
      </c>
      <c r="H170" t="s">
        <v>124</v>
      </c>
      <c r="K170" t="s">
        <v>33</v>
      </c>
      <c r="L170">
        <v>3</v>
      </c>
      <c r="N170">
        <v>3</v>
      </c>
      <c r="O170" t="s">
        <v>34</v>
      </c>
      <c r="P170" t="s">
        <v>35</v>
      </c>
      <c r="Q170" t="s">
        <v>36</v>
      </c>
      <c r="R170" t="s">
        <v>137</v>
      </c>
      <c r="S170" t="s">
        <v>45</v>
      </c>
      <c r="T170">
        <v>3</v>
      </c>
      <c r="V170">
        <v>3</v>
      </c>
      <c r="W170" t="s">
        <v>143</v>
      </c>
      <c r="X170" t="s">
        <v>92</v>
      </c>
      <c r="Y170" t="s">
        <v>93</v>
      </c>
      <c r="Z170" t="s">
        <v>146</v>
      </c>
      <c r="AA170" t="s">
        <v>48</v>
      </c>
      <c r="AB170">
        <v>3</v>
      </c>
      <c r="AD170">
        <v>3</v>
      </c>
      <c r="AE170" t="s">
        <v>89</v>
      </c>
      <c r="AI170" t="s">
        <v>43</v>
      </c>
      <c r="AJ170">
        <v>1</v>
      </c>
      <c r="AL170">
        <v>1</v>
      </c>
      <c r="AM170" t="s">
        <v>73</v>
      </c>
      <c r="AN170" t="s">
        <v>99</v>
      </c>
      <c r="AQ170" t="s">
        <v>63</v>
      </c>
      <c r="AR170">
        <v>2</v>
      </c>
      <c r="AT170">
        <v>2</v>
      </c>
      <c r="AU170" t="s">
        <v>148</v>
      </c>
      <c r="AV170" t="s">
        <v>149</v>
      </c>
      <c r="AW170" t="s">
        <v>104</v>
      </c>
      <c r="AX170" t="s">
        <v>153</v>
      </c>
      <c r="AY170">
        <v>26</v>
      </c>
      <c r="AZ170">
        <v>87</v>
      </c>
      <c r="BA170">
        <v>120</v>
      </c>
      <c r="BB170">
        <v>2</v>
      </c>
    </row>
    <row r="171" spans="1:54" x14ac:dyDescent="0.25">
      <c r="A171" t="s">
        <v>576</v>
      </c>
      <c r="B171">
        <v>171</v>
      </c>
      <c r="C171" t="s">
        <v>53</v>
      </c>
      <c r="D171">
        <v>2</v>
      </c>
      <c r="E171">
        <v>1</v>
      </c>
      <c r="F171">
        <v>3</v>
      </c>
      <c r="G171" t="s">
        <v>114</v>
      </c>
      <c r="H171" t="s">
        <v>83</v>
      </c>
      <c r="K171" t="s">
        <v>43</v>
      </c>
      <c r="L171">
        <v>2</v>
      </c>
      <c r="N171">
        <v>1</v>
      </c>
      <c r="O171" t="s">
        <v>44</v>
      </c>
      <c r="P171" t="s">
        <v>74</v>
      </c>
      <c r="S171" t="s">
        <v>38</v>
      </c>
      <c r="T171">
        <v>3</v>
      </c>
      <c r="U171">
        <v>1</v>
      </c>
      <c r="V171">
        <v>1</v>
      </c>
      <c r="W171" t="s">
        <v>67</v>
      </c>
      <c r="AA171" t="s">
        <v>56</v>
      </c>
      <c r="AB171">
        <v>3</v>
      </c>
      <c r="AD171">
        <v>1</v>
      </c>
      <c r="AE171" t="s">
        <v>57</v>
      </c>
      <c r="AI171" t="s">
        <v>48</v>
      </c>
      <c r="AJ171">
        <v>1</v>
      </c>
      <c r="AL171">
        <v>1</v>
      </c>
      <c r="AM171" t="s">
        <v>89</v>
      </c>
      <c r="AN171" t="s">
        <v>50</v>
      </c>
      <c r="AQ171" t="s">
        <v>45</v>
      </c>
      <c r="AR171">
        <v>2</v>
      </c>
      <c r="AT171">
        <v>1</v>
      </c>
      <c r="AU171" t="s">
        <v>143</v>
      </c>
      <c r="AY171">
        <v>12</v>
      </c>
      <c r="AZ171">
        <v>40</v>
      </c>
      <c r="BA171">
        <v>120</v>
      </c>
      <c r="BB171">
        <v>2</v>
      </c>
    </row>
    <row r="172" spans="1:54" x14ac:dyDescent="0.25">
      <c r="A172" t="s">
        <v>577</v>
      </c>
      <c r="B172">
        <v>235</v>
      </c>
      <c r="C172" t="s">
        <v>48</v>
      </c>
      <c r="D172">
        <v>2</v>
      </c>
      <c r="F172">
        <v>1</v>
      </c>
      <c r="G172" t="s">
        <v>89</v>
      </c>
      <c r="K172" t="s">
        <v>43</v>
      </c>
      <c r="L172">
        <v>1</v>
      </c>
      <c r="N172">
        <v>2</v>
      </c>
      <c r="O172" t="s">
        <v>44</v>
      </c>
      <c r="P172" t="s">
        <v>139</v>
      </c>
      <c r="Q172" t="s">
        <v>75</v>
      </c>
      <c r="S172" t="s">
        <v>38</v>
      </c>
      <c r="T172">
        <v>1</v>
      </c>
      <c r="U172">
        <v>1</v>
      </c>
      <c r="V172">
        <v>2</v>
      </c>
      <c r="W172" t="s">
        <v>39</v>
      </c>
      <c r="X172" t="s">
        <v>70</v>
      </c>
      <c r="Y172" t="s">
        <v>156</v>
      </c>
      <c r="AA172" t="s">
        <v>56</v>
      </c>
      <c r="AB172">
        <v>1</v>
      </c>
      <c r="AD172">
        <v>1</v>
      </c>
      <c r="AE172" t="s">
        <v>68</v>
      </c>
      <c r="AF172" t="s">
        <v>125</v>
      </c>
      <c r="AI172" t="s">
        <v>33</v>
      </c>
      <c r="AJ172">
        <v>1</v>
      </c>
      <c r="AL172">
        <v>1</v>
      </c>
      <c r="AM172" t="s">
        <v>34</v>
      </c>
      <c r="AQ172" t="s">
        <v>45</v>
      </c>
      <c r="AR172">
        <v>2</v>
      </c>
      <c r="AT172">
        <v>1</v>
      </c>
      <c r="AU172" t="s">
        <v>143</v>
      </c>
      <c r="AY172">
        <v>9</v>
      </c>
      <c r="AZ172">
        <v>43</v>
      </c>
      <c r="BA172">
        <v>120</v>
      </c>
      <c r="BB172">
        <v>2</v>
      </c>
    </row>
    <row r="173" spans="1:54" x14ac:dyDescent="0.25">
      <c r="A173" t="s">
        <v>578</v>
      </c>
      <c r="B173">
        <v>172</v>
      </c>
      <c r="C173" t="s">
        <v>56</v>
      </c>
      <c r="D173">
        <v>3</v>
      </c>
      <c r="F173">
        <v>1</v>
      </c>
      <c r="G173" t="s">
        <v>57</v>
      </c>
      <c r="K173" t="s">
        <v>48</v>
      </c>
      <c r="L173">
        <v>3</v>
      </c>
      <c r="N173">
        <v>1</v>
      </c>
      <c r="O173" t="s">
        <v>89</v>
      </c>
      <c r="S173" t="s">
        <v>63</v>
      </c>
      <c r="T173">
        <v>3</v>
      </c>
      <c r="V173">
        <v>1</v>
      </c>
      <c r="W173" t="s">
        <v>103</v>
      </c>
      <c r="AA173" t="s">
        <v>53</v>
      </c>
      <c r="AB173">
        <v>2</v>
      </c>
      <c r="AC173">
        <v>1</v>
      </c>
      <c r="AD173">
        <v>3</v>
      </c>
      <c r="AE173" t="s">
        <v>54</v>
      </c>
      <c r="AI173" t="s">
        <v>43</v>
      </c>
      <c r="AJ173">
        <v>1</v>
      </c>
      <c r="AL173">
        <v>1</v>
      </c>
      <c r="AM173" t="s">
        <v>44</v>
      </c>
      <c r="AN173" t="s">
        <v>74</v>
      </c>
      <c r="AO173" t="s">
        <v>75</v>
      </c>
      <c r="AP173" t="s">
        <v>101</v>
      </c>
      <c r="AQ173" t="s">
        <v>38</v>
      </c>
      <c r="AR173">
        <v>1</v>
      </c>
      <c r="AS173">
        <v>2</v>
      </c>
      <c r="AT173">
        <v>1</v>
      </c>
      <c r="AU173" t="s">
        <v>155</v>
      </c>
      <c r="AV173" t="s">
        <v>40</v>
      </c>
      <c r="AY173">
        <v>14</v>
      </c>
      <c r="AZ173">
        <v>63</v>
      </c>
      <c r="BA173">
        <v>120</v>
      </c>
      <c r="BB173">
        <v>2</v>
      </c>
    </row>
    <row r="174" spans="1:54" x14ac:dyDescent="0.25">
      <c r="A174" t="s">
        <v>579</v>
      </c>
      <c r="B174">
        <v>236</v>
      </c>
      <c r="C174" t="s">
        <v>48</v>
      </c>
      <c r="D174">
        <v>3</v>
      </c>
      <c r="F174">
        <v>2</v>
      </c>
      <c r="G174" t="s">
        <v>89</v>
      </c>
      <c r="K174" t="s">
        <v>63</v>
      </c>
      <c r="L174">
        <v>2</v>
      </c>
      <c r="N174">
        <v>2</v>
      </c>
      <c r="O174" t="s">
        <v>148</v>
      </c>
      <c r="P174" t="s">
        <v>149</v>
      </c>
      <c r="Q174" t="s">
        <v>104</v>
      </c>
      <c r="S174" t="s">
        <v>38</v>
      </c>
      <c r="T174">
        <v>2</v>
      </c>
      <c r="U174">
        <v>2</v>
      </c>
      <c r="V174">
        <v>2</v>
      </c>
      <c r="W174" t="s">
        <v>39</v>
      </c>
      <c r="AA174" t="s">
        <v>56</v>
      </c>
      <c r="AB174">
        <v>3</v>
      </c>
      <c r="AD174">
        <v>1</v>
      </c>
      <c r="AE174" t="s">
        <v>57</v>
      </c>
      <c r="AF174" t="s">
        <v>69</v>
      </c>
      <c r="AI174" t="s">
        <v>33</v>
      </c>
      <c r="AJ174">
        <v>3</v>
      </c>
      <c r="AL174">
        <v>1</v>
      </c>
      <c r="AM174" t="s">
        <v>46</v>
      </c>
      <c r="AN174" t="s">
        <v>35</v>
      </c>
      <c r="AQ174" t="s">
        <v>45</v>
      </c>
      <c r="AR174">
        <v>2</v>
      </c>
      <c r="AT174">
        <v>1</v>
      </c>
      <c r="AU174" t="s">
        <v>47</v>
      </c>
      <c r="AY174">
        <v>17</v>
      </c>
      <c r="AZ174">
        <v>59</v>
      </c>
      <c r="BA174">
        <v>120</v>
      </c>
      <c r="BB174">
        <v>2</v>
      </c>
    </row>
    <row r="175" spans="1:54" x14ac:dyDescent="0.25">
      <c r="A175" t="s">
        <v>580</v>
      </c>
      <c r="B175">
        <v>173</v>
      </c>
      <c r="C175" t="s">
        <v>56</v>
      </c>
      <c r="D175">
        <v>2</v>
      </c>
      <c r="F175">
        <v>1</v>
      </c>
      <c r="G175" t="s">
        <v>57</v>
      </c>
      <c r="H175" t="s">
        <v>125</v>
      </c>
      <c r="I175" t="s">
        <v>85</v>
      </c>
      <c r="K175" t="s">
        <v>33</v>
      </c>
      <c r="L175">
        <v>3</v>
      </c>
      <c r="N175">
        <v>1</v>
      </c>
      <c r="O175" t="s">
        <v>65</v>
      </c>
      <c r="P175" t="s">
        <v>35</v>
      </c>
      <c r="S175" t="s">
        <v>45</v>
      </c>
      <c r="T175">
        <v>2</v>
      </c>
      <c r="V175">
        <v>2</v>
      </c>
      <c r="W175" t="s">
        <v>143</v>
      </c>
      <c r="AA175" t="s">
        <v>53</v>
      </c>
      <c r="AB175">
        <v>1</v>
      </c>
      <c r="AC175">
        <v>1</v>
      </c>
      <c r="AD175">
        <v>3</v>
      </c>
      <c r="AE175" t="s">
        <v>54</v>
      </c>
      <c r="AF175" t="s">
        <v>83</v>
      </c>
      <c r="AI175" t="s">
        <v>43</v>
      </c>
      <c r="AJ175">
        <v>2</v>
      </c>
      <c r="AL175">
        <v>1</v>
      </c>
      <c r="AM175" t="s">
        <v>138</v>
      </c>
      <c r="AN175" t="s">
        <v>139</v>
      </c>
      <c r="AQ175" t="s">
        <v>38</v>
      </c>
      <c r="AR175">
        <v>3</v>
      </c>
      <c r="AS175">
        <v>3</v>
      </c>
      <c r="AT175">
        <v>3</v>
      </c>
      <c r="AU175" t="s">
        <v>67</v>
      </c>
      <c r="AY175">
        <v>19</v>
      </c>
      <c r="AZ175">
        <v>53</v>
      </c>
      <c r="BA175">
        <v>120</v>
      </c>
      <c r="BB175">
        <v>2</v>
      </c>
    </row>
    <row r="176" spans="1:54" x14ac:dyDescent="0.25">
      <c r="A176" t="s">
        <v>581</v>
      </c>
      <c r="B176">
        <v>174</v>
      </c>
      <c r="C176" t="s">
        <v>56</v>
      </c>
      <c r="D176">
        <v>2</v>
      </c>
      <c r="F176">
        <v>1</v>
      </c>
      <c r="G176" t="s">
        <v>123</v>
      </c>
      <c r="H176" t="s">
        <v>125</v>
      </c>
      <c r="I176" t="s">
        <v>87</v>
      </c>
      <c r="K176" t="s">
        <v>33</v>
      </c>
      <c r="L176">
        <v>3</v>
      </c>
      <c r="N176">
        <v>2</v>
      </c>
      <c r="O176" t="s">
        <v>34</v>
      </c>
      <c r="P176" t="s">
        <v>35</v>
      </c>
      <c r="S176" t="s">
        <v>63</v>
      </c>
      <c r="T176">
        <v>1</v>
      </c>
      <c r="V176">
        <v>1</v>
      </c>
      <c r="W176" t="s">
        <v>148</v>
      </c>
      <c r="AA176" t="s">
        <v>53</v>
      </c>
      <c r="AB176">
        <v>1</v>
      </c>
      <c r="AC176">
        <v>2</v>
      </c>
      <c r="AD176">
        <v>2</v>
      </c>
      <c r="AE176" t="s">
        <v>114</v>
      </c>
      <c r="AF176" t="s">
        <v>55</v>
      </c>
      <c r="AG176" t="s">
        <v>117</v>
      </c>
      <c r="AI176" t="s">
        <v>43</v>
      </c>
      <c r="AJ176">
        <v>2</v>
      </c>
      <c r="AL176">
        <v>3</v>
      </c>
      <c r="AM176" t="s">
        <v>44</v>
      </c>
      <c r="AN176" t="s">
        <v>99</v>
      </c>
      <c r="AQ176" t="s">
        <v>38</v>
      </c>
      <c r="AR176">
        <v>2</v>
      </c>
      <c r="AS176">
        <v>1</v>
      </c>
      <c r="AT176">
        <v>1</v>
      </c>
      <c r="AU176" t="s">
        <v>67</v>
      </c>
      <c r="AY176">
        <v>16</v>
      </c>
      <c r="AZ176">
        <v>54</v>
      </c>
      <c r="BA176">
        <v>120</v>
      </c>
      <c r="BB176">
        <v>2</v>
      </c>
    </row>
    <row r="177" spans="1:54" x14ac:dyDescent="0.25">
      <c r="A177" t="s">
        <v>582</v>
      </c>
      <c r="B177">
        <v>237</v>
      </c>
      <c r="C177" t="s">
        <v>43</v>
      </c>
      <c r="D177">
        <v>1</v>
      </c>
      <c r="F177">
        <v>1</v>
      </c>
      <c r="G177" t="s">
        <v>44</v>
      </c>
      <c r="H177" t="s">
        <v>99</v>
      </c>
      <c r="K177" t="s">
        <v>63</v>
      </c>
      <c r="L177">
        <v>3</v>
      </c>
      <c r="N177">
        <v>3</v>
      </c>
      <c r="O177" t="s">
        <v>148</v>
      </c>
      <c r="P177" t="s">
        <v>149</v>
      </c>
      <c r="Q177" t="s">
        <v>104</v>
      </c>
      <c r="R177" t="s">
        <v>152</v>
      </c>
      <c r="S177" t="s">
        <v>38</v>
      </c>
      <c r="T177">
        <v>1</v>
      </c>
      <c r="U177">
        <v>3</v>
      </c>
      <c r="V177">
        <v>1</v>
      </c>
      <c r="W177" t="s">
        <v>67</v>
      </c>
      <c r="X177" t="s">
        <v>70</v>
      </c>
      <c r="Y177" t="s">
        <v>156</v>
      </c>
      <c r="Z177" t="s">
        <v>158</v>
      </c>
      <c r="AA177" t="s">
        <v>56</v>
      </c>
      <c r="AB177">
        <v>1</v>
      </c>
      <c r="AD177">
        <v>2</v>
      </c>
      <c r="AE177" t="s">
        <v>68</v>
      </c>
      <c r="AI177" t="s">
        <v>33</v>
      </c>
      <c r="AJ177">
        <v>2</v>
      </c>
      <c r="AL177">
        <v>1</v>
      </c>
      <c r="AM177" t="s">
        <v>34</v>
      </c>
      <c r="AQ177" t="s">
        <v>45</v>
      </c>
      <c r="AR177">
        <v>3</v>
      </c>
      <c r="AT177">
        <v>3</v>
      </c>
      <c r="AU177" t="s">
        <v>86</v>
      </c>
      <c r="AV177" t="s">
        <v>76</v>
      </c>
      <c r="AW177" t="s">
        <v>93</v>
      </c>
      <c r="AX177" t="s">
        <v>147</v>
      </c>
      <c r="AY177">
        <v>22</v>
      </c>
      <c r="AZ177">
        <v>75</v>
      </c>
      <c r="BA177">
        <v>120</v>
      </c>
      <c r="BB177">
        <v>2</v>
      </c>
    </row>
    <row r="178" spans="1:54" x14ac:dyDescent="0.25">
      <c r="A178" t="s">
        <v>583</v>
      </c>
      <c r="B178">
        <v>238</v>
      </c>
      <c r="C178" t="s">
        <v>56</v>
      </c>
      <c r="D178">
        <v>2</v>
      </c>
      <c r="F178">
        <v>2</v>
      </c>
      <c r="G178" t="s">
        <v>68</v>
      </c>
      <c r="H178" t="s">
        <v>69</v>
      </c>
      <c r="I178" t="s">
        <v>87</v>
      </c>
      <c r="J178" t="s">
        <v>128</v>
      </c>
      <c r="K178" t="s">
        <v>33</v>
      </c>
      <c r="L178">
        <v>2</v>
      </c>
      <c r="N178">
        <v>1</v>
      </c>
      <c r="O178" t="s">
        <v>34</v>
      </c>
      <c r="S178" t="s">
        <v>63</v>
      </c>
      <c r="T178">
        <v>1</v>
      </c>
      <c r="V178">
        <v>3</v>
      </c>
      <c r="W178" t="s">
        <v>148</v>
      </c>
      <c r="X178" t="s">
        <v>149</v>
      </c>
      <c r="Y178" t="s">
        <v>104</v>
      </c>
      <c r="Z178" t="s">
        <v>153</v>
      </c>
      <c r="AA178" t="s">
        <v>48</v>
      </c>
      <c r="AB178">
        <v>3</v>
      </c>
      <c r="AD178">
        <v>2</v>
      </c>
      <c r="AE178" t="s">
        <v>89</v>
      </c>
      <c r="AF178" t="s">
        <v>71</v>
      </c>
      <c r="AG178" t="s">
        <v>51</v>
      </c>
      <c r="AH178" t="s">
        <v>52</v>
      </c>
      <c r="AI178" t="s">
        <v>43</v>
      </c>
      <c r="AJ178">
        <v>1</v>
      </c>
      <c r="AL178">
        <v>2</v>
      </c>
      <c r="AM178" t="s">
        <v>73</v>
      </c>
      <c r="AN178" t="s">
        <v>99</v>
      </c>
      <c r="AO178" t="s">
        <v>140</v>
      </c>
      <c r="AQ178" t="s">
        <v>45</v>
      </c>
      <c r="AR178">
        <v>2</v>
      </c>
      <c r="AT178">
        <v>1</v>
      </c>
      <c r="AU178" t="s">
        <v>143</v>
      </c>
      <c r="AY178">
        <v>21</v>
      </c>
      <c r="AZ178">
        <v>77</v>
      </c>
      <c r="BA178">
        <v>120</v>
      </c>
      <c r="BB178">
        <v>2</v>
      </c>
    </row>
    <row r="179" spans="1:54" x14ac:dyDescent="0.25">
      <c r="A179" t="s">
        <v>584</v>
      </c>
      <c r="B179">
        <v>175</v>
      </c>
      <c r="C179" t="s">
        <v>56</v>
      </c>
      <c r="D179">
        <v>3</v>
      </c>
      <c r="F179">
        <v>1</v>
      </c>
      <c r="G179" t="s">
        <v>57</v>
      </c>
      <c r="H179" t="s">
        <v>69</v>
      </c>
      <c r="I179" t="s">
        <v>85</v>
      </c>
      <c r="J179" t="s">
        <v>127</v>
      </c>
      <c r="K179" t="s">
        <v>45</v>
      </c>
      <c r="L179">
        <v>3</v>
      </c>
      <c r="N179">
        <v>2</v>
      </c>
      <c r="O179" t="s">
        <v>143</v>
      </c>
      <c r="P179" t="s">
        <v>76</v>
      </c>
      <c r="Q179" t="s">
        <v>93</v>
      </c>
      <c r="R179" t="s">
        <v>94</v>
      </c>
      <c r="S179" t="s">
        <v>63</v>
      </c>
      <c r="T179">
        <v>3</v>
      </c>
      <c r="V179">
        <v>1</v>
      </c>
      <c r="W179" t="s">
        <v>103</v>
      </c>
      <c r="AA179" t="s">
        <v>53</v>
      </c>
      <c r="AB179">
        <v>1</v>
      </c>
      <c r="AC179">
        <v>3</v>
      </c>
      <c r="AD179">
        <v>3</v>
      </c>
      <c r="AE179" t="s">
        <v>114</v>
      </c>
      <c r="AF179" t="s">
        <v>83</v>
      </c>
      <c r="AG179" t="s">
        <v>97</v>
      </c>
      <c r="AH179" t="s">
        <v>118</v>
      </c>
      <c r="AI179" t="s">
        <v>43</v>
      </c>
      <c r="AJ179">
        <v>1</v>
      </c>
      <c r="AL179">
        <v>1</v>
      </c>
      <c r="AM179" t="s">
        <v>73</v>
      </c>
      <c r="AN179" t="s">
        <v>99</v>
      </c>
      <c r="AO179" t="s">
        <v>100</v>
      </c>
      <c r="AQ179" t="s">
        <v>38</v>
      </c>
      <c r="AR179">
        <v>3</v>
      </c>
      <c r="AS179">
        <v>1</v>
      </c>
      <c r="AT179">
        <v>3</v>
      </c>
      <c r="AU179" t="s">
        <v>67</v>
      </c>
      <c r="AY179">
        <v>26</v>
      </c>
      <c r="AZ179">
        <v>90</v>
      </c>
      <c r="BA179">
        <v>120</v>
      </c>
      <c r="BB179">
        <v>2</v>
      </c>
    </row>
    <row r="180" spans="1:54" x14ac:dyDescent="0.25">
      <c r="A180" t="s">
        <v>585</v>
      </c>
      <c r="B180">
        <v>239</v>
      </c>
      <c r="C180" t="s">
        <v>56</v>
      </c>
      <c r="D180">
        <v>2</v>
      </c>
      <c r="F180">
        <v>1</v>
      </c>
      <c r="G180" t="s">
        <v>123</v>
      </c>
      <c r="H180" t="s">
        <v>124</v>
      </c>
      <c r="I180" t="s">
        <v>87</v>
      </c>
      <c r="K180" t="s">
        <v>33</v>
      </c>
      <c r="L180">
        <v>1</v>
      </c>
      <c r="N180">
        <v>1</v>
      </c>
      <c r="O180" t="s">
        <v>34</v>
      </c>
      <c r="P180" t="s">
        <v>133</v>
      </c>
      <c r="S180" t="s">
        <v>63</v>
      </c>
      <c r="T180">
        <v>2</v>
      </c>
      <c r="V180">
        <v>1</v>
      </c>
      <c r="W180" t="s">
        <v>72</v>
      </c>
      <c r="X180" t="s">
        <v>95</v>
      </c>
      <c r="AA180" t="s">
        <v>48</v>
      </c>
      <c r="AB180">
        <v>1</v>
      </c>
      <c r="AD180">
        <v>1</v>
      </c>
      <c r="AE180" t="s">
        <v>129</v>
      </c>
      <c r="AF180" t="s">
        <v>50</v>
      </c>
      <c r="AG180" t="s">
        <v>51</v>
      </c>
      <c r="AH180" t="s">
        <v>131</v>
      </c>
      <c r="AI180" t="s">
        <v>43</v>
      </c>
      <c r="AJ180">
        <v>2</v>
      </c>
      <c r="AL180">
        <v>1</v>
      </c>
      <c r="AM180" t="s">
        <v>44</v>
      </c>
      <c r="AN180" t="s">
        <v>74</v>
      </c>
      <c r="AO180" t="s">
        <v>140</v>
      </c>
      <c r="AQ180" t="s">
        <v>38</v>
      </c>
      <c r="AR180">
        <v>1</v>
      </c>
      <c r="AS180">
        <v>1</v>
      </c>
      <c r="AT180">
        <v>1</v>
      </c>
      <c r="AU180" t="s">
        <v>67</v>
      </c>
      <c r="AV180" t="s">
        <v>96</v>
      </c>
      <c r="AY180">
        <v>13</v>
      </c>
      <c r="AZ180">
        <v>56</v>
      </c>
      <c r="BA180">
        <v>120</v>
      </c>
      <c r="BB180">
        <v>2</v>
      </c>
    </row>
    <row r="181" spans="1:54" x14ac:dyDescent="0.25">
      <c r="A181" s="4" t="s">
        <v>586</v>
      </c>
      <c r="B181">
        <v>176</v>
      </c>
      <c r="C181" t="s">
        <v>48</v>
      </c>
      <c r="D181">
        <v>1</v>
      </c>
      <c r="F181">
        <v>1</v>
      </c>
      <c r="G181" t="s">
        <v>129</v>
      </c>
      <c r="H181" t="s">
        <v>84</v>
      </c>
      <c r="K181" t="s">
        <v>33</v>
      </c>
      <c r="L181">
        <v>2</v>
      </c>
      <c r="N181">
        <v>3</v>
      </c>
      <c r="O181" t="s">
        <v>34</v>
      </c>
      <c r="P181" t="s">
        <v>133</v>
      </c>
      <c r="S181" t="s">
        <v>45</v>
      </c>
      <c r="T181">
        <v>3</v>
      </c>
      <c r="V181">
        <v>2</v>
      </c>
      <c r="W181" t="s">
        <v>143</v>
      </c>
      <c r="X181" t="s">
        <v>144</v>
      </c>
      <c r="AA181" t="s">
        <v>53</v>
      </c>
      <c r="AB181">
        <v>3</v>
      </c>
      <c r="AC181">
        <v>1</v>
      </c>
      <c r="AD181">
        <v>1</v>
      </c>
      <c r="AE181" t="s">
        <v>54</v>
      </c>
      <c r="AF181" t="s">
        <v>83</v>
      </c>
      <c r="AI181" t="s">
        <v>43</v>
      </c>
      <c r="AJ181">
        <v>1</v>
      </c>
      <c r="AL181">
        <v>1</v>
      </c>
      <c r="AM181" t="s">
        <v>44</v>
      </c>
      <c r="AN181" t="s">
        <v>74</v>
      </c>
      <c r="AO181" t="s">
        <v>100</v>
      </c>
      <c r="AP181" t="s">
        <v>142</v>
      </c>
      <c r="AQ181" t="s">
        <v>38</v>
      </c>
      <c r="AR181">
        <v>1</v>
      </c>
      <c r="AS181">
        <v>1</v>
      </c>
      <c r="AT181">
        <v>1</v>
      </c>
      <c r="AU181" t="s">
        <v>67</v>
      </c>
      <c r="AV181" t="s">
        <v>70</v>
      </c>
      <c r="AY181">
        <v>16</v>
      </c>
      <c r="AZ181">
        <v>59</v>
      </c>
      <c r="BA181">
        <v>120</v>
      </c>
      <c r="BB181">
        <v>2</v>
      </c>
    </row>
    <row r="182" spans="1:54" x14ac:dyDescent="0.25">
      <c r="A182" t="s">
        <v>587</v>
      </c>
      <c r="B182">
        <v>177</v>
      </c>
      <c r="C182" t="s">
        <v>48</v>
      </c>
      <c r="D182">
        <v>3</v>
      </c>
      <c r="F182">
        <v>1</v>
      </c>
      <c r="G182" t="s">
        <v>89</v>
      </c>
      <c r="H182" t="s">
        <v>71</v>
      </c>
      <c r="K182" t="s">
        <v>33</v>
      </c>
      <c r="L182">
        <v>2</v>
      </c>
      <c r="N182">
        <v>1</v>
      </c>
      <c r="O182" t="s">
        <v>65</v>
      </c>
      <c r="P182" t="s">
        <v>66</v>
      </c>
      <c r="Q182" t="s">
        <v>134</v>
      </c>
      <c r="R182" t="s">
        <v>137</v>
      </c>
      <c r="S182" t="s">
        <v>63</v>
      </c>
      <c r="T182">
        <v>1</v>
      </c>
      <c r="V182">
        <v>1</v>
      </c>
      <c r="W182" t="s">
        <v>103</v>
      </c>
      <c r="AA182" t="s">
        <v>53</v>
      </c>
      <c r="AB182">
        <v>1</v>
      </c>
      <c r="AC182">
        <v>2</v>
      </c>
      <c r="AD182">
        <v>1</v>
      </c>
      <c r="AE182" t="s">
        <v>114</v>
      </c>
      <c r="AF182" t="s">
        <v>116</v>
      </c>
      <c r="AI182" t="s">
        <v>43</v>
      </c>
      <c r="AJ182">
        <v>1</v>
      </c>
      <c r="AL182">
        <v>1</v>
      </c>
      <c r="AM182" t="s">
        <v>44</v>
      </c>
      <c r="AN182" t="s">
        <v>99</v>
      </c>
      <c r="AQ182" t="s">
        <v>38</v>
      </c>
      <c r="AR182">
        <v>1</v>
      </c>
      <c r="AS182">
        <v>1</v>
      </c>
      <c r="AT182">
        <v>1</v>
      </c>
      <c r="AU182" t="s">
        <v>39</v>
      </c>
      <c r="AV182" t="s">
        <v>40</v>
      </c>
      <c r="AW182" t="s">
        <v>157</v>
      </c>
      <c r="AX182" t="s">
        <v>159</v>
      </c>
      <c r="AY182">
        <v>13</v>
      </c>
      <c r="AZ182">
        <v>60</v>
      </c>
      <c r="BA182">
        <v>120</v>
      </c>
      <c r="BB182">
        <v>2</v>
      </c>
    </row>
    <row r="183" spans="1:54" x14ac:dyDescent="0.25">
      <c r="A183" t="s">
        <v>588</v>
      </c>
      <c r="B183">
        <v>240</v>
      </c>
      <c r="C183" t="s">
        <v>48</v>
      </c>
      <c r="D183">
        <v>3</v>
      </c>
      <c r="F183">
        <v>2</v>
      </c>
      <c r="G183" t="s">
        <v>49</v>
      </c>
      <c r="H183" t="s">
        <v>50</v>
      </c>
      <c r="I183" t="s">
        <v>51</v>
      </c>
      <c r="J183" t="s">
        <v>131</v>
      </c>
      <c r="K183" t="s">
        <v>45</v>
      </c>
      <c r="L183">
        <v>3</v>
      </c>
      <c r="N183">
        <v>1</v>
      </c>
      <c r="O183" t="s">
        <v>143</v>
      </c>
      <c r="S183" t="s">
        <v>38</v>
      </c>
      <c r="T183">
        <v>2</v>
      </c>
      <c r="U183">
        <v>1</v>
      </c>
      <c r="V183">
        <v>1</v>
      </c>
      <c r="W183" t="s">
        <v>39</v>
      </c>
      <c r="X183" t="s">
        <v>70</v>
      </c>
      <c r="Y183" t="s">
        <v>156</v>
      </c>
      <c r="AA183" t="s">
        <v>56</v>
      </c>
      <c r="AB183">
        <v>2</v>
      </c>
      <c r="AD183">
        <v>3</v>
      </c>
      <c r="AE183" t="s">
        <v>57</v>
      </c>
      <c r="AF183" t="s">
        <v>125</v>
      </c>
      <c r="AG183" t="s">
        <v>87</v>
      </c>
      <c r="AI183" t="s">
        <v>33</v>
      </c>
      <c r="AJ183">
        <v>1</v>
      </c>
      <c r="AL183">
        <v>1</v>
      </c>
      <c r="AM183" t="s">
        <v>65</v>
      </c>
      <c r="AN183" t="s">
        <v>35</v>
      </c>
      <c r="AQ183" t="s">
        <v>63</v>
      </c>
      <c r="AR183">
        <v>1</v>
      </c>
      <c r="AT183">
        <v>1</v>
      </c>
      <c r="AU183" t="s">
        <v>148</v>
      </c>
      <c r="AY183">
        <v>17</v>
      </c>
      <c r="AZ183">
        <v>84</v>
      </c>
      <c r="BA183">
        <v>120</v>
      </c>
      <c r="BB183">
        <v>2</v>
      </c>
    </row>
    <row r="184" spans="1:54" x14ac:dyDescent="0.25">
      <c r="A184" t="s">
        <v>589</v>
      </c>
      <c r="B184">
        <v>178</v>
      </c>
      <c r="C184" t="s">
        <v>53</v>
      </c>
      <c r="D184">
        <v>1</v>
      </c>
      <c r="E184">
        <v>1</v>
      </c>
      <c r="F184">
        <v>2</v>
      </c>
      <c r="G184" t="s">
        <v>54</v>
      </c>
      <c r="H184" t="s">
        <v>55</v>
      </c>
      <c r="I184" t="s">
        <v>117</v>
      </c>
      <c r="J184" t="s">
        <v>118</v>
      </c>
      <c r="K184" t="s">
        <v>43</v>
      </c>
      <c r="L184">
        <v>2</v>
      </c>
      <c r="N184">
        <v>2</v>
      </c>
      <c r="O184" t="s">
        <v>44</v>
      </c>
      <c r="P184" t="s">
        <v>139</v>
      </c>
      <c r="Q184" t="s">
        <v>75</v>
      </c>
      <c r="R184" t="s">
        <v>141</v>
      </c>
      <c r="S184" t="s">
        <v>38</v>
      </c>
      <c r="T184">
        <v>2</v>
      </c>
      <c r="U184">
        <v>1</v>
      </c>
      <c r="V184">
        <v>1</v>
      </c>
      <c r="W184" t="s">
        <v>67</v>
      </c>
      <c r="AA184" t="s">
        <v>48</v>
      </c>
      <c r="AB184">
        <v>1</v>
      </c>
      <c r="AD184">
        <v>1</v>
      </c>
      <c r="AE184" t="s">
        <v>89</v>
      </c>
      <c r="AF184" t="s">
        <v>71</v>
      </c>
      <c r="AG184" t="s">
        <v>90</v>
      </c>
      <c r="AI184" t="s">
        <v>45</v>
      </c>
      <c r="AJ184">
        <v>3</v>
      </c>
      <c r="AL184">
        <v>1</v>
      </c>
      <c r="AM184" t="s">
        <v>143</v>
      </c>
      <c r="AN184" t="s">
        <v>144</v>
      </c>
      <c r="AO184" t="s">
        <v>93</v>
      </c>
      <c r="AP184" t="s">
        <v>147</v>
      </c>
      <c r="AQ184" t="s">
        <v>63</v>
      </c>
      <c r="AR184">
        <v>3</v>
      </c>
      <c r="AT184">
        <v>1</v>
      </c>
      <c r="AU184" t="s">
        <v>103</v>
      </c>
      <c r="AV184" t="s">
        <v>149</v>
      </c>
      <c r="AW184" t="s">
        <v>104</v>
      </c>
      <c r="AY184">
        <v>21</v>
      </c>
      <c r="AZ184">
        <v>80</v>
      </c>
      <c r="BA184">
        <v>120</v>
      </c>
      <c r="BB184">
        <v>2</v>
      </c>
    </row>
    <row r="185" spans="1:54" x14ac:dyDescent="0.25">
      <c r="A185" t="s">
        <v>590</v>
      </c>
      <c r="B185">
        <v>241</v>
      </c>
      <c r="C185" t="s">
        <v>43</v>
      </c>
      <c r="D185">
        <v>2</v>
      </c>
      <c r="F185">
        <v>3</v>
      </c>
      <c r="G185" t="s">
        <v>73</v>
      </c>
      <c r="H185" t="s">
        <v>99</v>
      </c>
      <c r="I185" t="s">
        <v>140</v>
      </c>
      <c r="J185" t="s">
        <v>141</v>
      </c>
      <c r="K185" t="s">
        <v>45</v>
      </c>
      <c r="L185">
        <v>3</v>
      </c>
      <c r="N185">
        <v>1</v>
      </c>
      <c r="O185" t="s">
        <v>143</v>
      </c>
      <c r="S185" t="s">
        <v>38</v>
      </c>
      <c r="T185">
        <v>2</v>
      </c>
      <c r="U185">
        <v>3</v>
      </c>
      <c r="V185">
        <v>2</v>
      </c>
      <c r="W185" t="s">
        <v>39</v>
      </c>
      <c r="X185" t="s">
        <v>96</v>
      </c>
      <c r="Y185" t="s">
        <v>157</v>
      </c>
      <c r="Z185" t="s">
        <v>158</v>
      </c>
      <c r="AA185" t="s">
        <v>56</v>
      </c>
      <c r="AB185">
        <v>1</v>
      </c>
      <c r="AD185">
        <v>2</v>
      </c>
      <c r="AE185" t="s">
        <v>68</v>
      </c>
      <c r="AF185" t="s">
        <v>124</v>
      </c>
      <c r="AG185" t="s">
        <v>85</v>
      </c>
      <c r="AI185" t="s">
        <v>33</v>
      </c>
      <c r="AJ185">
        <v>2</v>
      </c>
      <c r="AL185">
        <v>2</v>
      </c>
      <c r="AM185" t="s">
        <v>34</v>
      </c>
      <c r="AQ185" t="s">
        <v>63</v>
      </c>
      <c r="AR185">
        <v>3</v>
      </c>
      <c r="AT185">
        <v>2</v>
      </c>
      <c r="AU185" t="s">
        <v>148</v>
      </c>
      <c r="AV185" t="s">
        <v>149</v>
      </c>
      <c r="AW185" t="s">
        <v>150</v>
      </c>
      <c r="AY185">
        <v>25</v>
      </c>
      <c r="AZ185">
        <v>85</v>
      </c>
      <c r="BA185">
        <v>120</v>
      </c>
      <c r="BB185">
        <v>2</v>
      </c>
    </row>
    <row r="186" spans="1:54" x14ac:dyDescent="0.25">
      <c r="A186" t="s">
        <v>591</v>
      </c>
      <c r="B186">
        <v>179</v>
      </c>
      <c r="C186" t="s">
        <v>33</v>
      </c>
      <c r="D186">
        <v>1</v>
      </c>
      <c r="F186">
        <v>1</v>
      </c>
      <c r="G186" t="s">
        <v>34</v>
      </c>
      <c r="H186" t="s">
        <v>66</v>
      </c>
      <c r="K186" t="s">
        <v>45</v>
      </c>
      <c r="L186">
        <v>3</v>
      </c>
      <c r="N186">
        <v>2</v>
      </c>
      <c r="O186" t="s">
        <v>47</v>
      </c>
      <c r="P186" t="s">
        <v>76</v>
      </c>
      <c r="S186" t="s">
        <v>63</v>
      </c>
      <c r="T186">
        <v>2</v>
      </c>
      <c r="V186">
        <v>1</v>
      </c>
      <c r="W186" t="s">
        <v>103</v>
      </c>
      <c r="X186" t="s">
        <v>149</v>
      </c>
      <c r="AA186" t="s">
        <v>53</v>
      </c>
      <c r="AB186">
        <v>1</v>
      </c>
      <c r="AC186">
        <v>1</v>
      </c>
      <c r="AD186">
        <v>3</v>
      </c>
      <c r="AE186" t="s">
        <v>114</v>
      </c>
      <c r="AF186" t="s">
        <v>83</v>
      </c>
      <c r="AG186" t="s">
        <v>105</v>
      </c>
      <c r="AH186" t="s">
        <v>98</v>
      </c>
      <c r="AI186" t="s">
        <v>43</v>
      </c>
      <c r="AJ186">
        <v>2</v>
      </c>
      <c r="AL186">
        <v>2</v>
      </c>
      <c r="AM186" t="s">
        <v>44</v>
      </c>
      <c r="AN186" t="s">
        <v>139</v>
      </c>
      <c r="AO186" t="s">
        <v>75</v>
      </c>
      <c r="AQ186" t="s">
        <v>38</v>
      </c>
      <c r="AR186">
        <v>1</v>
      </c>
      <c r="AS186">
        <v>1</v>
      </c>
      <c r="AT186">
        <v>2</v>
      </c>
      <c r="AU186" t="s">
        <v>67</v>
      </c>
      <c r="AV186" t="s">
        <v>40</v>
      </c>
      <c r="AW186" t="s">
        <v>156</v>
      </c>
      <c r="AY186">
        <v>19</v>
      </c>
      <c r="AZ186">
        <v>67</v>
      </c>
      <c r="BA186">
        <v>120</v>
      </c>
      <c r="BB186">
        <v>2</v>
      </c>
    </row>
    <row r="187" spans="1:54" x14ac:dyDescent="0.25">
      <c r="A187" t="s">
        <v>592</v>
      </c>
      <c r="B187">
        <v>242</v>
      </c>
      <c r="C187" t="s">
        <v>48</v>
      </c>
      <c r="D187">
        <v>1</v>
      </c>
      <c r="F187">
        <v>1</v>
      </c>
      <c r="G187" t="s">
        <v>89</v>
      </c>
      <c r="H187" t="s">
        <v>84</v>
      </c>
      <c r="I187" t="s">
        <v>130</v>
      </c>
      <c r="J187" t="s">
        <v>132</v>
      </c>
      <c r="K187" t="s">
        <v>43</v>
      </c>
      <c r="L187">
        <v>2</v>
      </c>
      <c r="N187">
        <v>1</v>
      </c>
      <c r="O187" t="s">
        <v>44</v>
      </c>
      <c r="P187" t="s">
        <v>74</v>
      </c>
      <c r="S187" t="s">
        <v>45</v>
      </c>
      <c r="T187">
        <v>3</v>
      </c>
      <c r="V187">
        <v>1</v>
      </c>
      <c r="W187" t="s">
        <v>143</v>
      </c>
      <c r="AA187" t="s">
        <v>56</v>
      </c>
      <c r="AB187">
        <v>2</v>
      </c>
      <c r="AD187">
        <v>1</v>
      </c>
      <c r="AE187" t="s">
        <v>68</v>
      </c>
      <c r="AI187" t="s">
        <v>33</v>
      </c>
      <c r="AJ187">
        <v>2</v>
      </c>
      <c r="AL187">
        <v>3</v>
      </c>
      <c r="AM187" t="s">
        <v>34</v>
      </c>
      <c r="AN187" t="s">
        <v>133</v>
      </c>
      <c r="AO187" t="s">
        <v>134</v>
      </c>
      <c r="AQ187" t="s">
        <v>38</v>
      </c>
      <c r="AR187">
        <v>1</v>
      </c>
      <c r="AS187">
        <v>1</v>
      </c>
      <c r="AT187">
        <v>1</v>
      </c>
      <c r="AU187" t="s">
        <v>39</v>
      </c>
      <c r="AY187">
        <v>13</v>
      </c>
      <c r="AZ187">
        <v>51</v>
      </c>
      <c r="BA187">
        <v>120</v>
      </c>
      <c r="BB187">
        <v>2</v>
      </c>
    </row>
    <row r="188" spans="1:54" x14ac:dyDescent="0.25">
      <c r="A188" t="s">
        <v>593</v>
      </c>
      <c r="B188">
        <v>180</v>
      </c>
      <c r="C188" t="s">
        <v>56</v>
      </c>
      <c r="D188">
        <v>1</v>
      </c>
      <c r="F188">
        <v>1</v>
      </c>
      <c r="G188" t="s">
        <v>57</v>
      </c>
      <c r="H188" t="s">
        <v>125</v>
      </c>
      <c r="I188" t="s">
        <v>85</v>
      </c>
      <c r="K188" t="s">
        <v>48</v>
      </c>
      <c r="L188">
        <v>2</v>
      </c>
      <c r="N188">
        <v>1</v>
      </c>
      <c r="O188" t="s">
        <v>49</v>
      </c>
      <c r="S188" t="s">
        <v>33</v>
      </c>
      <c r="T188">
        <v>2</v>
      </c>
      <c r="V188">
        <v>1</v>
      </c>
      <c r="W188" t="s">
        <v>34</v>
      </c>
      <c r="X188" t="s">
        <v>35</v>
      </c>
      <c r="AA188" t="s">
        <v>53</v>
      </c>
      <c r="AB188">
        <v>3</v>
      </c>
      <c r="AC188">
        <v>1</v>
      </c>
      <c r="AD188">
        <v>1</v>
      </c>
      <c r="AE188" t="s">
        <v>54</v>
      </c>
      <c r="AI188" t="s">
        <v>45</v>
      </c>
      <c r="AJ188">
        <v>2</v>
      </c>
      <c r="AL188">
        <v>1</v>
      </c>
      <c r="AM188" t="s">
        <v>86</v>
      </c>
      <c r="AQ188" t="s">
        <v>63</v>
      </c>
      <c r="AR188">
        <v>2</v>
      </c>
      <c r="AT188">
        <v>1</v>
      </c>
      <c r="AU188" t="s">
        <v>103</v>
      </c>
      <c r="AY188">
        <v>9</v>
      </c>
      <c r="AZ188">
        <v>43</v>
      </c>
      <c r="BA188">
        <v>120</v>
      </c>
      <c r="BB188">
        <v>2</v>
      </c>
    </row>
    <row r="189" spans="1:54" x14ac:dyDescent="0.25">
      <c r="A189" t="s">
        <v>594</v>
      </c>
      <c r="B189">
        <v>243</v>
      </c>
      <c r="C189" t="s">
        <v>56</v>
      </c>
      <c r="D189">
        <v>2</v>
      </c>
      <c r="F189">
        <v>2</v>
      </c>
      <c r="G189" t="s">
        <v>57</v>
      </c>
      <c r="H189" t="s">
        <v>124</v>
      </c>
      <c r="I189" t="s">
        <v>87</v>
      </c>
      <c r="K189" t="s">
        <v>33</v>
      </c>
      <c r="L189">
        <v>3</v>
      </c>
      <c r="N189">
        <v>3</v>
      </c>
      <c r="O189" t="s">
        <v>34</v>
      </c>
      <c r="P189" t="s">
        <v>35</v>
      </c>
      <c r="Q189" t="s">
        <v>134</v>
      </c>
      <c r="R189" t="s">
        <v>136</v>
      </c>
      <c r="S189" t="s">
        <v>38</v>
      </c>
      <c r="T189">
        <v>1</v>
      </c>
      <c r="U189">
        <v>1</v>
      </c>
      <c r="V189">
        <v>1</v>
      </c>
      <c r="W189" t="s">
        <v>39</v>
      </c>
      <c r="X189" t="s">
        <v>40</v>
      </c>
      <c r="AA189" t="s">
        <v>48</v>
      </c>
      <c r="AB189">
        <v>2</v>
      </c>
      <c r="AD189">
        <v>1</v>
      </c>
      <c r="AE189" t="s">
        <v>89</v>
      </c>
      <c r="AI189" t="s">
        <v>43</v>
      </c>
      <c r="AJ189">
        <v>3</v>
      </c>
      <c r="AL189">
        <v>1</v>
      </c>
      <c r="AM189" t="s">
        <v>73</v>
      </c>
      <c r="AN189" t="s">
        <v>99</v>
      </c>
      <c r="AO189" t="s">
        <v>75</v>
      </c>
      <c r="AQ189" t="s">
        <v>63</v>
      </c>
      <c r="AR189">
        <v>2</v>
      </c>
      <c r="AT189">
        <v>1</v>
      </c>
      <c r="AU189" t="s">
        <v>103</v>
      </c>
      <c r="AV189" t="s">
        <v>95</v>
      </c>
      <c r="AY189">
        <v>19</v>
      </c>
      <c r="AZ189">
        <v>65</v>
      </c>
      <c r="BA189">
        <v>120</v>
      </c>
      <c r="BB189">
        <v>2</v>
      </c>
    </row>
    <row r="190" spans="1:54" x14ac:dyDescent="0.25">
      <c r="A190" t="s">
        <v>595</v>
      </c>
      <c r="B190">
        <v>181</v>
      </c>
      <c r="C190" t="s">
        <v>56</v>
      </c>
      <c r="D190">
        <v>2</v>
      </c>
      <c r="F190">
        <v>1</v>
      </c>
      <c r="G190" t="s">
        <v>57</v>
      </c>
      <c r="H190" t="s">
        <v>124</v>
      </c>
      <c r="I190" t="s">
        <v>87</v>
      </c>
      <c r="J190" t="s">
        <v>88</v>
      </c>
      <c r="K190" t="s">
        <v>48</v>
      </c>
      <c r="L190">
        <v>1</v>
      </c>
      <c r="N190">
        <v>1</v>
      </c>
      <c r="O190" t="s">
        <v>89</v>
      </c>
      <c r="P190" t="s">
        <v>50</v>
      </c>
      <c r="S190" t="s">
        <v>43</v>
      </c>
      <c r="T190">
        <v>3</v>
      </c>
      <c r="V190">
        <v>3</v>
      </c>
      <c r="W190" t="s">
        <v>44</v>
      </c>
      <c r="X190" t="s">
        <v>139</v>
      </c>
      <c r="Y190" t="s">
        <v>75</v>
      </c>
      <c r="Z190" t="s">
        <v>141</v>
      </c>
      <c r="AA190" t="s">
        <v>53</v>
      </c>
      <c r="AB190">
        <v>3</v>
      </c>
      <c r="AC190">
        <v>1</v>
      </c>
      <c r="AD190">
        <v>3</v>
      </c>
      <c r="AE190" t="s">
        <v>54</v>
      </c>
      <c r="AF190" t="s">
        <v>55</v>
      </c>
      <c r="AG190" t="s">
        <v>117</v>
      </c>
      <c r="AH190" t="s">
        <v>118</v>
      </c>
      <c r="AI190" t="s">
        <v>45</v>
      </c>
      <c r="AJ190">
        <v>2</v>
      </c>
      <c r="AL190">
        <v>1</v>
      </c>
      <c r="AM190" t="s">
        <v>47</v>
      </c>
      <c r="AN190" t="s">
        <v>76</v>
      </c>
      <c r="AQ190" t="s">
        <v>63</v>
      </c>
      <c r="AR190">
        <v>1</v>
      </c>
      <c r="AT190">
        <v>1</v>
      </c>
      <c r="AU190" t="s">
        <v>148</v>
      </c>
      <c r="AV190" t="s">
        <v>149</v>
      </c>
      <c r="AW190" t="s">
        <v>151</v>
      </c>
      <c r="AX190" t="s">
        <v>153</v>
      </c>
      <c r="AY190">
        <v>24</v>
      </c>
      <c r="AZ190">
        <v>72</v>
      </c>
      <c r="BA190">
        <v>120</v>
      </c>
      <c r="BB190">
        <v>2</v>
      </c>
    </row>
    <row r="191" spans="1:54" x14ac:dyDescent="0.25">
      <c r="A191" s="4" t="s">
        <v>596</v>
      </c>
      <c r="B191">
        <v>244</v>
      </c>
      <c r="C191" t="s">
        <v>56</v>
      </c>
      <c r="D191">
        <v>3</v>
      </c>
      <c r="F191">
        <v>3</v>
      </c>
      <c r="G191" t="s">
        <v>68</v>
      </c>
      <c r="H191" t="s">
        <v>124</v>
      </c>
      <c r="I191" t="s">
        <v>126</v>
      </c>
      <c r="J191" t="s">
        <v>88</v>
      </c>
      <c r="K191" t="s">
        <v>33</v>
      </c>
      <c r="L191">
        <v>3</v>
      </c>
      <c r="N191">
        <v>3</v>
      </c>
      <c r="O191" t="s">
        <v>34</v>
      </c>
      <c r="P191" t="s">
        <v>66</v>
      </c>
      <c r="Q191" t="s">
        <v>134</v>
      </c>
      <c r="R191" t="s">
        <v>137</v>
      </c>
      <c r="S191" t="s">
        <v>38</v>
      </c>
      <c r="T191">
        <v>2</v>
      </c>
      <c r="U191">
        <v>1</v>
      </c>
      <c r="V191">
        <v>2</v>
      </c>
      <c r="W191" t="s">
        <v>67</v>
      </c>
      <c r="X191" t="s">
        <v>40</v>
      </c>
      <c r="Y191" t="s">
        <v>41</v>
      </c>
      <c r="AA191" t="s">
        <v>48</v>
      </c>
      <c r="AB191">
        <v>3</v>
      </c>
      <c r="AD191">
        <v>2</v>
      </c>
      <c r="AE191" t="s">
        <v>49</v>
      </c>
      <c r="AF191" t="s">
        <v>50</v>
      </c>
      <c r="AI191" t="s">
        <v>45</v>
      </c>
      <c r="AJ191">
        <v>3</v>
      </c>
      <c r="AL191">
        <v>1</v>
      </c>
      <c r="AM191" t="s">
        <v>143</v>
      </c>
      <c r="AQ191" t="s">
        <v>63</v>
      </c>
      <c r="AR191">
        <v>3</v>
      </c>
      <c r="AT191">
        <v>3</v>
      </c>
      <c r="AU191" t="s">
        <v>103</v>
      </c>
      <c r="AV191" t="s">
        <v>149</v>
      </c>
      <c r="AW191" t="s">
        <v>104</v>
      </c>
      <c r="AX191" t="s">
        <v>152</v>
      </c>
      <c r="AY191">
        <v>31</v>
      </c>
      <c r="AZ191">
        <v>113</v>
      </c>
      <c r="BA191">
        <v>120</v>
      </c>
      <c r="BB191">
        <v>2</v>
      </c>
    </row>
    <row r="192" spans="1:54" x14ac:dyDescent="0.25">
      <c r="A192" t="s">
        <v>597</v>
      </c>
      <c r="B192">
        <v>245</v>
      </c>
      <c r="C192" t="s">
        <v>56</v>
      </c>
      <c r="D192">
        <v>1</v>
      </c>
      <c r="F192">
        <v>1</v>
      </c>
      <c r="G192" t="s">
        <v>123</v>
      </c>
      <c r="H192" t="s">
        <v>69</v>
      </c>
      <c r="I192" t="s">
        <v>87</v>
      </c>
      <c r="K192" t="s">
        <v>33</v>
      </c>
      <c r="L192">
        <v>3</v>
      </c>
      <c r="N192">
        <v>2</v>
      </c>
      <c r="O192" t="s">
        <v>34</v>
      </c>
      <c r="P192" t="s">
        <v>66</v>
      </c>
      <c r="S192" t="s">
        <v>38</v>
      </c>
      <c r="T192">
        <v>1</v>
      </c>
      <c r="U192">
        <v>1</v>
      </c>
      <c r="V192">
        <v>1</v>
      </c>
      <c r="W192" t="s">
        <v>39</v>
      </c>
      <c r="X192" t="s">
        <v>96</v>
      </c>
      <c r="Y192" t="s">
        <v>156</v>
      </c>
      <c r="AA192" t="s">
        <v>43</v>
      </c>
      <c r="AB192">
        <v>3</v>
      </c>
      <c r="AD192">
        <v>2</v>
      </c>
      <c r="AE192" t="s">
        <v>73</v>
      </c>
      <c r="AF192" t="s">
        <v>139</v>
      </c>
      <c r="AI192" t="s">
        <v>45</v>
      </c>
      <c r="AJ192">
        <v>2</v>
      </c>
      <c r="AL192">
        <v>1</v>
      </c>
      <c r="AM192" t="s">
        <v>143</v>
      </c>
      <c r="AQ192" t="s">
        <v>63</v>
      </c>
      <c r="AR192">
        <v>2</v>
      </c>
      <c r="AT192">
        <v>1</v>
      </c>
      <c r="AU192" t="s">
        <v>148</v>
      </c>
      <c r="AV192" t="s">
        <v>149</v>
      </c>
      <c r="AW192" t="s">
        <v>104</v>
      </c>
      <c r="AX192" t="s">
        <v>152</v>
      </c>
      <c r="AY192">
        <v>17</v>
      </c>
      <c r="AZ192">
        <v>53</v>
      </c>
      <c r="BA192">
        <v>120</v>
      </c>
      <c r="BB192">
        <v>2</v>
      </c>
    </row>
    <row r="193" spans="1:54" x14ac:dyDescent="0.25">
      <c r="A193" t="s">
        <v>598</v>
      </c>
      <c r="B193">
        <v>182</v>
      </c>
      <c r="C193" t="s">
        <v>53</v>
      </c>
      <c r="D193">
        <v>2</v>
      </c>
      <c r="E193">
        <v>3</v>
      </c>
      <c r="F193">
        <v>3</v>
      </c>
      <c r="G193" t="s">
        <v>54</v>
      </c>
      <c r="H193" t="s">
        <v>83</v>
      </c>
      <c r="I193" t="s">
        <v>105</v>
      </c>
      <c r="J193" t="s">
        <v>118</v>
      </c>
      <c r="K193" t="s">
        <v>45</v>
      </c>
      <c r="L193">
        <v>3</v>
      </c>
      <c r="N193">
        <v>2</v>
      </c>
      <c r="O193" t="s">
        <v>143</v>
      </c>
      <c r="P193" t="s">
        <v>144</v>
      </c>
      <c r="Q193" t="s">
        <v>102</v>
      </c>
      <c r="R193" t="s">
        <v>146</v>
      </c>
      <c r="S193" t="s">
        <v>63</v>
      </c>
      <c r="T193">
        <v>2</v>
      </c>
      <c r="V193">
        <v>1</v>
      </c>
      <c r="W193" t="s">
        <v>103</v>
      </c>
      <c r="X193" t="s">
        <v>149</v>
      </c>
      <c r="Y193" t="s">
        <v>104</v>
      </c>
      <c r="Z193" t="s">
        <v>153</v>
      </c>
      <c r="AA193" t="s">
        <v>56</v>
      </c>
      <c r="AB193">
        <v>3</v>
      </c>
      <c r="AD193">
        <v>2</v>
      </c>
      <c r="AE193" t="s">
        <v>57</v>
      </c>
      <c r="AF193" t="s">
        <v>69</v>
      </c>
      <c r="AG193" t="s">
        <v>126</v>
      </c>
      <c r="AI193" t="s">
        <v>48</v>
      </c>
      <c r="AJ193">
        <v>1</v>
      </c>
      <c r="AL193">
        <v>1</v>
      </c>
      <c r="AM193" t="s">
        <v>49</v>
      </c>
      <c r="AN193" t="s">
        <v>50</v>
      </c>
      <c r="AQ193" t="s">
        <v>38</v>
      </c>
      <c r="AR193">
        <v>3</v>
      </c>
      <c r="AS193">
        <v>3</v>
      </c>
      <c r="AT193">
        <v>3</v>
      </c>
      <c r="AU193" t="s">
        <v>155</v>
      </c>
      <c r="AV193" t="s">
        <v>40</v>
      </c>
      <c r="AW193" t="s">
        <v>157</v>
      </c>
      <c r="AX193" t="s">
        <v>158</v>
      </c>
      <c r="AY193">
        <v>33</v>
      </c>
      <c r="AZ193">
        <v>125</v>
      </c>
      <c r="BA193">
        <v>120</v>
      </c>
      <c r="BB193">
        <v>2</v>
      </c>
    </row>
    <row r="194" spans="1:54" x14ac:dyDescent="0.25">
      <c r="A194" t="s">
        <v>599</v>
      </c>
      <c r="B194">
        <v>183</v>
      </c>
      <c r="C194" t="s">
        <v>56</v>
      </c>
      <c r="D194">
        <v>3</v>
      </c>
      <c r="F194">
        <v>3</v>
      </c>
      <c r="G194" t="s">
        <v>57</v>
      </c>
      <c r="H194" t="s">
        <v>125</v>
      </c>
      <c r="I194" t="s">
        <v>126</v>
      </c>
      <c r="J194" t="s">
        <v>128</v>
      </c>
      <c r="K194" t="s">
        <v>33</v>
      </c>
      <c r="L194">
        <v>3</v>
      </c>
      <c r="N194">
        <v>3</v>
      </c>
      <c r="O194" t="s">
        <v>34</v>
      </c>
      <c r="P194" t="s">
        <v>35</v>
      </c>
      <c r="Q194" t="s">
        <v>36</v>
      </c>
      <c r="R194" t="s">
        <v>137</v>
      </c>
      <c r="S194" t="s">
        <v>43</v>
      </c>
      <c r="T194">
        <v>1</v>
      </c>
      <c r="V194">
        <v>1</v>
      </c>
      <c r="W194" t="s">
        <v>138</v>
      </c>
      <c r="X194" t="s">
        <v>74</v>
      </c>
      <c r="AA194" t="s">
        <v>53</v>
      </c>
      <c r="AB194">
        <v>3</v>
      </c>
      <c r="AC194">
        <v>3</v>
      </c>
      <c r="AD194">
        <v>3</v>
      </c>
      <c r="AE194" t="s">
        <v>54</v>
      </c>
      <c r="AF194" t="s">
        <v>83</v>
      </c>
      <c r="AG194" t="s">
        <v>97</v>
      </c>
      <c r="AH194" t="s">
        <v>98</v>
      </c>
      <c r="AI194" t="s">
        <v>45</v>
      </c>
      <c r="AJ194">
        <v>2</v>
      </c>
      <c r="AL194">
        <v>1</v>
      </c>
      <c r="AM194" t="s">
        <v>86</v>
      </c>
      <c r="AQ194" t="s">
        <v>63</v>
      </c>
      <c r="AR194">
        <v>2</v>
      </c>
      <c r="AT194">
        <v>1</v>
      </c>
      <c r="AU194" t="s">
        <v>148</v>
      </c>
      <c r="AV194" t="s">
        <v>95</v>
      </c>
      <c r="AY194">
        <v>29</v>
      </c>
      <c r="AZ194">
        <v>73</v>
      </c>
      <c r="BA194">
        <v>120</v>
      </c>
      <c r="BB194">
        <v>2</v>
      </c>
    </row>
    <row r="195" spans="1:54" x14ac:dyDescent="0.25">
      <c r="A195" t="s">
        <v>600</v>
      </c>
      <c r="B195">
        <v>246</v>
      </c>
      <c r="C195" t="s">
        <v>48</v>
      </c>
      <c r="D195">
        <v>3</v>
      </c>
      <c r="F195">
        <v>3</v>
      </c>
      <c r="G195" t="s">
        <v>129</v>
      </c>
      <c r="H195" t="s">
        <v>71</v>
      </c>
      <c r="I195" t="s">
        <v>51</v>
      </c>
      <c r="J195" t="s">
        <v>52</v>
      </c>
      <c r="K195" t="s">
        <v>33</v>
      </c>
      <c r="L195">
        <v>3</v>
      </c>
      <c r="N195">
        <v>1</v>
      </c>
      <c r="O195" t="s">
        <v>34</v>
      </c>
      <c r="S195" t="s">
        <v>63</v>
      </c>
      <c r="T195">
        <v>2</v>
      </c>
      <c r="V195">
        <v>1</v>
      </c>
      <c r="W195" t="s">
        <v>72</v>
      </c>
      <c r="AA195" t="s">
        <v>56</v>
      </c>
      <c r="AB195">
        <v>3</v>
      </c>
      <c r="AD195">
        <v>2</v>
      </c>
      <c r="AE195" t="s">
        <v>123</v>
      </c>
      <c r="AF195" t="s">
        <v>69</v>
      </c>
      <c r="AG195" t="s">
        <v>126</v>
      </c>
      <c r="AI195" t="s">
        <v>43</v>
      </c>
      <c r="AJ195">
        <v>1</v>
      </c>
      <c r="AL195">
        <v>1</v>
      </c>
      <c r="AM195" t="s">
        <v>44</v>
      </c>
      <c r="AN195" t="s">
        <v>139</v>
      </c>
      <c r="AO195" t="s">
        <v>140</v>
      </c>
      <c r="AP195" t="s">
        <v>141</v>
      </c>
      <c r="AQ195" t="s">
        <v>45</v>
      </c>
      <c r="AR195">
        <v>3</v>
      </c>
      <c r="AT195">
        <v>2</v>
      </c>
      <c r="AU195" t="s">
        <v>47</v>
      </c>
      <c r="AV195" t="s">
        <v>144</v>
      </c>
      <c r="AW195" t="s">
        <v>102</v>
      </c>
      <c r="AX195" t="s">
        <v>147</v>
      </c>
      <c r="AY195">
        <v>25</v>
      </c>
      <c r="AZ195">
        <v>91</v>
      </c>
      <c r="BA195">
        <v>120</v>
      </c>
      <c r="BB195">
        <v>2</v>
      </c>
    </row>
    <row r="196" spans="1:54" x14ac:dyDescent="0.25">
      <c r="A196" t="s">
        <v>601</v>
      </c>
      <c r="B196">
        <v>247</v>
      </c>
      <c r="C196" t="s">
        <v>48</v>
      </c>
      <c r="D196">
        <v>2</v>
      </c>
      <c r="F196">
        <v>2</v>
      </c>
      <c r="G196" t="s">
        <v>129</v>
      </c>
      <c r="H196" t="s">
        <v>71</v>
      </c>
      <c r="I196" t="s">
        <v>130</v>
      </c>
      <c r="J196" t="s">
        <v>131</v>
      </c>
      <c r="K196" t="s">
        <v>33</v>
      </c>
      <c r="L196">
        <v>1</v>
      </c>
      <c r="N196">
        <v>2</v>
      </c>
      <c r="O196" t="s">
        <v>34</v>
      </c>
      <c r="P196" t="s">
        <v>66</v>
      </c>
      <c r="Q196" t="s">
        <v>36</v>
      </c>
      <c r="R196" t="s">
        <v>37</v>
      </c>
      <c r="S196" t="s">
        <v>38</v>
      </c>
      <c r="T196">
        <v>1</v>
      </c>
      <c r="U196">
        <v>1</v>
      </c>
      <c r="V196">
        <v>1</v>
      </c>
      <c r="W196" t="s">
        <v>67</v>
      </c>
      <c r="X196" t="s">
        <v>70</v>
      </c>
      <c r="AA196" t="s">
        <v>56</v>
      </c>
      <c r="AB196">
        <v>1</v>
      </c>
      <c r="AD196">
        <v>1</v>
      </c>
      <c r="AE196" t="s">
        <v>123</v>
      </c>
      <c r="AF196" t="s">
        <v>69</v>
      </c>
      <c r="AI196" t="s">
        <v>43</v>
      </c>
      <c r="AJ196">
        <v>1</v>
      </c>
      <c r="AL196">
        <v>1</v>
      </c>
      <c r="AM196" t="s">
        <v>44</v>
      </c>
      <c r="AQ196" t="s">
        <v>45</v>
      </c>
      <c r="AR196">
        <v>3</v>
      </c>
      <c r="AT196">
        <v>1</v>
      </c>
      <c r="AU196" t="s">
        <v>143</v>
      </c>
      <c r="AV196" t="s">
        <v>92</v>
      </c>
      <c r="AW196" t="s">
        <v>93</v>
      </c>
      <c r="AY196">
        <v>15</v>
      </c>
      <c r="AZ196">
        <v>63</v>
      </c>
      <c r="BA196">
        <v>120</v>
      </c>
      <c r="BB196">
        <v>2</v>
      </c>
    </row>
    <row r="197" spans="1:54" x14ac:dyDescent="0.25">
      <c r="A197" t="s">
        <v>602</v>
      </c>
      <c r="B197">
        <v>184</v>
      </c>
      <c r="C197" t="s">
        <v>53</v>
      </c>
      <c r="D197">
        <v>1</v>
      </c>
      <c r="E197">
        <v>1</v>
      </c>
      <c r="F197">
        <v>1</v>
      </c>
      <c r="G197" t="s">
        <v>54</v>
      </c>
      <c r="H197" t="s">
        <v>116</v>
      </c>
      <c r="I197" t="s">
        <v>117</v>
      </c>
      <c r="K197" t="s">
        <v>45</v>
      </c>
      <c r="L197">
        <v>3</v>
      </c>
      <c r="N197">
        <v>2</v>
      </c>
      <c r="O197" t="s">
        <v>143</v>
      </c>
      <c r="P197" t="s">
        <v>76</v>
      </c>
      <c r="Q197" t="s">
        <v>102</v>
      </c>
      <c r="R197" t="s">
        <v>146</v>
      </c>
      <c r="S197" t="s">
        <v>63</v>
      </c>
      <c r="T197">
        <v>3</v>
      </c>
      <c r="V197">
        <v>3</v>
      </c>
      <c r="W197" t="s">
        <v>103</v>
      </c>
      <c r="X197" t="s">
        <v>95</v>
      </c>
      <c r="Y197" t="s">
        <v>104</v>
      </c>
      <c r="Z197" t="s">
        <v>154</v>
      </c>
      <c r="AA197" t="s">
        <v>56</v>
      </c>
      <c r="AB197">
        <v>3</v>
      </c>
      <c r="AD197">
        <v>3</v>
      </c>
      <c r="AE197" t="s">
        <v>57</v>
      </c>
      <c r="AI197" t="s">
        <v>33</v>
      </c>
      <c r="AJ197">
        <v>1</v>
      </c>
      <c r="AL197">
        <v>1</v>
      </c>
      <c r="AM197" t="s">
        <v>65</v>
      </c>
      <c r="AN197" t="s">
        <v>133</v>
      </c>
      <c r="AO197" t="s">
        <v>134</v>
      </c>
      <c r="AQ197" t="s">
        <v>38</v>
      </c>
      <c r="AR197">
        <v>3</v>
      </c>
      <c r="AS197">
        <v>3</v>
      </c>
      <c r="AT197">
        <v>3</v>
      </c>
      <c r="AU197" t="s">
        <v>67</v>
      </c>
      <c r="AV197" t="s">
        <v>96</v>
      </c>
      <c r="AW197" t="s">
        <v>41</v>
      </c>
      <c r="AX197" t="s">
        <v>159</v>
      </c>
      <c r="AY197">
        <v>36</v>
      </c>
      <c r="AZ197">
        <v>135</v>
      </c>
      <c r="BA197">
        <v>120</v>
      </c>
      <c r="BB197">
        <v>2</v>
      </c>
    </row>
    <row r="198" spans="1:54" x14ac:dyDescent="0.25">
      <c r="A198" t="s">
        <v>603</v>
      </c>
      <c r="B198">
        <v>248</v>
      </c>
      <c r="C198" t="s">
        <v>48</v>
      </c>
      <c r="D198">
        <v>3</v>
      </c>
      <c r="F198">
        <v>3</v>
      </c>
      <c r="G198" t="s">
        <v>89</v>
      </c>
      <c r="H198" t="s">
        <v>84</v>
      </c>
      <c r="I198" t="s">
        <v>90</v>
      </c>
      <c r="J198" t="s">
        <v>131</v>
      </c>
      <c r="K198" t="s">
        <v>63</v>
      </c>
      <c r="L198">
        <v>1</v>
      </c>
      <c r="N198">
        <v>1</v>
      </c>
      <c r="O198" t="s">
        <v>148</v>
      </c>
      <c r="P198" t="s">
        <v>95</v>
      </c>
      <c r="S198" t="s">
        <v>38</v>
      </c>
      <c r="T198">
        <v>1</v>
      </c>
      <c r="U198">
        <v>1</v>
      </c>
      <c r="V198">
        <v>1</v>
      </c>
      <c r="W198" t="s">
        <v>39</v>
      </c>
      <c r="X198" t="s">
        <v>70</v>
      </c>
      <c r="Y198" t="s">
        <v>156</v>
      </c>
      <c r="AA198" t="s">
        <v>56</v>
      </c>
      <c r="AB198">
        <v>1</v>
      </c>
      <c r="AD198">
        <v>2</v>
      </c>
      <c r="AE198" t="s">
        <v>57</v>
      </c>
      <c r="AF198" t="s">
        <v>125</v>
      </c>
      <c r="AI198" t="s">
        <v>43</v>
      </c>
      <c r="AJ198">
        <v>2</v>
      </c>
      <c r="AL198">
        <v>2</v>
      </c>
      <c r="AM198" t="s">
        <v>44</v>
      </c>
      <c r="AN198" t="s">
        <v>74</v>
      </c>
      <c r="AQ198" t="s">
        <v>45</v>
      </c>
      <c r="AR198">
        <v>3</v>
      </c>
      <c r="AT198">
        <v>3</v>
      </c>
      <c r="AU198" t="s">
        <v>47</v>
      </c>
      <c r="AV198" t="s">
        <v>76</v>
      </c>
      <c r="AW198" t="s">
        <v>93</v>
      </c>
      <c r="AX198" t="s">
        <v>147</v>
      </c>
      <c r="AY198">
        <v>26</v>
      </c>
      <c r="AZ198">
        <v>126</v>
      </c>
      <c r="BA198">
        <v>120</v>
      </c>
      <c r="BB198">
        <v>2</v>
      </c>
    </row>
    <row r="199" spans="1:54" x14ac:dyDescent="0.25">
      <c r="A199" t="s">
        <v>604</v>
      </c>
      <c r="B199">
        <v>185</v>
      </c>
      <c r="C199" t="s">
        <v>56</v>
      </c>
      <c r="D199">
        <v>1</v>
      </c>
      <c r="F199">
        <v>1</v>
      </c>
      <c r="G199" t="s">
        <v>123</v>
      </c>
      <c r="H199" t="s">
        <v>69</v>
      </c>
      <c r="I199" t="s">
        <v>126</v>
      </c>
      <c r="J199" t="s">
        <v>88</v>
      </c>
      <c r="K199" t="s">
        <v>43</v>
      </c>
      <c r="L199">
        <v>3</v>
      </c>
      <c r="N199">
        <v>3</v>
      </c>
      <c r="O199" t="s">
        <v>138</v>
      </c>
      <c r="P199" t="s">
        <v>99</v>
      </c>
      <c r="Q199" t="s">
        <v>75</v>
      </c>
      <c r="R199" t="s">
        <v>141</v>
      </c>
      <c r="S199" t="s">
        <v>38</v>
      </c>
      <c r="T199">
        <v>2</v>
      </c>
      <c r="U199">
        <v>3</v>
      </c>
      <c r="V199">
        <v>1</v>
      </c>
      <c r="W199" t="s">
        <v>67</v>
      </c>
      <c r="X199" t="s">
        <v>96</v>
      </c>
      <c r="Y199" t="s">
        <v>157</v>
      </c>
      <c r="AA199" t="s">
        <v>53</v>
      </c>
      <c r="AB199">
        <v>2</v>
      </c>
      <c r="AC199">
        <v>1</v>
      </c>
      <c r="AD199">
        <v>3</v>
      </c>
      <c r="AE199" t="s">
        <v>54</v>
      </c>
      <c r="AF199" t="s">
        <v>83</v>
      </c>
      <c r="AG199" t="s">
        <v>97</v>
      </c>
      <c r="AI199" t="s">
        <v>45</v>
      </c>
      <c r="AJ199">
        <v>2</v>
      </c>
      <c r="AL199">
        <v>1</v>
      </c>
      <c r="AM199" t="s">
        <v>143</v>
      </c>
      <c r="AQ199" t="s">
        <v>63</v>
      </c>
      <c r="AR199">
        <v>2</v>
      </c>
      <c r="AT199">
        <v>2</v>
      </c>
      <c r="AU199" t="s">
        <v>103</v>
      </c>
      <c r="AV199" t="s">
        <v>95</v>
      </c>
      <c r="AW199" t="s">
        <v>104</v>
      </c>
      <c r="AX199" t="s">
        <v>152</v>
      </c>
      <c r="AY199">
        <v>26</v>
      </c>
      <c r="AZ199">
        <v>120</v>
      </c>
      <c r="BA199">
        <v>120</v>
      </c>
      <c r="BB199">
        <v>2</v>
      </c>
    </row>
    <row r="200" spans="1:54" x14ac:dyDescent="0.25">
      <c r="A200" t="s">
        <v>605</v>
      </c>
      <c r="B200">
        <v>249</v>
      </c>
      <c r="C200" t="s">
        <v>33</v>
      </c>
      <c r="D200">
        <v>2</v>
      </c>
      <c r="F200">
        <v>3</v>
      </c>
      <c r="G200" t="s">
        <v>34</v>
      </c>
      <c r="H200" t="s">
        <v>66</v>
      </c>
      <c r="K200" t="s">
        <v>63</v>
      </c>
      <c r="L200">
        <v>2</v>
      </c>
      <c r="N200">
        <v>2</v>
      </c>
      <c r="O200" t="s">
        <v>148</v>
      </c>
      <c r="P200" t="s">
        <v>95</v>
      </c>
      <c r="Q200" t="s">
        <v>104</v>
      </c>
      <c r="R200" t="s">
        <v>152</v>
      </c>
      <c r="S200" t="s">
        <v>38</v>
      </c>
      <c r="T200">
        <v>1</v>
      </c>
      <c r="U200">
        <v>1</v>
      </c>
      <c r="V200">
        <v>1</v>
      </c>
      <c r="W200" t="s">
        <v>155</v>
      </c>
      <c r="AA200" t="s">
        <v>56</v>
      </c>
      <c r="AB200">
        <v>3</v>
      </c>
      <c r="AD200">
        <v>1</v>
      </c>
      <c r="AE200" t="s">
        <v>57</v>
      </c>
      <c r="AF200" t="s">
        <v>125</v>
      </c>
      <c r="AG200" t="s">
        <v>87</v>
      </c>
      <c r="AI200" t="s">
        <v>43</v>
      </c>
      <c r="AJ200">
        <v>1</v>
      </c>
      <c r="AL200">
        <v>2</v>
      </c>
      <c r="AM200" t="s">
        <v>44</v>
      </c>
      <c r="AN200" t="s">
        <v>99</v>
      </c>
      <c r="AQ200" t="s">
        <v>45</v>
      </c>
      <c r="AR200">
        <v>3</v>
      </c>
      <c r="AT200">
        <v>1</v>
      </c>
      <c r="AU200" t="s">
        <v>143</v>
      </c>
      <c r="AV200" t="s">
        <v>144</v>
      </c>
      <c r="AY200">
        <v>18</v>
      </c>
      <c r="AZ200">
        <v>71</v>
      </c>
      <c r="BA200">
        <v>120</v>
      </c>
      <c r="BB200">
        <v>2</v>
      </c>
    </row>
    <row r="201" spans="1:54" x14ac:dyDescent="0.25">
      <c r="A201" t="s">
        <v>606</v>
      </c>
      <c r="B201">
        <v>186</v>
      </c>
      <c r="C201" t="s">
        <v>48</v>
      </c>
      <c r="D201">
        <v>1</v>
      </c>
      <c r="F201">
        <v>1</v>
      </c>
      <c r="G201" t="s">
        <v>129</v>
      </c>
      <c r="H201" t="s">
        <v>71</v>
      </c>
      <c r="K201" t="s">
        <v>33</v>
      </c>
      <c r="L201">
        <v>2</v>
      </c>
      <c r="N201">
        <v>3</v>
      </c>
      <c r="O201" t="s">
        <v>34</v>
      </c>
      <c r="P201" t="s">
        <v>66</v>
      </c>
      <c r="S201" t="s">
        <v>43</v>
      </c>
      <c r="T201">
        <v>2</v>
      </c>
      <c r="V201">
        <v>2</v>
      </c>
      <c r="W201" t="s">
        <v>44</v>
      </c>
      <c r="X201" t="s">
        <v>74</v>
      </c>
      <c r="Y201" t="s">
        <v>75</v>
      </c>
      <c r="AA201" t="s">
        <v>53</v>
      </c>
      <c r="AB201">
        <v>2</v>
      </c>
      <c r="AC201">
        <v>2</v>
      </c>
      <c r="AD201">
        <v>2</v>
      </c>
      <c r="AE201" t="s">
        <v>54</v>
      </c>
      <c r="AF201" t="s">
        <v>83</v>
      </c>
      <c r="AG201" t="s">
        <v>105</v>
      </c>
      <c r="AI201" t="s">
        <v>45</v>
      </c>
      <c r="AJ201">
        <v>2</v>
      </c>
      <c r="AL201">
        <v>1</v>
      </c>
      <c r="AM201" t="s">
        <v>47</v>
      </c>
      <c r="AQ201" t="s">
        <v>63</v>
      </c>
      <c r="AR201">
        <v>1</v>
      </c>
      <c r="AT201">
        <v>1</v>
      </c>
      <c r="AU201" t="s">
        <v>72</v>
      </c>
      <c r="AV201" t="s">
        <v>95</v>
      </c>
      <c r="AY201">
        <v>16</v>
      </c>
      <c r="AZ201">
        <v>52</v>
      </c>
      <c r="BA201">
        <v>120</v>
      </c>
      <c r="BB201">
        <v>2</v>
      </c>
    </row>
    <row r="202" spans="1:54" x14ac:dyDescent="0.25">
      <c r="A202" t="s">
        <v>607</v>
      </c>
      <c r="B202">
        <v>250</v>
      </c>
      <c r="C202" t="s">
        <v>56</v>
      </c>
      <c r="D202">
        <v>1</v>
      </c>
      <c r="F202">
        <v>1</v>
      </c>
      <c r="G202" t="s">
        <v>123</v>
      </c>
      <c r="H202" t="s">
        <v>124</v>
      </c>
      <c r="K202" t="s">
        <v>43</v>
      </c>
      <c r="L202">
        <v>3</v>
      </c>
      <c r="N202">
        <v>1</v>
      </c>
      <c r="O202" t="s">
        <v>44</v>
      </c>
      <c r="S202" t="s">
        <v>63</v>
      </c>
      <c r="T202">
        <v>2</v>
      </c>
      <c r="V202">
        <v>2</v>
      </c>
      <c r="W202" t="s">
        <v>148</v>
      </c>
      <c r="X202" t="s">
        <v>149</v>
      </c>
      <c r="Y202" t="s">
        <v>151</v>
      </c>
      <c r="AA202" t="s">
        <v>48</v>
      </c>
      <c r="AB202">
        <v>1</v>
      </c>
      <c r="AD202">
        <v>1</v>
      </c>
      <c r="AE202" t="s">
        <v>129</v>
      </c>
      <c r="AI202" t="s">
        <v>33</v>
      </c>
      <c r="AJ202">
        <v>2</v>
      </c>
      <c r="AL202">
        <v>1</v>
      </c>
      <c r="AM202" t="s">
        <v>34</v>
      </c>
      <c r="AN202" t="s">
        <v>66</v>
      </c>
      <c r="AO202" t="s">
        <v>36</v>
      </c>
      <c r="AP202" t="s">
        <v>137</v>
      </c>
      <c r="AQ202" t="s">
        <v>45</v>
      </c>
      <c r="AR202">
        <v>3</v>
      </c>
      <c r="AT202">
        <v>1</v>
      </c>
      <c r="AU202" t="s">
        <v>47</v>
      </c>
      <c r="AV202" t="s">
        <v>76</v>
      </c>
      <c r="AW202" t="s">
        <v>93</v>
      </c>
      <c r="AY202">
        <v>15</v>
      </c>
      <c r="AZ202">
        <v>49</v>
      </c>
      <c r="BA202">
        <v>120</v>
      </c>
      <c r="BB202">
        <v>2</v>
      </c>
    </row>
    <row r="203" spans="1:54" x14ac:dyDescent="0.25">
      <c r="A203" t="s">
        <v>608</v>
      </c>
      <c r="B203">
        <v>187</v>
      </c>
      <c r="C203" t="s">
        <v>53</v>
      </c>
      <c r="D203">
        <v>1</v>
      </c>
      <c r="E203">
        <v>1</v>
      </c>
      <c r="F203">
        <v>2</v>
      </c>
      <c r="G203" t="s">
        <v>114</v>
      </c>
      <c r="H203" t="s">
        <v>116</v>
      </c>
      <c r="K203" t="s">
        <v>45</v>
      </c>
      <c r="L203">
        <v>3</v>
      </c>
      <c r="N203">
        <v>2</v>
      </c>
      <c r="O203" t="s">
        <v>47</v>
      </c>
      <c r="P203" t="s">
        <v>76</v>
      </c>
      <c r="S203" t="s">
        <v>63</v>
      </c>
      <c r="T203">
        <v>2</v>
      </c>
      <c r="V203">
        <v>1</v>
      </c>
      <c r="W203" t="s">
        <v>72</v>
      </c>
      <c r="X203" t="s">
        <v>95</v>
      </c>
      <c r="AA203" t="s">
        <v>48</v>
      </c>
      <c r="AB203">
        <v>1</v>
      </c>
      <c r="AD203">
        <v>1</v>
      </c>
      <c r="AE203" t="s">
        <v>129</v>
      </c>
      <c r="AF203" t="s">
        <v>50</v>
      </c>
      <c r="AG203" t="s">
        <v>90</v>
      </c>
      <c r="AI203" t="s">
        <v>33</v>
      </c>
      <c r="AJ203">
        <v>3</v>
      </c>
      <c r="AL203">
        <v>1</v>
      </c>
      <c r="AM203" t="s">
        <v>65</v>
      </c>
      <c r="AN203" t="s">
        <v>66</v>
      </c>
      <c r="AO203" t="s">
        <v>134</v>
      </c>
      <c r="AQ203" t="s">
        <v>38</v>
      </c>
      <c r="AR203">
        <v>3</v>
      </c>
      <c r="AS203">
        <v>1</v>
      </c>
      <c r="AT203">
        <v>1</v>
      </c>
      <c r="AU203" t="s">
        <v>39</v>
      </c>
      <c r="AV203" t="s">
        <v>96</v>
      </c>
      <c r="AW203" t="s">
        <v>156</v>
      </c>
      <c r="AY203">
        <v>18</v>
      </c>
      <c r="AZ203">
        <v>61</v>
      </c>
      <c r="BA203">
        <v>120</v>
      </c>
      <c r="BB203">
        <v>2</v>
      </c>
    </row>
    <row r="204" spans="1:54" x14ac:dyDescent="0.25">
      <c r="A204" t="s">
        <v>609</v>
      </c>
      <c r="B204">
        <v>251</v>
      </c>
      <c r="C204" t="s">
        <v>56</v>
      </c>
      <c r="D204">
        <v>1</v>
      </c>
      <c r="F204">
        <v>1</v>
      </c>
      <c r="G204" t="s">
        <v>68</v>
      </c>
      <c r="H204" t="s">
        <v>69</v>
      </c>
      <c r="K204" t="s">
        <v>43</v>
      </c>
      <c r="L204">
        <v>1</v>
      </c>
      <c r="N204">
        <v>1</v>
      </c>
      <c r="O204" t="s">
        <v>44</v>
      </c>
      <c r="P204" t="s">
        <v>99</v>
      </c>
      <c r="Q204" t="s">
        <v>140</v>
      </c>
      <c r="S204" t="s">
        <v>63</v>
      </c>
      <c r="T204">
        <v>2</v>
      </c>
      <c r="V204">
        <v>1</v>
      </c>
      <c r="W204" t="s">
        <v>148</v>
      </c>
      <c r="X204" t="s">
        <v>95</v>
      </c>
      <c r="AA204" t="s">
        <v>48</v>
      </c>
      <c r="AB204">
        <v>1</v>
      </c>
      <c r="AD204">
        <v>1</v>
      </c>
      <c r="AE204" t="s">
        <v>129</v>
      </c>
      <c r="AF204" t="s">
        <v>84</v>
      </c>
      <c r="AG204" t="s">
        <v>51</v>
      </c>
      <c r="AI204" t="s">
        <v>33</v>
      </c>
      <c r="AJ204">
        <v>3</v>
      </c>
      <c r="AL204">
        <v>2</v>
      </c>
      <c r="AM204" t="s">
        <v>34</v>
      </c>
      <c r="AQ204" t="s">
        <v>38</v>
      </c>
      <c r="AR204">
        <v>3</v>
      </c>
      <c r="AS204">
        <v>1</v>
      </c>
      <c r="AT204">
        <v>2</v>
      </c>
      <c r="AU204" t="s">
        <v>67</v>
      </c>
      <c r="AY204">
        <v>13</v>
      </c>
      <c r="AZ204">
        <v>68</v>
      </c>
      <c r="BA204">
        <v>120</v>
      </c>
      <c r="BB204">
        <v>2</v>
      </c>
    </row>
    <row r="205" spans="1:54" x14ac:dyDescent="0.25">
      <c r="A205" t="s">
        <v>610</v>
      </c>
      <c r="B205">
        <v>188</v>
      </c>
      <c r="C205" t="s">
        <v>53</v>
      </c>
      <c r="D205">
        <v>1</v>
      </c>
      <c r="E205">
        <v>1</v>
      </c>
      <c r="F205">
        <v>1</v>
      </c>
      <c r="G205" t="s">
        <v>54</v>
      </c>
      <c r="H205" t="s">
        <v>55</v>
      </c>
      <c r="I205" t="s">
        <v>105</v>
      </c>
      <c r="J205" t="s">
        <v>119</v>
      </c>
      <c r="K205" t="s">
        <v>45</v>
      </c>
      <c r="L205">
        <v>3</v>
      </c>
      <c r="N205">
        <v>2</v>
      </c>
      <c r="O205" t="s">
        <v>47</v>
      </c>
      <c r="S205" t="s">
        <v>63</v>
      </c>
      <c r="T205">
        <v>2</v>
      </c>
      <c r="V205">
        <v>1</v>
      </c>
      <c r="W205" t="s">
        <v>72</v>
      </c>
      <c r="X205" t="s">
        <v>91</v>
      </c>
      <c r="AA205" t="s">
        <v>48</v>
      </c>
      <c r="AB205">
        <v>1</v>
      </c>
      <c r="AD205">
        <v>1</v>
      </c>
      <c r="AE205" t="s">
        <v>89</v>
      </c>
      <c r="AI205" t="s">
        <v>43</v>
      </c>
      <c r="AJ205">
        <v>2</v>
      </c>
      <c r="AL205">
        <v>3</v>
      </c>
      <c r="AM205" t="s">
        <v>138</v>
      </c>
      <c r="AN205" t="s">
        <v>139</v>
      </c>
      <c r="AQ205" t="s">
        <v>38</v>
      </c>
      <c r="AR205">
        <v>1</v>
      </c>
      <c r="AS205">
        <v>1</v>
      </c>
      <c r="AT205">
        <v>1</v>
      </c>
      <c r="AU205" t="s">
        <v>39</v>
      </c>
      <c r="AV205" t="s">
        <v>40</v>
      </c>
      <c r="AW205" t="s">
        <v>156</v>
      </c>
      <c r="AY205">
        <v>14</v>
      </c>
      <c r="AZ205">
        <v>54</v>
      </c>
      <c r="BA205">
        <v>120</v>
      </c>
      <c r="BB205">
        <v>2</v>
      </c>
    </row>
    <row r="206" spans="1:54" x14ac:dyDescent="0.25">
      <c r="A206" t="s">
        <v>611</v>
      </c>
      <c r="B206">
        <v>252</v>
      </c>
      <c r="C206" t="s">
        <v>56</v>
      </c>
      <c r="D206">
        <v>3</v>
      </c>
      <c r="F206">
        <v>2</v>
      </c>
      <c r="G206" t="s">
        <v>68</v>
      </c>
      <c r="H206" t="s">
        <v>69</v>
      </c>
      <c r="I206" t="s">
        <v>126</v>
      </c>
      <c r="K206" t="s">
        <v>43</v>
      </c>
      <c r="L206">
        <v>3</v>
      </c>
      <c r="N206">
        <v>2</v>
      </c>
      <c r="O206" t="s">
        <v>44</v>
      </c>
      <c r="P206" t="s">
        <v>74</v>
      </c>
      <c r="Q206" t="s">
        <v>140</v>
      </c>
      <c r="R206" t="s">
        <v>141</v>
      </c>
      <c r="S206" t="s">
        <v>63</v>
      </c>
      <c r="T206">
        <v>1</v>
      </c>
      <c r="V206">
        <v>1</v>
      </c>
      <c r="W206" t="s">
        <v>148</v>
      </c>
      <c r="X206" t="s">
        <v>95</v>
      </c>
      <c r="Y206" t="s">
        <v>104</v>
      </c>
      <c r="AA206" t="s">
        <v>48</v>
      </c>
      <c r="AB206">
        <v>1</v>
      </c>
      <c r="AD206">
        <v>1</v>
      </c>
      <c r="AE206" t="s">
        <v>129</v>
      </c>
      <c r="AI206" t="s">
        <v>45</v>
      </c>
      <c r="AJ206">
        <v>2</v>
      </c>
      <c r="AL206">
        <v>1</v>
      </c>
      <c r="AM206" t="s">
        <v>86</v>
      </c>
      <c r="AQ206" t="s">
        <v>38</v>
      </c>
      <c r="AR206">
        <v>2</v>
      </c>
      <c r="AS206">
        <v>3</v>
      </c>
      <c r="AT206">
        <v>2</v>
      </c>
      <c r="AU206" t="s">
        <v>155</v>
      </c>
      <c r="AV206" t="s">
        <v>96</v>
      </c>
      <c r="AW206" t="s">
        <v>41</v>
      </c>
      <c r="AX206" t="s">
        <v>159</v>
      </c>
      <c r="AY206">
        <v>21</v>
      </c>
      <c r="AZ206">
        <v>103</v>
      </c>
      <c r="BA206">
        <v>120</v>
      </c>
      <c r="BB206">
        <v>2</v>
      </c>
    </row>
    <row r="207" spans="1:54" x14ac:dyDescent="0.25">
      <c r="A207" t="s">
        <v>612</v>
      </c>
      <c r="B207">
        <v>189</v>
      </c>
      <c r="C207" t="s">
        <v>53</v>
      </c>
      <c r="D207">
        <v>3</v>
      </c>
      <c r="E207">
        <v>1</v>
      </c>
      <c r="F207">
        <v>1</v>
      </c>
      <c r="G207" t="s">
        <v>54</v>
      </c>
      <c r="H207" t="s">
        <v>83</v>
      </c>
      <c r="I207" t="s">
        <v>117</v>
      </c>
      <c r="J207" t="s">
        <v>119</v>
      </c>
      <c r="K207" t="s">
        <v>45</v>
      </c>
      <c r="L207">
        <v>2</v>
      </c>
      <c r="N207">
        <v>1</v>
      </c>
      <c r="O207" t="s">
        <v>47</v>
      </c>
      <c r="P207" t="s">
        <v>144</v>
      </c>
      <c r="Q207" t="s">
        <v>102</v>
      </c>
      <c r="S207" t="s">
        <v>63</v>
      </c>
      <c r="T207">
        <v>2</v>
      </c>
      <c r="V207">
        <v>1</v>
      </c>
      <c r="W207" t="s">
        <v>148</v>
      </c>
      <c r="X207" t="s">
        <v>95</v>
      </c>
      <c r="AA207" t="s">
        <v>33</v>
      </c>
      <c r="AB207">
        <v>1</v>
      </c>
      <c r="AD207">
        <v>3</v>
      </c>
      <c r="AE207" t="s">
        <v>34</v>
      </c>
      <c r="AF207" t="s">
        <v>133</v>
      </c>
      <c r="AG207" t="s">
        <v>134</v>
      </c>
      <c r="AI207" t="s">
        <v>43</v>
      </c>
      <c r="AJ207">
        <v>1</v>
      </c>
      <c r="AL207">
        <v>1</v>
      </c>
      <c r="AM207" t="s">
        <v>138</v>
      </c>
      <c r="AN207" t="s">
        <v>74</v>
      </c>
      <c r="AQ207" t="s">
        <v>38</v>
      </c>
      <c r="AR207">
        <v>3</v>
      </c>
      <c r="AS207">
        <v>3</v>
      </c>
      <c r="AT207">
        <v>3</v>
      </c>
      <c r="AU207" t="s">
        <v>67</v>
      </c>
      <c r="AV207" t="s">
        <v>40</v>
      </c>
      <c r="AW207" t="s">
        <v>156</v>
      </c>
      <c r="AX207" t="s">
        <v>42</v>
      </c>
      <c r="AY207">
        <v>24</v>
      </c>
      <c r="AZ207">
        <v>116</v>
      </c>
      <c r="BA207">
        <v>120</v>
      </c>
      <c r="BB207">
        <v>2</v>
      </c>
    </row>
    <row r="208" spans="1:54" x14ac:dyDescent="0.25">
      <c r="A208" t="s">
        <v>613</v>
      </c>
      <c r="B208">
        <v>253</v>
      </c>
      <c r="C208" t="s">
        <v>56</v>
      </c>
      <c r="D208">
        <v>2</v>
      </c>
      <c r="F208">
        <v>3</v>
      </c>
      <c r="G208" t="s">
        <v>68</v>
      </c>
      <c r="H208" t="s">
        <v>69</v>
      </c>
      <c r="I208" t="s">
        <v>126</v>
      </c>
      <c r="K208" t="s">
        <v>43</v>
      </c>
      <c r="L208">
        <v>2</v>
      </c>
      <c r="N208">
        <v>1</v>
      </c>
      <c r="O208" t="s">
        <v>44</v>
      </c>
      <c r="S208" t="s">
        <v>63</v>
      </c>
      <c r="T208">
        <v>2</v>
      </c>
      <c r="V208">
        <v>2</v>
      </c>
      <c r="W208" t="s">
        <v>148</v>
      </c>
      <c r="X208" t="s">
        <v>149</v>
      </c>
      <c r="Y208" t="s">
        <v>104</v>
      </c>
      <c r="AA208" t="s">
        <v>33</v>
      </c>
      <c r="AB208">
        <v>2</v>
      </c>
      <c r="AD208">
        <v>1</v>
      </c>
      <c r="AE208" t="s">
        <v>34</v>
      </c>
      <c r="AI208" t="s">
        <v>45</v>
      </c>
      <c r="AJ208">
        <v>3</v>
      </c>
      <c r="AL208">
        <v>2</v>
      </c>
      <c r="AM208" t="s">
        <v>143</v>
      </c>
      <c r="AN208" t="s">
        <v>92</v>
      </c>
      <c r="AO208" t="s">
        <v>102</v>
      </c>
      <c r="AP208" t="s">
        <v>147</v>
      </c>
      <c r="AQ208" t="s">
        <v>38</v>
      </c>
      <c r="AR208">
        <v>2</v>
      </c>
      <c r="AS208">
        <v>1</v>
      </c>
      <c r="AT208">
        <v>3</v>
      </c>
      <c r="AU208" t="s">
        <v>67</v>
      </c>
      <c r="AV208" t="s">
        <v>40</v>
      </c>
      <c r="AW208" t="s">
        <v>157</v>
      </c>
      <c r="AX208" t="s">
        <v>42</v>
      </c>
      <c r="AY208">
        <v>23</v>
      </c>
      <c r="AZ208">
        <v>85</v>
      </c>
      <c r="BA208">
        <v>120</v>
      </c>
      <c r="BB208">
        <v>2</v>
      </c>
    </row>
    <row r="209" spans="1:54" x14ac:dyDescent="0.25">
      <c r="A209" t="s">
        <v>614</v>
      </c>
      <c r="B209">
        <v>190</v>
      </c>
      <c r="C209" t="s">
        <v>56</v>
      </c>
      <c r="D209">
        <v>3</v>
      </c>
      <c r="F209">
        <v>2</v>
      </c>
      <c r="G209" t="s">
        <v>68</v>
      </c>
      <c r="H209" t="s">
        <v>124</v>
      </c>
      <c r="I209" t="s">
        <v>126</v>
      </c>
      <c r="J209" t="s">
        <v>128</v>
      </c>
      <c r="K209" t="s">
        <v>48</v>
      </c>
      <c r="L209">
        <v>2</v>
      </c>
      <c r="N209">
        <v>1</v>
      </c>
      <c r="O209" t="s">
        <v>129</v>
      </c>
      <c r="P209" t="s">
        <v>84</v>
      </c>
      <c r="Q209" t="s">
        <v>130</v>
      </c>
      <c r="S209" t="s">
        <v>33</v>
      </c>
      <c r="T209">
        <v>1</v>
      </c>
      <c r="V209">
        <v>1</v>
      </c>
      <c r="W209" t="s">
        <v>65</v>
      </c>
      <c r="X209" t="s">
        <v>66</v>
      </c>
      <c r="Y209" t="s">
        <v>134</v>
      </c>
      <c r="AA209" t="s">
        <v>53</v>
      </c>
      <c r="AB209">
        <v>2</v>
      </c>
      <c r="AC209">
        <v>1</v>
      </c>
      <c r="AD209">
        <v>3</v>
      </c>
      <c r="AE209" t="s">
        <v>54</v>
      </c>
      <c r="AF209" t="s">
        <v>83</v>
      </c>
      <c r="AG209" t="s">
        <v>105</v>
      </c>
      <c r="AI209" t="s">
        <v>45</v>
      </c>
      <c r="AJ209">
        <v>2</v>
      </c>
      <c r="AL209">
        <v>1</v>
      </c>
      <c r="AM209" t="s">
        <v>143</v>
      </c>
      <c r="AN209" t="s">
        <v>92</v>
      </c>
      <c r="AO209" t="s">
        <v>145</v>
      </c>
      <c r="AP209" t="s">
        <v>94</v>
      </c>
      <c r="AQ209" t="s">
        <v>38</v>
      </c>
      <c r="AR209">
        <v>2</v>
      </c>
      <c r="AS209">
        <v>2</v>
      </c>
      <c r="AT209">
        <v>1</v>
      </c>
      <c r="AU209" t="s">
        <v>67</v>
      </c>
      <c r="AV209" t="s">
        <v>40</v>
      </c>
      <c r="AY209">
        <v>23</v>
      </c>
      <c r="AZ209">
        <v>63</v>
      </c>
      <c r="BA209">
        <v>120</v>
      </c>
      <c r="BB209">
        <v>2</v>
      </c>
    </row>
    <row r="210" spans="1:54" x14ac:dyDescent="0.25">
      <c r="A210" t="s">
        <v>615</v>
      </c>
      <c r="B210">
        <v>254</v>
      </c>
      <c r="C210" t="s">
        <v>56</v>
      </c>
      <c r="D210">
        <v>1</v>
      </c>
      <c r="F210">
        <v>2</v>
      </c>
      <c r="G210" t="s">
        <v>68</v>
      </c>
      <c r="K210" t="s">
        <v>43</v>
      </c>
      <c r="L210">
        <v>2</v>
      </c>
      <c r="N210">
        <v>1</v>
      </c>
      <c r="O210" t="s">
        <v>44</v>
      </c>
      <c r="S210" t="s">
        <v>38</v>
      </c>
      <c r="T210">
        <v>3</v>
      </c>
      <c r="U210">
        <v>2</v>
      </c>
      <c r="V210">
        <v>2</v>
      </c>
      <c r="W210" t="s">
        <v>155</v>
      </c>
      <c r="AA210" t="s">
        <v>48</v>
      </c>
      <c r="AB210">
        <v>1</v>
      </c>
      <c r="AD210">
        <v>1</v>
      </c>
      <c r="AE210" t="s">
        <v>129</v>
      </c>
      <c r="AF210" t="s">
        <v>84</v>
      </c>
      <c r="AG210" t="s">
        <v>51</v>
      </c>
      <c r="AI210" t="s">
        <v>33</v>
      </c>
      <c r="AJ210">
        <v>3</v>
      </c>
      <c r="AL210">
        <v>1</v>
      </c>
      <c r="AM210" t="s">
        <v>34</v>
      </c>
      <c r="AQ210" t="s">
        <v>45</v>
      </c>
      <c r="AR210">
        <v>3</v>
      </c>
      <c r="AT210">
        <v>1</v>
      </c>
      <c r="AU210" t="s">
        <v>143</v>
      </c>
      <c r="AV210" t="s">
        <v>144</v>
      </c>
      <c r="AW210" t="s">
        <v>145</v>
      </c>
      <c r="AY210">
        <v>14</v>
      </c>
      <c r="AZ210">
        <v>55</v>
      </c>
      <c r="BA210">
        <v>120</v>
      </c>
      <c r="BB210">
        <v>2</v>
      </c>
    </row>
    <row r="211" spans="1:54" x14ac:dyDescent="0.25">
      <c r="A211" t="s">
        <v>616</v>
      </c>
      <c r="B211">
        <v>191</v>
      </c>
      <c r="C211" t="s">
        <v>53</v>
      </c>
      <c r="D211">
        <v>2</v>
      </c>
      <c r="E211">
        <v>1</v>
      </c>
      <c r="F211">
        <v>1</v>
      </c>
      <c r="G211" t="s">
        <v>114</v>
      </c>
      <c r="H211" t="s">
        <v>55</v>
      </c>
      <c r="K211" t="s">
        <v>45</v>
      </c>
      <c r="L211">
        <v>3</v>
      </c>
      <c r="N211">
        <v>1</v>
      </c>
      <c r="O211" t="s">
        <v>143</v>
      </c>
      <c r="P211" t="s">
        <v>92</v>
      </c>
      <c r="S211" t="s">
        <v>38</v>
      </c>
      <c r="T211">
        <v>1</v>
      </c>
      <c r="U211">
        <v>2</v>
      </c>
      <c r="V211">
        <v>1</v>
      </c>
      <c r="W211" t="s">
        <v>155</v>
      </c>
      <c r="X211" t="s">
        <v>96</v>
      </c>
      <c r="AA211" t="s">
        <v>56</v>
      </c>
      <c r="AB211">
        <v>3</v>
      </c>
      <c r="AD211">
        <v>1</v>
      </c>
      <c r="AE211" t="s">
        <v>68</v>
      </c>
      <c r="AF211" t="s">
        <v>69</v>
      </c>
      <c r="AI211" t="s">
        <v>48</v>
      </c>
      <c r="AJ211">
        <v>1</v>
      </c>
      <c r="AL211">
        <v>1</v>
      </c>
      <c r="AM211" t="s">
        <v>49</v>
      </c>
      <c r="AN211" t="s">
        <v>50</v>
      </c>
      <c r="AQ211" t="s">
        <v>43</v>
      </c>
      <c r="AR211">
        <v>1</v>
      </c>
      <c r="AT211">
        <v>2</v>
      </c>
      <c r="AU211" t="s">
        <v>73</v>
      </c>
      <c r="AY211">
        <v>12</v>
      </c>
      <c r="AZ211">
        <v>56</v>
      </c>
      <c r="BA211">
        <v>120</v>
      </c>
      <c r="BB211">
        <v>2</v>
      </c>
    </row>
    <row r="212" spans="1:54" x14ac:dyDescent="0.25">
      <c r="A212" t="s">
        <v>617</v>
      </c>
      <c r="B212">
        <v>255</v>
      </c>
      <c r="C212" t="s">
        <v>48</v>
      </c>
      <c r="D212">
        <v>1</v>
      </c>
      <c r="F212">
        <v>1</v>
      </c>
      <c r="G212" t="s">
        <v>129</v>
      </c>
      <c r="H212" t="s">
        <v>71</v>
      </c>
      <c r="K212" t="s">
        <v>33</v>
      </c>
      <c r="L212">
        <v>3</v>
      </c>
      <c r="N212">
        <v>3</v>
      </c>
      <c r="O212" t="s">
        <v>34</v>
      </c>
      <c r="P212" t="s">
        <v>35</v>
      </c>
      <c r="Q212" t="s">
        <v>134</v>
      </c>
      <c r="S212" t="s">
        <v>63</v>
      </c>
      <c r="T212">
        <v>1</v>
      </c>
      <c r="V212">
        <v>1</v>
      </c>
      <c r="W212" t="s">
        <v>72</v>
      </c>
      <c r="AA212" t="s">
        <v>56</v>
      </c>
      <c r="AB212">
        <v>1</v>
      </c>
      <c r="AD212">
        <v>1</v>
      </c>
      <c r="AE212" t="s">
        <v>68</v>
      </c>
      <c r="AI212" t="s">
        <v>43</v>
      </c>
      <c r="AJ212">
        <v>3</v>
      </c>
      <c r="AL212">
        <v>2</v>
      </c>
      <c r="AM212" t="s">
        <v>44</v>
      </c>
      <c r="AN212" t="s">
        <v>74</v>
      </c>
      <c r="AO212" t="s">
        <v>140</v>
      </c>
      <c r="AQ212" t="s">
        <v>38</v>
      </c>
      <c r="AR212">
        <v>1</v>
      </c>
      <c r="AS212">
        <v>1</v>
      </c>
      <c r="AT212">
        <v>2</v>
      </c>
      <c r="AU212" t="s">
        <v>39</v>
      </c>
      <c r="AV212" t="s">
        <v>40</v>
      </c>
      <c r="AW212" t="s">
        <v>156</v>
      </c>
      <c r="AX212" t="s">
        <v>159</v>
      </c>
      <c r="AY212">
        <v>16</v>
      </c>
      <c r="AZ212">
        <v>55</v>
      </c>
      <c r="BA212">
        <v>120</v>
      </c>
      <c r="BB212">
        <v>2</v>
      </c>
    </row>
    <row r="213" spans="1:54" x14ac:dyDescent="0.25">
      <c r="A213" t="s">
        <v>618</v>
      </c>
      <c r="B213">
        <v>192</v>
      </c>
      <c r="C213" t="s">
        <v>56</v>
      </c>
      <c r="D213">
        <v>2</v>
      </c>
      <c r="F213">
        <v>1</v>
      </c>
      <c r="G213" t="s">
        <v>57</v>
      </c>
      <c r="H213" t="s">
        <v>125</v>
      </c>
      <c r="I213" t="s">
        <v>85</v>
      </c>
      <c r="J213" t="s">
        <v>127</v>
      </c>
      <c r="K213" t="s">
        <v>48</v>
      </c>
      <c r="L213">
        <v>3</v>
      </c>
      <c r="N213">
        <v>1</v>
      </c>
      <c r="O213" t="s">
        <v>89</v>
      </c>
      <c r="S213" t="s">
        <v>63</v>
      </c>
      <c r="T213">
        <v>2</v>
      </c>
      <c r="V213">
        <v>1</v>
      </c>
      <c r="W213" t="s">
        <v>103</v>
      </c>
      <c r="X213" t="s">
        <v>149</v>
      </c>
      <c r="AA213" t="s">
        <v>53</v>
      </c>
      <c r="AB213">
        <v>2</v>
      </c>
      <c r="AC213">
        <v>1</v>
      </c>
      <c r="AD213">
        <v>1</v>
      </c>
      <c r="AE213" t="s">
        <v>54</v>
      </c>
      <c r="AF213" t="s">
        <v>83</v>
      </c>
      <c r="AI213" t="s">
        <v>45</v>
      </c>
      <c r="AJ213">
        <v>1</v>
      </c>
      <c r="AL213">
        <v>1</v>
      </c>
      <c r="AM213" t="s">
        <v>143</v>
      </c>
      <c r="AN213" t="s">
        <v>144</v>
      </c>
      <c r="AQ213" t="s">
        <v>38</v>
      </c>
      <c r="AR213">
        <v>2</v>
      </c>
      <c r="AS213">
        <v>1</v>
      </c>
      <c r="AT213">
        <v>3</v>
      </c>
      <c r="AU213" t="s">
        <v>39</v>
      </c>
      <c r="AV213" t="s">
        <v>96</v>
      </c>
      <c r="AW213" t="s">
        <v>156</v>
      </c>
      <c r="AY213">
        <v>16</v>
      </c>
      <c r="AZ213">
        <v>62</v>
      </c>
      <c r="BA213">
        <v>120</v>
      </c>
      <c r="BB213">
        <v>2</v>
      </c>
    </row>
    <row r="214" spans="1:54" x14ac:dyDescent="0.25">
      <c r="A214" t="s">
        <v>619</v>
      </c>
      <c r="B214">
        <v>256</v>
      </c>
      <c r="C214" t="s">
        <v>48</v>
      </c>
      <c r="D214">
        <v>2</v>
      </c>
      <c r="F214">
        <v>2</v>
      </c>
      <c r="G214" t="s">
        <v>89</v>
      </c>
      <c r="H214" t="s">
        <v>84</v>
      </c>
      <c r="I214" t="s">
        <v>90</v>
      </c>
      <c r="J214" t="s">
        <v>131</v>
      </c>
      <c r="K214" t="s">
        <v>45</v>
      </c>
      <c r="L214">
        <v>3</v>
      </c>
      <c r="N214">
        <v>1</v>
      </c>
      <c r="O214" t="s">
        <v>143</v>
      </c>
      <c r="S214" t="s">
        <v>63</v>
      </c>
      <c r="T214">
        <v>2</v>
      </c>
      <c r="V214">
        <v>1</v>
      </c>
      <c r="W214" t="s">
        <v>148</v>
      </c>
      <c r="X214" t="s">
        <v>95</v>
      </c>
      <c r="Y214" t="s">
        <v>150</v>
      </c>
      <c r="Z214" t="s">
        <v>152</v>
      </c>
      <c r="AA214" t="s">
        <v>56</v>
      </c>
      <c r="AB214">
        <v>3</v>
      </c>
      <c r="AD214">
        <v>3</v>
      </c>
      <c r="AE214" t="s">
        <v>57</v>
      </c>
      <c r="AF214" t="s">
        <v>124</v>
      </c>
      <c r="AG214" t="s">
        <v>126</v>
      </c>
      <c r="AH214" t="s">
        <v>88</v>
      </c>
      <c r="AI214" t="s">
        <v>43</v>
      </c>
      <c r="AJ214">
        <v>3</v>
      </c>
      <c r="AL214">
        <v>1</v>
      </c>
      <c r="AM214" t="s">
        <v>73</v>
      </c>
      <c r="AN214" t="s">
        <v>74</v>
      </c>
      <c r="AO214" t="s">
        <v>75</v>
      </c>
      <c r="AP214" t="s">
        <v>142</v>
      </c>
      <c r="AQ214" t="s">
        <v>38</v>
      </c>
      <c r="AR214">
        <v>1</v>
      </c>
      <c r="AS214">
        <v>1</v>
      </c>
      <c r="AT214">
        <v>1</v>
      </c>
      <c r="AU214" t="s">
        <v>39</v>
      </c>
      <c r="AV214" t="s">
        <v>40</v>
      </c>
      <c r="AY214">
        <v>24</v>
      </c>
      <c r="AZ214">
        <v>90</v>
      </c>
      <c r="BA214">
        <v>120</v>
      </c>
      <c r="BB214">
        <v>2</v>
      </c>
    </row>
    <row r="215" spans="1:54" x14ac:dyDescent="0.25">
      <c r="A215" t="s">
        <v>620</v>
      </c>
      <c r="B215">
        <v>193</v>
      </c>
      <c r="C215" t="s">
        <v>53</v>
      </c>
      <c r="D215">
        <v>2</v>
      </c>
      <c r="E215">
        <v>1</v>
      </c>
      <c r="F215">
        <v>1</v>
      </c>
      <c r="G215" t="s">
        <v>54</v>
      </c>
      <c r="H215" t="s">
        <v>116</v>
      </c>
      <c r="K215" t="s">
        <v>45</v>
      </c>
      <c r="L215">
        <v>3</v>
      </c>
      <c r="N215">
        <v>1</v>
      </c>
      <c r="O215" t="s">
        <v>47</v>
      </c>
      <c r="P215" t="s">
        <v>144</v>
      </c>
      <c r="Q215" t="s">
        <v>102</v>
      </c>
      <c r="S215" t="s">
        <v>38</v>
      </c>
      <c r="T215">
        <v>2</v>
      </c>
      <c r="U215">
        <v>1</v>
      </c>
      <c r="V215">
        <v>1</v>
      </c>
      <c r="W215" t="s">
        <v>155</v>
      </c>
      <c r="X215" t="s">
        <v>70</v>
      </c>
      <c r="Y215" t="s">
        <v>41</v>
      </c>
      <c r="AA215" t="s">
        <v>56</v>
      </c>
      <c r="AB215">
        <v>2</v>
      </c>
      <c r="AD215">
        <v>1</v>
      </c>
      <c r="AE215" t="s">
        <v>57</v>
      </c>
      <c r="AF215" t="s">
        <v>69</v>
      </c>
      <c r="AI215" t="s">
        <v>33</v>
      </c>
      <c r="AJ215">
        <v>1</v>
      </c>
      <c r="AL215">
        <v>3</v>
      </c>
      <c r="AM215" t="s">
        <v>34</v>
      </c>
      <c r="AQ215" t="s">
        <v>43</v>
      </c>
      <c r="AR215">
        <v>1</v>
      </c>
      <c r="AT215">
        <v>1</v>
      </c>
      <c r="AU215" t="s">
        <v>73</v>
      </c>
      <c r="AV215" t="s">
        <v>99</v>
      </c>
      <c r="AW215" t="s">
        <v>100</v>
      </c>
      <c r="AY215">
        <v>15</v>
      </c>
      <c r="AZ215">
        <v>64</v>
      </c>
      <c r="BA215">
        <v>120</v>
      </c>
      <c r="BB215">
        <v>2</v>
      </c>
    </row>
    <row r="216" spans="1:54" x14ac:dyDescent="0.25">
      <c r="A216" t="s">
        <v>621</v>
      </c>
      <c r="B216">
        <v>257</v>
      </c>
      <c r="C216" t="s">
        <v>33</v>
      </c>
      <c r="D216">
        <v>3</v>
      </c>
      <c r="F216">
        <v>3</v>
      </c>
      <c r="G216" t="s">
        <v>34</v>
      </c>
      <c r="H216" t="s">
        <v>66</v>
      </c>
      <c r="I216" t="s">
        <v>135</v>
      </c>
      <c r="J216" t="s">
        <v>136</v>
      </c>
      <c r="K216" t="s">
        <v>45</v>
      </c>
      <c r="L216">
        <v>2</v>
      </c>
      <c r="N216">
        <v>1</v>
      </c>
      <c r="O216" t="s">
        <v>143</v>
      </c>
      <c r="S216" t="s">
        <v>63</v>
      </c>
      <c r="T216">
        <v>2</v>
      </c>
      <c r="V216">
        <v>1</v>
      </c>
      <c r="W216" t="s">
        <v>103</v>
      </c>
      <c r="X216" t="s">
        <v>95</v>
      </c>
      <c r="AA216" t="s">
        <v>56</v>
      </c>
      <c r="AB216">
        <v>1</v>
      </c>
      <c r="AD216">
        <v>1</v>
      </c>
      <c r="AE216" t="s">
        <v>68</v>
      </c>
      <c r="AI216" t="s">
        <v>43</v>
      </c>
      <c r="AJ216">
        <v>2</v>
      </c>
      <c r="AL216">
        <v>2</v>
      </c>
      <c r="AM216" t="s">
        <v>44</v>
      </c>
      <c r="AN216" t="s">
        <v>139</v>
      </c>
      <c r="AO216" t="s">
        <v>75</v>
      </c>
      <c r="AP216" t="s">
        <v>142</v>
      </c>
      <c r="AQ216" t="s">
        <v>38</v>
      </c>
      <c r="AR216">
        <v>3</v>
      </c>
      <c r="AS216">
        <v>3</v>
      </c>
      <c r="AT216">
        <v>3</v>
      </c>
      <c r="AU216" t="s">
        <v>155</v>
      </c>
      <c r="AV216" t="s">
        <v>96</v>
      </c>
      <c r="AW216" t="s">
        <v>156</v>
      </c>
      <c r="AX216" t="s">
        <v>42</v>
      </c>
      <c r="AY216">
        <v>24</v>
      </c>
      <c r="AZ216">
        <v>71</v>
      </c>
      <c r="BA216">
        <v>120</v>
      </c>
      <c r="BB216">
        <v>2</v>
      </c>
    </row>
    <row r="217" spans="1:54" x14ac:dyDescent="0.25">
      <c r="A217" t="s">
        <v>622</v>
      </c>
      <c r="B217">
        <v>194</v>
      </c>
      <c r="C217" t="s">
        <v>53</v>
      </c>
      <c r="D217">
        <v>3</v>
      </c>
      <c r="E217">
        <v>2</v>
      </c>
      <c r="F217">
        <v>3</v>
      </c>
      <c r="G217" t="s">
        <v>114</v>
      </c>
      <c r="H217" t="s">
        <v>55</v>
      </c>
      <c r="K217" t="s">
        <v>45</v>
      </c>
      <c r="L217">
        <v>2</v>
      </c>
      <c r="N217">
        <v>1</v>
      </c>
      <c r="O217" t="s">
        <v>143</v>
      </c>
      <c r="S217" t="s">
        <v>38</v>
      </c>
      <c r="T217">
        <v>1</v>
      </c>
      <c r="U217">
        <v>3</v>
      </c>
      <c r="V217">
        <v>1</v>
      </c>
      <c r="W217" t="s">
        <v>67</v>
      </c>
      <c r="X217" t="s">
        <v>40</v>
      </c>
      <c r="AA217" t="s">
        <v>56</v>
      </c>
      <c r="AB217">
        <v>1</v>
      </c>
      <c r="AD217">
        <v>2</v>
      </c>
      <c r="AE217" t="s">
        <v>68</v>
      </c>
      <c r="AF217" t="s">
        <v>69</v>
      </c>
      <c r="AG217" t="s">
        <v>126</v>
      </c>
      <c r="AI217" t="s">
        <v>33</v>
      </c>
      <c r="AJ217">
        <v>2</v>
      </c>
      <c r="AL217">
        <v>3</v>
      </c>
      <c r="AM217" t="s">
        <v>65</v>
      </c>
      <c r="AN217" t="s">
        <v>35</v>
      </c>
      <c r="AQ217" t="s">
        <v>63</v>
      </c>
      <c r="AR217">
        <v>1</v>
      </c>
      <c r="AT217">
        <v>1</v>
      </c>
      <c r="AU217" t="s">
        <v>103</v>
      </c>
      <c r="AY217">
        <v>17</v>
      </c>
      <c r="AZ217">
        <v>63</v>
      </c>
      <c r="BA217">
        <v>120</v>
      </c>
      <c r="BB217">
        <v>2</v>
      </c>
    </row>
    <row r="218" spans="1:54" x14ac:dyDescent="0.25">
      <c r="A218" t="s">
        <v>623</v>
      </c>
      <c r="B218">
        <v>258</v>
      </c>
      <c r="C218" t="s">
        <v>56</v>
      </c>
      <c r="D218">
        <v>3</v>
      </c>
      <c r="F218">
        <v>1</v>
      </c>
      <c r="G218" t="s">
        <v>57</v>
      </c>
      <c r="K218" t="s">
        <v>45</v>
      </c>
      <c r="L218">
        <v>3</v>
      </c>
      <c r="N218">
        <v>2</v>
      </c>
      <c r="O218" t="s">
        <v>143</v>
      </c>
      <c r="S218" t="s">
        <v>63</v>
      </c>
      <c r="T218">
        <v>2</v>
      </c>
      <c r="V218">
        <v>1</v>
      </c>
      <c r="W218" t="s">
        <v>148</v>
      </c>
      <c r="AA218" t="s">
        <v>48</v>
      </c>
      <c r="AB218">
        <v>1</v>
      </c>
      <c r="AD218">
        <v>1</v>
      </c>
      <c r="AE218" t="s">
        <v>129</v>
      </c>
      <c r="AF218" t="s">
        <v>84</v>
      </c>
      <c r="AG218" t="s">
        <v>130</v>
      </c>
      <c r="AH218" t="s">
        <v>131</v>
      </c>
      <c r="AI218" t="s">
        <v>33</v>
      </c>
      <c r="AJ218">
        <v>2</v>
      </c>
      <c r="AL218">
        <v>1</v>
      </c>
      <c r="AM218" t="s">
        <v>34</v>
      </c>
      <c r="AN218" t="s">
        <v>35</v>
      </c>
      <c r="AQ218" t="s">
        <v>43</v>
      </c>
      <c r="AR218">
        <v>2</v>
      </c>
      <c r="AT218">
        <v>2</v>
      </c>
      <c r="AU218" t="s">
        <v>44</v>
      </c>
      <c r="AV218" t="s">
        <v>74</v>
      </c>
      <c r="AY218">
        <v>14</v>
      </c>
      <c r="AZ218">
        <v>53</v>
      </c>
      <c r="BA218">
        <v>120</v>
      </c>
      <c r="BB218">
        <v>2</v>
      </c>
    </row>
    <row r="219" spans="1:54" x14ac:dyDescent="0.25">
      <c r="A219" t="s">
        <v>624</v>
      </c>
      <c r="B219">
        <v>195</v>
      </c>
      <c r="C219" t="s">
        <v>53</v>
      </c>
      <c r="D219">
        <v>3</v>
      </c>
      <c r="E219">
        <v>1</v>
      </c>
      <c r="F219">
        <v>1</v>
      </c>
      <c r="G219" t="s">
        <v>54</v>
      </c>
      <c r="H219" t="s">
        <v>55</v>
      </c>
      <c r="K219" t="s">
        <v>45</v>
      </c>
      <c r="L219">
        <v>3</v>
      </c>
      <c r="N219">
        <v>1</v>
      </c>
      <c r="O219" t="s">
        <v>86</v>
      </c>
      <c r="P219" t="s">
        <v>144</v>
      </c>
      <c r="S219" t="s">
        <v>38</v>
      </c>
      <c r="T219">
        <v>3</v>
      </c>
      <c r="U219">
        <v>1</v>
      </c>
      <c r="V219">
        <v>3</v>
      </c>
      <c r="W219" t="s">
        <v>39</v>
      </c>
      <c r="X219" t="s">
        <v>70</v>
      </c>
      <c r="Y219" t="s">
        <v>156</v>
      </c>
      <c r="Z219" t="s">
        <v>159</v>
      </c>
      <c r="AA219" t="s">
        <v>56</v>
      </c>
      <c r="AB219">
        <v>3</v>
      </c>
      <c r="AD219">
        <v>2</v>
      </c>
      <c r="AE219" t="s">
        <v>57</v>
      </c>
      <c r="AF219" t="s">
        <v>125</v>
      </c>
      <c r="AG219" t="s">
        <v>85</v>
      </c>
      <c r="AI219" t="s">
        <v>43</v>
      </c>
      <c r="AJ219">
        <v>1</v>
      </c>
      <c r="AL219">
        <v>1</v>
      </c>
      <c r="AM219" t="s">
        <v>73</v>
      </c>
      <c r="AN219" t="s">
        <v>139</v>
      </c>
      <c r="AQ219" t="s">
        <v>63</v>
      </c>
      <c r="AR219">
        <v>2</v>
      </c>
      <c r="AT219">
        <v>1</v>
      </c>
      <c r="AU219" t="s">
        <v>103</v>
      </c>
      <c r="AY219">
        <v>20</v>
      </c>
      <c r="AZ219">
        <v>76</v>
      </c>
      <c r="BA219">
        <v>120</v>
      </c>
      <c r="BB219">
        <v>2</v>
      </c>
    </row>
    <row r="220" spans="1:54" x14ac:dyDescent="0.25">
      <c r="A220" t="s">
        <v>625</v>
      </c>
      <c r="B220">
        <v>259</v>
      </c>
      <c r="C220" t="s">
        <v>48</v>
      </c>
      <c r="D220">
        <v>1</v>
      </c>
      <c r="F220">
        <v>2</v>
      </c>
      <c r="G220" t="s">
        <v>129</v>
      </c>
      <c r="H220" t="s">
        <v>84</v>
      </c>
      <c r="I220" t="s">
        <v>130</v>
      </c>
      <c r="K220" t="s">
        <v>33</v>
      </c>
      <c r="L220">
        <v>2</v>
      </c>
      <c r="N220">
        <v>1</v>
      </c>
      <c r="O220" t="s">
        <v>65</v>
      </c>
      <c r="S220" t="s">
        <v>38</v>
      </c>
      <c r="T220">
        <v>3</v>
      </c>
      <c r="U220">
        <v>1</v>
      </c>
      <c r="V220">
        <v>3</v>
      </c>
      <c r="W220" t="s">
        <v>39</v>
      </c>
      <c r="X220" t="s">
        <v>96</v>
      </c>
      <c r="Y220" t="s">
        <v>157</v>
      </c>
      <c r="Z220" t="s">
        <v>159</v>
      </c>
      <c r="AA220" t="s">
        <v>56</v>
      </c>
      <c r="AB220">
        <v>3</v>
      </c>
      <c r="AD220">
        <v>2</v>
      </c>
      <c r="AE220" t="s">
        <v>57</v>
      </c>
      <c r="AF220" t="s">
        <v>125</v>
      </c>
      <c r="AG220" t="s">
        <v>85</v>
      </c>
      <c r="AI220" t="s">
        <v>45</v>
      </c>
      <c r="AJ220">
        <v>3</v>
      </c>
      <c r="AL220">
        <v>1</v>
      </c>
      <c r="AM220" t="s">
        <v>47</v>
      </c>
      <c r="AN220" t="s">
        <v>76</v>
      </c>
      <c r="AQ220" t="s">
        <v>63</v>
      </c>
      <c r="AR220">
        <v>1</v>
      </c>
      <c r="AT220">
        <v>1</v>
      </c>
      <c r="AU220" t="s">
        <v>103</v>
      </c>
      <c r="AY220">
        <v>19</v>
      </c>
      <c r="AZ220">
        <v>70</v>
      </c>
      <c r="BA220">
        <v>120</v>
      </c>
      <c r="BB220">
        <v>2</v>
      </c>
    </row>
    <row r="221" spans="1:54" x14ac:dyDescent="0.25">
      <c r="A221" t="s">
        <v>626</v>
      </c>
      <c r="B221">
        <v>196</v>
      </c>
      <c r="C221" t="s">
        <v>53</v>
      </c>
      <c r="D221">
        <v>2</v>
      </c>
      <c r="E221">
        <v>1</v>
      </c>
      <c r="F221">
        <v>1</v>
      </c>
      <c r="G221" t="s">
        <v>54</v>
      </c>
      <c r="H221" t="s">
        <v>83</v>
      </c>
      <c r="I221" t="s">
        <v>97</v>
      </c>
      <c r="K221" t="s">
        <v>45</v>
      </c>
      <c r="L221">
        <v>3</v>
      </c>
      <c r="N221">
        <v>1</v>
      </c>
      <c r="O221" t="s">
        <v>47</v>
      </c>
      <c r="S221" t="s">
        <v>38</v>
      </c>
      <c r="T221">
        <v>1</v>
      </c>
      <c r="U221">
        <v>2</v>
      </c>
      <c r="V221">
        <v>2</v>
      </c>
      <c r="W221" t="s">
        <v>67</v>
      </c>
      <c r="X221" t="s">
        <v>70</v>
      </c>
      <c r="Y221" t="s">
        <v>41</v>
      </c>
      <c r="AA221" t="s">
        <v>48</v>
      </c>
      <c r="AB221">
        <v>1</v>
      </c>
      <c r="AD221">
        <v>1</v>
      </c>
      <c r="AE221" t="s">
        <v>129</v>
      </c>
      <c r="AF221" t="s">
        <v>71</v>
      </c>
      <c r="AG221" t="s">
        <v>51</v>
      </c>
      <c r="AH221" t="s">
        <v>52</v>
      </c>
      <c r="AI221" t="s">
        <v>33</v>
      </c>
      <c r="AJ221">
        <v>2</v>
      </c>
      <c r="AL221">
        <v>2</v>
      </c>
      <c r="AM221" t="s">
        <v>34</v>
      </c>
      <c r="AQ221" t="s">
        <v>43</v>
      </c>
      <c r="AR221">
        <v>2</v>
      </c>
      <c r="AT221">
        <v>1</v>
      </c>
      <c r="AU221" t="s">
        <v>73</v>
      </c>
      <c r="AV221" t="s">
        <v>74</v>
      </c>
      <c r="AY221">
        <v>16</v>
      </c>
      <c r="AZ221">
        <v>58</v>
      </c>
      <c r="BA221">
        <v>120</v>
      </c>
      <c r="BB221">
        <v>2</v>
      </c>
    </row>
    <row r="222" spans="1:54" x14ac:dyDescent="0.25">
      <c r="A222" t="s">
        <v>627</v>
      </c>
      <c r="B222">
        <v>260</v>
      </c>
      <c r="C222" t="s">
        <v>48</v>
      </c>
      <c r="D222">
        <v>1</v>
      </c>
      <c r="F222">
        <v>1</v>
      </c>
      <c r="G222" t="s">
        <v>129</v>
      </c>
      <c r="H222" t="s">
        <v>84</v>
      </c>
      <c r="I222" t="s">
        <v>130</v>
      </c>
      <c r="K222" t="s">
        <v>43</v>
      </c>
      <c r="L222">
        <v>2</v>
      </c>
      <c r="N222">
        <v>3</v>
      </c>
      <c r="O222" t="s">
        <v>73</v>
      </c>
      <c r="S222" t="s">
        <v>38</v>
      </c>
      <c r="T222">
        <v>2</v>
      </c>
      <c r="U222">
        <v>1</v>
      </c>
      <c r="V222">
        <v>1</v>
      </c>
      <c r="W222" t="s">
        <v>155</v>
      </c>
      <c r="X222" t="s">
        <v>40</v>
      </c>
      <c r="Y222" t="s">
        <v>156</v>
      </c>
      <c r="AA222" t="s">
        <v>56</v>
      </c>
      <c r="AB222">
        <v>2</v>
      </c>
      <c r="AD222">
        <v>1</v>
      </c>
      <c r="AE222" t="s">
        <v>123</v>
      </c>
      <c r="AF222" t="s">
        <v>124</v>
      </c>
      <c r="AI222" t="s">
        <v>45</v>
      </c>
      <c r="AJ222">
        <v>1</v>
      </c>
      <c r="AL222">
        <v>2</v>
      </c>
      <c r="AM222" t="s">
        <v>86</v>
      </c>
      <c r="AN222" t="s">
        <v>144</v>
      </c>
      <c r="AQ222" t="s">
        <v>63</v>
      </c>
      <c r="AR222">
        <v>1</v>
      </c>
      <c r="AT222">
        <v>1</v>
      </c>
      <c r="AU222" t="s">
        <v>72</v>
      </c>
      <c r="AY222">
        <v>12</v>
      </c>
      <c r="AZ222">
        <v>71</v>
      </c>
      <c r="BA222">
        <v>120</v>
      </c>
      <c r="BB222">
        <v>2</v>
      </c>
    </row>
    <row r="223" spans="1:54" x14ac:dyDescent="0.25">
      <c r="A223" t="s">
        <v>628</v>
      </c>
      <c r="B223">
        <v>197</v>
      </c>
      <c r="C223" t="s">
        <v>48</v>
      </c>
      <c r="D223">
        <v>1</v>
      </c>
      <c r="F223">
        <v>2</v>
      </c>
      <c r="G223" t="s">
        <v>129</v>
      </c>
      <c r="H223" t="s">
        <v>84</v>
      </c>
      <c r="I223" t="s">
        <v>51</v>
      </c>
      <c r="K223" t="s">
        <v>33</v>
      </c>
      <c r="L223">
        <v>2</v>
      </c>
      <c r="N223">
        <v>3</v>
      </c>
      <c r="O223" t="s">
        <v>34</v>
      </c>
      <c r="P223" t="s">
        <v>66</v>
      </c>
      <c r="Q223" t="s">
        <v>36</v>
      </c>
      <c r="S223" t="s">
        <v>63</v>
      </c>
      <c r="T223">
        <v>1</v>
      </c>
      <c r="V223">
        <v>1</v>
      </c>
      <c r="W223" t="s">
        <v>103</v>
      </c>
      <c r="AA223" t="s">
        <v>53</v>
      </c>
      <c r="AB223">
        <v>1</v>
      </c>
      <c r="AC223">
        <v>3</v>
      </c>
      <c r="AD223">
        <v>2</v>
      </c>
      <c r="AE223" t="s">
        <v>54</v>
      </c>
      <c r="AF223" t="s">
        <v>83</v>
      </c>
      <c r="AG223" t="s">
        <v>105</v>
      </c>
      <c r="AI223" t="s">
        <v>45</v>
      </c>
      <c r="AJ223">
        <v>2</v>
      </c>
      <c r="AL223">
        <v>1</v>
      </c>
      <c r="AM223" t="s">
        <v>47</v>
      </c>
      <c r="AQ223" t="s">
        <v>38</v>
      </c>
      <c r="AR223">
        <v>2</v>
      </c>
      <c r="AS223">
        <v>3</v>
      </c>
      <c r="AT223">
        <v>2</v>
      </c>
      <c r="AU223" t="s">
        <v>67</v>
      </c>
      <c r="AV223" t="s">
        <v>96</v>
      </c>
      <c r="AY223">
        <v>19</v>
      </c>
      <c r="AZ223">
        <v>81</v>
      </c>
      <c r="BA223">
        <v>120</v>
      </c>
      <c r="BB223">
        <v>2</v>
      </c>
    </row>
    <row r="224" spans="1:54" x14ac:dyDescent="0.25">
      <c r="A224" t="s">
        <v>629</v>
      </c>
      <c r="B224">
        <v>261</v>
      </c>
      <c r="C224" t="s">
        <v>56</v>
      </c>
      <c r="D224">
        <v>1</v>
      </c>
      <c r="F224">
        <v>1</v>
      </c>
      <c r="G224" t="s">
        <v>123</v>
      </c>
      <c r="H224" t="s">
        <v>124</v>
      </c>
      <c r="I224" t="s">
        <v>87</v>
      </c>
      <c r="K224" t="s">
        <v>45</v>
      </c>
      <c r="L224">
        <v>3</v>
      </c>
      <c r="N224">
        <v>2</v>
      </c>
      <c r="O224" t="s">
        <v>143</v>
      </c>
      <c r="S224" t="s">
        <v>63</v>
      </c>
      <c r="T224">
        <v>1</v>
      </c>
      <c r="V224">
        <v>1</v>
      </c>
      <c r="W224" t="s">
        <v>148</v>
      </c>
      <c r="AA224" t="s">
        <v>33</v>
      </c>
      <c r="AB224">
        <v>2</v>
      </c>
      <c r="AD224">
        <v>3</v>
      </c>
      <c r="AE224" t="s">
        <v>46</v>
      </c>
      <c r="AF224" t="s">
        <v>133</v>
      </c>
      <c r="AI224" t="s">
        <v>43</v>
      </c>
      <c r="AJ224">
        <v>1</v>
      </c>
      <c r="AL224">
        <v>1</v>
      </c>
      <c r="AM224" t="s">
        <v>73</v>
      </c>
      <c r="AN224" t="s">
        <v>99</v>
      </c>
      <c r="AO224" t="s">
        <v>100</v>
      </c>
      <c r="AQ224" t="s">
        <v>38</v>
      </c>
      <c r="AR224">
        <v>1</v>
      </c>
      <c r="AS224">
        <v>1</v>
      </c>
      <c r="AT224">
        <v>1</v>
      </c>
      <c r="AU224" t="s">
        <v>39</v>
      </c>
      <c r="AY224">
        <v>12</v>
      </c>
      <c r="AZ224">
        <v>44</v>
      </c>
      <c r="BA224">
        <v>120</v>
      </c>
      <c r="BB224">
        <v>2</v>
      </c>
    </row>
    <row r="225" spans="1:54" x14ac:dyDescent="0.25">
      <c r="A225" t="s">
        <v>630</v>
      </c>
      <c r="B225">
        <v>262</v>
      </c>
      <c r="C225" t="s">
        <v>56</v>
      </c>
      <c r="D225">
        <v>2</v>
      </c>
      <c r="F225">
        <v>1</v>
      </c>
      <c r="G225" t="s">
        <v>123</v>
      </c>
      <c r="K225" t="s">
        <v>45</v>
      </c>
      <c r="L225">
        <v>3</v>
      </c>
      <c r="N225">
        <v>1</v>
      </c>
      <c r="O225" t="s">
        <v>47</v>
      </c>
      <c r="S225" t="s">
        <v>38</v>
      </c>
      <c r="T225">
        <v>1</v>
      </c>
      <c r="U225">
        <v>1</v>
      </c>
      <c r="V225">
        <v>1</v>
      </c>
      <c r="W225" t="s">
        <v>67</v>
      </c>
      <c r="X225" t="s">
        <v>70</v>
      </c>
      <c r="Y225" t="s">
        <v>41</v>
      </c>
      <c r="AA225" t="s">
        <v>48</v>
      </c>
      <c r="AB225">
        <v>1</v>
      </c>
      <c r="AD225">
        <v>2</v>
      </c>
      <c r="AE225" t="s">
        <v>129</v>
      </c>
      <c r="AI225" t="s">
        <v>33</v>
      </c>
      <c r="AJ225">
        <v>3</v>
      </c>
      <c r="AL225">
        <v>1</v>
      </c>
      <c r="AM225" t="s">
        <v>46</v>
      </c>
      <c r="AN225" t="s">
        <v>35</v>
      </c>
      <c r="AO225" t="s">
        <v>134</v>
      </c>
      <c r="AQ225" t="s">
        <v>43</v>
      </c>
      <c r="AR225">
        <v>2</v>
      </c>
      <c r="AT225">
        <v>1</v>
      </c>
      <c r="AU225" t="s">
        <v>138</v>
      </c>
      <c r="AY225">
        <v>11</v>
      </c>
      <c r="AZ225">
        <v>42</v>
      </c>
      <c r="BA225">
        <v>120</v>
      </c>
      <c r="BB225">
        <v>2</v>
      </c>
    </row>
    <row r="226" spans="1:54" x14ac:dyDescent="0.25">
      <c r="A226" t="s">
        <v>631</v>
      </c>
      <c r="B226">
        <v>198</v>
      </c>
      <c r="C226" t="s">
        <v>53</v>
      </c>
      <c r="D226">
        <v>3</v>
      </c>
      <c r="E226">
        <v>1</v>
      </c>
      <c r="F226">
        <v>1</v>
      </c>
      <c r="G226" t="s">
        <v>114</v>
      </c>
      <c r="H226" t="s">
        <v>55</v>
      </c>
      <c r="I226" t="s">
        <v>105</v>
      </c>
      <c r="K226" t="s">
        <v>45</v>
      </c>
      <c r="L226">
        <v>2</v>
      </c>
      <c r="N226">
        <v>1</v>
      </c>
      <c r="O226" t="s">
        <v>86</v>
      </c>
      <c r="P226" t="s">
        <v>144</v>
      </c>
      <c r="Q226" t="s">
        <v>102</v>
      </c>
      <c r="R226" t="s">
        <v>94</v>
      </c>
      <c r="S226" t="s">
        <v>38</v>
      </c>
      <c r="T226">
        <v>3</v>
      </c>
      <c r="U226">
        <v>1</v>
      </c>
      <c r="V226">
        <v>2</v>
      </c>
      <c r="W226" t="s">
        <v>39</v>
      </c>
      <c r="X226" t="s">
        <v>96</v>
      </c>
      <c r="Y226" t="s">
        <v>41</v>
      </c>
      <c r="Z226" t="s">
        <v>42</v>
      </c>
      <c r="AA226" t="s">
        <v>48</v>
      </c>
      <c r="AB226">
        <v>1</v>
      </c>
      <c r="AD226">
        <v>1</v>
      </c>
      <c r="AE226" t="s">
        <v>49</v>
      </c>
      <c r="AI226" t="s">
        <v>43</v>
      </c>
      <c r="AJ226">
        <v>2</v>
      </c>
      <c r="AL226">
        <v>1</v>
      </c>
      <c r="AM226" t="s">
        <v>44</v>
      </c>
      <c r="AN226" t="s">
        <v>74</v>
      </c>
      <c r="AQ226" t="s">
        <v>63</v>
      </c>
      <c r="AR226">
        <v>2</v>
      </c>
      <c r="AT226">
        <v>2</v>
      </c>
      <c r="AU226" t="s">
        <v>103</v>
      </c>
      <c r="AV226" t="s">
        <v>149</v>
      </c>
      <c r="AW226" t="s">
        <v>104</v>
      </c>
      <c r="AX226" t="s">
        <v>153</v>
      </c>
      <c r="AY226">
        <v>21</v>
      </c>
      <c r="AZ226">
        <v>93</v>
      </c>
      <c r="BA226">
        <v>120</v>
      </c>
      <c r="BB226">
        <v>2</v>
      </c>
    </row>
    <row r="227" spans="1:54" x14ac:dyDescent="0.25">
      <c r="A227" t="s">
        <v>632</v>
      </c>
      <c r="B227">
        <v>263</v>
      </c>
      <c r="C227" t="s">
        <v>56</v>
      </c>
      <c r="D227">
        <v>3</v>
      </c>
      <c r="F227">
        <v>1</v>
      </c>
      <c r="G227" t="s">
        <v>68</v>
      </c>
      <c r="H227" t="s">
        <v>124</v>
      </c>
      <c r="I227" t="s">
        <v>87</v>
      </c>
      <c r="J227" t="s">
        <v>128</v>
      </c>
      <c r="K227" t="s">
        <v>45</v>
      </c>
      <c r="L227">
        <v>2</v>
      </c>
      <c r="N227">
        <v>2</v>
      </c>
      <c r="O227" t="s">
        <v>143</v>
      </c>
      <c r="P227" t="s">
        <v>144</v>
      </c>
      <c r="S227" t="s">
        <v>38</v>
      </c>
      <c r="T227">
        <v>2</v>
      </c>
      <c r="U227">
        <v>1</v>
      </c>
      <c r="V227">
        <v>2</v>
      </c>
      <c r="W227" t="s">
        <v>67</v>
      </c>
      <c r="X227" t="s">
        <v>70</v>
      </c>
      <c r="AA227" t="s">
        <v>48</v>
      </c>
      <c r="AB227">
        <v>1</v>
      </c>
      <c r="AD227">
        <v>1</v>
      </c>
      <c r="AE227" t="s">
        <v>129</v>
      </c>
      <c r="AF227" t="s">
        <v>84</v>
      </c>
      <c r="AG227" t="s">
        <v>130</v>
      </c>
      <c r="AI227" t="s">
        <v>33</v>
      </c>
      <c r="AJ227">
        <v>2</v>
      </c>
      <c r="AL227">
        <v>1</v>
      </c>
      <c r="AM227" t="s">
        <v>34</v>
      </c>
      <c r="AQ227" t="s">
        <v>63</v>
      </c>
      <c r="AR227">
        <v>1</v>
      </c>
      <c r="AT227">
        <v>1</v>
      </c>
      <c r="AU227" t="s">
        <v>72</v>
      </c>
      <c r="AV227" t="s">
        <v>149</v>
      </c>
      <c r="AW227" t="s">
        <v>151</v>
      </c>
      <c r="AX227" t="s">
        <v>153</v>
      </c>
      <c r="AY227">
        <v>17</v>
      </c>
      <c r="AZ227">
        <v>62</v>
      </c>
      <c r="BA227">
        <v>120</v>
      </c>
      <c r="BB227">
        <v>2</v>
      </c>
    </row>
    <row r="228" spans="1:54" x14ac:dyDescent="0.25">
      <c r="A228" t="s">
        <v>633</v>
      </c>
      <c r="B228">
        <v>199</v>
      </c>
      <c r="C228" t="s">
        <v>53</v>
      </c>
      <c r="D228">
        <v>1</v>
      </c>
      <c r="E228">
        <v>1</v>
      </c>
      <c r="F228">
        <v>1</v>
      </c>
      <c r="G228" t="s">
        <v>54</v>
      </c>
      <c r="H228" t="s">
        <v>55</v>
      </c>
      <c r="K228" t="s">
        <v>45</v>
      </c>
      <c r="L228">
        <v>3</v>
      </c>
      <c r="N228">
        <v>2</v>
      </c>
      <c r="O228" t="s">
        <v>47</v>
      </c>
      <c r="P228" t="s">
        <v>144</v>
      </c>
      <c r="Q228" t="s">
        <v>93</v>
      </c>
      <c r="R228" t="s">
        <v>146</v>
      </c>
      <c r="S228" t="s">
        <v>38</v>
      </c>
      <c r="T228">
        <v>1</v>
      </c>
      <c r="U228">
        <v>3</v>
      </c>
      <c r="V228">
        <v>2</v>
      </c>
      <c r="W228" t="s">
        <v>155</v>
      </c>
      <c r="X228" t="s">
        <v>70</v>
      </c>
      <c r="AA228" t="s">
        <v>33</v>
      </c>
      <c r="AB228">
        <v>1</v>
      </c>
      <c r="AD228">
        <v>2</v>
      </c>
      <c r="AE228" t="s">
        <v>65</v>
      </c>
      <c r="AF228" t="s">
        <v>66</v>
      </c>
      <c r="AI228" t="s">
        <v>43</v>
      </c>
      <c r="AJ228">
        <v>2</v>
      </c>
      <c r="AL228">
        <v>1</v>
      </c>
      <c r="AM228" t="s">
        <v>73</v>
      </c>
      <c r="AN228" t="s">
        <v>139</v>
      </c>
      <c r="AO228" t="s">
        <v>75</v>
      </c>
      <c r="AQ228" t="s">
        <v>63</v>
      </c>
      <c r="AR228">
        <v>1</v>
      </c>
      <c r="AT228">
        <v>1</v>
      </c>
      <c r="AU228" t="s">
        <v>148</v>
      </c>
      <c r="AV228" t="s">
        <v>91</v>
      </c>
      <c r="AW228" t="s">
        <v>104</v>
      </c>
      <c r="AY228">
        <v>18</v>
      </c>
      <c r="AZ228">
        <v>83</v>
      </c>
      <c r="BA228">
        <v>120</v>
      </c>
      <c r="BB228">
        <v>2</v>
      </c>
    </row>
    <row r="229" spans="1:54" x14ac:dyDescent="0.25">
      <c r="A229" t="s">
        <v>634</v>
      </c>
      <c r="B229">
        <v>200</v>
      </c>
      <c r="C229" t="s">
        <v>53</v>
      </c>
      <c r="D229">
        <v>3</v>
      </c>
      <c r="E229">
        <v>3</v>
      </c>
      <c r="F229">
        <v>3</v>
      </c>
      <c r="G229" t="s">
        <v>54</v>
      </c>
      <c r="H229" t="s">
        <v>83</v>
      </c>
      <c r="I229" t="s">
        <v>117</v>
      </c>
      <c r="J229" t="s">
        <v>98</v>
      </c>
      <c r="K229" t="s">
        <v>63</v>
      </c>
      <c r="L229">
        <v>1</v>
      </c>
      <c r="N229">
        <v>1</v>
      </c>
      <c r="O229" t="s">
        <v>148</v>
      </c>
      <c r="P229" t="s">
        <v>149</v>
      </c>
      <c r="S229" t="s">
        <v>38</v>
      </c>
      <c r="T229">
        <v>1</v>
      </c>
      <c r="U229">
        <v>2</v>
      </c>
      <c r="V229">
        <v>1</v>
      </c>
      <c r="W229" t="s">
        <v>39</v>
      </c>
      <c r="X229" t="s">
        <v>40</v>
      </c>
      <c r="AA229" t="s">
        <v>56</v>
      </c>
      <c r="AB229">
        <v>3</v>
      </c>
      <c r="AD229">
        <v>1</v>
      </c>
      <c r="AE229" t="s">
        <v>57</v>
      </c>
      <c r="AF229" t="s">
        <v>69</v>
      </c>
      <c r="AI229" t="s">
        <v>48</v>
      </c>
      <c r="AJ229">
        <v>3</v>
      </c>
      <c r="AL229">
        <v>3</v>
      </c>
      <c r="AM229" t="s">
        <v>49</v>
      </c>
      <c r="AN229" t="s">
        <v>71</v>
      </c>
      <c r="AO229" t="s">
        <v>130</v>
      </c>
      <c r="AP229" t="s">
        <v>52</v>
      </c>
      <c r="AQ229" t="s">
        <v>33</v>
      </c>
      <c r="AR229">
        <v>2</v>
      </c>
      <c r="AT229">
        <v>1</v>
      </c>
      <c r="AU229" t="s">
        <v>34</v>
      </c>
      <c r="AY229">
        <v>23</v>
      </c>
      <c r="AZ229">
        <v>85</v>
      </c>
      <c r="BA229">
        <v>120</v>
      </c>
      <c r="BB229">
        <v>2</v>
      </c>
    </row>
    <row r="230" spans="1:54" x14ac:dyDescent="0.25">
      <c r="A230" t="s">
        <v>635</v>
      </c>
      <c r="B230">
        <v>264</v>
      </c>
      <c r="C230" t="s">
        <v>48</v>
      </c>
      <c r="D230">
        <v>3</v>
      </c>
      <c r="F230">
        <v>3</v>
      </c>
      <c r="G230" t="s">
        <v>89</v>
      </c>
      <c r="H230" t="s">
        <v>84</v>
      </c>
      <c r="I230" t="s">
        <v>90</v>
      </c>
      <c r="J230" t="s">
        <v>131</v>
      </c>
      <c r="K230" t="s">
        <v>43</v>
      </c>
      <c r="L230">
        <v>2</v>
      </c>
      <c r="N230">
        <v>1</v>
      </c>
      <c r="O230" t="s">
        <v>44</v>
      </c>
      <c r="P230" t="s">
        <v>99</v>
      </c>
      <c r="Q230" t="s">
        <v>75</v>
      </c>
      <c r="R230" t="s">
        <v>141</v>
      </c>
      <c r="S230" t="s">
        <v>63</v>
      </c>
      <c r="T230">
        <v>1</v>
      </c>
      <c r="V230">
        <v>2</v>
      </c>
      <c r="W230" t="s">
        <v>103</v>
      </c>
      <c r="X230" t="s">
        <v>91</v>
      </c>
      <c r="AA230" t="s">
        <v>56</v>
      </c>
      <c r="AB230">
        <v>3</v>
      </c>
      <c r="AD230">
        <v>1</v>
      </c>
      <c r="AE230" t="s">
        <v>68</v>
      </c>
      <c r="AF230" t="s">
        <v>124</v>
      </c>
      <c r="AG230" t="s">
        <v>126</v>
      </c>
      <c r="AI230" t="s">
        <v>45</v>
      </c>
      <c r="AJ230">
        <v>3</v>
      </c>
      <c r="AL230">
        <v>3</v>
      </c>
      <c r="AM230" t="s">
        <v>47</v>
      </c>
      <c r="AN230" t="s">
        <v>76</v>
      </c>
      <c r="AO230" t="s">
        <v>102</v>
      </c>
      <c r="AP230" t="s">
        <v>147</v>
      </c>
      <c r="AQ230" t="s">
        <v>38</v>
      </c>
      <c r="AR230">
        <v>2</v>
      </c>
      <c r="AS230">
        <v>1</v>
      </c>
      <c r="AT230">
        <v>1</v>
      </c>
      <c r="AU230" t="s">
        <v>39</v>
      </c>
      <c r="AY230">
        <v>29</v>
      </c>
      <c r="AZ230">
        <v>146</v>
      </c>
      <c r="BA230">
        <v>120</v>
      </c>
      <c r="BB230">
        <v>2</v>
      </c>
    </row>
    <row r="231" spans="1:54" x14ac:dyDescent="0.25">
      <c r="A231" t="s">
        <v>636</v>
      </c>
      <c r="B231">
        <v>265</v>
      </c>
      <c r="C231" t="s">
        <v>33</v>
      </c>
      <c r="D231">
        <v>1</v>
      </c>
      <c r="F231">
        <v>1</v>
      </c>
      <c r="G231" t="s">
        <v>34</v>
      </c>
      <c r="K231" t="s">
        <v>43</v>
      </c>
      <c r="L231">
        <v>3</v>
      </c>
      <c r="N231">
        <v>1</v>
      </c>
      <c r="O231" t="s">
        <v>73</v>
      </c>
      <c r="P231" t="s">
        <v>139</v>
      </c>
      <c r="Q231" t="s">
        <v>75</v>
      </c>
      <c r="R231" t="s">
        <v>141</v>
      </c>
      <c r="S231" t="s">
        <v>63</v>
      </c>
      <c r="T231">
        <v>1</v>
      </c>
      <c r="V231">
        <v>1</v>
      </c>
      <c r="W231" t="s">
        <v>148</v>
      </c>
      <c r="X231" t="s">
        <v>95</v>
      </c>
      <c r="Y231" t="s">
        <v>104</v>
      </c>
      <c r="Z231" t="s">
        <v>153</v>
      </c>
      <c r="AA231" t="s">
        <v>56</v>
      </c>
      <c r="AB231">
        <v>2</v>
      </c>
      <c r="AD231">
        <v>2</v>
      </c>
      <c r="AE231" t="s">
        <v>68</v>
      </c>
      <c r="AF231" t="s">
        <v>69</v>
      </c>
      <c r="AG231" t="s">
        <v>87</v>
      </c>
      <c r="AI231" t="s">
        <v>45</v>
      </c>
      <c r="AJ231">
        <v>1</v>
      </c>
      <c r="AL231">
        <v>1</v>
      </c>
      <c r="AM231" t="s">
        <v>143</v>
      </c>
      <c r="AQ231" t="s">
        <v>38</v>
      </c>
      <c r="AR231">
        <v>2</v>
      </c>
      <c r="AS231">
        <v>1</v>
      </c>
      <c r="AT231">
        <v>1</v>
      </c>
      <c r="AU231" t="s">
        <v>39</v>
      </c>
      <c r="AV231" t="s">
        <v>70</v>
      </c>
      <c r="AY231">
        <v>14</v>
      </c>
      <c r="AZ231">
        <v>60</v>
      </c>
      <c r="BA231">
        <v>120</v>
      </c>
      <c r="BB231">
        <v>2</v>
      </c>
    </row>
    <row r="232" spans="1:54" x14ac:dyDescent="0.25">
      <c r="A232" t="s">
        <v>637</v>
      </c>
      <c r="B232">
        <v>201</v>
      </c>
      <c r="C232" t="s">
        <v>53</v>
      </c>
      <c r="D232">
        <v>3</v>
      </c>
      <c r="E232">
        <v>1</v>
      </c>
      <c r="F232">
        <v>3</v>
      </c>
      <c r="G232" t="s">
        <v>54</v>
      </c>
      <c r="H232" t="s">
        <v>55</v>
      </c>
      <c r="I232" t="s">
        <v>117</v>
      </c>
      <c r="J232" t="s">
        <v>98</v>
      </c>
      <c r="K232" t="s">
        <v>63</v>
      </c>
      <c r="L232">
        <v>2</v>
      </c>
      <c r="N232">
        <v>1</v>
      </c>
      <c r="O232" t="s">
        <v>148</v>
      </c>
      <c r="P232" t="s">
        <v>95</v>
      </c>
      <c r="Q232" t="s">
        <v>104</v>
      </c>
      <c r="S232" t="s">
        <v>38</v>
      </c>
      <c r="T232">
        <v>2</v>
      </c>
      <c r="U232">
        <v>2</v>
      </c>
      <c r="V232">
        <v>1</v>
      </c>
      <c r="W232" t="s">
        <v>39</v>
      </c>
      <c r="X232" t="s">
        <v>40</v>
      </c>
      <c r="Y232" t="s">
        <v>156</v>
      </c>
      <c r="Z232" t="s">
        <v>158</v>
      </c>
      <c r="AA232" t="s">
        <v>56</v>
      </c>
      <c r="AB232">
        <v>3</v>
      </c>
      <c r="AD232">
        <v>3</v>
      </c>
      <c r="AE232" t="s">
        <v>57</v>
      </c>
      <c r="AF232" t="s">
        <v>124</v>
      </c>
      <c r="AG232" t="s">
        <v>85</v>
      </c>
      <c r="AH232" t="s">
        <v>88</v>
      </c>
      <c r="AI232" t="s">
        <v>48</v>
      </c>
      <c r="AJ232">
        <v>1</v>
      </c>
      <c r="AL232">
        <v>1</v>
      </c>
      <c r="AM232" t="s">
        <v>49</v>
      </c>
      <c r="AN232" t="s">
        <v>84</v>
      </c>
      <c r="AQ232" t="s">
        <v>43</v>
      </c>
      <c r="AR232">
        <v>1</v>
      </c>
      <c r="AT232">
        <v>1</v>
      </c>
      <c r="AU232" t="s">
        <v>73</v>
      </c>
      <c r="AV232" t="s">
        <v>99</v>
      </c>
      <c r="AW232" t="s">
        <v>100</v>
      </c>
      <c r="AY232">
        <v>25</v>
      </c>
      <c r="AZ232">
        <v>94</v>
      </c>
      <c r="BA232">
        <v>120</v>
      </c>
      <c r="BB232">
        <v>2</v>
      </c>
    </row>
    <row r="233" spans="1:54" x14ac:dyDescent="0.25">
      <c r="A233" t="s">
        <v>638</v>
      </c>
      <c r="B233">
        <v>266</v>
      </c>
      <c r="C233" t="s">
        <v>56</v>
      </c>
      <c r="D233">
        <v>1</v>
      </c>
      <c r="F233">
        <v>2</v>
      </c>
      <c r="G233" t="s">
        <v>123</v>
      </c>
      <c r="H233" t="s">
        <v>69</v>
      </c>
      <c r="I233" t="s">
        <v>87</v>
      </c>
      <c r="K233" t="s">
        <v>63</v>
      </c>
      <c r="L233">
        <v>2</v>
      </c>
      <c r="N233">
        <v>1</v>
      </c>
      <c r="O233" t="s">
        <v>148</v>
      </c>
      <c r="P233" t="s">
        <v>149</v>
      </c>
      <c r="S233" t="s">
        <v>38</v>
      </c>
      <c r="T233">
        <v>1</v>
      </c>
      <c r="U233">
        <v>2</v>
      </c>
      <c r="V233">
        <v>2</v>
      </c>
      <c r="W233" t="s">
        <v>39</v>
      </c>
      <c r="X233" t="s">
        <v>70</v>
      </c>
      <c r="Y233" t="s">
        <v>41</v>
      </c>
      <c r="AA233" t="s">
        <v>48</v>
      </c>
      <c r="AB233">
        <v>3</v>
      </c>
      <c r="AD233">
        <v>1</v>
      </c>
      <c r="AE233" t="s">
        <v>49</v>
      </c>
      <c r="AF233" t="s">
        <v>50</v>
      </c>
      <c r="AI233" t="s">
        <v>33</v>
      </c>
      <c r="AJ233">
        <v>3</v>
      </c>
      <c r="AL233">
        <v>1</v>
      </c>
      <c r="AM233" t="s">
        <v>46</v>
      </c>
      <c r="AN233" t="s">
        <v>35</v>
      </c>
      <c r="AO233" t="s">
        <v>135</v>
      </c>
      <c r="AQ233" t="s">
        <v>43</v>
      </c>
      <c r="AR233">
        <v>1</v>
      </c>
      <c r="AT233">
        <v>1</v>
      </c>
      <c r="AU233" t="s">
        <v>138</v>
      </c>
      <c r="AY233">
        <v>16</v>
      </c>
      <c r="AZ233">
        <v>51</v>
      </c>
      <c r="BA233">
        <v>120</v>
      </c>
      <c r="BB233">
        <v>2</v>
      </c>
    </row>
    <row r="234" spans="1:54" x14ac:dyDescent="0.25">
      <c r="A234" t="s">
        <v>639</v>
      </c>
      <c r="B234">
        <v>202</v>
      </c>
      <c r="C234" t="s">
        <v>53</v>
      </c>
      <c r="D234">
        <v>3</v>
      </c>
      <c r="E234">
        <v>1</v>
      </c>
      <c r="F234">
        <v>3</v>
      </c>
      <c r="G234" t="s">
        <v>54</v>
      </c>
      <c r="H234" t="s">
        <v>83</v>
      </c>
      <c r="K234" t="s">
        <v>63</v>
      </c>
      <c r="L234">
        <v>2</v>
      </c>
      <c r="N234">
        <v>2</v>
      </c>
      <c r="O234" t="s">
        <v>103</v>
      </c>
      <c r="P234" t="s">
        <v>149</v>
      </c>
      <c r="S234" t="s">
        <v>38</v>
      </c>
      <c r="T234">
        <v>2</v>
      </c>
      <c r="U234">
        <v>1</v>
      </c>
      <c r="V234">
        <v>1</v>
      </c>
      <c r="W234" t="s">
        <v>39</v>
      </c>
      <c r="X234" t="s">
        <v>40</v>
      </c>
      <c r="Y234" t="s">
        <v>41</v>
      </c>
      <c r="Z234" t="s">
        <v>159</v>
      </c>
      <c r="AA234" t="s">
        <v>56</v>
      </c>
      <c r="AB234">
        <v>2</v>
      </c>
      <c r="AD234">
        <v>1</v>
      </c>
      <c r="AE234" t="s">
        <v>57</v>
      </c>
      <c r="AF234" t="s">
        <v>125</v>
      </c>
      <c r="AG234" t="s">
        <v>85</v>
      </c>
      <c r="AH234" t="s">
        <v>88</v>
      </c>
      <c r="AI234" t="s">
        <v>48</v>
      </c>
      <c r="AJ234">
        <v>1</v>
      </c>
      <c r="AL234">
        <v>1</v>
      </c>
      <c r="AM234" t="s">
        <v>49</v>
      </c>
      <c r="AN234" t="s">
        <v>84</v>
      </c>
      <c r="AQ234" t="s">
        <v>45</v>
      </c>
      <c r="AR234">
        <v>3</v>
      </c>
      <c r="AT234">
        <v>1</v>
      </c>
      <c r="AU234" t="s">
        <v>47</v>
      </c>
      <c r="AV234" t="s">
        <v>76</v>
      </c>
      <c r="AW234" t="s">
        <v>93</v>
      </c>
      <c r="AY234">
        <v>21</v>
      </c>
      <c r="AZ234">
        <v>59</v>
      </c>
      <c r="BA234">
        <v>120</v>
      </c>
      <c r="BB234">
        <v>2</v>
      </c>
    </row>
    <row r="235" spans="1:54" x14ac:dyDescent="0.25">
      <c r="A235" t="s">
        <v>640</v>
      </c>
      <c r="B235">
        <v>203</v>
      </c>
      <c r="C235" t="s">
        <v>56</v>
      </c>
      <c r="D235">
        <v>3</v>
      </c>
      <c r="F235">
        <v>1</v>
      </c>
      <c r="G235" t="s">
        <v>57</v>
      </c>
      <c r="H235" t="s">
        <v>69</v>
      </c>
      <c r="I235" t="s">
        <v>87</v>
      </c>
      <c r="K235" t="s">
        <v>33</v>
      </c>
      <c r="L235">
        <v>3</v>
      </c>
      <c r="N235">
        <v>2</v>
      </c>
      <c r="O235" t="s">
        <v>65</v>
      </c>
      <c r="P235" t="s">
        <v>66</v>
      </c>
      <c r="S235" t="s">
        <v>43</v>
      </c>
      <c r="T235">
        <v>1</v>
      </c>
      <c r="V235">
        <v>1</v>
      </c>
      <c r="W235" t="s">
        <v>73</v>
      </c>
      <c r="X235" t="s">
        <v>99</v>
      </c>
      <c r="AA235" t="s">
        <v>53</v>
      </c>
      <c r="AB235">
        <v>1</v>
      </c>
      <c r="AC235">
        <v>3</v>
      </c>
      <c r="AD235">
        <v>3</v>
      </c>
      <c r="AE235" t="s">
        <v>114</v>
      </c>
      <c r="AF235" t="s">
        <v>83</v>
      </c>
      <c r="AG235" t="s">
        <v>105</v>
      </c>
      <c r="AH235" t="s">
        <v>98</v>
      </c>
      <c r="AI235" t="s">
        <v>63</v>
      </c>
      <c r="AJ235">
        <v>1</v>
      </c>
      <c r="AL235">
        <v>1</v>
      </c>
      <c r="AM235" t="s">
        <v>148</v>
      </c>
      <c r="AN235" t="s">
        <v>95</v>
      </c>
      <c r="AQ235" t="s">
        <v>38</v>
      </c>
      <c r="AR235">
        <v>1</v>
      </c>
      <c r="AS235">
        <v>1</v>
      </c>
      <c r="AT235">
        <v>2</v>
      </c>
      <c r="AU235" t="s">
        <v>39</v>
      </c>
      <c r="AY235">
        <v>18</v>
      </c>
      <c r="AZ235">
        <v>73</v>
      </c>
      <c r="BA235">
        <v>120</v>
      </c>
      <c r="BB235">
        <v>2</v>
      </c>
    </row>
    <row r="236" spans="1:54" x14ac:dyDescent="0.25">
      <c r="A236" t="s">
        <v>641</v>
      </c>
      <c r="B236">
        <v>267</v>
      </c>
      <c r="C236" t="s">
        <v>56</v>
      </c>
      <c r="D236">
        <v>1</v>
      </c>
      <c r="F236">
        <v>1</v>
      </c>
      <c r="G236" t="s">
        <v>123</v>
      </c>
      <c r="K236" t="s">
        <v>63</v>
      </c>
      <c r="L236">
        <v>2</v>
      </c>
      <c r="N236">
        <v>2</v>
      </c>
      <c r="O236" t="s">
        <v>148</v>
      </c>
      <c r="P236" t="s">
        <v>149</v>
      </c>
      <c r="Q236" t="s">
        <v>150</v>
      </c>
      <c r="S236" t="s">
        <v>38</v>
      </c>
      <c r="T236">
        <v>2</v>
      </c>
      <c r="U236">
        <v>2</v>
      </c>
      <c r="V236">
        <v>3</v>
      </c>
      <c r="W236" t="s">
        <v>39</v>
      </c>
      <c r="X236" t="s">
        <v>96</v>
      </c>
      <c r="Y236" t="s">
        <v>156</v>
      </c>
      <c r="Z236" t="s">
        <v>158</v>
      </c>
      <c r="AA236" t="s">
        <v>48</v>
      </c>
      <c r="AB236">
        <v>2</v>
      </c>
      <c r="AD236">
        <v>1</v>
      </c>
      <c r="AE236" t="s">
        <v>49</v>
      </c>
      <c r="AI236" t="s">
        <v>33</v>
      </c>
      <c r="AJ236">
        <v>1</v>
      </c>
      <c r="AL236">
        <v>1</v>
      </c>
      <c r="AM236" t="s">
        <v>65</v>
      </c>
      <c r="AN236" t="s">
        <v>66</v>
      </c>
      <c r="AO236" t="s">
        <v>36</v>
      </c>
      <c r="AQ236" t="s">
        <v>45</v>
      </c>
      <c r="AR236">
        <v>3</v>
      </c>
      <c r="AT236">
        <v>3</v>
      </c>
      <c r="AU236" t="s">
        <v>86</v>
      </c>
      <c r="AV236" t="s">
        <v>76</v>
      </c>
      <c r="AW236" t="s">
        <v>93</v>
      </c>
      <c r="AX236" t="s">
        <v>147</v>
      </c>
      <c r="AY236">
        <v>24</v>
      </c>
      <c r="AZ236">
        <v>129</v>
      </c>
      <c r="BA236">
        <v>120</v>
      </c>
      <c r="BB236">
        <v>2</v>
      </c>
    </row>
    <row r="237" spans="1:54" x14ac:dyDescent="0.25">
      <c r="A237" t="s">
        <v>642</v>
      </c>
      <c r="B237">
        <v>204</v>
      </c>
      <c r="C237" t="s">
        <v>56</v>
      </c>
      <c r="D237">
        <v>2</v>
      </c>
      <c r="F237">
        <v>2</v>
      </c>
      <c r="G237" t="s">
        <v>57</v>
      </c>
      <c r="H237" t="s">
        <v>124</v>
      </c>
      <c r="I237" t="s">
        <v>85</v>
      </c>
      <c r="J237" t="s">
        <v>128</v>
      </c>
      <c r="K237" t="s">
        <v>33</v>
      </c>
      <c r="L237">
        <v>1</v>
      </c>
      <c r="N237">
        <v>2</v>
      </c>
      <c r="O237" t="s">
        <v>65</v>
      </c>
      <c r="P237" t="s">
        <v>35</v>
      </c>
      <c r="Q237" t="s">
        <v>36</v>
      </c>
      <c r="S237" t="s">
        <v>45</v>
      </c>
      <c r="T237">
        <v>2</v>
      </c>
      <c r="V237">
        <v>2</v>
      </c>
      <c r="W237" t="s">
        <v>143</v>
      </c>
      <c r="X237" t="s">
        <v>92</v>
      </c>
      <c r="Y237" t="s">
        <v>93</v>
      </c>
      <c r="AA237" t="s">
        <v>53</v>
      </c>
      <c r="AB237">
        <v>2</v>
      </c>
      <c r="AC237">
        <v>1</v>
      </c>
      <c r="AD237">
        <v>3</v>
      </c>
      <c r="AE237" t="s">
        <v>54</v>
      </c>
      <c r="AF237" t="s">
        <v>83</v>
      </c>
      <c r="AI237" t="s">
        <v>63</v>
      </c>
      <c r="AJ237">
        <v>1</v>
      </c>
      <c r="AL237">
        <v>1</v>
      </c>
      <c r="AM237" t="s">
        <v>148</v>
      </c>
      <c r="AQ237" t="s">
        <v>38</v>
      </c>
      <c r="AR237">
        <v>1</v>
      </c>
      <c r="AS237">
        <v>2</v>
      </c>
      <c r="AT237">
        <v>3</v>
      </c>
      <c r="AU237" t="s">
        <v>155</v>
      </c>
      <c r="AV237" t="s">
        <v>40</v>
      </c>
      <c r="AW237" t="s">
        <v>157</v>
      </c>
      <c r="AY237">
        <v>21</v>
      </c>
      <c r="AZ237">
        <v>70</v>
      </c>
      <c r="BA237">
        <v>120</v>
      </c>
      <c r="BB237">
        <v>2</v>
      </c>
    </row>
    <row r="238" spans="1:54" x14ac:dyDescent="0.25">
      <c r="A238" t="s">
        <v>643</v>
      </c>
      <c r="B238">
        <v>268</v>
      </c>
      <c r="C238" t="s">
        <v>48</v>
      </c>
      <c r="D238">
        <v>1</v>
      </c>
      <c r="F238">
        <v>1</v>
      </c>
      <c r="G238" t="s">
        <v>49</v>
      </c>
      <c r="H238" t="s">
        <v>50</v>
      </c>
      <c r="K238" t="s">
        <v>43</v>
      </c>
      <c r="L238">
        <v>3</v>
      </c>
      <c r="N238">
        <v>3</v>
      </c>
      <c r="O238" t="s">
        <v>73</v>
      </c>
      <c r="P238" t="s">
        <v>74</v>
      </c>
      <c r="Q238" t="s">
        <v>75</v>
      </c>
      <c r="R238" t="s">
        <v>142</v>
      </c>
      <c r="S238" t="s">
        <v>45</v>
      </c>
      <c r="T238">
        <v>3</v>
      </c>
      <c r="V238">
        <v>1</v>
      </c>
      <c r="W238" t="s">
        <v>86</v>
      </c>
      <c r="X238" t="s">
        <v>76</v>
      </c>
      <c r="AA238" t="s">
        <v>56</v>
      </c>
      <c r="AB238">
        <v>2</v>
      </c>
      <c r="AD238">
        <v>1</v>
      </c>
      <c r="AE238" t="s">
        <v>123</v>
      </c>
      <c r="AF238" t="s">
        <v>125</v>
      </c>
      <c r="AG238" t="s">
        <v>85</v>
      </c>
      <c r="AI238" t="s">
        <v>63</v>
      </c>
      <c r="AJ238">
        <v>1</v>
      </c>
      <c r="AL238">
        <v>1</v>
      </c>
      <c r="AM238" t="s">
        <v>148</v>
      </c>
      <c r="AQ238" t="s">
        <v>38</v>
      </c>
      <c r="AR238">
        <v>2</v>
      </c>
      <c r="AS238">
        <v>3</v>
      </c>
      <c r="AT238">
        <v>2</v>
      </c>
      <c r="AU238" t="s">
        <v>155</v>
      </c>
      <c r="AV238" t="s">
        <v>40</v>
      </c>
      <c r="AW238" t="s">
        <v>156</v>
      </c>
      <c r="AX238" t="s">
        <v>159</v>
      </c>
      <c r="AY238">
        <v>22</v>
      </c>
      <c r="AZ238">
        <v>79</v>
      </c>
      <c r="BA238">
        <v>120</v>
      </c>
      <c r="BB238">
        <v>2</v>
      </c>
    </row>
    <row r="239" spans="1:54" x14ac:dyDescent="0.25">
      <c r="A239" t="s">
        <v>644</v>
      </c>
      <c r="B239">
        <v>205</v>
      </c>
      <c r="C239" t="s">
        <v>56</v>
      </c>
      <c r="D239">
        <v>2</v>
      </c>
      <c r="F239">
        <v>1</v>
      </c>
      <c r="G239" t="s">
        <v>57</v>
      </c>
      <c r="H239" t="s">
        <v>125</v>
      </c>
      <c r="I239" t="s">
        <v>126</v>
      </c>
      <c r="J239" t="s">
        <v>128</v>
      </c>
      <c r="K239" t="s">
        <v>43</v>
      </c>
      <c r="L239">
        <v>1</v>
      </c>
      <c r="N239">
        <v>1</v>
      </c>
      <c r="O239" t="s">
        <v>73</v>
      </c>
      <c r="P239" t="s">
        <v>99</v>
      </c>
      <c r="S239" t="s">
        <v>45</v>
      </c>
      <c r="T239">
        <v>3</v>
      </c>
      <c r="V239">
        <v>2</v>
      </c>
      <c r="W239" t="s">
        <v>47</v>
      </c>
      <c r="AA239" t="s">
        <v>53</v>
      </c>
      <c r="AB239">
        <v>1</v>
      </c>
      <c r="AC239">
        <v>1</v>
      </c>
      <c r="AD239">
        <v>1</v>
      </c>
      <c r="AE239" t="s">
        <v>54</v>
      </c>
      <c r="AF239" t="s">
        <v>83</v>
      </c>
      <c r="AI239" t="s">
        <v>63</v>
      </c>
      <c r="AJ239">
        <v>1</v>
      </c>
      <c r="AL239">
        <v>3</v>
      </c>
      <c r="AM239" t="s">
        <v>148</v>
      </c>
      <c r="AN239" t="s">
        <v>149</v>
      </c>
      <c r="AO239" t="s">
        <v>150</v>
      </c>
      <c r="AP239" t="s">
        <v>152</v>
      </c>
      <c r="AQ239" t="s">
        <v>38</v>
      </c>
      <c r="AR239">
        <v>1</v>
      </c>
      <c r="AS239">
        <v>2</v>
      </c>
      <c r="AT239">
        <v>1</v>
      </c>
      <c r="AU239" t="s">
        <v>155</v>
      </c>
      <c r="AY239">
        <v>15</v>
      </c>
      <c r="AZ239">
        <v>55</v>
      </c>
      <c r="BA239">
        <v>120</v>
      </c>
      <c r="BB239">
        <v>2</v>
      </c>
    </row>
    <row r="240" spans="1:54" x14ac:dyDescent="0.25">
      <c r="A240" t="s">
        <v>645</v>
      </c>
      <c r="B240">
        <v>269</v>
      </c>
      <c r="C240" t="s">
        <v>56</v>
      </c>
      <c r="D240">
        <v>3</v>
      </c>
      <c r="F240">
        <v>2</v>
      </c>
      <c r="G240" t="s">
        <v>123</v>
      </c>
      <c r="H240" t="s">
        <v>69</v>
      </c>
      <c r="K240" t="s">
        <v>63</v>
      </c>
      <c r="L240">
        <v>1</v>
      </c>
      <c r="N240">
        <v>2</v>
      </c>
      <c r="O240" t="s">
        <v>148</v>
      </c>
      <c r="P240" t="s">
        <v>149</v>
      </c>
      <c r="Q240" t="s">
        <v>150</v>
      </c>
      <c r="R240" t="s">
        <v>153</v>
      </c>
      <c r="S240" t="s">
        <v>38</v>
      </c>
      <c r="T240">
        <v>1</v>
      </c>
      <c r="U240">
        <v>1</v>
      </c>
      <c r="V240">
        <v>2</v>
      </c>
      <c r="W240" t="s">
        <v>67</v>
      </c>
      <c r="X240" t="s">
        <v>96</v>
      </c>
      <c r="AA240" t="s">
        <v>33</v>
      </c>
      <c r="AB240">
        <v>1</v>
      </c>
      <c r="AD240">
        <v>1</v>
      </c>
      <c r="AE240" t="s">
        <v>65</v>
      </c>
      <c r="AF240" t="s">
        <v>35</v>
      </c>
      <c r="AG240" t="s">
        <v>135</v>
      </c>
      <c r="AI240" t="s">
        <v>43</v>
      </c>
      <c r="AJ240">
        <v>1</v>
      </c>
      <c r="AL240">
        <v>2</v>
      </c>
      <c r="AM240" t="s">
        <v>138</v>
      </c>
      <c r="AN240" t="s">
        <v>139</v>
      </c>
      <c r="AO240" t="s">
        <v>100</v>
      </c>
      <c r="AP240" t="s">
        <v>101</v>
      </c>
      <c r="AQ240" t="s">
        <v>45</v>
      </c>
      <c r="AR240">
        <v>2</v>
      </c>
      <c r="AT240">
        <v>1</v>
      </c>
      <c r="AU240" t="s">
        <v>86</v>
      </c>
      <c r="AV240" t="s">
        <v>144</v>
      </c>
      <c r="AW240" t="s">
        <v>102</v>
      </c>
      <c r="AX240" t="s">
        <v>147</v>
      </c>
      <c r="AY240">
        <v>20</v>
      </c>
      <c r="AZ240">
        <v>77</v>
      </c>
      <c r="BA240">
        <v>120</v>
      </c>
      <c r="BB240">
        <v>2</v>
      </c>
    </row>
    <row r="241" spans="1:54" x14ac:dyDescent="0.25">
      <c r="A241" t="s">
        <v>646</v>
      </c>
      <c r="B241">
        <v>206</v>
      </c>
      <c r="C241" t="s">
        <v>53</v>
      </c>
      <c r="D241">
        <v>2</v>
      </c>
      <c r="E241">
        <v>1</v>
      </c>
      <c r="F241">
        <v>2</v>
      </c>
      <c r="G241" t="s">
        <v>54</v>
      </c>
      <c r="H241" t="s">
        <v>55</v>
      </c>
      <c r="K241" t="s">
        <v>63</v>
      </c>
      <c r="L241">
        <v>1</v>
      </c>
      <c r="N241">
        <v>1</v>
      </c>
      <c r="O241" t="s">
        <v>148</v>
      </c>
      <c r="P241" t="s">
        <v>95</v>
      </c>
      <c r="Q241" t="s">
        <v>104</v>
      </c>
      <c r="S241" t="s">
        <v>38</v>
      </c>
      <c r="T241">
        <v>1</v>
      </c>
      <c r="U241">
        <v>1</v>
      </c>
      <c r="V241">
        <v>2</v>
      </c>
      <c r="W241" t="s">
        <v>39</v>
      </c>
      <c r="X241" t="s">
        <v>70</v>
      </c>
      <c r="Y241" t="s">
        <v>41</v>
      </c>
      <c r="AA241" t="s">
        <v>48</v>
      </c>
      <c r="AB241">
        <v>1</v>
      </c>
      <c r="AD241">
        <v>1</v>
      </c>
      <c r="AE241" t="s">
        <v>49</v>
      </c>
      <c r="AI241" t="s">
        <v>33</v>
      </c>
      <c r="AJ241">
        <v>3</v>
      </c>
      <c r="AL241">
        <v>1</v>
      </c>
      <c r="AM241" t="s">
        <v>65</v>
      </c>
      <c r="AQ241" t="s">
        <v>43</v>
      </c>
      <c r="AR241">
        <v>1</v>
      </c>
      <c r="AT241">
        <v>1</v>
      </c>
      <c r="AU241" t="s">
        <v>73</v>
      </c>
      <c r="AV241" t="s">
        <v>99</v>
      </c>
      <c r="AY241">
        <v>11</v>
      </c>
      <c r="AZ241">
        <v>58</v>
      </c>
      <c r="BA241">
        <v>120</v>
      </c>
      <c r="BB241">
        <v>2</v>
      </c>
    </row>
    <row r="242" spans="1:54" x14ac:dyDescent="0.25">
      <c r="A242" t="s">
        <v>647</v>
      </c>
      <c r="B242">
        <v>270</v>
      </c>
      <c r="C242" t="s">
        <v>48</v>
      </c>
      <c r="D242">
        <v>1</v>
      </c>
      <c r="F242">
        <v>1</v>
      </c>
      <c r="G242" t="s">
        <v>129</v>
      </c>
      <c r="H242" t="s">
        <v>71</v>
      </c>
      <c r="I242" t="s">
        <v>51</v>
      </c>
      <c r="J242" t="s">
        <v>52</v>
      </c>
      <c r="K242" t="s">
        <v>33</v>
      </c>
      <c r="L242">
        <v>1</v>
      </c>
      <c r="N242">
        <v>1</v>
      </c>
      <c r="O242" t="s">
        <v>65</v>
      </c>
      <c r="P242" t="s">
        <v>35</v>
      </c>
      <c r="S242" t="s">
        <v>43</v>
      </c>
      <c r="T242">
        <v>2</v>
      </c>
      <c r="V242">
        <v>2</v>
      </c>
      <c r="W242" t="s">
        <v>44</v>
      </c>
      <c r="X242" t="s">
        <v>74</v>
      </c>
      <c r="Y242" t="s">
        <v>140</v>
      </c>
      <c r="Z242" t="s">
        <v>101</v>
      </c>
      <c r="AA242" t="s">
        <v>45</v>
      </c>
      <c r="AB242">
        <v>1</v>
      </c>
      <c r="AD242">
        <v>1</v>
      </c>
      <c r="AE242" t="s">
        <v>143</v>
      </c>
      <c r="AI242" t="s">
        <v>63</v>
      </c>
      <c r="AJ242">
        <v>2</v>
      </c>
      <c r="AL242">
        <v>2</v>
      </c>
      <c r="AM242" t="s">
        <v>148</v>
      </c>
      <c r="AN242" t="s">
        <v>95</v>
      </c>
      <c r="AO242" t="s">
        <v>104</v>
      </c>
      <c r="AQ242" t="s">
        <v>38</v>
      </c>
      <c r="AR242">
        <v>1</v>
      </c>
      <c r="AS242">
        <v>1</v>
      </c>
      <c r="AT242">
        <v>1</v>
      </c>
      <c r="AU242" t="s">
        <v>39</v>
      </c>
      <c r="AV242" t="s">
        <v>70</v>
      </c>
      <c r="AW242" t="s">
        <v>41</v>
      </c>
      <c r="AY242">
        <v>15</v>
      </c>
      <c r="AZ242">
        <v>55</v>
      </c>
      <c r="BA242">
        <v>120</v>
      </c>
      <c r="BB242">
        <v>2</v>
      </c>
    </row>
    <row r="243" spans="1:54" x14ac:dyDescent="0.25">
      <c r="A243" t="s">
        <v>648</v>
      </c>
      <c r="B243">
        <v>207</v>
      </c>
      <c r="C243" t="s">
        <v>48</v>
      </c>
      <c r="D243">
        <v>1</v>
      </c>
      <c r="F243">
        <v>1</v>
      </c>
      <c r="G243" t="s">
        <v>49</v>
      </c>
      <c r="H243" t="s">
        <v>71</v>
      </c>
      <c r="K243" t="s">
        <v>33</v>
      </c>
      <c r="L243">
        <v>3</v>
      </c>
      <c r="N243">
        <v>2</v>
      </c>
      <c r="O243" t="s">
        <v>65</v>
      </c>
      <c r="P243" t="s">
        <v>35</v>
      </c>
      <c r="S243" t="s">
        <v>45</v>
      </c>
      <c r="T243">
        <v>3</v>
      </c>
      <c r="V243">
        <v>1</v>
      </c>
      <c r="W243" t="s">
        <v>47</v>
      </c>
      <c r="X243" t="s">
        <v>92</v>
      </c>
      <c r="AA243" t="s">
        <v>53</v>
      </c>
      <c r="AB243">
        <v>2</v>
      </c>
      <c r="AC243">
        <v>1</v>
      </c>
      <c r="AD243">
        <v>3</v>
      </c>
      <c r="AE243" t="s">
        <v>54</v>
      </c>
      <c r="AI243" t="s">
        <v>63</v>
      </c>
      <c r="AJ243">
        <v>1</v>
      </c>
      <c r="AL243">
        <v>1</v>
      </c>
      <c r="AM243" t="s">
        <v>148</v>
      </c>
      <c r="AN243" t="s">
        <v>149</v>
      </c>
      <c r="AQ243" t="s">
        <v>38</v>
      </c>
      <c r="AR243">
        <v>1</v>
      </c>
      <c r="AS243">
        <v>1</v>
      </c>
      <c r="AT243">
        <v>1</v>
      </c>
      <c r="AU243" t="s">
        <v>39</v>
      </c>
      <c r="AV243" t="s">
        <v>40</v>
      </c>
      <c r="AY243">
        <v>13</v>
      </c>
      <c r="AZ243">
        <v>57</v>
      </c>
      <c r="BA243">
        <v>120</v>
      </c>
      <c r="BB243">
        <v>2</v>
      </c>
    </row>
    <row r="244" spans="1:54" x14ac:dyDescent="0.25">
      <c r="A244" t="s">
        <v>649</v>
      </c>
      <c r="B244">
        <v>208</v>
      </c>
      <c r="C244" t="s">
        <v>53</v>
      </c>
      <c r="D244">
        <v>2</v>
      </c>
      <c r="E244">
        <v>1</v>
      </c>
      <c r="F244">
        <v>2</v>
      </c>
      <c r="G244" t="s">
        <v>114</v>
      </c>
      <c r="K244" t="s">
        <v>63</v>
      </c>
      <c r="L244">
        <v>1</v>
      </c>
      <c r="N244">
        <v>1</v>
      </c>
      <c r="O244" t="s">
        <v>148</v>
      </c>
      <c r="P244" t="s">
        <v>95</v>
      </c>
      <c r="S244" t="s">
        <v>38</v>
      </c>
      <c r="T244">
        <v>1</v>
      </c>
      <c r="U244">
        <v>3</v>
      </c>
      <c r="V244">
        <v>1</v>
      </c>
      <c r="W244" t="s">
        <v>67</v>
      </c>
      <c r="AA244" t="s">
        <v>48</v>
      </c>
      <c r="AB244">
        <v>2</v>
      </c>
      <c r="AD244">
        <v>1</v>
      </c>
      <c r="AE244" t="s">
        <v>49</v>
      </c>
      <c r="AI244" t="s">
        <v>43</v>
      </c>
      <c r="AJ244">
        <v>1</v>
      </c>
      <c r="AL244">
        <v>1</v>
      </c>
      <c r="AM244" t="s">
        <v>73</v>
      </c>
      <c r="AN244" t="s">
        <v>99</v>
      </c>
      <c r="AQ244" t="s">
        <v>45</v>
      </c>
      <c r="AR244">
        <v>2</v>
      </c>
      <c r="AT244">
        <v>1</v>
      </c>
      <c r="AU244" t="s">
        <v>143</v>
      </c>
      <c r="AV244" t="s">
        <v>92</v>
      </c>
      <c r="AY244">
        <v>9</v>
      </c>
      <c r="AZ244">
        <v>45</v>
      </c>
      <c r="BA244">
        <v>120</v>
      </c>
      <c r="BB244">
        <v>2</v>
      </c>
    </row>
    <row r="245" spans="1:54" x14ac:dyDescent="0.25">
      <c r="A245" t="s">
        <v>650</v>
      </c>
      <c r="B245">
        <v>271</v>
      </c>
      <c r="C245" t="s">
        <v>48</v>
      </c>
      <c r="D245">
        <v>2</v>
      </c>
      <c r="F245">
        <v>1</v>
      </c>
      <c r="G245" t="s">
        <v>129</v>
      </c>
      <c r="K245" t="s">
        <v>33</v>
      </c>
      <c r="L245">
        <v>2</v>
      </c>
      <c r="N245">
        <v>3</v>
      </c>
      <c r="O245" t="s">
        <v>34</v>
      </c>
      <c r="P245" t="s">
        <v>35</v>
      </c>
      <c r="Q245" t="s">
        <v>135</v>
      </c>
      <c r="R245" t="s">
        <v>137</v>
      </c>
      <c r="S245" t="s">
        <v>45</v>
      </c>
      <c r="T245">
        <v>2</v>
      </c>
      <c r="V245">
        <v>1</v>
      </c>
      <c r="W245" t="s">
        <v>143</v>
      </c>
      <c r="AA245" t="s">
        <v>43</v>
      </c>
      <c r="AB245">
        <v>3</v>
      </c>
      <c r="AD245">
        <v>1</v>
      </c>
      <c r="AE245" t="s">
        <v>44</v>
      </c>
      <c r="AF245" t="s">
        <v>74</v>
      </c>
      <c r="AG245" t="s">
        <v>140</v>
      </c>
      <c r="AH245" t="s">
        <v>142</v>
      </c>
      <c r="AI245" t="s">
        <v>63</v>
      </c>
      <c r="AJ245">
        <v>2</v>
      </c>
      <c r="AL245">
        <v>1</v>
      </c>
      <c r="AM245" t="s">
        <v>148</v>
      </c>
      <c r="AN245" t="s">
        <v>149</v>
      </c>
      <c r="AO245" t="s">
        <v>104</v>
      </c>
      <c r="AP245" t="s">
        <v>154</v>
      </c>
      <c r="AQ245" t="s">
        <v>38</v>
      </c>
      <c r="AR245">
        <v>2</v>
      </c>
      <c r="AS245">
        <v>1</v>
      </c>
      <c r="AT245">
        <v>1</v>
      </c>
      <c r="AU245" t="s">
        <v>67</v>
      </c>
      <c r="AY245">
        <v>18</v>
      </c>
      <c r="AZ245">
        <v>52</v>
      </c>
      <c r="BA245">
        <v>120</v>
      </c>
      <c r="BB245">
        <v>2</v>
      </c>
    </row>
    <row r="246" spans="1:54" x14ac:dyDescent="0.25">
      <c r="A246" t="s">
        <v>651</v>
      </c>
      <c r="B246">
        <v>209</v>
      </c>
      <c r="C246" t="s">
        <v>53</v>
      </c>
      <c r="D246">
        <v>2</v>
      </c>
      <c r="E246">
        <v>1</v>
      </c>
      <c r="F246">
        <v>1</v>
      </c>
      <c r="G246" t="s">
        <v>54</v>
      </c>
      <c r="K246" t="s">
        <v>63</v>
      </c>
      <c r="L246">
        <v>2</v>
      </c>
      <c r="N246">
        <v>1</v>
      </c>
      <c r="O246" t="s">
        <v>72</v>
      </c>
      <c r="S246" t="s">
        <v>38</v>
      </c>
      <c r="T246">
        <v>1</v>
      </c>
      <c r="U246">
        <v>1</v>
      </c>
      <c r="V246">
        <v>1</v>
      </c>
      <c r="W246" t="s">
        <v>67</v>
      </c>
      <c r="X246" t="s">
        <v>96</v>
      </c>
      <c r="Y246" t="s">
        <v>156</v>
      </c>
      <c r="AA246" t="s">
        <v>33</v>
      </c>
      <c r="AB246">
        <v>3</v>
      </c>
      <c r="AD246">
        <v>1</v>
      </c>
      <c r="AE246" t="s">
        <v>65</v>
      </c>
      <c r="AI246" t="s">
        <v>43</v>
      </c>
      <c r="AJ246">
        <v>1</v>
      </c>
      <c r="AL246">
        <v>1</v>
      </c>
      <c r="AM246" t="s">
        <v>73</v>
      </c>
      <c r="AN246" t="s">
        <v>139</v>
      </c>
      <c r="AQ246" t="s">
        <v>45</v>
      </c>
      <c r="AR246">
        <v>1</v>
      </c>
      <c r="AT246">
        <v>1</v>
      </c>
      <c r="AU246" t="s">
        <v>47</v>
      </c>
      <c r="AY246">
        <v>7</v>
      </c>
      <c r="AZ246">
        <v>30</v>
      </c>
      <c r="BA246">
        <v>120</v>
      </c>
      <c r="BB246">
        <v>2</v>
      </c>
    </row>
    <row r="247" spans="1:54" x14ac:dyDescent="0.25">
      <c r="A247" t="s">
        <v>652</v>
      </c>
      <c r="B247">
        <v>210</v>
      </c>
      <c r="C247" t="s">
        <v>56</v>
      </c>
      <c r="D247">
        <v>2</v>
      </c>
      <c r="F247">
        <v>1</v>
      </c>
      <c r="G247" t="s">
        <v>68</v>
      </c>
      <c r="K247" t="s">
        <v>48</v>
      </c>
      <c r="L247">
        <v>2</v>
      </c>
      <c r="N247">
        <v>1</v>
      </c>
      <c r="O247" t="s">
        <v>129</v>
      </c>
      <c r="S247" t="s">
        <v>33</v>
      </c>
      <c r="T247">
        <v>3</v>
      </c>
      <c r="V247">
        <v>1</v>
      </c>
      <c r="W247" t="s">
        <v>34</v>
      </c>
      <c r="X247" t="s">
        <v>133</v>
      </c>
      <c r="Y247" t="s">
        <v>135</v>
      </c>
      <c r="Z247" t="s">
        <v>137</v>
      </c>
      <c r="AA247" t="s">
        <v>43</v>
      </c>
      <c r="AB247">
        <v>1</v>
      </c>
      <c r="AD247">
        <v>1</v>
      </c>
      <c r="AE247" t="s">
        <v>73</v>
      </c>
      <c r="AF247" t="s">
        <v>139</v>
      </c>
      <c r="AG247" t="s">
        <v>140</v>
      </c>
      <c r="AI247" t="s">
        <v>45</v>
      </c>
      <c r="AJ247">
        <v>1</v>
      </c>
      <c r="AL247">
        <v>1</v>
      </c>
      <c r="AM247" t="s">
        <v>143</v>
      </c>
      <c r="AN247" t="s">
        <v>92</v>
      </c>
      <c r="AQ247" t="s">
        <v>63</v>
      </c>
      <c r="AR247">
        <v>1</v>
      </c>
      <c r="AT247">
        <v>1</v>
      </c>
      <c r="AU247" t="s">
        <v>148</v>
      </c>
      <c r="AV247" t="s">
        <v>95</v>
      </c>
      <c r="AY247">
        <v>11</v>
      </c>
      <c r="AZ247">
        <v>59</v>
      </c>
      <c r="BA247">
        <v>120</v>
      </c>
      <c r="BB247">
        <v>2</v>
      </c>
    </row>
    <row r="248" spans="1:54" x14ac:dyDescent="0.25">
      <c r="A248" t="s">
        <v>653</v>
      </c>
      <c r="B248">
        <v>272</v>
      </c>
      <c r="C248" t="s">
        <v>43</v>
      </c>
      <c r="D248">
        <v>3</v>
      </c>
      <c r="F248">
        <v>3</v>
      </c>
      <c r="G248" t="s">
        <v>44</v>
      </c>
      <c r="H248" t="s">
        <v>74</v>
      </c>
      <c r="I248" t="s">
        <v>75</v>
      </c>
      <c r="J248" t="s">
        <v>142</v>
      </c>
      <c r="K248" t="s">
        <v>45</v>
      </c>
      <c r="L248">
        <v>3</v>
      </c>
      <c r="N248">
        <v>2</v>
      </c>
      <c r="O248" t="s">
        <v>143</v>
      </c>
      <c r="P248" t="s">
        <v>76</v>
      </c>
      <c r="Q248" t="s">
        <v>145</v>
      </c>
      <c r="R248" t="s">
        <v>146</v>
      </c>
      <c r="S248" t="s">
        <v>38</v>
      </c>
      <c r="T248">
        <v>1</v>
      </c>
      <c r="U248">
        <v>2</v>
      </c>
      <c r="V248">
        <v>1</v>
      </c>
      <c r="W248" t="s">
        <v>39</v>
      </c>
      <c r="X248" t="s">
        <v>40</v>
      </c>
      <c r="AA248" t="s">
        <v>48</v>
      </c>
      <c r="AB248">
        <v>1</v>
      </c>
      <c r="AD248">
        <v>2</v>
      </c>
      <c r="AE248" t="s">
        <v>129</v>
      </c>
      <c r="AF248" t="s">
        <v>84</v>
      </c>
      <c r="AI248" t="s">
        <v>33</v>
      </c>
      <c r="AJ248">
        <v>1</v>
      </c>
      <c r="AL248">
        <v>3</v>
      </c>
      <c r="AM248" t="s">
        <v>34</v>
      </c>
      <c r="AN248" t="s">
        <v>66</v>
      </c>
      <c r="AO248" t="s">
        <v>134</v>
      </c>
      <c r="AQ248" t="s">
        <v>63</v>
      </c>
      <c r="AR248">
        <v>3</v>
      </c>
      <c r="AT248">
        <v>3</v>
      </c>
      <c r="AU248" t="s">
        <v>72</v>
      </c>
      <c r="AV248" t="s">
        <v>149</v>
      </c>
      <c r="AW248" t="s">
        <v>151</v>
      </c>
      <c r="AX248" t="s">
        <v>153</v>
      </c>
      <c r="AY248">
        <v>28</v>
      </c>
      <c r="AZ248">
        <v>99</v>
      </c>
      <c r="BA248">
        <v>120</v>
      </c>
      <c r="BB248">
        <v>2</v>
      </c>
    </row>
    <row r="249" spans="1:54" x14ac:dyDescent="0.25">
      <c r="A249" t="s">
        <v>654</v>
      </c>
      <c r="B249">
        <v>211</v>
      </c>
      <c r="C249" t="s">
        <v>43</v>
      </c>
      <c r="D249">
        <v>3</v>
      </c>
      <c r="F249">
        <v>1</v>
      </c>
      <c r="G249" t="s">
        <v>44</v>
      </c>
      <c r="H249" t="s">
        <v>74</v>
      </c>
      <c r="K249" t="s">
        <v>45</v>
      </c>
      <c r="L249">
        <v>1</v>
      </c>
      <c r="N249">
        <v>1</v>
      </c>
      <c r="O249" t="s">
        <v>143</v>
      </c>
      <c r="P249" t="s">
        <v>92</v>
      </c>
      <c r="Q249" t="s">
        <v>102</v>
      </c>
      <c r="S249" t="s">
        <v>38</v>
      </c>
      <c r="T249">
        <v>1</v>
      </c>
      <c r="U249">
        <v>1</v>
      </c>
      <c r="V249">
        <v>1</v>
      </c>
      <c r="W249" t="s">
        <v>39</v>
      </c>
      <c r="X249" t="s">
        <v>40</v>
      </c>
      <c r="Y249" t="s">
        <v>157</v>
      </c>
      <c r="Z249" t="s">
        <v>159</v>
      </c>
      <c r="AA249" t="s">
        <v>56</v>
      </c>
      <c r="AB249">
        <v>1</v>
      </c>
      <c r="AD249">
        <v>1</v>
      </c>
      <c r="AE249" t="s">
        <v>68</v>
      </c>
      <c r="AF249" t="s">
        <v>69</v>
      </c>
      <c r="AI249" t="s">
        <v>48</v>
      </c>
      <c r="AJ249">
        <v>1</v>
      </c>
      <c r="AL249">
        <v>1</v>
      </c>
      <c r="AM249" t="s">
        <v>129</v>
      </c>
      <c r="AN249" t="s">
        <v>71</v>
      </c>
      <c r="AQ249" t="s">
        <v>33</v>
      </c>
      <c r="AR249">
        <v>1</v>
      </c>
      <c r="AT249">
        <v>1</v>
      </c>
      <c r="AU249" t="s">
        <v>34</v>
      </c>
      <c r="AV249" t="s">
        <v>66</v>
      </c>
      <c r="AY249">
        <v>11</v>
      </c>
      <c r="AZ249">
        <v>53</v>
      </c>
      <c r="BA249">
        <v>120</v>
      </c>
      <c r="BB249">
        <v>2</v>
      </c>
    </row>
    <row r="250" spans="1:54" x14ac:dyDescent="0.25">
      <c r="A250" t="s">
        <v>655</v>
      </c>
      <c r="B250">
        <v>273</v>
      </c>
      <c r="C250" t="s">
        <v>48</v>
      </c>
      <c r="D250">
        <v>1</v>
      </c>
      <c r="F250">
        <v>2</v>
      </c>
      <c r="G250" t="s">
        <v>129</v>
      </c>
      <c r="H250" t="s">
        <v>71</v>
      </c>
      <c r="K250" t="s">
        <v>33</v>
      </c>
      <c r="L250">
        <v>2</v>
      </c>
      <c r="N250">
        <v>3</v>
      </c>
      <c r="O250" t="s">
        <v>34</v>
      </c>
      <c r="S250" t="s">
        <v>38</v>
      </c>
      <c r="T250">
        <v>2</v>
      </c>
      <c r="U250">
        <v>1</v>
      </c>
      <c r="V250">
        <v>1</v>
      </c>
      <c r="W250" t="s">
        <v>67</v>
      </c>
      <c r="X250" t="s">
        <v>96</v>
      </c>
      <c r="Y250" t="s">
        <v>156</v>
      </c>
      <c r="Z250" t="s">
        <v>42</v>
      </c>
      <c r="AA250" t="s">
        <v>43</v>
      </c>
      <c r="AB250">
        <v>1</v>
      </c>
      <c r="AD250">
        <v>3</v>
      </c>
      <c r="AE250" t="s">
        <v>138</v>
      </c>
      <c r="AI250" t="s">
        <v>45</v>
      </c>
      <c r="AJ250">
        <v>3</v>
      </c>
      <c r="AL250">
        <v>1</v>
      </c>
      <c r="AM250" t="s">
        <v>143</v>
      </c>
      <c r="AQ250" t="s">
        <v>63</v>
      </c>
      <c r="AR250">
        <v>2</v>
      </c>
      <c r="AT250">
        <v>1</v>
      </c>
      <c r="AU250" t="s">
        <v>148</v>
      </c>
      <c r="AY250">
        <v>14</v>
      </c>
      <c r="AZ250">
        <v>73</v>
      </c>
      <c r="BA250">
        <v>120</v>
      </c>
      <c r="BB250">
        <v>2</v>
      </c>
    </row>
    <row r="251" spans="1:54" x14ac:dyDescent="0.25">
      <c r="A251" t="s">
        <v>656</v>
      </c>
      <c r="B251">
        <v>274</v>
      </c>
      <c r="C251" t="s">
        <v>48</v>
      </c>
      <c r="D251">
        <v>1</v>
      </c>
      <c r="F251">
        <v>1</v>
      </c>
      <c r="G251" t="s">
        <v>89</v>
      </c>
      <c r="H251" t="s">
        <v>84</v>
      </c>
      <c r="I251" t="s">
        <v>130</v>
      </c>
      <c r="J251" t="s">
        <v>132</v>
      </c>
      <c r="K251" t="s">
        <v>43</v>
      </c>
      <c r="L251">
        <v>1</v>
      </c>
      <c r="N251">
        <v>1</v>
      </c>
      <c r="O251" t="s">
        <v>73</v>
      </c>
      <c r="P251" t="s">
        <v>139</v>
      </c>
      <c r="Q251" t="s">
        <v>140</v>
      </c>
      <c r="S251" t="s">
        <v>45</v>
      </c>
      <c r="T251">
        <v>3</v>
      </c>
      <c r="V251">
        <v>2</v>
      </c>
      <c r="W251" t="s">
        <v>47</v>
      </c>
      <c r="X251" t="s">
        <v>144</v>
      </c>
      <c r="AA251" t="s">
        <v>33</v>
      </c>
      <c r="AB251">
        <v>1</v>
      </c>
      <c r="AD251">
        <v>2</v>
      </c>
      <c r="AE251" t="s">
        <v>34</v>
      </c>
      <c r="AF251" t="s">
        <v>133</v>
      </c>
      <c r="AG251" t="s">
        <v>135</v>
      </c>
      <c r="AI251" t="s">
        <v>63</v>
      </c>
      <c r="AJ251">
        <v>1</v>
      </c>
      <c r="AL251">
        <v>2</v>
      </c>
      <c r="AM251" t="s">
        <v>148</v>
      </c>
      <c r="AN251" t="s">
        <v>95</v>
      </c>
      <c r="AO251" t="s">
        <v>104</v>
      </c>
      <c r="AQ251" t="s">
        <v>38</v>
      </c>
      <c r="AR251">
        <v>1</v>
      </c>
      <c r="AS251">
        <v>2</v>
      </c>
      <c r="AT251">
        <v>2</v>
      </c>
      <c r="AU251" t="s">
        <v>39</v>
      </c>
      <c r="AV251" t="s">
        <v>40</v>
      </c>
      <c r="AY251">
        <v>18</v>
      </c>
      <c r="AZ251">
        <v>74</v>
      </c>
      <c r="BA251">
        <v>120</v>
      </c>
      <c r="BB251">
        <v>2</v>
      </c>
    </row>
    <row r="252" spans="1:54" x14ac:dyDescent="0.25">
      <c r="A252" t="s">
        <v>657</v>
      </c>
      <c r="B252">
        <v>212</v>
      </c>
      <c r="C252" t="s">
        <v>43</v>
      </c>
      <c r="D252">
        <v>2</v>
      </c>
      <c r="F252">
        <v>1</v>
      </c>
      <c r="G252" t="s">
        <v>44</v>
      </c>
      <c r="H252" t="s">
        <v>99</v>
      </c>
      <c r="K252" t="s">
        <v>63</v>
      </c>
      <c r="L252">
        <v>3</v>
      </c>
      <c r="N252">
        <v>3</v>
      </c>
      <c r="O252" t="s">
        <v>148</v>
      </c>
      <c r="P252" t="s">
        <v>95</v>
      </c>
      <c r="Q252" t="s">
        <v>104</v>
      </c>
      <c r="R252" t="s">
        <v>152</v>
      </c>
      <c r="S252" t="s">
        <v>38</v>
      </c>
      <c r="T252">
        <v>1</v>
      </c>
      <c r="U252">
        <v>1</v>
      </c>
      <c r="V252">
        <v>1</v>
      </c>
      <c r="W252" t="s">
        <v>67</v>
      </c>
      <c r="X252" t="s">
        <v>40</v>
      </c>
      <c r="Y252" t="s">
        <v>157</v>
      </c>
      <c r="AA252" t="s">
        <v>56</v>
      </c>
      <c r="AB252">
        <v>3</v>
      </c>
      <c r="AD252">
        <v>3</v>
      </c>
      <c r="AE252" t="s">
        <v>68</v>
      </c>
      <c r="AF252" t="s">
        <v>69</v>
      </c>
      <c r="AI252" t="s">
        <v>48</v>
      </c>
      <c r="AJ252">
        <v>3</v>
      </c>
      <c r="AL252">
        <v>3</v>
      </c>
      <c r="AM252" t="s">
        <v>129</v>
      </c>
      <c r="AN252" t="s">
        <v>71</v>
      </c>
      <c r="AO252" t="s">
        <v>51</v>
      </c>
      <c r="AP252" t="s">
        <v>52</v>
      </c>
      <c r="AQ252" t="s">
        <v>33</v>
      </c>
      <c r="AR252">
        <v>2</v>
      </c>
      <c r="AT252">
        <v>1</v>
      </c>
      <c r="AU252" t="s">
        <v>34</v>
      </c>
      <c r="AV252" t="s">
        <v>66</v>
      </c>
      <c r="AW252" t="s">
        <v>135</v>
      </c>
      <c r="AX252" t="s">
        <v>136</v>
      </c>
      <c r="AY252">
        <v>27</v>
      </c>
      <c r="AZ252">
        <v>111</v>
      </c>
      <c r="BA252">
        <v>120</v>
      </c>
      <c r="BB252">
        <v>2</v>
      </c>
    </row>
    <row r="253" spans="1:54" x14ac:dyDescent="0.25">
      <c r="A253" t="s">
        <v>658</v>
      </c>
      <c r="B253">
        <v>275</v>
      </c>
      <c r="C253" t="s">
        <v>33</v>
      </c>
      <c r="D253">
        <v>1</v>
      </c>
      <c r="F253">
        <v>1</v>
      </c>
      <c r="G253" t="s">
        <v>34</v>
      </c>
      <c r="K253" t="s">
        <v>45</v>
      </c>
      <c r="L253">
        <v>3</v>
      </c>
      <c r="N253">
        <v>2</v>
      </c>
      <c r="O253" t="s">
        <v>143</v>
      </c>
      <c r="P253" t="s">
        <v>92</v>
      </c>
      <c r="Q253" t="s">
        <v>93</v>
      </c>
      <c r="R253" t="s">
        <v>147</v>
      </c>
      <c r="S253" t="s">
        <v>38</v>
      </c>
      <c r="T253">
        <v>2</v>
      </c>
      <c r="U253">
        <v>1</v>
      </c>
      <c r="V253">
        <v>1</v>
      </c>
      <c r="W253" t="s">
        <v>67</v>
      </c>
      <c r="AA253" t="s">
        <v>48</v>
      </c>
      <c r="AB253">
        <v>2</v>
      </c>
      <c r="AD253">
        <v>2</v>
      </c>
      <c r="AE253" t="s">
        <v>89</v>
      </c>
      <c r="AF253" t="s">
        <v>50</v>
      </c>
      <c r="AG253" t="s">
        <v>90</v>
      </c>
      <c r="AH253" t="s">
        <v>131</v>
      </c>
      <c r="AI253" t="s">
        <v>43</v>
      </c>
      <c r="AJ253">
        <v>1</v>
      </c>
      <c r="AL253">
        <v>1</v>
      </c>
      <c r="AM253" t="s">
        <v>44</v>
      </c>
      <c r="AN253" t="s">
        <v>99</v>
      </c>
      <c r="AQ253" t="s">
        <v>63</v>
      </c>
      <c r="AR253">
        <v>1</v>
      </c>
      <c r="AT253">
        <v>1</v>
      </c>
      <c r="AU253" t="s">
        <v>148</v>
      </c>
      <c r="AV253" t="s">
        <v>95</v>
      </c>
      <c r="AY253">
        <v>14</v>
      </c>
      <c r="AZ253">
        <v>57</v>
      </c>
      <c r="BA253">
        <v>120</v>
      </c>
      <c r="BB253">
        <v>2</v>
      </c>
    </row>
    <row r="254" spans="1:54" x14ac:dyDescent="0.25">
      <c r="A254" t="s">
        <v>659</v>
      </c>
      <c r="B254">
        <v>213</v>
      </c>
      <c r="C254" t="s">
        <v>45</v>
      </c>
      <c r="D254">
        <v>3</v>
      </c>
      <c r="F254">
        <v>1</v>
      </c>
      <c r="G254" t="s">
        <v>47</v>
      </c>
      <c r="H254" t="s">
        <v>76</v>
      </c>
      <c r="K254" t="s">
        <v>63</v>
      </c>
      <c r="L254">
        <v>3</v>
      </c>
      <c r="N254">
        <v>1</v>
      </c>
      <c r="O254" t="s">
        <v>148</v>
      </c>
      <c r="P254" t="s">
        <v>149</v>
      </c>
      <c r="Q254" t="s">
        <v>150</v>
      </c>
      <c r="R254" t="s">
        <v>152</v>
      </c>
      <c r="S254" t="s">
        <v>38</v>
      </c>
      <c r="T254">
        <v>2</v>
      </c>
      <c r="U254">
        <v>1</v>
      </c>
      <c r="V254">
        <v>2</v>
      </c>
      <c r="W254" t="s">
        <v>39</v>
      </c>
      <c r="X254" t="s">
        <v>70</v>
      </c>
      <c r="Y254" t="s">
        <v>156</v>
      </c>
      <c r="Z254" t="s">
        <v>159</v>
      </c>
      <c r="AA254" t="s">
        <v>56</v>
      </c>
      <c r="AB254">
        <v>3</v>
      </c>
      <c r="AD254">
        <v>1</v>
      </c>
      <c r="AE254" t="s">
        <v>57</v>
      </c>
      <c r="AF254" t="s">
        <v>69</v>
      </c>
      <c r="AG254" t="s">
        <v>126</v>
      </c>
      <c r="AH254" t="s">
        <v>128</v>
      </c>
      <c r="AI254" t="s">
        <v>48</v>
      </c>
      <c r="AJ254">
        <v>1</v>
      </c>
      <c r="AL254">
        <v>1</v>
      </c>
      <c r="AM254" t="s">
        <v>129</v>
      </c>
      <c r="AN254" t="s">
        <v>71</v>
      </c>
      <c r="AQ254" t="s">
        <v>33</v>
      </c>
      <c r="AR254">
        <v>3</v>
      </c>
      <c r="AT254">
        <v>2</v>
      </c>
      <c r="AU254" t="s">
        <v>46</v>
      </c>
      <c r="AV254" t="s">
        <v>35</v>
      </c>
      <c r="AW254" t="s">
        <v>135</v>
      </c>
      <c r="AX254" t="s">
        <v>136</v>
      </c>
      <c r="AY254">
        <v>25</v>
      </c>
      <c r="AZ254">
        <v>104</v>
      </c>
      <c r="BA254">
        <v>120</v>
      </c>
      <c r="BB254">
        <v>2</v>
      </c>
    </row>
    <row r="255" spans="1:54" x14ac:dyDescent="0.25">
      <c r="A255" t="s">
        <v>660</v>
      </c>
      <c r="B255">
        <v>276</v>
      </c>
      <c r="C255" t="s">
        <v>33</v>
      </c>
      <c r="D255">
        <v>2</v>
      </c>
      <c r="F255">
        <v>1</v>
      </c>
      <c r="G255" t="s">
        <v>34</v>
      </c>
      <c r="K255" t="s">
        <v>45</v>
      </c>
      <c r="L255">
        <v>3</v>
      </c>
      <c r="N255">
        <v>1</v>
      </c>
      <c r="O255" t="s">
        <v>47</v>
      </c>
      <c r="P255" t="s">
        <v>76</v>
      </c>
      <c r="S255" t="s">
        <v>63</v>
      </c>
      <c r="T255">
        <v>1</v>
      </c>
      <c r="V255">
        <v>2</v>
      </c>
      <c r="W255" t="s">
        <v>72</v>
      </c>
      <c r="X255" t="s">
        <v>95</v>
      </c>
      <c r="Y255" t="s">
        <v>151</v>
      </c>
      <c r="Z255" t="s">
        <v>153</v>
      </c>
      <c r="AA255" t="s">
        <v>48</v>
      </c>
      <c r="AB255">
        <v>1</v>
      </c>
      <c r="AD255">
        <v>2</v>
      </c>
      <c r="AE255" t="s">
        <v>129</v>
      </c>
      <c r="AF255" t="s">
        <v>71</v>
      </c>
      <c r="AG255" t="s">
        <v>130</v>
      </c>
      <c r="AH255" t="s">
        <v>52</v>
      </c>
      <c r="AI255" t="s">
        <v>43</v>
      </c>
      <c r="AJ255">
        <v>1</v>
      </c>
      <c r="AL255">
        <v>1</v>
      </c>
      <c r="AM255" t="s">
        <v>44</v>
      </c>
      <c r="AN255" t="s">
        <v>99</v>
      </c>
      <c r="AQ255" t="s">
        <v>38</v>
      </c>
      <c r="AR255">
        <v>1</v>
      </c>
      <c r="AS255">
        <v>2</v>
      </c>
      <c r="AT255">
        <v>3</v>
      </c>
      <c r="AU255" t="s">
        <v>39</v>
      </c>
      <c r="AY255">
        <v>16</v>
      </c>
      <c r="AZ255">
        <v>57</v>
      </c>
      <c r="BA255">
        <v>120</v>
      </c>
      <c r="BB255">
        <v>2</v>
      </c>
    </row>
    <row r="256" spans="1:54" x14ac:dyDescent="0.25">
      <c r="A256" t="s">
        <v>661</v>
      </c>
      <c r="B256">
        <v>214</v>
      </c>
      <c r="C256" t="s">
        <v>33</v>
      </c>
      <c r="D256">
        <v>3</v>
      </c>
      <c r="F256">
        <v>1</v>
      </c>
      <c r="G256" t="s">
        <v>34</v>
      </c>
      <c r="K256" t="s">
        <v>45</v>
      </c>
      <c r="L256">
        <v>2</v>
      </c>
      <c r="N256">
        <v>1</v>
      </c>
      <c r="O256" t="s">
        <v>143</v>
      </c>
      <c r="P256" t="s">
        <v>92</v>
      </c>
      <c r="Q256" t="s">
        <v>102</v>
      </c>
      <c r="S256" t="s">
        <v>63</v>
      </c>
      <c r="T256">
        <v>3</v>
      </c>
      <c r="V256">
        <v>3</v>
      </c>
      <c r="W256" t="s">
        <v>148</v>
      </c>
      <c r="X256" t="s">
        <v>95</v>
      </c>
      <c r="Y256" t="s">
        <v>150</v>
      </c>
      <c r="Z256" t="s">
        <v>152</v>
      </c>
      <c r="AA256" t="s">
        <v>56</v>
      </c>
      <c r="AB256">
        <v>3</v>
      </c>
      <c r="AD256">
        <v>3</v>
      </c>
      <c r="AE256" t="s">
        <v>68</v>
      </c>
      <c r="AF256" t="s">
        <v>125</v>
      </c>
      <c r="AG256" t="s">
        <v>87</v>
      </c>
      <c r="AH256" t="s">
        <v>127</v>
      </c>
      <c r="AI256" t="s">
        <v>48</v>
      </c>
      <c r="AJ256">
        <v>2</v>
      </c>
      <c r="AL256">
        <v>1</v>
      </c>
      <c r="AM256" t="s">
        <v>89</v>
      </c>
      <c r="AQ256" t="s">
        <v>43</v>
      </c>
      <c r="AR256">
        <v>1</v>
      </c>
      <c r="AT256">
        <v>1</v>
      </c>
      <c r="AU256" t="s">
        <v>44</v>
      </c>
      <c r="AV256" t="s">
        <v>139</v>
      </c>
      <c r="AY256">
        <v>21</v>
      </c>
      <c r="AZ256">
        <v>85</v>
      </c>
      <c r="BA256">
        <v>120</v>
      </c>
      <c r="BB256">
        <v>2</v>
      </c>
    </row>
    <row r="257" spans="1:54" x14ac:dyDescent="0.25">
      <c r="A257" t="s">
        <v>662</v>
      </c>
      <c r="B257">
        <v>277</v>
      </c>
      <c r="C257" t="s">
        <v>33</v>
      </c>
      <c r="D257">
        <v>1</v>
      </c>
      <c r="F257">
        <v>3</v>
      </c>
      <c r="G257" t="s">
        <v>34</v>
      </c>
      <c r="H257" t="s">
        <v>66</v>
      </c>
      <c r="K257" t="s">
        <v>43</v>
      </c>
      <c r="L257">
        <v>2</v>
      </c>
      <c r="N257">
        <v>3</v>
      </c>
      <c r="O257" t="s">
        <v>138</v>
      </c>
      <c r="P257" t="s">
        <v>74</v>
      </c>
      <c r="Q257" t="s">
        <v>140</v>
      </c>
      <c r="R257" t="s">
        <v>141</v>
      </c>
      <c r="S257" t="s">
        <v>38</v>
      </c>
      <c r="T257">
        <v>2</v>
      </c>
      <c r="U257">
        <v>1</v>
      </c>
      <c r="V257">
        <v>1</v>
      </c>
      <c r="W257" t="s">
        <v>39</v>
      </c>
      <c r="X257" t="s">
        <v>96</v>
      </c>
      <c r="Y257" t="s">
        <v>157</v>
      </c>
      <c r="Z257" t="s">
        <v>158</v>
      </c>
      <c r="AA257" t="s">
        <v>48</v>
      </c>
      <c r="AB257">
        <v>2</v>
      </c>
      <c r="AD257">
        <v>1</v>
      </c>
      <c r="AE257" t="s">
        <v>89</v>
      </c>
      <c r="AI257" t="s">
        <v>45</v>
      </c>
      <c r="AJ257">
        <v>3</v>
      </c>
      <c r="AL257">
        <v>1</v>
      </c>
      <c r="AM257" t="s">
        <v>143</v>
      </c>
      <c r="AQ257" t="s">
        <v>63</v>
      </c>
      <c r="AR257">
        <v>2</v>
      </c>
      <c r="AT257">
        <v>1</v>
      </c>
      <c r="AU257" t="s">
        <v>148</v>
      </c>
      <c r="AV257" t="s">
        <v>149</v>
      </c>
      <c r="AW257" t="s">
        <v>104</v>
      </c>
      <c r="AX257" t="s">
        <v>152</v>
      </c>
      <c r="AY257">
        <v>20</v>
      </c>
      <c r="AZ257">
        <v>69</v>
      </c>
      <c r="BA257">
        <v>120</v>
      </c>
      <c r="BB257">
        <v>2</v>
      </c>
    </row>
    <row r="258" spans="1:54" x14ac:dyDescent="0.25">
      <c r="A258" t="s">
        <v>663</v>
      </c>
      <c r="B258">
        <v>278</v>
      </c>
      <c r="C258" t="s">
        <v>48</v>
      </c>
      <c r="D258">
        <v>1</v>
      </c>
      <c r="F258">
        <v>1</v>
      </c>
      <c r="G258" t="s">
        <v>89</v>
      </c>
      <c r="K258" t="s">
        <v>45</v>
      </c>
      <c r="L258">
        <v>3</v>
      </c>
      <c r="N258">
        <v>1</v>
      </c>
      <c r="O258" t="s">
        <v>143</v>
      </c>
      <c r="S258" t="s">
        <v>38</v>
      </c>
      <c r="T258">
        <v>2</v>
      </c>
      <c r="U258">
        <v>1</v>
      </c>
      <c r="V258">
        <v>1</v>
      </c>
      <c r="W258" t="s">
        <v>67</v>
      </c>
      <c r="X258" t="s">
        <v>96</v>
      </c>
      <c r="Y258" t="s">
        <v>157</v>
      </c>
      <c r="Z258" t="s">
        <v>158</v>
      </c>
      <c r="AA258" t="s">
        <v>33</v>
      </c>
      <c r="AB258">
        <v>2</v>
      </c>
      <c r="AD258">
        <v>1</v>
      </c>
      <c r="AE258" t="s">
        <v>65</v>
      </c>
      <c r="AF258" t="s">
        <v>35</v>
      </c>
      <c r="AG258" t="s">
        <v>134</v>
      </c>
      <c r="AI258" t="s">
        <v>43</v>
      </c>
      <c r="AJ258">
        <v>1</v>
      </c>
      <c r="AL258">
        <v>1</v>
      </c>
      <c r="AM258" t="s">
        <v>73</v>
      </c>
      <c r="AN258" t="s">
        <v>139</v>
      </c>
      <c r="AQ258" t="s">
        <v>63</v>
      </c>
      <c r="AR258">
        <v>1</v>
      </c>
      <c r="AT258">
        <v>1</v>
      </c>
      <c r="AU258" t="s">
        <v>148</v>
      </c>
      <c r="AY258">
        <v>10</v>
      </c>
      <c r="AZ258">
        <v>52</v>
      </c>
      <c r="BA258">
        <v>120</v>
      </c>
      <c r="BB258">
        <v>2</v>
      </c>
    </row>
    <row r="259" spans="1:54" x14ac:dyDescent="0.25">
      <c r="A259" t="s">
        <v>664</v>
      </c>
      <c r="B259">
        <v>215</v>
      </c>
      <c r="C259" t="s">
        <v>33</v>
      </c>
      <c r="D259">
        <v>1</v>
      </c>
      <c r="F259">
        <v>1</v>
      </c>
      <c r="G259" t="s">
        <v>34</v>
      </c>
      <c r="H259" t="s">
        <v>133</v>
      </c>
      <c r="I259" t="s">
        <v>135</v>
      </c>
      <c r="K259" t="s">
        <v>45</v>
      </c>
      <c r="L259">
        <v>3</v>
      </c>
      <c r="N259">
        <v>3</v>
      </c>
      <c r="O259" t="s">
        <v>143</v>
      </c>
      <c r="P259" t="s">
        <v>92</v>
      </c>
      <c r="Q259" t="s">
        <v>93</v>
      </c>
      <c r="R259" t="s">
        <v>147</v>
      </c>
      <c r="S259" t="s">
        <v>38</v>
      </c>
      <c r="T259">
        <v>3</v>
      </c>
      <c r="U259">
        <v>1</v>
      </c>
      <c r="V259">
        <v>1</v>
      </c>
      <c r="W259" t="s">
        <v>67</v>
      </c>
      <c r="AA259" t="s">
        <v>56</v>
      </c>
      <c r="AB259">
        <v>3</v>
      </c>
      <c r="AD259">
        <v>1</v>
      </c>
      <c r="AE259" t="s">
        <v>68</v>
      </c>
      <c r="AF259" t="s">
        <v>125</v>
      </c>
      <c r="AG259" t="s">
        <v>126</v>
      </c>
      <c r="AI259" t="s">
        <v>48</v>
      </c>
      <c r="AJ259">
        <v>1</v>
      </c>
      <c r="AL259">
        <v>2</v>
      </c>
      <c r="AM259" t="s">
        <v>129</v>
      </c>
      <c r="AN259" t="s">
        <v>84</v>
      </c>
      <c r="AO259" t="s">
        <v>130</v>
      </c>
      <c r="AQ259" t="s">
        <v>43</v>
      </c>
      <c r="AR259">
        <v>2</v>
      </c>
      <c r="AT259">
        <v>2</v>
      </c>
      <c r="AU259" t="s">
        <v>44</v>
      </c>
      <c r="AV259" t="s">
        <v>74</v>
      </c>
      <c r="AY259">
        <v>21</v>
      </c>
      <c r="AZ259">
        <v>66</v>
      </c>
      <c r="BA259">
        <v>120</v>
      </c>
      <c r="BB259">
        <v>2</v>
      </c>
    </row>
    <row r="260" spans="1:54" x14ac:dyDescent="0.25">
      <c r="A260" t="s">
        <v>665</v>
      </c>
      <c r="B260">
        <v>279</v>
      </c>
      <c r="C260" t="s">
        <v>48</v>
      </c>
      <c r="D260">
        <v>3</v>
      </c>
      <c r="F260">
        <v>2</v>
      </c>
      <c r="G260" t="s">
        <v>89</v>
      </c>
      <c r="H260" t="s">
        <v>71</v>
      </c>
      <c r="I260" t="s">
        <v>90</v>
      </c>
      <c r="K260" t="s">
        <v>63</v>
      </c>
      <c r="L260">
        <v>1</v>
      </c>
      <c r="N260">
        <v>2</v>
      </c>
      <c r="O260" t="s">
        <v>148</v>
      </c>
      <c r="P260" t="s">
        <v>149</v>
      </c>
      <c r="S260" t="s">
        <v>38</v>
      </c>
      <c r="T260">
        <v>1</v>
      </c>
      <c r="U260">
        <v>1</v>
      </c>
      <c r="V260">
        <v>2</v>
      </c>
      <c r="W260" t="s">
        <v>39</v>
      </c>
      <c r="X260" t="s">
        <v>96</v>
      </c>
      <c r="Y260" t="s">
        <v>41</v>
      </c>
      <c r="Z260" t="s">
        <v>158</v>
      </c>
      <c r="AA260" t="s">
        <v>33</v>
      </c>
      <c r="AB260">
        <v>2</v>
      </c>
      <c r="AD260">
        <v>1</v>
      </c>
      <c r="AE260" t="s">
        <v>65</v>
      </c>
      <c r="AF260" t="s">
        <v>35</v>
      </c>
      <c r="AG260" t="s">
        <v>135</v>
      </c>
      <c r="AI260" t="s">
        <v>43</v>
      </c>
      <c r="AJ260">
        <v>3</v>
      </c>
      <c r="AL260">
        <v>2</v>
      </c>
      <c r="AM260" t="s">
        <v>44</v>
      </c>
      <c r="AN260" t="s">
        <v>99</v>
      </c>
      <c r="AO260" t="s">
        <v>100</v>
      </c>
      <c r="AP260" t="s">
        <v>142</v>
      </c>
      <c r="AQ260" t="s">
        <v>45</v>
      </c>
      <c r="AR260">
        <v>1</v>
      </c>
      <c r="AT260">
        <v>1</v>
      </c>
      <c r="AU260" t="s">
        <v>143</v>
      </c>
      <c r="AV260" t="s">
        <v>144</v>
      </c>
      <c r="AY260">
        <v>21</v>
      </c>
      <c r="AZ260">
        <v>72</v>
      </c>
      <c r="BA260">
        <v>120</v>
      </c>
      <c r="BB260">
        <v>2</v>
      </c>
    </row>
    <row r="261" spans="1:54" x14ac:dyDescent="0.25">
      <c r="A261" t="s">
        <v>666</v>
      </c>
      <c r="B261">
        <v>216</v>
      </c>
      <c r="C261" t="s">
        <v>56</v>
      </c>
      <c r="D261">
        <v>1</v>
      </c>
      <c r="F261">
        <v>2</v>
      </c>
      <c r="G261" t="s">
        <v>68</v>
      </c>
      <c r="H261" t="s">
        <v>124</v>
      </c>
      <c r="I261" t="s">
        <v>126</v>
      </c>
      <c r="J261" t="s">
        <v>88</v>
      </c>
      <c r="K261" t="s">
        <v>48</v>
      </c>
      <c r="L261">
        <v>1</v>
      </c>
      <c r="N261">
        <v>1</v>
      </c>
      <c r="O261" t="s">
        <v>89</v>
      </c>
      <c r="P261" t="s">
        <v>71</v>
      </c>
      <c r="S261" t="s">
        <v>43</v>
      </c>
      <c r="T261">
        <v>3</v>
      </c>
      <c r="V261">
        <v>2</v>
      </c>
      <c r="W261" t="s">
        <v>44</v>
      </c>
      <c r="X261" t="s">
        <v>74</v>
      </c>
      <c r="Y261" t="s">
        <v>100</v>
      </c>
      <c r="AA261" t="s">
        <v>33</v>
      </c>
      <c r="AB261">
        <v>1</v>
      </c>
      <c r="AD261">
        <v>1</v>
      </c>
      <c r="AE261" t="s">
        <v>34</v>
      </c>
      <c r="AI261" t="s">
        <v>63</v>
      </c>
      <c r="AJ261">
        <v>1</v>
      </c>
      <c r="AL261">
        <v>1</v>
      </c>
      <c r="AM261" t="s">
        <v>148</v>
      </c>
      <c r="AN261" t="s">
        <v>95</v>
      </c>
      <c r="AO261" t="s">
        <v>151</v>
      </c>
      <c r="AQ261" t="s">
        <v>38</v>
      </c>
      <c r="AR261">
        <v>1</v>
      </c>
      <c r="AS261">
        <v>3</v>
      </c>
      <c r="AT261">
        <v>3</v>
      </c>
      <c r="AU261" t="s">
        <v>67</v>
      </c>
      <c r="AV261" t="s">
        <v>96</v>
      </c>
      <c r="AW261" t="s">
        <v>156</v>
      </c>
      <c r="AY261">
        <v>18</v>
      </c>
      <c r="AZ261">
        <v>63</v>
      </c>
      <c r="BA261">
        <v>120</v>
      </c>
      <c r="BB261">
        <v>2</v>
      </c>
    </row>
    <row r="262" spans="1:54" x14ac:dyDescent="0.25">
      <c r="A262" t="s">
        <v>667</v>
      </c>
      <c r="B262">
        <v>217</v>
      </c>
      <c r="C262" t="s">
        <v>45</v>
      </c>
      <c r="D262">
        <v>3</v>
      </c>
      <c r="F262">
        <v>1</v>
      </c>
      <c r="G262" t="s">
        <v>86</v>
      </c>
      <c r="H262" t="s">
        <v>144</v>
      </c>
      <c r="K262" t="s">
        <v>63</v>
      </c>
      <c r="L262">
        <v>2</v>
      </c>
      <c r="N262">
        <v>1</v>
      </c>
      <c r="O262" t="s">
        <v>72</v>
      </c>
      <c r="P262" t="s">
        <v>95</v>
      </c>
      <c r="Q262" t="s">
        <v>151</v>
      </c>
      <c r="S262" t="s">
        <v>38</v>
      </c>
      <c r="T262">
        <v>1</v>
      </c>
      <c r="U262">
        <v>1</v>
      </c>
      <c r="V262">
        <v>1</v>
      </c>
      <c r="W262" t="s">
        <v>39</v>
      </c>
      <c r="X262" t="s">
        <v>96</v>
      </c>
      <c r="Y262" t="s">
        <v>157</v>
      </c>
      <c r="AA262" t="s">
        <v>56</v>
      </c>
      <c r="AB262">
        <v>1</v>
      </c>
      <c r="AD262">
        <v>1</v>
      </c>
      <c r="AE262" t="s">
        <v>57</v>
      </c>
      <c r="AI262" t="s">
        <v>48</v>
      </c>
      <c r="AJ262">
        <v>1</v>
      </c>
      <c r="AL262">
        <v>1</v>
      </c>
      <c r="AM262" t="s">
        <v>129</v>
      </c>
      <c r="AN262" t="s">
        <v>71</v>
      </c>
      <c r="AO262" t="s">
        <v>51</v>
      </c>
      <c r="AQ262" t="s">
        <v>43</v>
      </c>
      <c r="AR262">
        <v>1</v>
      </c>
      <c r="AT262">
        <v>2</v>
      </c>
      <c r="AU262" t="s">
        <v>73</v>
      </c>
      <c r="AV262" t="s">
        <v>139</v>
      </c>
      <c r="AW262" t="s">
        <v>100</v>
      </c>
      <c r="AX262" t="s">
        <v>142</v>
      </c>
      <c r="AY262">
        <v>14</v>
      </c>
      <c r="AZ262">
        <v>51</v>
      </c>
      <c r="BA262">
        <v>120</v>
      </c>
      <c r="BB262">
        <v>2</v>
      </c>
    </row>
    <row r="263" spans="1:54" x14ac:dyDescent="0.25">
      <c r="A263" t="s">
        <v>668</v>
      </c>
      <c r="B263">
        <v>218</v>
      </c>
      <c r="C263" t="s">
        <v>56</v>
      </c>
      <c r="D263">
        <v>2</v>
      </c>
      <c r="F263">
        <v>1</v>
      </c>
      <c r="G263" t="s">
        <v>123</v>
      </c>
      <c r="H263" t="s">
        <v>69</v>
      </c>
      <c r="I263" t="s">
        <v>126</v>
      </c>
      <c r="K263" t="s">
        <v>48</v>
      </c>
      <c r="L263">
        <v>2</v>
      </c>
      <c r="N263">
        <v>1</v>
      </c>
      <c r="O263" t="s">
        <v>129</v>
      </c>
      <c r="P263" t="s">
        <v>71</v>
      </c>
      <c r="Q263" t="s">
        <v>51</v>
      </c>
      <c r="R263" t="s">
        <v>131</v>
      </c>
      <c r="S263" t="s">
        <v>45</v>
      </c>
      <c r="T263">
        <v>2</v>
      </c>
      <c r="V263">
        <v>2</v>
      </c>
      <c r="W263" t="s">
        <v>143</v>
      </c>
      <c r="AA263" t="s">
        <v>33</v>
      </c>
      <c r="AB263">
        <v>2</v>
      </c>
      <c r="AD263">
        <v>2</v>
      </c>
      <c r="AE263" t="s">
        <v>46</v>
      </c>
      <c r="AF263" t="s">
        <v>66</v>
      </c>
      <c r="AG263" t="s">
        <v>36</v>
      </c>
      <c r="AI263" t="s">
        <v>43</v>
      </c>
      <c r="AJ263">
        <v>2</v>
      </c>
      <c r="AL263">
        <v>1</v>
      </c>
      <c r="AM263" t="s">
        <v>73</v>
      </c>
      <c r="AQ263" t="s">
        <v>63</v>
      </c>
      <c r="AR263">
        <v>1</v>
      </c>
      <c r="AT263">
        <v>2</v>
      </c>
      <c r="AU263" t="s">
        <v>148</v>
      </c>
      <c r="AV263" t="s">
        <v>91</v>
      </c>
      <c r="AY263">
        <v>16</v>
      </c>
      <c r="AZ263">
        <v>65</v>
      </c>
      <c r="BA263">
        <v>120</v>
      </c>
      <c r="BB263">
        <v>2</v>
      </c>
    </row>
    <row r="264" spans="1:54" x14ac:dyDescent="0.25">
      <c r="A264" t="s">
        <v>669</v>
      </c>
      <c r="B264">
        <v>219</v>
      </c>
      <c r="C264" t="s">
        <v>33</v>
      </c>
      <c r="D264">
        <v>2</v>
      </c>
      <c r="F264">
        <v>2</v>
      </c>
      <c r="G264" t="s">
        <v>34</v>
      </c>
      <c r="H264" t="s">
        <v>133</v>
      </c>
      <c r="I264" t="s">
        <v>135</v>
      </c>
      <c r="J264" t="s">
        <v>137</v>
      </c>
      <c r="K264" t="s">
        <v>43</v>
      </c>
      <c r="L264">
        <v>1</v>
      </c>
      <c r="N264">
        <v>1</v>
      </c>
      <c r="O264" t="s">
        <v>138</v>
      </c>
      <c r="P264" t="s">
        <v>139</v>
      </c>
      <c r="S264" t="s">
        <v>38</v>
      </c>
      <c r="T264">
        <v>1</v>
      </c>
      <c r="U264">
        <v>2</v>
      </c>
      <c r="V264">
        <v>1</v>
      </c>
      <c r="W264" t="s">
        <v>67</v>
      </c>
      <c r="X264" t="s">
        <v>96</v>
      </c>
      <c r="Y264" t="s">
        <v>157</v>
      </c>
      <c r="AA264" t="s">
        <v>56</v>
      </c>
      <c r="AB264">
        <v>2</v>
      </c>
      <c r="AD264">
        <v>1</v>
      </c>
      <c r="AE264" t="s">
        <v>123</v>
      </c>
      <c r="AF264" t="s">
        <v>69</v>
      </c>
      <c r="AG264" t="s">
        <v>87</v>
      </c>
      <c r="AI264" t="s">
        <v>48</v>
      </c>
      <c r="AJ264">
        <v>1</v>
      </c>
      <c r="AL264">
        <v>1</v>
      </c>
      <c r="AM264" t="s">
        <v>129</v>
      </c>
      <c r="AN264" t="s">
        <v>84</v>
      </c>
      <c r="AQ264" t="s">
        <v>45</v>
      </c>
      <c r="AR264">
        <v>1</v>
      </c>
      <c r="AT264">
        <v>1</v>
      </c>
      <c r="AU264" t="s">
        <v>143</v>
      </c>
      <c r="AY264">
        <v>13</v>
      </c>
      <c r="AZ264">
        <v>68</v>
      </c>
      <c r="BA264">
        <v>120</v>
      </c>
      <c r="BB264">
        <v>2</v>
      </c>
    </row>
    <row r="265" spans="1:54" x14ac:dyDescent="0.25">
      <c r="A265" t="s">
        <v>670</v>
      </c>
      <c r="B265">
        <v>82</v>
      </c>
      <c r="C265" t="s">
        <v>53</v>
      </c>
      <c r="D265">
        <v>3</v>
      </c>
      <c r="E265">
        <v>3</v>
      </c>
      <c r="F265">
        <v>3</v>
      </c>
      <c r="G265" t="s">
        <v>54</v>
      </c>
      <c r="H265" t="s">
        <v>83</v>
      </c>
      <c r="I265" t="s">
        <v>117</v>
      </c>
      <c r="J265" t="s">
        <v>118</v>
      </c>
      <c r="K265" t="s">
        <v>48</v>
      </c>
      <c r="L265">
        <v>2</v>
      </c>
      <c r="N265">
        <v>1</v>
      </c>
      <c r="O265" t="s">
        <v>89</v>
      </c>
      <c r="P265" t="s">
        <v>50</v>
      </c>
      <c r="S265" t="s">
        <v>45</v>
      </c>
      <c r="T265">
        <v>1</v>
      </c>
      <c r="V265">
        <v>1</v>
      </c>
      <c r="W265" t="s">
        <v>86</v>
      </c>
      <c r="AA265" t="s">
        <v>56</v>
      </c>
      <c r="AB265">
        <v>3</v>
      </c>
      <c r="AD265">
        <v>3</v>
      </c>
      <c r="AE265" t="s">
        <v>68</v>
      </c>
      <c r="AF265" t="s">
        <v>69</v>
      </c>
      <c r="AG265" t="s">
        <v>126</v>
      </c>
      <c r="AH265" t="s">
        <v>128</v>
      </c>
      <c r="AI265" t="s">
        <v>33</v>
      </c>
      <c r="AJ265">
        <v>3</v>
      </c>
      <c r="AL265">
        <v>1</v>
      </c>
      <c r="AM265" t="s">
        <v>34</v>
      </c>
      <c r="AQ265" t="s">
        <v>38</v>
      </c>
      <c r="AR265">
        <v>2</v>
      </c>
      <c r="AS265">
        <v>2</v>
      </c>
      <c r="AT265">
        <v>2</v>
      </c>
      <c r="AU265" t="s">
        <v>39</v>
      </c>
      <c r="AV265" t="s">
        <v>40</v>
      </c>
      <c r="AW265" t="s">
        <v>41</v>
      </c>
      <c r="AX265" t="s">
        <v>158</v>
      </c>
      <c r="AY265">
        <v>31</v>
      </c>
      <c r="AZ265">
        <v>142</v>
      </c>
      <c r="BA265">
        <v>120</v>
      </c>
      <c r="BB265">
        <v>2</v>
      </c>
    </row>
    <row r="266" spans="1:54" x14ac:dyDescent="0.25">
      <c r="A266" t="s">
        <v>671</v>
      </c>
      <c r="B266">
        <v>83</v>
      </c>
      <c r="C266" t="s">
        <v>56</v>
      </c>
      <c r="D266">
        <v>2</v>
      </c>
      <c r="F266">
        <v>3</v>
      </c>
      <c r="G266" t="s">
        <v>68</v>
      </c>
      <c r="K266" t="s">
        <v>43</v>
      </c>
      <c r="L266">
        <v>1</v>
      </c>
      <c r="N266">
        <v>1</v>
      </c>
      <c r="O266" t="s">
        <v>73</v>
      </c>
      <c r="P266" t="s">
        <v>139</v>
      </c>
      <c r="S266" t="s">
        <v>63</v>
      </c>
      <c r="T266">
        <v>3</v>
      </c>
      <c r="V266">
        <v>2</v>
      </c>
      <c r="W266" t="s">
        <v>103</v>
      </c>
      <c r="X266" t="s">
        <v>149</v>
      </c>
      <c r="AA266" t="s">
        <v>53</v>
      </c>
      <c r="AB266">
        <v>1</v>
      </c>
      <c r="AC266">
        <v>1</v>
      </c>
      <c r="AD266">
        <v>1</v>
      </c>
      <c r="AE266" t="s">
        <v>54</v>
      </c>
      <c r="AF266" t="s">
        <v>55</v>
      </c>
      <c r="AI266" t="s">
        <v>48</v>
      </c>
      <c r="AJ266">
        <v>3</v>
      </c>
      <c r="AL266">
        <v>1</v>
      </c>
      <c r="AM266" t="s">
        <v>89</v>
      </c>
      <c r="AQ266" t="s">
        <v>45</v>
      </c>
      <c r="AR266">
        <v>3</v>
      </c>
      <c r="AT266">
        <v>1</v>
      </c>
      <c r="AU266" t="s">
        <v>86</v>
      </c>
      <c r="AV266" t="s">
        <v>144</v>
      </c>
      <c r="AW266" t="s">
        <v>93</v>
      </c>
      <c r="AX266" t="s">
        <v>147</v>
      </c>
      <c r="AY266">
        <v>16</v>
      </c>
      <c r="AZ266">
        <v>64</v>
      </c>
      <c r="BA266">
        <v>120</v>
      </c>
      <c r="BB266">
        <v>2</v>
      </c>
    </row>
    <row r="267" spans="1:54" x14ac:dyDescent="0.25">
      <c r="A267" t="s">
        <v>672</v>
      </c>
      <c r="B267">
        <v>222</v>
      </c>
      <c r="C267" t="s">
        <v>56</v>
      </c>
      <c r="D267">
        <v>2</v>
      </c>
      <c r="F267">
        <v>3</v>
      </c>
      <c r="G267" t="s">
        <v>123</v>
      </c>
      <c r="H267" t="s">
        <v>69</v>
      </c>
      <c r="I267" t="s">
        <v>87</v>
      </c>
      <c r="J267" t="s">
        <v>88</v>
      </c>
      <c r="K267" t="s">
        <v>48</v>
      </c>
      <c r="L267">
        <v>1</v>
      </c>
      <c r="N267">
        <v>2</v>
      </c>
      <c r="O267" t="s">
        <v>89</v>
      </c>
      <c r="S267" t="s">
        <v>63</v>
      </c>
      <c r="T267">
        <v>3</v>
      </c>
      <c r="V267">
        <v>3</v>
      </c>
      <c r="W267" t="s">
        <v>148</v>
      </c>
      <c r="X267" t="s">
        <v>149</v>
      </c>
      <c r="Y267" t="s">
        <v>104</v>
      </c>
      <c r="Z267" t="s">
        <v>152</v>
      </c>
      <c r="AA267" t="s">
        <v>33</v>
      </c>
      <c r="AB267">
        <v>2</v>
      </c>
      <c r="AD267">
        <v>3</v>
      </c>
      <c r="AE267" t="s">
        <v>46</v>
      </c>
      <c r="AF267" t="s">
        <v>66</v>
      </c>
      <c r="AG267" t="s">
        <v>135</v>
      </c>
      <c r="AI267" t="s">
        <v>43</v>
      </c>
      <c r="AJ267">
        <v>2</v>
      </c>
      <c r="AL267">
        <v>1</v>
      </c>
      <c r="AM267" t="s">
        <v>44</v>
      </c>
      <c r="AN267" t="s">
        <v>99</v>
      </c>
      <c r="AO267" t="s">
        <v>75</v>
      </c>
      <c r="AP267" t="s">
        <v>142</v>
      </c>
      <c r="AQ267" t="s">
        <v>45</v>
      </c>
      <c r="AR267">
        <v>3</v>
      </c>
      <c r="AT267">
        <v>2</v>
      </c>
      <c r="AU267" t="s">
        <v>143</v>
      </c>
      <c r="AV267" t="s">
        <v>144</v>
      </c>
      <c r="AW267" t="s">
        <v>93</v>
      </c>
      <c r="AX267" t="s">
        <v>94</v>
      </c>
      <c r="AY267">
        <v>29</v>
      </c>
      <c r="AZ267">
        <v>89</v>
      </c>
      <c r="BA267">
        <v>120</v>
      </c>
      <c r="BB267">
        <v>2</v>
      </c>
    </row>
    <row r="268" spans="1:54" x14ac:dyDescent="0.25">
      <c r="A268" t="s">
        <v>673</v>
      </c>
      <c r="B268">
        <v>72</v>
      </c>
      <c r="C268" t="s">
        <v>56</v>
      </c>
      <c r="D268">
        <v>1</v>
      </c>
      <c r="F268">
        <v>1</v>
      </c>
      <c r="G268" t="s">
        <v>123</v>
      </c>
      <c r="K268" t="s">
        <v>33</v>
      </c>
      <c r="L268">
        <v>1</v>
      </c>
      <c r="N268">
        <v>3</v>
      </c>
      <c r="O268" t="s">
        <v>34</v>
      </c>
      <c r="P268" t="s">
        <v>35</v>
      </c>
      <c r="S268" t="s">
        <v>38</v>
      </c>
      <c r="T268">
        <v>1</v>
      </c>
      <c r="U268">
        <v>1</v>
      </c>
      <c r="V268">
        <v>1</v>
      </c>
      <c r="W268" t="s">
        <v>39</v>
      </c>
      <c r="X268" t="s">
        <v>96</v>
      </c>
      <c r="Y268" t="s">
        <v>157</v>
      </c>
      <c r="Z268" t="s">
        <v>159</v>
      </c>
      <c r="AA268" t="s">
        <v>53</v>
      </c>
      <c r="AB268">
        <v>2</v>
      </c>
      <c r="AC268">
        <v>1</v>
      </c>
      <c r="AD268">
        <v>1</v>
      </c>
      <c r="AE268" t="s">
        <v>54</v>
      </c>
      <c r="AF268" t="s">
        <v>83</v>
      </c>
      <c r="AI268" t="s">
        <v>48</v>
      </c>
      <c r="AJ268">
        <v>3</v>
      </c>
      <c r="AL268">
        <v>1</v>
      </c>
      <c r="AM268" t="s">
        <v>89</v>
      </c>
      <c r="AQ268" t="s">
        <v>43</v>
      </c>
      <c r="AR268">
        <v>2</v>
      </c>
      <c r="AT268">
        <v>1</v>
      </c>
      <c r="AU268" t="s">
        <v>44</v>
      </c>
      <c r="AY268">
        <v>11</v>
      </c>
      <c r="AZ268">
        <v>40</v>
      </c>
      <c r="BA268">
        <v>120</v>
      </c>
      <c r="BB268">
        <v>2</v>
      </c>
    </row>
    <row r="269" spans="1:54" x14ac:dyDescent="0.25">
      <c r="A269" t="s">
        <v>674</v>
      </c>
      <c r="B269">
        <v>84</v>
      </c>
      <c r="C269" t="s">
        <v>53</v>
      </c>
      <c r="D269">
        <v>2</v>
      </c>
      <c r="E269">
        <v>1</v>
      </c>
      <c r="F269">
        <v>1</v>
      </c>
      <c r="G269" t="s">
        <v>54</v>
      </c>
      <c r="K269" t="s">
        <v>48</v>
      </c>
      <c r="L269">
        <v>1</v>
      </c>
      <c r="N269">
        <v>2</v>
      </c>
      <c r="O269" t="s">
        <v>129</v>
      </c>
      <c r="P269" t="s">
        <v>84</v>
      </c>
      <c r="Q269" t="s">
        <v>51</v>
      </c>
      <c r="S269" t="s">
        <v>45</v>
      </c>
      <c r="T269">
        <v>3</v>
      </c>
      <c r="V269">
        <v>3</v>
      </c>
      <c r="W269" t="s">
        <v>143</v>
      </c>
      <c r="X269" t="s">
        <v>144</v>
      </c>
      <c r="Y269" t="s">
        <v>93</v>
      </c>
      <c r="Z269" t="s">
        <v>94</v>
      </c>
      <c r="AA269" t="s">
        <v>56</v>
      </c>
      <c r="AB269">
        <v>1</v>
      </c>
      <c r="AD269">
        <v>3</v>
      </c>
      <c r="AE269" t="s">
        <v>123</v>
      </c>
      <c r="AF269" t="s">
        <v>69</v>
      </c>
      <c r="AG269" t="s">
        <v>126</v>
      </c>
      <c r="AH269" t="s">
        <v>88</v>
      </c>
      <c r="AI269" t="s">
        <v>43</v>
      </c>
      <c r="AJ269">
        <v>1</v>
      </c>
      <c r="AL269">
        <v>1</v>
      </c>
      <c r="AM269" t="s">
        <v>73</v>
      </c>
      <c r="AN269" t="s">
        <v>139</v>
      </c>
      <c r="AQ269" t="s">
        <v>38</v>
      </c>
      <c r="AR269">
        <v>3</v>
      </c>
      <c r="AS269">
        <v>3</v>
      </c>
      <c r="AT269">
        <v>2</v>
      </c>
      <c r="AU269" t="s">
        <v>155</v>
      </c>
      <c r="AV269" t="s">
        <v>96</v>
      </c>
      <c r="AY269">
        <v>23</v>
      </c>
      <c r="AZ269">
        <v>95</v>
      </c>
      <c r="BA269">
        <v>120</v>
      </c>
      <c r="BB269">
        <v>2</v>
      </c>
    </row>
    <row r="270" spans="1:54" x14ac:dyDescent="0.25">
      <c r="A270" t="s">
        <v>675</v>
      </c>
      <c r="B270">
        <v>73</v>
      </c>
      <c r="C270" t="s">
        <v>56</v>
      </c>
      <c r="D270">
        <v>3</v>
      </c>
      <c r="F270">
        <v>1</v>
      </c>
      <c r="G270" t="s">
        <v>123</v>
      </c>
      <c r="H270" t="s">
        <v>124</v>
      </c>
      <c r="I270" t="s">
        <v>87</v>
      </c>
      <c r="K270" t="s">
        <v>45</v>
      </c>
      <c r="L270">
        <v>3</v>
      </c>
      <c r="N270">
        <v>3</v>
      </c>
      <c r="O270" t="s">
        <v>143</v>
      </c>
      <c r="P270" t="s">
        <v>76</v>
      </c>
      <c r="Q270" t="s">
        <v>93</v>
      </c>
      <c r="R270" t="s">
        <v>94</v>
      </c>
      <c r="S270" t="s">
        <v>63</v>
      </c>
      <c r="T270">
        <v>1</v>
      </c>
      <c r="V270">
        <v>1</v>
      </c>
      <c r="W270" t="s">
        <v>148</v>
      </c>
      <c r="AA270" t="s">
        <v>53</v>
      </c>
      <c r="AB270">
        <v>3</v>
      </c>
      <c r="AC270">
        <v>2</v>
      </c>
      <c r="AD270">
        <v>3</v>
      </c>
      <c r="AE270" t="s">
        <v>114</v>
      </c>
      <c r="AF270" t="s">
        <v>83</v>
      </c>
      <c r="AG270" t="s">
        <v>105</v>
      </c>
      <c r="AH270" t="s">
        <v>98</v>
      </c>
      <c r="AI270" t="s">
        <v>48</v>
      </c>
      <c r="AJ270">
        <v>1</v>
      </c>
      <c r="AL270">
        <v>1</v>
      </c>
      <c r="AM270" t="s">
        <v>49</v>
      </c>
      <c r="AN270" t="s">
        <v>50</v>
      </c>
      <c r="AQ270" t="s">
        <v>43</v>
      </c>
      <c r="AR270">
        <v>1</v>
      </c>
      <c r="AT270">
        <v>2</v>
      </c>
      <c r="AU270" t="s">
        <v>73</v>
      </c>
      <c r="AV270" t="s">
        <v>139</v>
      </c>
      <c r="AW270" t="s">
        <v>140</v>
      </c>
      <c r="AY270">
        <v>23</v>
      </c>
      <c r="AZ270">
        <v>84</v>
      </c>
      <c r="BA270">
        <v>120</v>
      </c>
      <c r="BB270">
        <v>2</v>
      </c>
    </row>
    <row r="271" spans="1:54" x14ac:dyDescent="0.25">
      <c r="A271" t="s">
        <v>676</v>
      </c>
      <c r="B271">
        <v>85</v>
      </c>
      <c r="C271" t="s">
        <v>53</v>
      </c>
      <c r="D271">
        <v>2</v>
      </c>
      <c r="E271">
        <v>1</v>
      </c>
      <c r="F271">
        <v>2</v>
      </c>
      <c r="G271" t="s">
        <v>54</v>
      </c>
      <c r="H271" t="s">
        <v>83</v>
      </c>
      <c r="I271" t="s">
        <v>117</v>
      </c>
      <c r="K271" t="s">
        <v>48</v>
      </c>
      <c r="L271">
        <v>2</v>
      </c>
      <c r="N271">
        <v>1</v>
      </c>
      <c r="O271" t="s">
        <v>49</v>
      </c>
      <c r="S271" t="s">
        <v>45</v>
      </c>
      <c r="T271">
        <v>3</v>
      </c>
      <c r="V271">
        <v>2</v>
      </c>
      <c r="W271" t="s">
        <v>143</v>
      </c>
      <c r="X271" t="s">
        <v>144</v>
      </c>
      <c r="Y271" t="s">
        <v>102</v>
      </c>
      <c r="AA271" t="s">
        <v>56</v>
      </c>
      <c r="AB271">
        <v>1</v>
      </c>
      <c r="AD271">
        <v>1</v>
      </c>
      <c r="AE271" t="s">
        <v>57</v>
      </c>
      <c r="AI271" t="s">
        <v>63</v>
      </c>
      <c r="AJ271">
        <v>1</v>
      </c>
      <c r="AL271">
        <v>2</v>
      </c>
      <c r="AM271" t="s">
        <v>103</v>
      </c>
      <c r="AQ271" t="s">
        <v>38</v>
      </c>
      <c r="AR271">
        <v>3</v>
      </c>
      <c r="AS271">
        <v>1</v>
      </c>
      <c r="AT271">
        <v>1</v>
      </c>
      <c r="AU271" t="s">
        <v>67</v>
      </c>
      <c r="AV271" t="s">
        <v>96</v>
      </c>
      <c r="AW271" t="s">
        <v>41</v>
      </c>
      <c r="AX271" t="s">
        <v>159</v>
      </c>
      <c r="AY271">
        <v>16</v>
      </c>
      <c r="AZ271">
        <v>77</v>
      </c>
      <c r="BA271">
        <v>120</v>
      </c>
      <c r="BB271">
        <v>2</v>
      </c>
    </row>
    <row r="272" spans="1:54" x14ac:dyDescent="0.25">
      <c r="A272" t="s">
        <v>677</v>
      </c>
      <c r="B272">
        <v>74</v>
      </c>
      <c r="C272" t="s">
        <v>56</v>
      </c>
      <c r="D272">
        <v>3</v>
      </c>
      <c r="F272">
        <v>2</v>
      </c>
      <c r="G272" t="s">
        <v>57</v>
      </c>
      <c r="H272" t="s">
        <v>124</v>
      </c>
      <c r="I272" t="s">
        <v>87</v>
      </c>
      <c r="J272" t="s">
        <v>88</v>
      </c>
      <c r="K272" t="s">
        <v>45</v>
      </c>
      <c r="L272">
        <v>2</v>
      </c>
      <c r="N272">
        <v>1</v>
      </c>
      <c r="O272" t="s">
        <v>143</v>
      </c>
      <c r="S272" t="s">
        <v>38</v>
      </c>
      <c r="T272">
        <v>1</v>
      </c>
      <c r="U272">
        <v>1</v>
      </c>
      <c r="V272">
        <v>1</v>
      </c>
      <c r="W272" t="s">
        <v>39</v>
      </c>
      <c r="X272" t="s">
        <v>96</v>
      </c>
      <c r="Y272" t="s">
        <v>157</v>
      </c>
      <c r="Z272" t="s">
        <v>158</v>
      </c>
      <c r="AA272" t="s">
        <v>53</v>
      </c>
      <c r="AB272">
        <v>2</v>
      </c>
      <c r="AC272">
        <v>1</v>
      </c>
      <c r="AD272">
        <v>3</v>
      </c>
      <c r="AE272" t="s">
        <v>54</v>
      </c>
      <c r="AF272" t="s">
        <v>55</v>
      </c>
      <c r="AG272" t="s">
        <v>97</v>
      </c>
      <c r="AI272" t="s">
        <v>48</v>
      </c>
      <c r="AJ272">
        <v>3</v>
      </c>
      <c r="AL272">
        <v>1</v>
      </c>
      <c r="AM272" t="s">
        <v>89</v>
      </c>
      <c r="AN272" t="s">
        <v>71</v>
      </c>
      <c r="AO272" t="s">
        <v>90</v>
      </c>
      <c r="AP272" t="s">
        <v>131</v>
      </c>
      <c r="AQ272" t="s">
        <v>43</v>
      </c>
      <c r="AR272">
        <v>1</v>
      </c>
      <c r="AT272">
        <v>1</v>
      </c>
      <c r="AU272" t="s">
        <v>73</v>
      </c>
      <c r="AY272">
        <v>20</v>
      </c>
      <c r="AZ272">
        <v>62</v>
      </c>
      <c r="BA272">
        <v>120</v>
      </c>
      <c r="BB272">
        <v>2</v>
      </c>
    </row>
    <row r="273" spans="1:54" x14ac:dyDescent="0.25">
      <c r="A273" t="s">
        <v>678</v>
      </c>
      <c r="B273">
        <v>86</v>
      </c>
      <c r="C273" t="s">
        <v>33</v>
      </c>
      <c r="D273">
        <v>2</v>
      </c>
      <c r="F273">
        <v>3</v>
      </c>
      <c r="G273" t="s">
        <v>34</v>
      </c>
      <c r="H273" t="s">
        <v>66</v>
      </c>
      <c r="I273" t="s">
        <v>135</v>
      </c>
      <c r="J273" t="s">
        <v>136</v>
      </c>
      <c r="K273" t="s">
        <v>43</v>
      </c>
      <c r="L273">
        <v>1</v>
      </c>
      <c r="N273">
        <v>1</v>
      </c>
      <c r="O273" t="s">
        <v>73</v>
      </c>
      <c r="P273" t="s">
        <v>74</v>
      </c>
      <c r="Q273" t="s">
        <v>75</v>
      </c>
      <c r="R273" t="s">
        <v>101</v>
      </c>
      <c r="S273" t="s">
        <v>63</v>
      </c>
      <c r="T273">
        <v>3</v>
      </c>
      <c r="V273">
        <v>3</v>
      </c>
      <c r="W273" t="s">
        <v>148</v>
      </c>
      <c r="X273" t="s">
        <v>95</v>
      </c>
      <c r="Y273" t="s">
        <v>104</v>
      </c>
      <c r="Z273" t="s">
        <v>152</v>
      </c>
      <c r="AA273" t="s">
        <v>53</v>
      </c>
      <c r="AB273">
        <v>1</v>
      </c>
      <c r="AC273">
        <v>1</v>
      </c>
      <c r="AD273">
        <v>1</v>
      </c>
      <c r="AE273" t="s">
        <v>54</v>
      </c>
      <c r="AF273" t="s">
        <v>55</v>
      </c>
      <c r="AG273" t="s">
        <v>117</v>
      </c>
      <c r="AI273" t="s">
        <v>48</v>
      </c>
      <c r="AJ273">
        <v>3</v>
      </c>
      <c r="AL273">
        <v>1</v>
      </c>
      <c r="AM273" t="s">
        <v>89</v>
      </c>
      <c r="AN273" t="s">
        <v>71</v>
      </c>
      <c r="AO273" t="s">
        <v>90</v>
      </c>
      <c r="AP273" t="s">
        <v>52</v>
      </c>
      <c r="AQ273" t="s">
        <v>45</v>
      </c>
      <c r="AR273">
        <v>2</v>
      </c>
      <c r="AT273">
        <v>1</v>
      </c>
      <c r="AU273" t="s">
        <v>86</v>
      </c>
      <c r="AV273" t="s">
        <v>76</v>
      </c>
      <c r="AY273">
        <v>25</v>
      </c>
      <c r="AZ273">
        <v>102</v>
      </c>
      <c r="BA273">
        <v>120</v>
      </c>
      <c r="BB273">
        <v>2</v>
      </c>
    </row>
    <row r="274" spans="1:54" x14ac:dyDescent="0.25">
      <c r="A274" t="s">
        <v>679</v>
      </c>
      <c r="B274">
        <v>75</v>
      </c>
      <c r="C274" t="s">
        <v>53</v>
      </c>
      <c r="D274">
        <v>1</v>
      </c>
      <c r="E274">
        <v>1</v>
      </c>
      <c r="F274">
        <v>1</v>
      </c>
      <c r="G274" t="s">
        <v>54</v>
      </c>
      <c r="H274" t="s">
        <v>83</v>
      </c>
      <c r="I274" t="s">
        <v>117</v>
      </c>
      <c r="K274" t="s">
        <v>48</v>
      </c>
      <c r="L274">
        <v>1</v>
      </c>
      <c r="N274">
        <v>1</v>
      </c>
      <c r="O274" t="s">
        <v>49</v>
      </c>
      <c r="P274" t="s">
        <v>71</v>
      </c>
      <c r="Q274" t="s">
        <v>51</v>
      </c>
      <c r="S274" t="s">
        <v>43</v>
      </c>
      <c r="T274">
        <v>3</v>
      </c>
      <c r="V274">
        <v>1</v>
      </c>
      <c r="W274" t="s">
        <v>44</v>
      </c>
      <c r="X274" t="s">
        <v>74</v>
      </c>
      <c r="Y274" t="s">
        <v>140</v>
      </c>
      <c r="AA274" t="s">
        <v>56</v>
      </c>
      <c r="AB274">
        <v>2</v>
      </c>
      <c r="AD274">
        <v>1</v>
      </c>
      <c r="AE274" t="s">
        <v>123</v>
      </c>
      <c r="AF274" t="s">
        <v>124</v>
      </c>
      <c r="AI274" t="s">
        <v>63</v>
      </c>
      <c r="AJ274">
        <v>2</v>
      </c>
      <c r="AL274">
        <v>1</v>
      </c>
      <c r="AM274" t="s">
        <v>148</v>
      </c>
      <c r="AN274" t="s">
        <v>149</v>
      </c>
      <c r="AQ274" t="s">
        <v>38</v>
      </c>
      <c r="AR274">
        <v>1</v>
      </c>
      <c r="AS274">
        <v>1</v>
      </c>
      <c r="AT274">
        <v>1</v>
      </c>
      <c r="AU274" t="s">
        <v>39</v>
      </c>
      <c r="AV274" t="s">
        <v>70</v>
      </c>
      <c r="AW274" t="s">
        <v>156</v>
      </c>
      <c r="AY274">
        <v>14</v>
      </c>
      <c r="AZ274">
        <v>62</v>
      </c>
      <c r="BA274">
        <v>120</v>
      </c>
      <c r="BB274">
        <v>2</v>
      </c>
    </row>
    <row r="275" spans="1:54" x14ac:dyDescent="0.25">
      <c r="A275" t="s">
        <v>680</v>
      </c>
      <c r="B275">
        <v>87</v>
      </c>
      <c r="C275" t="s">
        <v>53</v>
      </c>
      <c r="D275">
        <v>1</v>
      </c>
      <c r="E275">
        <v>1</v>
      </c>
      <c r="F275">
        <v>1</v>
      </c>
      <c r="G275" t="s">
        <v>54</v>
      </c>
      <c r="H275" t="s">
        <v>83</v>
      </c>
      <c r="I275" t="s">
        <v>117</v>
      </c>
      <c r="K275" t="s">
        <v>48</v>
      </c>
      <c r="L275">
        <v>3</v>
      </c>
      <c r="N275">
        <v>1</v>
      </c>
      <c r="O275" t="s">
        <v>89</v>
      </c>
      <c r="S275" t="s">
        <v>45</v>
      </c>
      <c r="T275">
        <v>2</v>
      </c>
      <c r="V275">
        <v>1</v>
      </c>
      <c r="W275" t="s">
        <v>143</v>
      </c>
      <c r="X275" t="s">
        <v>76</v>
      </c>
      <c r="AA275" t="s">
        <v>33</v>
      </c>
      <c r="AB275">
        <v>1</v>
      </c>
      <c r="AD275">
        <v>1</v>
      </c>
      <c r="AE275" t="s">
        <v>34</v>
      </c>
      <c r="AI275" t="s">
        <v>43</v>
      </c>
      <c r="AJ275">
        <v>1</v>
      </c>
      <c r="AL275">
        <v>1</v>
      </c>
      <c r="AM275" t="s">
        <v>73</v>
      </c>
      <c r="AN275" t="s">
        <v>139</v>
      </c>
      <c r="AQ275" t="s">
        <v>38</v>
      </c>
      <c r="AR275">
        <v>3</v>
      </c>
      <c r="AS275">
        <v>1</v>
      </c>
      <c r="AT275">
        <v>2</v>
      </c>
      <c r="AU275" t="s">
        <v>67</v>
      </c>
      <c r="AV275" t="s">
        <v>40</v>
      </c>
      <c r="AW275" t="s">
        <v>156</v>
      </c>
      <c r="AX275" t="s">
        <v>42</v>
      </c>
      <c r="AY275">
        <v>13</v>
      </c>
      <c r="AZ275">
        <v>55</v>
      </c>
      <c r="BA275">
        <v>120</v>
      </c>
      <c r="BB275">
        <v>2</v>
      </c>
    </row>
    <row r="276" spans="1:54" x14ac:dyDescent="0.25">
      <c r="A276" t="s">
        <v>681</v>
      </c>
      <c r="B276">
        <v>76</v>
      </c>
      <c r="C276" t="s">
        <v>33</v>
      </c>
      <c r="D276">
        <v>1</v>
      </c>
      <c r="F276">
        <v>1</v>
      </c>
      <c r="G276" t="s">
        <v>34</v>
      </c>
      <c r="H276" t="s">
        <v>133</v>
      </c>
      <c r="I276" t="s">
        <v>36</v>
      </c>
      <c r="K276" t="s">
        <v>45</v>
      </c>
      <c r="L276">
        <v>3</v>
      </c>
      <c r="N276">
        <v>2</v>
      </c>
      <c r="O276" t="s">
        <v>143</v>
      </c>
      <c r="S276" t="s">
        <v>63</v>
      </c>
      <c r="T276">
        <v>1</v>
      </c>
      <c r="V276">
        <v>2</v>
      </c>
      <c r="W276" t="s">
        <v>148</v>
      </c>
      <c r="AA276" t="s">
        <v>53</v>
      </c>
      <c r="AB276">
        <v>1</v>
      </c>
      <c r="AC276">
        <v>1</v>
      </c>
      <c r="AD276">
        <v>1</v>
      </c>
      <c r="AE276" t="s">
        <v>54</v>
      </c>
      <c r="AI276" t="s">
        <v>48</v>
      </c>
      <c r="AJ276">
        <v>3</v>
      </c>
      <c r="AL276">
        <v>1</v>
      </c>
      <c r="AM276" t="s">
        <v>89</v>
      </c>
      <c r="AN276" t="s">
        <v>71</v>
      </c>
      <c r="AQ276" t="s">
        <v>43</v>
      </c>
      <c r="AR276">
        <v>1</v>
      </c>
      <c r="AT276">
        <v>2</v>
      </c>
      <c r="AU276" t="s">
        <v>44</v>
      </c>
      <c r="AV276" t="s">
        <v>99</v>
      </c>
      <c r="AY276">
        <v>11</v>
      </c>
      <c r="AZ276">
        <v>62</v>
      </c>
      <c r="BA276">
        <v>120</v>
      </c>
      <c r="BB276">
        <v>2</v>
      </c>
    </row>
    <row r="277" spans="1:54" x14ac:dyDescent="0.25">
      <c r="A277" t="s">
        <v>682</v>
      </c>
      <c r="B277">
        <v>77</v>
      </c>
      <c r="C277" t="s">
        <v>33</v>
      </c>
      <c r="D277">
        <v>2</v>
      </c>
      <c r="F277">
        <v>2</v>
      </c>
      <c r="G277" t="s">
        <v>34</v>
      </c>
      <c r="H277" t="s">
        <v>35</v>
      </c>
      <c r="I277" t="s">
        <v>134</v>
      </c>
      <c r="K277" t="s">
        <v>45</v>
      </c>
      <c r="L277">
        <v>2</v>
      </c>
      <c r="N277">
        <v>1</v>
      </c>
      <c r="O277" t="s">
        <v>143</v>
      </c>
      <c r="S277" t="s">
        <v>38</v>
      </c>
      <c r="T277">
        <v>3</v>
      </c>
      <c r="U277">
        <v>1</v>
      </c>
      <c r="V277">
        <v>1</v>
      </c>
      <c r="W277" t="s">
        <v>155</v>
      </c>
      <c r="AA277" t="s">
        <v>53</v>
      </c>
      <c r="AB277">
        <v>2</v>
      </c>
      <c r="AC277">
        <v>1</v>
      </c>
      <c r="AD277">
        <v>3</v>
      </c>
      <c r="AE277" t="s">
        <v>54</v>
      </c>
      <c r="AF277" t="s">
        <v>55</v>
      </c>
      <c r="AG277" t="s">
        <v>97</v>
      </c>
      <c r="AI277" t="s">
        <v>48</v>
      </c>
      <c r="AJ277">
        <v>1</v>
      </c>
      <c r="AL277">
        <v>1</v>
      </c>
      <c r="AM277" t="s">
        <v>89</v>
      </c>
      <c r="AQ277" t="s">
        <v>43</v>
      </c>
      <c r="AR277">
        <v>2</v>
      </c>
      <c r="AT277">
        <v>1</v>
      </c>
      <c r="AU277" t="s">
        <v>44</v>
      </c>
      <c r="AV277" t="s">
        <v>99</v>
      </c>
      <c r="AW277" t="s">
        <v>140</v>
      </c>
      <c r="AY277">
        <v>15</v>
      </c>
      <c r="AZ277">
        <v>55</v>
      </c>
      <c r="BA277">
        <v>120</v>
      </c>
      <c r="BB277">
        <v>2</v>
      </c>
    </row>
    <row r="278" spans="1:54" x14ac:dyDescent="0.25">
      <c r="A278" t="s">
        <v>683</v>
      </c>
      <c r="B278">
        <v>88</v>
      </c>
      <c r="C278" t="s">
        <v>33</v>
      </c>
      <c r="D278">
        <v>1</v>
      </c>
      <c r="F278">
        <v>1</v>
      </c>
      <c r="G278" t="s">
        <v>65</v>
      </c>
      <c r="H278" t="s">
        <v>66</v>
      </c>
      <c r="I278" t="s">
        <v>134</v>
      </c>
      <c r="K278" t="s">
        <v>63</v>
      </c>
      <c r="L278">
        <v>1</v>
      </c>
      <c r="N278">
        <v>1</v>
      </c>
      <c r="O278" t="s">
        <v>103</v>
      </c>
      <c r="S278" t="s">
        <v>38</v>
      </c>
      <c r="T278">
        <v>3</v>
      </c>
      <c r="U278">
        <v>2</v>
      </c>
      <c r="V278">
        <v>3</v>
      </c>
      <c r="W278" t="s">
        <v>67</v>
      </c>
      <c r="X278" t="s">
        <v>96</v>
      </c>
      <c r="Y278" t="s">
        <v>157</v>
      </c>
      <c r="Z278" t="s">
        <v>42</v>
      </c>
      <c r="AA278" t="s">
        <v>53</v>
      </c>
      <c r="AB278">
        <v>2</v>
      </c>
      <c r="AC278">
        <v>2</v>
      </c>
      <c r="AD278">
        <v>1</v>
      </c>
      <c r="AE278" t="s">
        <v>54</v>
      </c>
      <c r="AF278" t="s">
        <v>116</v>
      </c>
      <c r="AG278" t="s">
        <v>117</v>
      </c>
      <c r="AI278" t="s">
        <v>48</v>
      </c>
      <c r="AJ278">
        <v>3</v>
      </c>
      <c r="AL278">
        <v>3</v>
      </c>
      <c r="AM278" t="s">
        <v>89</v>
      </c>
      <c r="AN278" t="s">
        <v>50</v>
      </c>
      <c r="AO278" t="s">
        <v>51</v>
      </c>
      <c r="AP278" t="s">
        <v>131</v>
      </c>
      <c r="AQ278" t="s">
        <v>45</v>
      </c>
      <c r="AR278">
        <v>3</v>
      </c>
      <c r="AT278">
        <v>1</v>
      </c>
      <c r="AU278" t="s">
        <v>47</v>
      </c>
      <c r="AV278" t="s">
        <v>144</v>
      </c>
      <c r="AY278">
        <v>24</v>
      </c>
      <c r="AZ278">
        <v>89</v>
      </c>
      <c r="BA278">
        <v>120</v>
      </c>
      <c r="BB278">
        <v>2</v>
      </c>
    </row>
    <row r="279" spans="1:54" x14ac:dyDescent="0.25">
      <c r="A279" t="s">
        <v>684</v>
      </c>
      <c r="B279">
        <v>78</v>
      </c>
      <c r="C279" t="s">
        <v>53</v>
      </c>
      <c r="D279">
        <v>2</v>
      </c>
      <c r="E279">
        <v>1</v>
      </c>
      <c r="F279">
        <v>1</v>
      </c>
      <c r="G279" t="s">
        <v>114</v>
      </c>
      <c r="H279" t="s">
        <v>116</v>
      </c>
      <c r="I279" t="s">
        <v>117</v>
      </c>
      <c r="K279" t="s">
        <v>48</v>
      </c>
      <c r="L279">
        <v>1</v>
      </c>
      <c r="N279">
        <v>2</v>
      </c>
      <c r="O279" t="s">
        <v>49</v>
      </c>
      <c r="S279" t="s">
        <v>43</v>
      </c>
      <c r="T279">
        <v>3</v>
      </c>
      <c r="V279">
        <v>1</v>
      </c>
      <c r="W279" t="s">
        <v>44</v>
      </c>
      <c r="X279" t="s">
        <v>99</v>
      </c>
      <c r="Y279" t="s">
        <v>100</v>
      </c>
      <c r="Z279" t="s">
        <v>142</v>
      </c>
      <c r="AA279" t="s">
        <v>33</v>
      </c>
      <c r="AB279">
        <v>3</v>
      </c>
      <c r="AD279">
        <v>2</v>
      </c>
      <c r="AE279" t="s">
        <v>34</v>
      </c>
      <c r="AF279" t="s">
        <v>35</v>
      </c>
      <c r="AG279" t="s">
        <v>134</v>
      </c>
      <c r="AI279" t="s">
        <v>63</v>
      </c>
      <c r="AJ279">
        <v>1</v>
      </c>
      <c r="AL279">
        <v>2</v>
      </c>
      <c r="AM279" t="s">
        <v>148</v>
      </c>
      <c r="AN279" t="s">
        <v>149</v>
      </c>
      <c r="AQ279" t="s">
        <v>38</v>
      </c>
      <c r="AR279">
        <v>3</v>
      </c>
      <c r="AS279">
        <v>1</v>
      </c>
      <c r="AT279">
        <v>2</v>
      </c>
      <c r="AU279" t="s">
        <v>39</v>
      </c>
      <c r="AV279" t="s">
        <v>96</v>
      </c>
      <c r="AY279">
        <v>20</v>
      </c>
      <c r="AZ279">
        <v>64</v>
      </c>
      <c r="BA279">
        <v>120</v>
      </c>
      <c r="BB279">
        <v>2</v>
      </c>
    </row>
    <row r="280" spans="1:54" x14ac:dyDescent="0.25">
      <c r="A280" t="s">
        <v>685</v>
      </c>
      <c r="B280">
        <v>89</v>
      </c>
      <c r="C280" t="s">
        <v>43</v>
      </c>
      <c r="D280">
        <v>2</v>
      </c>
      <c r="F280">
        <v>3</v>
      </c>
      <c r="G280" t="s">
        <v>44</v>
      </c>
      <c r="H280" t="s">
        <v>99</v>
      </c>
      <c r="I280" t="s">
        <v>75</v>
      </c>
      <c r="K280" t="s">
        <v>63</v>
      </c>
      <c r="L280">
        <v>1</v>
      </c>
      <c r="N280">
        <v>1</v>
      </c>
      <c r="O280" t="s">
        <v>148</v>
      </c>
      <c r="P280" t="s">
        <v>95</v>
      </c>
      <c r="S280" t="s">
        <v>38</v>
      </c>
      <c r="T280">
        <v>1</v>
      </c>
      <c r="U280">
        <v>1</v>
      </c>
      <c r="V280">
        <v>2</v>
      </c>
      <c r="W280" t="s">
        <v>155</v>
      </c>
      <c r="X280" t="s">
        <v>96</v>
      </c>
      <c r="AA280" t="s">
        <v>53</v>
      </c>
      <c r="AB280">
        <v>3</v>
      </c>
      <c r="AC280">
        <v>1</v>
      </c>
      <c r="AD280">
        <v>3</v>
      </c>
      <c r="AE280" t="s">
        <v>54</v>
      </c>
      <c r="AF280" t="s">
        <v>83</v>
      </c>
      <c r="AG280" t="s">
        <v>105</v>
      </c>
      <c r="AI280" t="s">
        <v>48</v>
      </c>
      <c r="AJ280">
        <v>2</v>
      </c>
      <c r="AL280">
        <v>1</v>
      </c>
      <c r="AM280" t="s">
        <v>89</v>
      </c>
      <c r="AN280" t="s">
        <v>71</v>
      </c>
      <c r="AQ280" t="s">
        <v>45</v>
      </c>
      <c r="AR280">
        <v>1</v>
      </c>
      <c r="AT280">
        <v>1</v>
      </c>
      <c r="AU280" t="s">
        <v>86</v>
      </c>
      <c r="AV280" t="s">
        <v>144</v>
      </c>
      <c r="AY280">
        <v>17</v>
      </c>
      <c r="AZ280">
        <v>67</v>
      </c>
      <c r="BA280">
        <v>120</v>
      </c>
      <c r="BB280">
        <v>2</v>
      </c>
    </row>
    <row r="281" spans="1:54" x14ac:dyDescent="0.25">
      <c r="A281" t="s">
        <v>686</v>
      </c>
      <c r="B281">
        <v>79</v>
      </c>
      <c r="C281" t="s">
        <v>45</v>
      </c>
      <c r="D281">
        <v>3</v>
      </c>
      <c r="F281">
        <v>1</v>
      </c>
      <c r="G281" t="s">
        <v>47</v>
      </c>
      <c r="K281" t="s">
        <v>63</v>
      </c>
      <c r="L281">
        <v>2</v>
      </c>
      <c r="N281">
        <v>2</v>
      </c>
      <c r="O281" t="s">
        <v>148</v>
      </c>
      <c r="P281" t="s">
        <v>149</v>
      </c>
      <c r="Q281" t="s">
        <v>150</v>
      </c>
      <c r="S281" t="s">
        <v>38</v>
      </c>
      <c r="T281">
        <v>3</v>
      </c>
      <c r="U281">
        <v>1</v>
      </c>
      <c r="V281">
        <v>1</v>
      </c>
      <c r="W281" t="s">
        <v>155</v>
      </c>
      <c r="X281" t="s">
        <v>70</v>
      </c>
      <c r="Y281" t="s">
        <v>41</v>
      </c>
      <c r="Z281" t="s">
        <v>159</v>
      </c>
      <c r="AA281" t="s">
        <v>53</v>
      </c>
      <c r="AB281">
        <v>1</v>
      </c>
      <c r="AC281">
        <v>1</v>
      </c>
      <c r="AD281">
        <v>2</v>
      </c>
      <c r="AE281" t="s">
        <v>114</v>
      </c>
      <c r="AF281" t="s">
        <v>55</v>
      </c>
      <c r="AG281" t="s">
        <v>105</v>
      </c>
      <c r="AH281" t="s">
        <v>98</v>
      </c>
      <c r="AI281" t="s">
        <v>48</v>
      </c>
      <c r="AJ281">
        <v>1</v>
      </c>
      <c r="AL281">
        <v>1</v>
      </c>
      <c r="AM281" t="s">
        <v>89</v>
      </c>
      <c r="AQ281" t="s">
        <v>43</v>
      </c>
      <c r="AR281">
        <v>2</v>
      </c>
      <c r="AT281">
        <v>2</v>
      </c>
      <c r="AU281" t="s">
        <v>44</v>
      </c>
      <c r="AV281" t="s">
        <v>99</v>
      </c>
      <c r="AW281" t="s">
        <v>75</v>
      </c>
      <c r="AX281" t="s">
        <v>142</v>
      </c>
      <c r="AY281">
        <v>20</v>
      </c>
      <c r="AZ281">
        <v>64</v>
      </c>
      <c r="BA281">
        <v>120</v>
      </c>
      <c r="BB281">
        <v>2</v>
      </c>
    </row>
  </sheetData>
  <conditionalFormatting sqref="A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E28" workbookViewId="0">
      <selection activeCell="R14" sqref="R1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7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18.921428571428571</v>
      </c>
      <c r="U2">
        <v>30000</v>
      </c>
      <c r="V2" s="10">
        <f>Table641[[#This Row],[Think Time]]*$S$6/1000/60</f>
        <v>36.530357142857142</v>
      </c>
      <c r="W2" s="10">
        <f>Table641[[#This Row],[Estimated Battle Time (mins)]]*COUNTA(Таблица26[hero-1])/60</f>
        <v>170.47499999999999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" s="3">
        <f>IF(Table340[[#This Row],[battles]],Table340[[#This Row],[wins]]/Table340[[#This Row],[battles]],0)</f>
        <v>0.3</v>
      </c>
      <c r="R3" s="6" t="s">
        <v>180</v>
      </c>
      <c r="S3" s="7">
        <f>MAX(Table41[crystals])</f>
        <v>36</v>
      </c>
      <c r="U3">
        <v>120000</v>
      </c>
      <c r="V3" s="10">
        <f>Table641[[#This Row],[Think Time]]*$S$6/1000/60</f>
        <v>146.12142857142857</v>
      </c>
      <c r="W3" s="10">
        <f>Table641[[#This Row],[Estimated Battle Time (mins)]]*COUNTA(Таблица26[hero-1])/60</f>
        <v>681.9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" s="3">
        <f>IF(Table340[[#This Row],[battles]],Table340[[#This Row],[wins]]/Table340[[#This Row],[battles]],0)</f>
        <v>0.4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" s="3">
        <f>IF(Table340[[#This Row],[battles]],Table340[[#This Row],[wins]]/Table340[[#This Row],[battles]],0)</f>
        <v>0.5</v>
      </c>
      <c r="R5" s="6" t="s">
        <v>179</v>
      </c>
      <c r="S5" s="7">
        <f>MIN(Table41[turns])</f>
        <v>30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6" s="3">
        <f>IF(Table340[[#This Row],[battles]],Table340[[#This Row],[wins]]/Table340[[#This Row],[battles]],0)</f>
        <v>0.6</v>
      </c>
      <c r="R6" s="8" t="s">
        <v>108</v>
      </c>
      <c r="S6" s="9">
        <f>AVERAGE(Table41[turns])</f>
        <v>73.060714285714283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7" s="3">
        <f>IF(Table340[[#This Row],[battles]],Table340[[#This Row],[wins]]/Table340[[#This Row],[battles]],0)</f>
        <v>0.6</v>
      </c>
      <c r="R7" s="8" t="s">
        <v>181</v>
      </c>
      <c r="S7" s="9">
        <f>MAX(Table41[turns])</f>
        <v>146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8" s="3">
        <f>IF(Table340[[#This Row],[battles]],Table340[[#This Row],[wins]]/Table340[[#This Row],[battles]],0)</f>
        <v>0.6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9" s="3">
        <f>IF(Table340[[#This Row],[battles]],Table340[[#This Row],[wins]]/Table340[[#This Row],[battles]],0)</f>
        <v>0.7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0" s="3">
        <f>IF(Table340[[#This Row],[battles]],Table340[[#This Row],[wins]]/Table340[[#This Row],[battles]],0)</f>
        <v>0.3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2" s="3">
        <f>IF(Table340[[#This Row],[battles]],Table340[[#This Row],[wins]]/Table340[[#This Row],[battles]],0)</f>
        <v>0.7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3" s="3">
        <f>IF(Table340[[#This Row],[battles]],Table340[[#This Row],[wins]]/Table340[[#This Row],[battles]],0)</f>
        <v>0.8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4" s="3">
        <f>IF(Table340[[#This Row],[battles]],Table340[[#This Row],[wins]]/Table340[[#This Row],[battles]],0)</f>
        <v>0.7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5" s="3">
        <f>IF(Table340[[#This Row],[battles]],Table340[[#This Row],[wins]]/Table340[[#This Row],[battles]],0)</f>
        <v>0.6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6" s="3">
        <f>IF(Table340[[#This Row],[battles]],Table340[[#This Row],[wins]]/Table340[[#This Row],[battles]],0)</f>
        <v>0.6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7" s="3">
        <f>IF(Table340[[#This Row],[battles]],Table340[[#This Row],[wins]]/Table340[[#This Row],[battles]],0)</f>
        <v>0.6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8" s="3">
        <f>IF(Table340[[#This Row],[battles]],Table340[[#This Row],[wins]]/Table340[[#This Row],[battles]],0)</f>
        <v>0.3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9" s="3">
        <f>IF(Table340[[#This Row],[battles]],Table340[[#This Row],[wins]]/Table340[[#This Row],[battles]],0)</f>
        <v>0.3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0" s="3">
        <f>IF(Table340[[#This Row],[battles]],Table340[[#This Row],[wins]]/Table340[[#This Row],[battles]],0)</f>
        <v>0.2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1" s="3">
        <f>IF(Table340[[#This Row],[battles]],Table340[[#This Row],[wins]]/Table340[[#This Row],[battles]],0)</f>
        <v>0.5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2" s="3">
        <f>IF(Table340[[#This Row],[battles]],Table340[[#This Row],[wins]]/Table340[[#This Row],[battles]],0)</f>
        <v>0.7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3" s="3">
        <f>IF(Table340[[#This Row],[battles]],Table340[[#This Row],[wins]]/Table340[[#This Row],[battles]],0)</f>
        <v>0.6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4" s="3">
        <f>IF(Table340[[#This Row],[battles]],Table340[[#This Row],[wins]]/Table340[[#This Row],[battles]],0)</f>
        <v>0.6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5" s="3">
        <f>IF(Table340[[#This Row],[battles]],Table340[[#This Row],[wins]]/Table340[[#This Row],[battles]],0)</f>
        <v>0.2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6" s="3">
        <f>IF(Table340[[#This Row],[battles]],Table340[[#This Row],[wins]]/Table340[[#This Row],[battles]],0)</f>
        <v>0.6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7" s="3">
        <f>IF(Table340[[#This Row],[battles]],Table340[[#This Row],[wins]]/Table340[[#This Row],[battles]],0)</f>
        <v>0.7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8" s="3">
        <f>IF(Table340[[#This Row],[battles]],Table340[[#This Row],[wins]]/Table340[[#This Row],[battles]],0)</f>
        <v>0.3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29" s="3">
        <f>IF(Table340[[#This Row],[battles]],Table340[[#This Row],[wins]]/Table340[[#This Row],[battles]],0)</f>
        <v>0.4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0" s="3">
        <f>IF(Table340[[#This Row],[battles]],Table340[[#This Row],[wins]]/Table340[[#This Row],[battles]],0)</f>
        <v>0.6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1" s="3">
        <f>IF(Table340[[#This Row],[battles]],Table340[[#This Row],[wins]]/Table340[[#This Row],[battles]],0)</f>
        <v>0.6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2" s="3">
        <f>IF(Table340[[#This Row],[battles]],Table340[[#This Row],[wins]]/Table340[[#This Row],[battles]],0)</f>
        <v>0.5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3" s="3">
        <f>IF(Table340[[#This Row],[battles]],Table340[[#This Row],[wins]]/Table340[[#This Row],[battles]],0)</f>
        <v>0.1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4" s="3">
        <f>IF(Table340[[#This Row],[battles]],Table340[[#This Row],[wins]]/Table340[[#This Row],[battles]],0)</f>
        <v>0.5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5" s="3">
        <f>IF(Table340[[#This Row],[battles]],Table340[[#This Row],[wins]]/Table340[[#This Row],[battles]],0)</f>
        <v>0.5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6" s="3">
        <f>IF(Table340[[#This Row],[battles]],Table340[[#This Row],[wins]]/Table340[[#This Row],[battles]],0)</f>
        <v>0.4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7" s="3">
        <f>IF(Table340[[#This Row],[battles]],Table340[[#This Row],[wins]]/Table340[[#This Row],[battles]],0)</f>
        <v>0.5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8" s="3">
        <f>IF(Table340[[#This Row],[battles]],Table340[[#This Row],[wins]]/Table340[[#This Row],[battles]],0)</f>
        <v>0.7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9" s="3">
        <f>IF(Table340[[#This Row],[battles]],Table340[[#This Row],[wins]]/Table340[[#This Row],[battles]],0)</f>
        <v>0.4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0" s="3">
        <f>IF(Table340[[#This Row],[battles]],Table340[[#This Row],[wins]]/Table340[[#This Row],[battles]],0)</f>
        <v>0.4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1" s="3">
        <f>IF(Table340[[#This Row],[battles]],Table340[[#This Row],[wins]]/Table340[[#This Row],[battles]],0)</f>
        <v>0.7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2" s="3">
        <f>IF(Table340[[#This Row],[battles]],Table340[[#This Row],[wins]]/Table340[[#This Row],[battles]],0)</f>
        <v>0.7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3" s="3">
        <f>IF(Table340[[#This Row],[battles]],Table340[[#This Row],[wins]]/Table340[[#This Row],[battles]],0)</f>
        <v>0.3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4" s="3">
        <f>IF(Table340[[#This Row],[battles]],Table340[[#This Row],[wins]]/Table340[[#This Row],[battles]],0)</f>
        <v>0.4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5" s="3">
        <f>IF(Table340[[#This Row],[battles]],Table340[[#This Row],[wins]]/Table340[[#This Row],[battles]],0)</f>
        <v>0.4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6" s="3">
        <f>IF(Table340[[#This Row],[battles]],Table340[[#This Row],[wins]]/Table340[[#This Row],[battles]],0)</f>
        <v>0.4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7" s="3">
        <f>IF(Table340[[#This Row],[battles]],Table340[[#This Row],[wins]]/Table340[[#This Row],[battles]],0)</f>
        <v>0.3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8" s="3">
        <f>IF(Table340[[#This Row],[battles]],Table340[[#This Row],[wins]]/Table340[[#This Row],[battles]],0)</f>
        <v>0.6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9" s="3">
        <f>IF(Table340[[#This Row],[battles]],Table340[[#This Row],[wins]]/Table340[[#This Row],[battles]],0)</f>
        <v>0.4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0" s="3">
        <f>IF(Table340[[#This Row],[battles]],Table340[[#This Row],[wins]]/Table340[[#This Row],[battles]],0)</f>
        <v>0.3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1" s="3">
        <f>IF(Table340[[#This Row],[battles]],Table340[[#This Row],[wins]]/Table340[[#This Row],[battles]],0)</f>
        <v>0.3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2" s="3">
        <f>IF(Table340[[#This Row],[battles]],Table340[[#This Row],[wins]]/Table340[[#This Row],[battles]],0)</f>
        <v>0.6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3" s="3">
        <f>IF(Table340[[#This Row],[battles]],Table340[[#This Row],[wins]]/Table340[[#This Row],[battles]],0)</f>
        <v>0.8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4" s="3">
        <f>IF(Table340[[#This Row],[battles]],Table340[[#This Row],[wins]]/Table340[[#This Row],[battles]],0)</f>
        <v>0.4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5" s="3">
        <f>IF(Table340[[#This Row],[battles]],Table340[[#This Row],[wins]]/Table340[[#This Row],[battles]],0)</f>
        <v>0.2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6" s="3">
        <f>IF(Table340[[#This Row],[battles]],Table340[[#This Row],[wins]]/Table340[[#This Row],[battles]],0)</f>
        <v>0.7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7" s="3">
        <f>IF(Table340[[#This Row],[battles]],Table340[[#This Row],[wins]]/Table340[[#This Row],[battles]],0)</f>
        <v>0.7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8" s="3">
        <f>IF(Table340[[#This Row],[battles]],Table340[[#This Row],[wins]]/Table340[[#This Row],[battles]],0)</f>
        <v>0.7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tabSelected="1" workbookViewId="0">
      <selection activeCell="G7" sqref="G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178</v>
      </c>
      <c r="D2" s="3">
        <f>Table4[[#This Row],[wins]]/Table4[[#This Row],[battles]]</f>
        <v>0.56507936507936507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151</v>
      </c>
      <c r="D3" s="3">
        <f>Table4[[#This Row],[wins]]/Table4[[#This Row],[battles]]</f>
        <v>0.47936507936507938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151</v>
      </c>
      <c r="D4" s="3">
        <f>Table4[[#This Row],[wins]]/Table4[[#This Row],[battles]]</f>
        <v>0.47936507936507938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162</v>
      </c>
      <c r="D5" s="3">
        <f>Table4[[#This Row],[wins]]/Table4[[#This Row],[battles]]</f>
        <v>0.51428571428571423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125</v>
      </c>
      <c r="D6" s="3">
        <f>Table4[[#This Row],[wins]]/Table4[[#This Row],[battles]]</f>
        <v>0.3968253968253968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154</v>
      </c>
      <c r="D7" s="3">
        <f>Table4[[#This Row],[wins]]/Table4[[#This Row],[battles]]</f>
        <v>0.48888888888888887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165</v>
      </c>
      <c r="D8" s="3">
        <f>Table4[[#This Row],[wins]]/Table4[[#This Row],[battles]]</f>
        <v>0.52380952380952384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174</v>
      </c>
      <c r="D9" s="3">
        <f>Table4[[#This Row],[wins]]/Table4[[#This Row],[battles]]</f>
        <v>0.55238095238095242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L7" sqref="L7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218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126</v>
      </c>
      <c r="D2" s="3">
        <f>IF(SUM(Table7[[#This Row],[takes]]) &gt; 0,Table7[[#This Row],[takes]]/SUM(Table7[takes]),0)</f>
        <v>0.69206349206349205</v>
      </c>
      <c r="E2" s="3">
        <f>IF(Table7[[#This Row],[takes]]&gt;0,Table7[[#This Row],[wins]]/Table7[[#This Row],[takes]],0)</f>
        <v>0.57798165137614677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109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237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123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74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39</v>
      </c>
      <c r="D3" s="3">
        <f>IF(SUM(Table7[[#This Row],[takes]]) &gt; 0,Table7[[#This Row],[takes]]/SUM(Table7[takes]),0)</f>
        <v>0.23492063492063492</v>
      </c>
      <c r="E3" s="3">
        <f>IF(Table7[[#This Row],[takes]]&gt;0,Table7[[#This Row],[wins]]/Table7[[#This Row],[takes]],0)</f>
        <v>0.52702702702702697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130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45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71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23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13</v>
      </c>
      <c r="D4" s="3">
        <f>IF(SUM(Table7[[#This Row],[takes]]) &gt; 0,Table7[[#This Row],[takes]]/SUM(Table7[takes]),0)</f>
        <v>7.301587301587302E-2</v>
      </c>
      <c r="E4" s="3">
        <f>IF(Table7[[#This Row],[takes]]&gt;0,Table7[[#This Row],[wins]]/Table7[[#This Row],[takes]],0)</f>
        <v>0.56521739130434778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76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33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121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102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74</v>
      </c>
      <c r="D7" s="16">
        <f>IF(SUM(Table8[[#This Row],[takes]]) &gt; 0,Table8[[#This Row],[takes]]/SUM(Table8[takes]),0)</f>
        <v>0.39382239382239381</v>
      </c>
      <c r="E7" s="16">
        <f>IF(Table8[[#This Row],[takes]]&gt;0,Table8[[#This Row],[wins]]/Table8[[#This Row],[takes]],0)</f>
        <v>0.72549019607843135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129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56</v>
      </c>
      <c r="D8" s="3">
        <f>IF(SUM(Table8[[#This Row],[takes]]) &gt; 0,Table8[[#This Row],[takes]]/SUM(Table8[takes]),0)</f>
        <v>0.49806949806949807</v>
      </c>
      <c r="E8" s="3">
        <f>IF(Table8[[#This Row],[takes]]&gt;0,Table8[[#This Row],[wins]]/Table8[[#This Row],[takes]],0)</f>
        <v>0.43410852713178294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28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17</v>
      </c>
      <c r="D9" s="17">
        <f>IF(SUM(Table8[[#This Row],[takes]]) &gt; 0,Table8[[#This Row],[takes]]/SUM(Table8[takes]),0)</f>
        <v>0.10810810810810811</v>
      </c>
      <c r="E9" s="17">
        <f>IF(Table8[[#This Row],[takes]]&gt;0,Table8[[#This Row],[wins]]/Table8[[#This Row],[takes]],0)</f>
        <v>0.6071428571428571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62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45</v>
      </c>
      <c r="D12" s="18">
        <f>IF(SUM(Table9[[#This Row],[takes]]) &gt; 0,Table9[[#This Row],[takes]]/SUM(Table9[takes]),0)</f>
        <v>0.39743589743589741</v>
      </c>
      <c r="E12" s="18">
        <f>IF(Table9[[#This Row],[takes]]&gt;0,Table9[[#This Row],[wins]]/Table9[[#This Row],[takes]],0)</f>
        <v>0.72580645161290325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37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18</v>
      </c>
      <c r="D13" s="16">
        <f>IF(SUM(Table9[[#This Row],[takes]]) &gt; 0,Table9[[#This Row],[takes]]/SUM(Table9[takes]),0)</f>
        <v>0.23717948717948717</v>
      </c>
      <c r="E13" s="16">
        <f>IF(Table9[[#This Row],[takes]]&gt;0,Table9[[#This Row],[wins]]/Table9[[#This Row],[takes]],0)</f>
        <v>0.48648648648648651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57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22</v>
      </c>
      <c r="D14" s="19">
        <f>IF(SUM(Table9[[#This Row],[takes]]) &gt; 0,Table9[[#This Row],[takes]]/SUM(Table9[takes]),0)</f>
        <v>0.36538461538461536</v>
      </c>
      <c r="E14" s="19">
        <f>IF(Table9[[#This Row],[takes]]&gt;0,Table9[[#This Row],[wins]]/Table9[[#This Row],[takes]],0)</f>
        <v>0.38596491228070173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37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24</v>
      </c>
      <c r="D17" s="16">
        <f>IF(SUM(Table10[[#This Row],[takes]]) &gt; 0,Table10[[#This Row],[takes]]/SUM(Table10[takes]),0)</f>
        <v>0.50684931506849318</v>
      </c>
      <c r="E17" s="16">
        <f>IF(Table10[[#This Row],[takes]]&gt;0,Table10[[#This Row],[wins]]/Table10[[#This Row],[takes]],0)</f>
        <v>0.64864864864864868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22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8" s="16">
        <f>IF(SUM(Table10[[#This Row],[takes]]) &gt; 0,Table10[[#This Row],[takes]]/SUM(Table10[takes]),0)</f>
        <v>0.30136986301369861</v>
      </c>
      <c r="E18" s="16">
        <f>IF(Table10[[#This Row],[takes]]&gt;0,Table10[[#This Row],[wins]]/Table10[[#This Row],[takes]],0)</f>
        <v>0.5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14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9" s="17">
        <f>IF(SUM(Table10[[#This Row],[takes]]) &gt; 0,Table10[[#This Row],[takes]]/SUM(Table10[takes]),0)</f>
        <v>0.19178082191780821</v>
      </c>
      <c r="E19" s="17">
        <f>IF(Table10[[#This Row],[takes]]&gt;0,Table10[[#This Row],[wins]]/Table10[[#This Row],[takes]],0)</f>
        <v>0.7857142857142857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E23" sqref="E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92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41</v>
      </c>
      <c r="D2" s="3">
        <f>IF(SUM(Table712[[#This Row],[takes]]) &gt; 0,Table712[[#This Row],[takes]]/SUM(Table712[takes]),0)</f>
        <v>0.29206349206349208</v>
      </c>
      <c r="E2" s="3">
        <f>IF(Table712[[#This Row],[takes]]&gt;0,Table712[[#This Row],[wins]]/Table712[[#This Row],[takes]],0)</f>
        <v>0.44565217391304346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128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187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108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59</v>
      </c>
      <c r="D3" s="3">
        <f>IF(SUM(Table712[[#This Row],[takes]]) &gt; 0,Table712[[#This Row],[takes]]/SUM(Table712[takes]),0)</f>
        <v>0.34285714285714286</v>
      </c>
      <c r="E3" s="3">
        <f>IF(Table712[[#This Row],[takes]]&gt;0,Table712[[#This Row],[wins]]/Table712[[#This Row],[takes]],0)</f>
        <v>0.54629629629629628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99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80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115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51</v>
      </c>
      <c r="D4" s="3">
        <f>IF(SUM(Table712[[#This Row],[takes]]) &gt; 0,Table712[[#This Row],[takes]]/SUM(Table712[takes]),0)</f>
        <v>0.36507936507936506</v>
      </c>
      <c r="E4" s="3">
        <f>IF(Table712[[#This Row],[takes]]&gt;0,Table712[[#This Row],[wins]]/Table712[[#This Row],[takes]],0)</f>
        <v>0.44347826086956521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88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98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45</v>
      </c>
      <c r="D7" s="16">
        <f>IF(SUM(Table813[[#This Row],[takes]]) &gt; 0,Table813[[#This Row],[takes]]/SUM(Table813[takes]),0)</f>
        <v>0.4434389140271493</v>
      </c>
      <c r="E7" s="16">
        <f>IF(Table813[[#This Row],[takes]]&gt;0,Table813[[#This Row],[wins]]/Table813[[#This Row],[takes]],0)</f>
        <v>0.45918367346938777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59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36</v>
      </c>
      <c r="D8" s="3">
        <f>IF(SUM(Table813[[#This Row],[takes]]) &gt; 0,Table813[[#This Row],[takes]]/SUM(Table813[takes]),0)</f>
        <v>0.2669683257918552</v>
      </c>
      <c r="E8" s="3">
        <f>IF(Table813[[#This Row],[takes]]&gt;0,Table813[[#This Row],[wins]]/Table813[[#This Row],[takes]],0)</f>
        <v>0.61016949152542377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64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28</v>
      </c>
      <c r="D9" s="17">
        <f>IF(SUM(Table813[[#This Row],[takes]]) &gt; 0,Table813[[#This Row],[takes]]/SUM(Table813[takes]),0)</f>
        <v>0.2895927601809955</v>
      </c>
      <c r="E9" s="17">
        <f>IF(Table813[[#This Row],[takes]]&gt;0,Table813[[#This Row],[wins]]/Table813[[#This Row],[takes]],0)</f>
        <v>0.4375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43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26</v>
      </c>
      <c r="D12" s="18">
        <f>IF(SUM(Table914[[#This Row],[takes]]) &gt; 0,Table914[[#This Row],[takes]]/SUM(Table914[takes]),0)</f>
        <v>0.30496453900709219</v>
      </c>
      <c r="E12" s="18">
        <f>IF(Table914[[#This Row],[takes]]&gt;0,Table914[[#This Row],[wins]]/Table914[[#This Row],[takes]],0)</f>
        <v>0.60465116279069764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55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30</v>
      </c>
      <c r="D13" s="16">
        <f>IF(SUM(Table914[[#This Row],[takes]]) &gt; 0,Table914[[#This Row],[takes]]/SUM(Table914[takes]),0)</f>
        <v>0.39007092198581561</v>
      </c>
      <c r="E13" s="16">
        <f>IF(Table914[[#This Row],[takes]]&gt;0,Table914[[#This Row],[wins]]/Table914[[#This Row],[takes]],0)</f>
        <v>0.54545454545454541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43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22</v>
      </c>
      <c r="D14" s="19">
        <f>IF(SUM(Table914[[#This Row],[takes]]) &gt; 0,Table914[[#This Row],[takes]]/SUM(Table914[takes]),0)</f>
        <v>0.30496453900709219</v>
      </c>
      <c r="E14" s="19">
        <f>IF(Table914[[#This Row],[takes]]&gt;0,Table914[[#This Row],[wins]]/Table914[[#This Row],[takes]],0)</f>
        <v>0.51162790697674421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35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22</v>
      </c>
      <c r="D17" s="16">
        <f>IF(SUM(Table1015[[#This Row],[takes]]) &gt; 0,Table1015[[#This Row],[takes]]/SUM(Table1015[takes]),0)</f>
        <v>0.60344827586206895</v>
      </c>
      <c r="E17" s="16">
        <f>IF(Table1015[[#This Row],[takes]]&gt;0,Table1015[[#This Row],[wins]]/Table1015[[#This Row],[takes]],0)</f>
        <v>0.62857142857142856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8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</v>
      </c>
      <c r="D18" s="16">
        <f>IF(SUM(Table1015[[#This Row],[takes]]) &gt; 0,Table1015[[#This Row],[takes]]/SUM(Table1015[takes]),0)</f>
        <v>0.13793103448275862</v>
      </c>
      <c r="E18" s="16">
        <f>IF(Table1015[[#This Row],[takes]]&gt;0,Table1015[[#This Row],[wins]]/Table1015[[#This Row],[takes]],0)</f>
        <v>0.25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15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11</v>
      </c>
      <c r="D19" s="17">
        <f>IF(SUM(Table1015[[#This Row],[takes]]) &gt; 0,Table1015[[#This Row],[takes]]/SUM(Table1015[takes]),0)</f>
        <v>0.25862068965517243</v>
      </c>
      <c r="E19" s="17">
        <f>IF(Table1015[[#This Row],[takes]]&gt;0,Table1015[[#This Row],[wins]]/Table1015[[#This Row],[takes]],0)</f>
        <v>0.73333333333333328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E29" sqref="E29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112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46</v>
      </c>
      <c r="D2" s="3">
        <f>IF(SUM(Table71216[[#This Row],[takes]]) &gt; 0,Table71216[[#This Row],[takes]]/SUM(Table71216[takes]),0)</f>
        <v>0.35555555555555557</v>
      </c>
      <c r="E2" s="3">
        <f>IF(Table71216[[#This Row],[takes]]&gt;0,Table71216[[#This Row],[wins]]/Table71216[[#This Row],[takes]],0)</f>
        <v>0.4107142857142857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156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232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99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50</v>
      </c>
      <c r="D3" s="3">
        <f>IF(SUM(Table71216[[#This Row],[takes]]) &gt; 0,Table71216[[#This Row],[takes]]/SUM(Table71216[takes]),0)</f>
        <v>0.31428571428571428</v>
      </c>
      <c r="E3" s="3">
        <f>IF(Table71216[[#This Row],[takes]]&gt;0,Table71216[[#This Row],[wins]]/Table71216[[#This Row],[takes]],0)</f>
        <v>0.50505050505050508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66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63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104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55</v>
      </c>
      <c r="D4" s="3">
        <f>IF(SUM(Table71216[[#This Row],[takes]]) &gt; 0,Table71216[[#This Row],[takes]]/SUM(Table71216[takes]),0)</f>
        <v>0.33015873015873015</v>
      </c>
      <c r="E4" s="3">
        <f>IF(Table71216[[#This Row],[takes]]&gt;0,Table71216[[#This Row],[wins]]/Table71216[[#This Row],[takes]],0)</f>
        <v>0.52884615384615385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93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98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60</v>
      </c>
      <c r="D7" s="16">
        <f>IF(SUM(Table81317[[#This Row],[takes]]) &gt; 0,Table81317[[#This Row],[takes]]/SUM(Table81317[takes]),0)</f>
        <v>0.44954128440366975</v>
      </c>
      <c r="E7" s="16">
        <f>IF(Table81317[[#This Row],[takes]]&gt;0,Table81317[[#This Row],[wins]]/Table81317[[#This Row],[takes]],0)</f>
        <v>0.61224489795918369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59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26</v>
      </c>
      <c r="D8" s="3">
        <f>IF(SUM(Table81317[[#This Row],[takes]]) &gt; 0,Table81317[[#This Row],[takes]]/SUM(Table81317[takes]),0)</f>
        <v>0.27064220183486237</v>
      </c>
      <c r="E8" s="3">
        <f>IF(Table81317[[#This Row],[takes]]&gt;0,Table81317[[#This Row],[wins]]/Table81317[[#This Row],[takes]],0)</f>
        <v>0.44067796610169491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61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29</v>
      </c>
      <c r="D9" s="17">
        <f>IF(SUM(Table81317[[#This Row],[takes]]) &gt; 0,Table81317[[#This Row],[takes]]/SUM(Table81317[takes]),0)</f>
        <v>0.27981651376146788</v>
      </c>
      <c r="E9" s="17">
        <f>IF(Table81317[[#This Row],[takes]]&gt;0,Table81317[[#This Row],[wins]]/Table81317[[#This Row],[takes]],0)</f>
        <v>0.47540983606557374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49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34</v>
      </c>
      <c r="D12" s="18">
        <f>IF(SUM(Table91418[[#This Row],[takes]]) &gt; 0,Table91418[[#This Row],[takes]]/SUM(Table91418[takes]),0)</f>
        <v>0.37121212121212122</v>
      </c>
      <c r="E12" s="18">
        <f>IF(Table91418[[#This Row],[takes]]&gt;0,Table91418[[#This Row],[wins]]/Table91418[[#This Row],[takes]],0)</f>
        <v>0.69387755102040816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42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21</v>
      </c>
      <c r="D13" s="16">
        <f>IF(SUM(Table91418[[#This Row],[takes]]) &gt; 0,Table91418[[#This Row],[takes]]/SUM(Table91418[takes]),0)</f>
        <v>0.31818181818181818</v>
      </c>
      <c r="E13" s="16">
        <f>IF(Table91418[[#This Row],[takes]]&gt;0,Table91418[[#This Row],[wins]]/Table91418[[#This Row],[takes]],0)</f>
        <v>0.5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41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23</v>
      </c>
      <c r="D14" s="19">
        <f>IF(SUM(Table91418[[#This Row],[takes]]) &gt; 0,Table91418[[#This Row],[takes]]/SUM(Table91418[takes]),0)</f>
        <v>0.31060606060606061</v>
      </c>
      <c r="E14" s="19">
        <f>IF(Table91418[[#This Row],[takes]]&gt;0,Table91418[[#This Row],[wins]]/Table91418[[#This Row],[takes]],0)</f>
        <v>0.56097560975609762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30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22</v>
      </c>
      <c r="D17" s="16">
        <f>IF(SUM(Table101519[[#This Row],[takes]]) &gt; 0,Table101519[[#This Row],[takes]]/SUM(Table101519[takes]),0)</f>
        <v>0.4</v>
      </c>
      <c r="E17" s="16">
        <f>IF(Table101519[[#This Row],[takes]]&gt;0,Table101519[[#This Row],[wins]]/Table101519[[#This Row],[takes]],0)</f>
        <v>0.73333333333333328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39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20</v>
      </c>
      <c r="D18" s="16">
        <f>IF(SUM(Table101519[[#This Row],[takes]]) &gt; 0,Table101519[[#This Row],[takes]]/SUM(Table101519[takes]),0)</f>
        <v>0.52</v>
      </c>
      <c r="E18" s="16">
        <f>IF(Table101519[[#This Row],[takes]]&gt;0,Table101519[[#This Row],[wins]]/Table101519[[#This Row],[takes]],0)</f>
        <v>0.51282051282051277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6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4</v>
      </c>
      <c r="D19" s="17">
        <f>IF(SUM(Table101519[[#This Row],[takes]]) &gt; 0,Table101519[[#This Row],[takes]]/SUM(Table101519[takes]),0)</f>
        <v>0.08</v>
      </c>
      <c r="E19" s="17">
        <f>IF(Table101519[[#This Row],[takes]]&gt;0,Table101519[[#This Row],[wins]]/Table101519[[#This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E28" sqref="E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119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53</v>
      </c>
      <c r="D2" s="3">
        <f>IF(SUM(Table7121620[[#This Row],[takes]]) &gt; 0,Table7121620[[#This Row],[takes]]/SUM(Table7121620[takes]),0)</f>
        <v>0.37777777777777777</v>
      </c>
      <c r="E2" s="3">
        <f>IF(Table7121620[[#This Row],[takes]]&gt;0,Table7121620[[#This Row],[wins]]/Table7121620[[#This Row],[takes]],0)</f>
        <v>0.44537815126050423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94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183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74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35</v>
      </c>
      <c r="D3" s="3">
        <f>IF(SUM(Table7121620[[#This Row],[takes]]) &gt; 0,Table7121620[[#This Row],[takes]]/SUM(Table7121620[takes]),0)</f>
        <v>0.23492063492063492</v>
      </c>
      <c r="E3" s="3">
        <f>IF(Table7121620[[#This Row],[takes]]&gt;0,Table7121620[[#This Row],[wins]]/Table7121620[[#This Row],[takes]],0)</f>
        <v>0.47297297297297297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110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67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122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74</v>
      </c>
      <c r="D4" s="3">
        <f>IF(SUM(Table7121620[[#This Row],[takes]]) &gt; 0,Table7121620[[#This Row],[takes]]/SUM(Table7121620[takes]),0)</f>
        <v>0.38730158730158731</v>
      </c>
      <c r="E4" s="3">
        <f>IF(Table7121620[[#This Row],[takes]]&gt;0,Table7121620[[#This Row],[wins]]/Table7121620[[#This Row],[takes]],0)</f>
        <v>0.60655737704918034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111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65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77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49</v>
      </c>
      <c r="D7" s="16">
        <f>IF(SUM(Table8131721[[#This Row],[takes]]) &gt; 0,Table8131721[[#This Row],[takes]]/SUM(Table8131721[takes]),0)</f>
        <v>0.34684684684684686</v>
      </c>
      <c r="E7" s="16">
        <f>IF(Table8131721[[#This Row],[takes]]&gt;0,Table8131721[[#This Row],[wins]]/Table8131721[[#This Row],[takes]],0)</f>
        <v>0.63636363636363635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51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31</v>
      </c>
      <c r="D8" s="3">
        <f>IF(SUM(Table8131721[[#This Row],[takes]]) &gt; 0,Table8131721[[#This Row],[takes]]/SUM(Table8131721[takes]),0)</f>
        <v>0.22972972972972974</v>
      </c>
      <c r="E8" s="3">
        <f>IF(Table8131721[[#This Row],[takes]]&gt;0,Table8131721[[#This Row],[wins]]/Table8131721[[#This Row],[takes]],0)</f>
        <v>0.60784313725490191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94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56</v>
      </c>
      <c r="D9" s="17">
        <f>IF(SUM(Table8131721[[#This Row],[takes]]) &gt; 0,Table8131721[[#This Row],[takes]]/SUM(Table8131721[takes]),0)</f>
        <v>0.42342342342342343</v>
      </c>
      <c r="E9" s="17">
        <f>IF(Table8131721[[#This Row],[takes]]&gt;0,Table8131721[[#This Row],[wins]]/Table8131721[[#This Row],[takes]],0)</f>
        <v>0.5957446808510638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38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32</v>
      </c>
      <c r="D12" s="18">
        <f>IF(SUM(Table9141822[[#This Row],[takes]]) &gt; 0,Table9141822[[#This Row],[takes]]/SUM(Table9141822[takes]),0)</f>
        <v>0.2814814814814815</v>
      </c>
      <c r="E12" s="18">
        <f>IF(Table9141822[[#This Row],[takes]]&gt;0,Table9141822[[#This Row],[wins]]/Table9141822[[#This Row],[takes]],0)</f>
        <v>0.84210526315789469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53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32</v>
      </c>
      <c r="D13" s="16">
        <f>IF(SUM(Table9141822[[#This Row],[takes]]) &gt; 0,Table9141822[[#This Row],[takes]]/SUM(Table9141822[takes]),0)</f>
        <v>0.3925925925925926</v>
      </c>
      <c r="E13" s="16">
        <f>IF(Table9141822[[#This Row],[takes]]&gt;0,Table9141822[[#This Row],[wins]]/Table9141822[[#This Row],[takes]],0)</f>
        <v>0.60377358490566035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44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25</v>
      </c>
      <c r="D14" s="19">
        <f>IF(SUM(Table9141822[[#This Row],[takes]]) &gt; 0,Table9141822[[#This Row],[takes]]/SUM(Table9141822[takes]),0)</f>
        <v>0.32592592592592595</v>
      </c>
      <c r="E14" s="19">
        <f>IF(Table9141822[[#This Row],[takes]]&gt;0,Table9141822[[#This Row],[wins]]/Table9141822[[#This Row],[takes]],0)</f>
        <v>0.56818181818181823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34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24</v>
      </c>
      <c r="D17" s="16">
        <f>IF(SUM(Table10151923[[#This Row],[takes]]) &gt; 0,Table10151923[[#This Row],[takes]]/SUM(Table10151923[takes]),0)</f>
        <v>0.6071428571428571</v>
      </c>
      <c r="E17" s="16">
        <f>IF(Table10151923[[#This Row],[takes]]&gt;0,Table10151923[[#This Row],[wins]]/Table10151923[[#This Row],[takes]],0)</f>
        <v>0.70588235294117652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4</v>
      </c>
      <c r="D18" s="16">
        <f>IF(SUM(Table10151923[[#This Row],[takes]]) &gt; 0,Table10151923[[#This Row],[takes]]/SUM(Table10151923[takes]),0)</f>
        <v>7.1428571428571425E-2</v>
      </c>
      <c r="E18" s="16">
        <f>IF(Table10151923[[#This Row],[takes]]&gt;0,Table10151923[[#This Row],[wins]]/Table10151923[[#This Row],[takes]],0)</f>
        <v>1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18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13</v>
      </c>
      <c r="D19" s="17">
        <f>IF(SUM(Table10151923[[#This Row],[takes]]) &gt; 0,Table10151923[[#This Row],[takes]]/SUM(Table10151923[takes]),0)</f>
        <v>0.32142857142857145</v>
      </c>
      <c r="E19" s="17">
        <f>IF(Table10151923[[#This Row],[takes]]&gt;0,Table10151923[[#This Row],[wins]]/Table10151923[[#This Row],[takes]],0)</f>
        <v>0.72222222222222221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2022-02-18T06:40:54Z</dcterms:modified>
</cp:coreProperties>
</file>