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Work\astaria-bot-backend\statistics-runs\"/>
    </mc:Choice>
  </mc:AlternateContent>
  <xr:revisionPtr revIDLastSave="0" documentId="13_ncr:1_{0EB29DD1-5912-47A4-A881-0D2B2DA085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N10" i="1"/>
  <c r="K10" i="1"/>
  <c r="L10" i="1"/>
  <c r="M10" i="1"/>
  <c r="J10" i="1" l="1"/>
  <c r="I10" i="1"/>
  <c r="H10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<sst xmlns="http://schemas.openxmlformats.org/spreadsheetml/2006/main" count="24" uniqueCount="24">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</sst>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2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(50%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statistics!$B$1:$O$1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statistics!$B$10:$O$10</c:f>
              <c:numCache>
                <c:formatCode>0.00%</c:formatCode>
                <c:ptCount val="14"/>
                <c:pt idx="0">
                  <c:v>0.47738475057473262</c:v>
                </c:pt>
                <c:pt idx="1">
                  <c:v>0.4720533542335929</c:v>
                </c:pt>
                <c:pt idx="2">
                  <c:v>0.4860294999209443</c:v>
                </c:pt>
                <c:pt idx="3">
                  <c:v>0.47980102206747616</c:v>
                </c:pt>
                <c:pt idx="4">
                  <c:v>0.48317135788624044</c:v>
                </c:pt>
                <c:pt idx="5">
                  <c:v>0.488134948680715</c:v>
                </c:pt>
                <c:pt idx="6">
                  <c:v>0.4879494295503648</c:v>
                </c:pt>
                <c:pt idx="7">
                  <c:v>0.48821563820912017</c:v>
                </c:pt>
                <c:pt idx="8">
                  <c:v>0.49430516754470855</c:v>
                </c:pt>
                <c:pt idx="9">
                  <c:v>0.4947071566267538</c:v>
                </c:pt>
                <c:pt idx="10">
                  <c:v>0.45412730296350989</c:v>
                </c:pt>
                <c:pt idx="11">
                  <c:v>0.44907958081684796</c:v>
                </c:pt>
                <c:pt idx="12">
                  <c:v>0.46549649684687511</c:v>
                </c:pt>
                <c:pt idx="13">
                  <c:v>0.46349497123158589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D1D-8205-579CAB50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20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CE67D-A549-4D44-AC5B-8448B720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O10" totalsRowCount="1">
  <autoFilter ref="A1:O9" xr:uid="{3C92414E-A68B-46C0-9038-8C20E897643C}"/>
  <tableColumns count="15">
    <tableColumn id="1" xr3:uid="{9054F665-F68F-4619-8BF9-CF17D0E63C21}" name="hero" totalsRowLabel="Harmonic Mean"/>
    <tableColumn id="2" xr3:uid="{C779B0F3-DD15-4C02-84FF-4B5F8E50E9B6}" name="3" totalsRowFunction="custom" dataDxfId="26" totalsRowDxfId="13">
      <totalsRowFormula>HARMEAN(Table1[3])</totalsRowFormula>
    </tableColumn>
    <tableColumn id="3" xr3:uid="{DAA2685D-29F8-4FA4-806C-524C3483B419}" name="4" totalsRowFunction="custom" dataDxfId="25" totalsRowDxfId="12">
      <totalsRowFormula>HARMEAN(Table1[4])</totalsRowFormula>
    </tableColumn>
    <tableColumn id="4" xr3:uid="{3EA211BC-96BD-47C1-B011-CCDDF6DE02D1}" name="5" totalsRowFunction="custom" dataDxfId="24" totalsRowDxfId="11">
      <totalsRowFormula>HARMEAN(Table1[5])</totalsRowFormula>
    </tableColumn>
    <tableColumn id="5" xr3:uid="{ABB36BA0-6F9D-4DFA-B21B-3F77DAEADBE6}" name="6" totalsRowFunction="custom" dataDxfId="23" totalsRowDxfId="10">
      <totalsRowFormula>HARMEAN(Table1[6])</totalsRowFormula>
    </tableColumn>
    <tableColumn id="6" xr3:uid="{1997867E-3D36-4B08-A859-4A330E6CA4EB}" name="7" totalsRowFunction="custom" dataDxfId="22" totalsRowDxfId="9">
      <totalsRowFormula>HARMEAN(Table1[7])</totalsRowFormula>
    </tableColumn>
    <tableColumn id="7" xr3:uid="{F03F17E2-B4C5-49FA-B50D-6CDBA7D1DB29}" name="8" totalsRowFunction="custom" dataDxfId="21" totalsRowDxfId="8">
      <totalsRowFormula>HARMEAN(Table1[8])</totalsRowFormula>
    </tableColumn>
    <tableColumn id="8" xr3:uid="{96FF3877-5217-46B6-A305-24B1C092CAD3}" name="9" totalsRowFunction="custom" dataDxfId="20" totalsRowDxfId="7">
      <totalsRowFormula>HARMEAN(Table1[9])</totalsRowFormula>
    </tableColumn>
    <tableColumn id="9" xr3:uid="{635C965A-57D4-4A00-9304-02A19D4343CC}" name="10" totalsRowFunction="custom" dataDxfId="19" totalsRowDxfId="6">
      <totalsRowFormula>HARMEAN(Table1[10])</totalsRowFormula>
    </tableColumn>
    <tableColumn id="10" xr3:uid="{ADFF34E1-BE0E-498F-B381-93415F858FA2}" name="11" totalsRowFunction="custom" dataDxfId="18" totalsRowDxfId="5">
      <totalsRowFormula>HARMEAN(Table1[11])</totalsRowFormula>
    </tableColumn>
    <tableColumn id="11" xr3:uid="{50ECAE7D-FCA3-4D7E-BFDC-8B094E8F973F}" name="12" totalsRowFunction="custom" dataDxfId="17" totalsRowDxfId="4">
      <totalsRowFormula>HARMEAN(Table1[12])</totalsRowFormula>
    </tableColumn>
    <tableColumn id="12" xr3:uid="{23B87AAC-11B7-428A-801F-4A46E206CA45}" name="13" totalsRowFunction="custom" dataDxfId="16" totalsRowDxfId="3">
      <totalsRowFormula>HARMEAN(Table1[13])</totalsRowFormula>
    </tableColumn>
    <tableColumn id="13" xr3:uid="{11D631BE-05C5-43E6-BF1A-6948CF622016}" name="14" totalsRowFunction="custom" dataDxfId="15" totalsRowDxfId="2">
      <totalsRowFormula>HARMEAN(Table1[14])</totalsRowFormula>
    </tableColumn>
    <tableColumn id="14" xr3:uid="{2C1650F0-8EF0-4E80-8230-A8F4A1BFA032}" name="15" totalsRowFunction="custom" dataDxfId="14" totalsRowDxfId="1">
      <totalsRowFormula>HARMEAN(Table1[15])</totalsRowFormula>
    </tableColumn>
    <tableColumn id="15" xr3:uid="{7EF89940-2F64-484B-BE10-767C0421D185}" name="16" totalsRowFunction="custom" dataDxfId="27" totalsRowDxfId="0">
      <totalsRowFormula>HARMEAN(Table1[16])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Q9" sqref="Q9"/>
    </sheetView>
  </sheetViews>
  <sheetFormatPr defaultRowHeight="15" x14ac:dyDescent="0.25"/>
  <cols>
    <col min="1" max="1" width="15.140625" bestFit="1" customWidth="1"/>
    <col min="2" max="15" width="7.140625" bestFit="1" customWidth="1"/>
  </cols>
  <sheetData>
    <row r="1" spans="1:15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v>0.60952380952380958</v>
      </c>
      <c r="I2" s="1">
        <v>0.65079365079365081</v>
      </c>
      <c r="J2" s="1">
        <v>0.61904761904761907</v>
      </c>
      <c r="K2" s="1">
        <v>0.56507936507936507</v>
      </c>
      <c r="L2" s="2">
        <v>0.5636363636363636</v>
      </c>
      <c r="M2" s="1">
        <v>0.4987012987012987</v>
      </c>
      <c r="N2" s="1">
        <v>0.46616541353383456</v>
      </c>
      <c r="O2" s="1">
        <v>0.47272727272727272</v>
      </c>
    </row>
    <row r="3" spans="1:15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v>0.55873015873015874</v>
      </c>
      <c r="I3" s="1">
        <v>0.53968253968253965</v>
      </c>
      <c r="J3" s="1">
        <v>0.52380952380952384</v>
      </c>
      <c r="K3" s="1">
        <v>0.47936507936507938</v>
      </c>
      <c r="L3" s="2">
        <v>0.50389610389610384</v>
      </c>
      <c r="M3" s="1">
        <v>0.45714285714285713</v>
      </c>
      <c r="N3" s="1">
        <v>0.43609022556390975</v>
      </c>
      <c r="O3" s="1">
        <v>0.43636363636363634</v>
      </c>
    </row>
    <row r="4" spans="1:15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v>0.43809523809523809</v>
      </c>
      <c r="I4" s="1">
        <v>0.44126984126984126</v>
      </c>
      <c r="J4" s="1">
        <v>0.43492063492063493</v>
      </c>
      <c r="K4" s="1">
        <v>0.47936507936507938</v>
      </c>
      <c r="L4" s="2">
        <v>0.30649350649350648</v>
      </c>
      <c r="M4" s="1">
        <v>0.31948051948051948</v>
      </c>
      <c r="N4" s="1">
        <v>0.39849624060150374</v>
      </c>
      <c r="O4" s="1">
        <v>0.41558441558441561</v>
      </c>
    </row>
    <row r="5" spans="1:15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v>0.4507936507936508</v>
      </c>
      <c r="I5" s="1">
        <v>0.43174603174603177</v>
      </c>
      <c r="J5" s="1">
        <v>0.49523809523809526</v>
      </c>
      <c r="K5" s="1">
        <v>0.51428571428571423</v>
      </c>
      <c r="L5" s="2">
        <v>0.45194805194805193</v>
      </c>
      <c r="M5" s="1">
        <v>0.45974025974025973</v>
      </c>
      <c r="N5" s="1">
        <v>0.45614035087719296</v>
      </c>
      <c r="O5" s="1">
        <v>0.44675324675324674</v>
      </c>
    </row>
    <row r="6" spans="1:15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v>0.40317460317460319</v>
      </c>
      <c r="I6" s="1">
        <v>0.46666666666666667</v>
      </c>
      <c r="J6" s="1">
        <v>0.44444444444444442</v>
      </c>
      <c r="K6" s="1">
        <v>0.3968253968253968</v>
      </c>
      <c r="L6" s="2">
        <v>0.50129870129870124</v>
      </c>
      <c r="M6" s="1">
        <v>0.55324675324675321</v>
      </c>
      <c r="N6" s="1">
        <v>0.45112781954887216</v>
      </c>
      <c r="O6" s="1">
        <v>0.41558441558441561</v>
      </c>
    </row>
    <row r="7" spans="1:15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v>0.60952380952380958</v>
      </c>
      <c r="I7" s="1">
        <v>0.50476190476190474</v>
      </c>
      <c r="J7" s="1">
        <v>0.48571428571428571</v>
      </c>
      <c r="K7" s="1">
        <v>0.48888888888888887</v>
      </c>
      <c r="L7" s="2">
        <v>0.52727272727272723</v>
      </c>
      <c r="M7" s="1">
        <v>0.5714285714285714</v>
      </c>
      <c r="N7" s="1">
        <v>0.51378446115288223</v>
      </c>
      <c r="O7" s="1">
        <v>0.48311688311688311</v>
      </c>
    </row>
    <row r="8" spans="1:15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v>0.41904761904761906</v>
      </c>
      <c r="I8" s="1">
        <v>0.39365079365079364</v>
      </c>
      <c r="J8" s="1">
        <v>0.46349206349206351</v>
      </c>
      <c r="K8" s="1">
        <v>0.52380952380952384</v>
      </c>
      <c r="L8" s="2">
        <v>0.43896103896103894</v>
      </c>
      <c r="M8" s="1">
        <v>0.34285714285714286</v>
      </c>
      <c r="N8" s="1">
        <v>0.49122807017543857</v>
      </c>
      <c r="O8" s="1">
        <v>0.5688311688311688</v>
      </c>
    </row>
    <row r="9" spans="1:15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v>0.51111111111111107</v>
      </c>
      <c r="I9" s="1">
        <v>0.5714285714285714</v>
      </c>
      <c r="J9" s="1">
        <v>0.53333333333333333</v>
      </c>
      <c r="K9" s="1">
        <v>0.55238095238095242</v>
      </c>
      <c r="L9" s="2">
        <v>0.45194805194805193</v>
      </c>
      <c r="M9" s="1">
        <v>0.54285714285714282</v>
      </c>
      <c r="N9" s="1">
        <v>0.54135338345864659</v>
      </c>
      <c r="O9" s="1">
        <v>0.50649350649350644</v>
      </c>
    </row>
    <row r="10" spans="1:15" x14ac:dyDescent="0.25">
      <c r="A10" t="s">
        <v>15</v>
      </c>
      <c r="B10" s="1">
        <f>HARMEAN(Table1[3])</f>
        <v>0.47738475057473262</v>
      </c>
      <c r="C10" s="1">
        <f>HARMEAN(Table1[4])</f>
        <v>0.4720533542335929</v>
      </c>
      <c r="D10" s="1">
        <f>HARMEAN(Table1[5])</f>
        <v>0.4860294999209443</v>
      </c>
      <c r="E10" s="1">
        <f>HARMEAN(Table1[6])</f>
        <v>0.47980102206747616</v>
      </c>
      <c r="F10" s="1">
        <f>HARMEAN(Table1[7])</f>
        <v>0.48317135788624044</v>
      </c>
      <c r="G10" s="1">
        <f>HARMEAN(Table1[8])</f>
        <v>0.488134948680715</v>
      </c>
      <c r="H10" s="1">
        <f>HARMEAN(Table1[9])</f>
        <v>0.4879494295503648</v>
      </c>
      <c r="I10" s="1">
        <f>HARMEAN(Table1[10])</f>
        <v>0.48821563820912017</v>
      </c>
      <c r="J10" s="1">
        <f>HARMEAN(Table1[11])</f>
        <v>0.49430516754470855</v>
      </c>
      <c r="K10" s="1">
        <f>HARMEAN(Table1[12])</f>
        <v>0.4947071566267538</v>
      </c>
      <c r="L10" s="1">
        <f>HARMEAN(Table1[13])</f>
        <v>0.45412730296350989</v>
      </c>
      <c r="M10" s="1">
        <f>HARMEAN(Table1[14])</f>
        <v>0.44907958081684796</v>
      </c>
      <c r="N10" s="1">
        <f>HARMEAN(Table1[15])</f>
        <v>0.46549649684687511</v>
      </c>
      <c r="O10" s="1">
        <f>HARMEAN(Table1[16])</f>
        <v>0.46349497123158589</v>
      </c>
    </row>
  </sheetData>
  <phoneticPr fontId="2" type="noConversion"/>
  <conditionalFormatting sqref="B2:B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2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21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20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19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18">
      <colorScale>
        <cfvo type="min"/>
        <cfvo type="max"/>
        <color rgb="FFFFEF9C"/>
        <color rgb="FF63BE7B"/>
      </colorScale>
    </cfRule>
  </conditionalFormatting>
  <conditionalFormatting sqref="B10:O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12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11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10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8">
      <colorScale>
        <cfvo type="min"/>
        <cfvo type="max"/>
        <color rgb="FFFFEF9C"/>
        <color rgb="FF63BE7B"/>
      </colorScale>
    </cfRule>
  </conditionalFormatting>
  <conditionalFormatting sqref="B10:O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4">
      <colorScale>
        <cfvo type="min"/>
        <cfvo type="max"/>
        <color rgb="FFFFEF9C"/>
        <color rgb="FF63BE7B"/>
      </colorScale>
    </cfRule>
  </conditionalFormatting>
  <conditionalFormatting sqref="M2:M9">
    <cfRule type="colorScale" priority="3">
      <colorScale>
        <cfvo type="min"/>
        <cfvo type="max"/>
        <color rgb="FFFFEF9C"/>
        <color rgb="FF63BE7B"/>
      </colorScale>
    </cfRule>
  </conditionalFormatting>
  <conditionalFormatting sqref="N2:N9">
    <cfRule type="colorScale" priority="2">
      <colorScale>
        <cfvo type="min"/>
        <cfvo type="max"/>
        <color rgb="FFFFEF9C"/>
        <color rgb="FF63BE7B"/>
      </colorScale>
    </cfRule>
  </conditionalFormatting>
  <conditionalFormatting sqref="O2:O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Maksim Nasonov</cp:lastModifiedBy>
  <dcterms:created xsi:type="dcterms:W3CDTF">2015-06-05T18:17:20Z</dcterms:created>
  <dcterms:modified xsi:type="dcterms:W3CDTF">2022-11-14T10:15:06Z</dcterms:modified>
</cp:coreProperties>
</file>