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F:\Code\astaria-bot-backend\statistics-runs\"/>
    </mc:Choice>
  </mc:AlternateContent>
  <xr:revisionPtr revIDLastSave="0" documentId="13_ncr:1_{4704A34B-6C7E-44D2-984B-BAD4FA29EC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stics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  <c r="H10" i="1"/>
  <c r="H9" i="1"/>
  <c r="H8" i="1"/>
  <c r="H7" i="1"/>
  <c r="H6" i="1"/>
  <c r="H5" i="1"/>
  <c r="H4" i="1"/>
  <c r="H3" i="1"/>
  <c r="H2" i="1"/>
  <c r="C10" i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<sst xmlns="http://schemas.openxmlformats.org/spreadsheetml/2006/main" count="18" uniqueCount="18">
  <si>
    <t>paragon</t>
  </si>
  <si>
    <t>highlander</t>
  </si>
  <si>
    <t>druid</t>
  </si>
  <si>
    <t>oracle</t>
  </si>
  <si>
    <t>avatar</t>
  </si>
  <si>
    <t>shadow</t>
  </si>
  <si>
    <t>lightbringer</t>
  </si>
  <si>
    <t>avenger</t>
  </si>
  <si>
    <t>3</t>
  </si>
  <si>
    <t>4</t>
  </si>
  <si>
    <t>5</t>
  </si>
  <si>
    <t>6</t>
  </si>
  <si>
    <t>7</t>
  </si>
  <si>
    <t>8</t>
  </si>
  <si>
    <t>hero</t>
  </si>
  <si>
    <t>Harmonic Mean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</si>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</sst>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cs-run-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cs-run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0-statistics"/>
      <sheetName val="1"/>
      <sheetName val="1-statistics"/>
      <sheetName val="statistics"/>
      <sheetName val="paragon"/>
      <sheetName val="highlander"/>
      <sheetName val="druid"/>
      <sheetName val="oracle"/>
      <sheetName val="avatar"/>
      <sheetName val="shadow"/>
      <sheetName val="lightbringer"/>
      <sheetName val="avenger"/>
      <sheetName val="statistics-run-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0-statistics"/>
      <sheetName val="1"/>
      <sheetName val="1-statistics"/>
      <sheetName val="statistics"/>
      <sheetName val="paragon"/>
      <sheetName val="highlander"/>
      <sheetName val="druid"/>
      <sheetName val="oracle"/>
      <sheetName val="avatar"/>
      <sheetName val="shadow"/>
      <sheetName val="lightbringer"/>
      <sheetName val="aveng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2414E-A68B-46C0-9038-8C20E897643C}" name="Table1" displayName="Table1" ref="A1:I10" totalsRowCount="1">
  <autoFilter ref="A1:I9" xr:uid="{3C92414E-A68B-46C0-9038-8C20E897643C}"/>
  <tableColumns count="9">
    <tableColumn id="1" xr3:uid="{9054F665-F68F-4619-8BF9-CF17D0E63C21}" name="hero" totalsRowLabel="Harmonic Mean"/>
    <tableColumn id="2" xr3:uid="{C779B0F3-DD15-4C02-84FF-4B5F8E50E9B6}" name="3" totalsRowFunction="custom" dataDxfId="15" totalsRowDxfId="7">
      <totalsRowFormula>HARMEAN(Table1[3])</totalsRowFormula>
    </tableColumn>
    <tableColumn id="3" xr3:uid="{DAA2685D-29F8-4FA4-806C-524C3483B419}" name="4" totalsRowFunction="custom" dataDxfId="14" totalsRowDxfId="6">
      <totalsRowFormula>HARMEAN(Table1[4])</totalsRowFormula>
    </tableColumn>
    <tableColumn id="4" xr3:uid="{3EA211BC-96BD-47C1-B011-CCDDF6DE02D1}" name="5" totalsRowFunction="custom" dataDxfId="13" totalsRowDxfId="5">
      <totalsRowFormula>HARMEAN(Table1[5])</totalsRowFormula>
    </tableColumn>
    <tableColumn id="5" xr3:uid="{ABB36BA0-6F9D-4DFA-B21B-3F77DAEADBE6}" name="6" totalsRowFunction="custom" dataDxfId="12" totalsRowDxfId="4">
      <totalsRowFormula>HARMEAN(Table1[6])</totalsRowFormula>
    </tableColumn>
    <tableColumn id="6" xr3:uid="{1997867E-3D36-4B08-A859-4A330E6CA4EB}" name="7" totalsRowFunction="custom" dataDxfId="11" totalsRowDxfId="3">
      <totalsRowFormula>HARMEAN(Table1[7])</totalsRowFormula>
    </tableColumn>
    <tableColumn id="7" xr3:uid="{F03F17E2-B4C5-49FA-B50D-6CDBA7D1DB29}" name="8" totalsRowFunction="custom" dataDxfId="10" totalsRowDxfId="2">
      <totalsRowFormula>HARMEAN(Table1[8])</totalsRowFormula>
    </tableColumn>
    <tableColumn id="8" xr3:uid="{96FF3877-5217-46B6-A305-24B1C092CAD3}" name="9" totalsRowFunction="custom" dataDxfId="9" totalsRowDxfId="1">
      <calculatedColumnFormula>[1]!Table4[[#This Row],[wins]]/[1]!Table4[[#This Row],[battles]]</calculatedColumnFormula>
      <totalsRowFormula>HARMEAN(Table1[9])</totalsRowFormula>
    </tableColumn>
    <tableColumn id="9" xr3:uid="{635C965A-57D4-4A00-9304-02A19D4343CC}" name="10" totalsRowFunction="custom" dataDxfId="8" totalsRowDxfId="0">
      <calculatedColumnFormula>[2]!Table4[[#This Row],[wins]]/[2]!Table4[[#This Row],[battles]]</calculatedColumnFormula>
      <totalsRowFormula>HARMEAN(Table1[10])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J5" sqref="J5"/>
    </sheetView>
  </sheetViews>
  <sheetFormatPr defaultRowHeight="15" x14ac:dyDescent="0.25"/>
  <cols>
    <col min="1" max="1" width="15.140625" bestFit="1" customWidth="1"/>
    <col min="2" max="9" width="7.140625" bestFit="1" customWidth="1"/>
  </cols>
  <sheetData>
    <row r="1" spans="1:9" x14ac:dyDescent="0.25">
      <c r="A1" t="s">
        <v>14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16</v>
      </c>
      <c r="I1" t="s">
        <v>17</v>
      </c>
    </row>
    <row r="2" spans="1:9" x14ac:dyDescent="0.25">
      <c r="A2" t="s">
        <v>0</v>
      </c>
      <c r="B2" s="1">
        <v>0.68253968253968256</v>
      </c>
      <c r="C2" s="1">
        <v>0.66349206349206347</v>
      </c>
      <c r="D2" s="1">
        <v>0.67301587301587307</v>
      </c>
      <c r="E2" s="1">
        <v>0.69841269841269837</v>
      </c>
      <c r="F2" s="1">
        <v>0.6603174603174603</v>
      </c>
      <c r="G2" s="1">
        <v>0.62222222222222223</v>
      </c>
      <c r="H2" s="1">
        <f>[1]!Table4[[#This Row],[wins]]/[1]!Table4[[#This Row],[battles]]</f>
        <v>0.60952380952380958</v>
      </c>
      <c r="I2" s="1">
        <f>[2]!Table4[[#This Row],[wins]]/[2]!Table4[[#This Row],[battles]]</f>
        <v>0.65079365079365081</v>
      </c>
    </row>
    <row r="3" spans="1:9" x14ac:dyDescent="0.25">
      <c r="A3" t="s">
        <v>1</v>
      </c>
      <c r="B3" s="1">
        <v>0.48253968253968255</v>
      </c>
      <c r="C3" s="1">
        <v>0.43174603174603177</v>
      </c>
      <c r="D3" s="1">
        <v>0.41587301587301589</v>
      </c>
      <c r="E3" s="1">
        <v>0.5714285714285714</v>
      </c>
      <c r="F3" s="1">
        <v>0.53650793650793649</v>
      </c>
      <c r="G3" s="1">
        <v>0.48253968253968255</v>
      </c>
      <c r="H3" s="1">
        <f>[1]!Table4[[#This Row],[wins]]/[1]!Table4[[#This Row],[battles]]</f>
        <v>0.55873015873015874</v>
      </c>
      <c r="I3" s="1">
        <f>[2]!Table4[[#This Row],[wins]]/[2]!Table4[[#This Row],[battles]]</f>
        <v>0.53968253968253965</v>
      </c>
    </row>
    <row r="4" spans="1:9" x14ac:dyDescent="0.25">
      <c r="A4" t="s">
        <v>2</v>
      </c>
      <c r="B4" s="1">
        <v>0.41904761904761906</v>
      </c>
      <c r="C4" s="1">
        <v>0.34603174603174602</v>
      </c>
      <c r="D4" s="1">
        <v>0.53968253968253965</v>
      </c>
      <c r="E4" s="1">
        <v>0.38412698412698415</v>
      </c>
      <c r="F4" s="1">
        <v>0.44761904761904764</v>
      </c>
      <c r="G4" s="1">
        <v>0.43492063492063493</v>
      </c>
      <c r="H4" s="1">
        <f>[1]!Table4[[#This Row],[wins]]/[1]!Table4[[#This Row],[battles]]</f>
        <v>0.43809523809523809</v>
      </c>
      <c r="I4" s="1">
        <f>[2]!Table4[[#This Row],[wins]]/[2]!Table4[[#This Row],[battles]]</f>
        <v>0.44126984126984126</v>
      </c>
    </row>
    <row r="5" spans="1:9" x14ac:dyDescent="0.25">
      <c r="A5" t="s">
        <v>3</v>
      </c>
      <c r="B5" s="1">
        <v>0.35873015873015873</v>
      </c>
      <c r="C5" s="1">
        <v>0.41587301587301589</v>
      </c>
      <c r="D5" s="1">
        <v>0.42222222222222222</v>
      </c>
      <c r="E5" s="1">
        <v>0.3746031746031746</v>
      </c>
      <c r="F5" s="1">
        <v>0.38730158730158731</v>
      </c>
      <c r="G5" s="1">
        <v>0.46031746031746029</v>
      </c>
      <c r="H5" s="1">
        <f>[1]!Table4[[#This Row],[wins]]/[1]!Table4[[#This Row],[battles]]</f>
        <v>0.4507936507936508</v>
      </c>
      <c r="I5" s="1">
        <f>[2]!Table4[[#This Row],[wins]]/[2]!Table4[[#This Row],[battles]]</f>
        <v>0.43174603174603177</v>
      </c>
    </row>
    <row r="6" spans="1:9" x14ac:dyDescent="0.25">
      <c r="A6" t="s">
        <v>4</v>
      </c>
      <c r="B6" s="1">
        <v>0.42222222222222222</v>
      </c>
      <c r="C6" s="1">
        <v>0.42222222222222222</v>
      </c>
      <c r="D6" s="1">
        <v>0.40634920634920635</v>
      </c>
      <c r="E6" s="1">
        <v>0.41904761904761906</v>
      </c>
      <c r="F6" s="1">
        <v>0.4</v>
      </c>
      <c r="G6" s="1">
        <v>0.43809523809523809</v>
      </c>
      <c r="H6" s="1">
        <f>[1]!Table4[[#This Row],[wins]]/[1]!Table4[[#This Row],[battles]]</f>
        <v>0.40317460317460319</v>
      </c>
      <c r="I6" s="1">
        <f>[2]!Table4[[#This Row],[wins]]/[2]!Table4[[#This Row],[battles]]</f>
        <v>0.46666666666666667</v>
      </c>
    </row>
    <row r="7" spans="1:9" x14ac:dyDescent="0.25">
      <c r="A7" t="s">
        <v>5</v>
      </c>
      <c r="B7" s="1">
        <v>0.45714285714285713</v>
      </c>
      <c r="C7" s="1">
        <v>0.53333333333333333</v>
      </c>
      <c r="D7" s="1">
        <v>0.52380952380952384</v>
      </c>
      <c r="E7" s="1">
        <v>0.56825396825396823</v>
      </c>
      <c r="F7" s="1">
        <v>0.51111111111111107</v>
      </c>
      <c r="G7" s="1">
        <v>0.54603174603174598</v>
      </c>
      <c r="H7" s="1">
        <f>[1]!Table4[[#This Row],[wins]]/[1]!Table4[[#This Row],[battles]]</f>
        <v>0.60952380952380958</v>
      </c>
      <c r="I7" s="1">
        <f>[2]!Table4[[#This Row],[wins]]/[2]!Table4[[#This Row],[battles]]</f>
        <v>0.50476190476190474</v>
      </c>
    </row>
    <row r="8" spans="1:9" x14ac:dyDescent="0.25">
      <c r="A8" t="s">
        <v>6</v>
      </c>
      <c r="B8" s="1">
        <v>0.49206349206349204</v>
      </c>
      <c r="C8" s="1">
        <v>0.44761904761904764</v>
      </c>
      <c r="D8" s="1">
        <v>0.4507936507936508</v>
      </c>
      <c r="E8" s="1">
        <v>0.46984126984126984</v>
      </c>
      <c r="F8" s="1">
        <v>0.43492063492063493</v>
      </c>
      <c r="G8" s="1">
        <v>0.4</v>
      </c>
      <c r="H8" s="1">
        <f>[1]!Table4[[#This Row],[wins]]/[1]!Table4[[#This Row],[battles]]</f>
        <v>0.41904761904761906</v>
      </c>
      <c r="I8" s="1">
        <f>[2]!Table4[[#This Row],[wins]]/[2]!Table4[[#This Row],[battles]]</f>
        <v>0.39365079365079364</v>
      </c>
    </row>
    <row r="9" spans="1:9" x14ac:dyDescent="0.25">
      <c r="A9" t="s">
        <v>7</v>
      </c>
      <c r="B9" s="1">
        <v>0.68571428571428572</v>
      </c>
      <c r="C9" s="1">
        <v>0.73968253968253972</v>
      </c>
      <c r="D9" s="1">
        <v>0.56825396825396823</v>
      </c>
      <c r="E9" s="1">
        <v>0.51428571428571423</v>
      </c>
      <c r="F9" s="1">
        <v>0.62222222222222223</v>
      </c>
      <c r="G9" s="1">
        <v>0.61587301587301591</v>
      </c>
      <c r="H9" s="1">
        <f>[1]!Table4[[#This Row],[wins]]/[1]!Table4[[#This Row],[battles]]</f>
        <v>0.51111111111111107</v>
      </c>
      <c r="I9" s="1">
        <f>[2]!Table4[[#This Row],[wins]]/[2]!Table4[[#This Row],[battles]]</f>
        <v>0.5714285714285714</v>
      </c>
    </row>
    <row r="10" spans="1:9" x14ac:dyDescent="0.25">
      <c r="A10" t="s">
        <v>15</v>
      </c>
      <c r="B10" s="1">
        <f>HARMEAN(Table1[3])</f>
        <v>0.47738475057473262</v>
      </c>
      <c r="C10" s="1">
        <f>HARMEAN(Table1[4])</f>
        <v>0.4720533542335929</v>
      </c>
      <c r="D10" s="1">
        <f>HARMEAN(Table1[5])</f>
        <v>0.4860294999209443</v>
      </c>
      <c r="E10" s="1">
        <f>HARMEAN(Table1[6])</f>
        <v>0.47980102206747616</v>
      </c>
      <c r="F10" s="1">
        <f>HARMEAN(Table1[7])</f>
        <v>0.48317135788624044</v>
      </c>
      <c r="G10" s="1">
        <f>HARMEAN(Table1[8])</f>
        <v>0.488134948680715</v>
      </c>
      <c r="H10" s="1">
        <f>HARMEAN(Table1[9])</f>
        <v>0.4879494295503648</v>
      </c>
      <c r="I10" s="1">
        <f>HARMEAN(Table1[10])</f>
        <v>0.48821563820912017</v>
      </c>
    </row>
  </sheetData>
  <phoneticPr fontId="1" type="noConversion"/>
  <conditionalFormatting sqref="B2:B9">
    <cfRule type="colorScale" priority="11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10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9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8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6">
      <colorScale>
        <cfvo type="min"/>
        <cfvo type="max"/>
        <color rgb="FFFFEF9C"/>
        <color rgb="FF63BE7B"/>
      </colorScale>
    </cfRule>
  </conditionalFormatting>
  <conditionalFormatting sqref="B10:I10">
    <cfRule type="colorScale" priority="5">
      <colorScale>
        <cfvo type="min"/>
        <cfvo type="max"/>
        <color rgb="FFFFEF9C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">
    <cfRule type="colorScale" priority="3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losfer</dc:creator>
  <cp:lastModifiedBy>ольбюж+Ъ\.жз ллллжю. ьбл\зэж., v</cp:lastModifiedBy>
  <dcterms:created xsi:type="dcterms:W3CDTF">2015-06-05T18:17:20Z</dcterms:created>
  <dcterms:modified xsi:type="dcterms:W3CDTF">2022-01-13T05:42:51Z</dcterms:modified>
</cp:coreProperties>
</file>