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losor\Desktop\2025_ConsGen_C09\Management\Avvio\Business Case\"/>
    </mc:Choice>
  </mc:AlternateContent>
  <xr:revisionPtr revIDLastSave="0" documentId="13_ncr:1_{F45FC312-743F-4422-B35A-40B25C5A3B01}" xr6:coauthVersionLast="47" xr6:coauthVersionMax="47" xr10:uidLastSave="{00000000-0000-0000-0000-000000000000}"/>
  <bookViews>
    <workbookView xWindow="-108" yWindow="-17388" windowWidth="30936" windowHeight="167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D9" i="1"/>
  <c r="D10" i="1" s="1"/>
  <c r="E9" i="1"/>
  <c r="E10" i="1" s="1"/>
  <c r="C9" i="1"/>
  <c r="C10" i="1" s="1"/>
  <c r="B9" i="1"/>
  <c r="B10" i="1" s="1"/>
  <c r="F10" i="1" l="1"/>
  <c r="B16" i="1"/>
  <c r="B17" i="1" s="1"/>
  <c r="F14" i="1"/>
  <c r="D16" i="1"/>
  <c r="C16" i="1"/>
  <c r="E16" i="1"/>
  <c r="F16" i="1" l="1"/>
  <c r="B19" i="1"/>
  <c r="C17" i="1"/>
  <c r="D17" i="1" s="1"/>
  <c r="E17" i="1" s="1"/>
</calcChain>
</file>

<file path=xl/sharedStrings.xml><?xml version="1.0" encoding="utf-8"?>
<sst xmlns="http://schemas.openxmlformats.org/spreadsheetml/2006/main" count="39" uniqueCount="35">
  <si>
    <t>Financial Analysis for GreenBottle</t>
  </si>
  <si>
    <t>Created by: Lorenzo Sorrentino, Francesco Maria Puca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</si>
  <si>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</si>
  <si>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</si>
  <si>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</si>
  <si>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</si>
  <si>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</si>
  <si>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</si>
  <si>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</si>
  <si>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</si>
  <si>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</si>
  <si>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</si>
  <si>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</si>
  <si>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</si>
  <si>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</si>
  <si>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1</t>
  </si>
  <si>
    <t>Assumptions</t>
  </si>
  <si>
    <t>Cost/Hour</t>
  </si>
  <si>
    <t>Hours</t>
  </si>
  <si>
    <t>Prima Milestone - Documentazione Preliminare</t>
  </si>
  <si>
    <t>Seconda Milestone - Prototipo</t>
  </si>
  <si>
    <t>Terza Milestone - Prodotto Finale</t>
  </si>
  <si>
    <t>Cost</t>
  </si>
  <si>
    <t>Costi operativi e logistici</t>
  </si>
  <si>
    <t>Cost/Year</t>
  </si>
  <si>
    <t>Costi di marketing e promozione</t>
  </si>
  <si>
    <t>Manutenzione e aggiornamento dal primo anno</t>
  </si>
  <si>
    <t>Year 1</t>
  </si>
  <si>
    <t>Year 2</t>
  </si>
  <si>
    <t>Year 3</t>
  </si>
  <si>
    <t>Crescita/Anno</t>
  </si>
  <si>
    <t>Abbonamenti 500 x 8 €/settimana</t>
  </si>
  <si>
    <t>Ordini singoli</t>
  </si>
  <si>
    <t>Riduzione costi produzione e distribuzione</t>
  </si>
  <si>
    <t>Date: 23/10/2024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</si>
</sst>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0"/>
      <color rgb="FF000000"/>
      <name val="Arial"/>
      <charset val="1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37" fontId="6" fillId="0" borderId="0" xfId="1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17</xdr:row>
      <xdr:rowOff>38100</xdr:rowOff>
    </xdr:from>
    <xdr:to>
      <xdr:col>2</xdr:col>
      <xdr:colOff>352425</xdr:colOff>
      <xdr:row>19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tabSelected="1" workbookViewId="0">
      <selection activeCell="C3" sqref="C3"/>
    </sheetView>
  </sheetViews>
  <sheetFormatPr defaultRowHeight="12.5" x14ac:dyDescent="0.25"/>
  <cols>
    <col min="1" max="1" width="41.1796875" customWidth="1"/>
    <col min="2" max="2" width="23" customWidth="1"/>
    <col min="3" max="3" width="14" customWidth="1"/>
    <col min="4" max="4" width="14.1796875" customWidth="1"/>
    <col min="5" max="5" width="15.81640625" customWidth="1"/>
    <col min="6" max="6" width="11.453125" customWidth="1"/>
  </cols>
  <sheetData>
    <row r="1" spans="1:7" ht="23" x14ac:dyDescent="0.5">
      <c r="A1" s="25" t="s">
        <v>0</v>
      </c>
      <c r="B1" s="25"/>
      <c r="C1" s="25"/>
      <c r="D1" s="25"/>
      <c r="E1" s="25"/>
      <c r="F1" s="25"/>
      <c r="G1" s="25"/>
    </row>
    <row r="2" spans="1:7" ht="23" x14ac:dyDescent="0.5">
      <c r="A2" s="13" t="s">
        <v>1</v>
      </c>
      <c r="B2" s="13"/>
      <c r="C2" s="13" t="s">
        <v>34</v>
      </c>
      <c r="D2" s="12"/>
      <c r="E2" s="12"/>
      <c r="F2" s="12"/>
      <c r="G2" s="12"/>
    </row>
    <row r="3" spans="1:7" x14ac:dyDescent="0.25">
      <c r="A3" s="11"/>
      <c r="B3" s="11"/>
      <c r="C3" s="11"/>
      <c r="D3" s="11"/>
      <c r="E3" s="11"/>
      <c r="F3" s="11"/>
      <c r="G3" s="11"/>
    </row>
    <row r="4" spans="1:7" ht="13" x14ac:dyDescent="0.3">
      <c r="A4" s="2" t="s">
        <v>2</v>
      </c>
      <c r="B4" s="14">
        <v>0.08</v>
      </c>
    </row>
    <row r="5" spans="1:7" ht="13" x14ac:dyDescent="0.3">
      <c r="A5" s="2"/>
      <c r="B5" s="8"/>
    </row>
    <row r="6" spans="1:7" ht="13" x14ac:dyDescent="0.3">
      <c r="A6" t="s">
        <v>3</v>
      </c>
      <c r="D6" s="2" t="s">
        <v>4</v>
      </c>
      <c r="F6" s="2"/>
    </row>
    <row r="7" spans="1:7" ht="13" x14ac:dyDescent="0.3">
      <c r="B7" s="16">
        <v>0</v>
      </c>
      <c r="C7" s="17">
        <v>1</v>
      </c>
      <c r="D7" s="17">
        <v>2</v>
      </c>
      <c r="E7" s="17">
        <v>3</v>
      </c>
      <c r="F7" s="2" t="s">
        <v>5</v>
      </c>
    </row>
    <row r="8" spans="1:7" ht="13" x14ac:dyDescent="0.3">
      <c r="A8" t="s">
        <v>6</v>
      </c>
      <c r="B8" s="18">
        <v>177387</v>
      </c>
      <c r="C8" s="18">
        <v>10000</v>
      </c>
      <c r="D8" s="18">
        <v>10000</v>
      </c>
      <c r="E8" s="18">
        <v>10000</v>
      </c>
    </row>
    <row r="9" spans="1:7" x14ac:dyDescent="0.25">
      <c r="A9" t="s">
        <v>7</v>
      </c>
      <c r="B9" s="10">
        <f>ROUND(1/(1+$B$4)^B$7,2)</f>
        <v>1</v>
      </c>
      <c r="C9" s="10">
        <f>ROUND(1/(1+$B$4)^C$7,2)</f>
        <v>0.93</v>
      </c>
      <c r="D9" s="10">
        <f>ROUND(1/(1+$B$4)^D$7,2)</f>
        <v>0.86</v>
      </c>
      <c r="E9" s="10">
        <f>ROUND(1/(1+$B$4)^E$7,2)</f>
        <v>0.79</v>
      </c>
    </row>
    <row r="10" spans="1:7" ht="13" x14ac:dyDescent="0.3">
      <c r="A10" s="2" t="s">
        <v>8</v>
      </c>
      <c r="B10" s="3">
        <f>B8*B9</f>
        <v>177387</v>
      </c>
      <c r="C10" s="3">
        <f>C8*C9</f>
        <v>9300</v>
      </c>
      <c r="D10" s="3">
        <f>D8*D9</f>
        <v>8600</v>
      </c>
      <c r="E10" s="3">
        <f>E8*E9</f>
        <v>7900</v>
      </c>
      <c r="F10" s="4">
        <f>SUM(B10:E10)</f>
        <v>203187</v>
      </c>
    </row>
    <row r="12" spans="1:7" ht="13" x14ac:dyDescent="0.3">
      <c r="A12" t="s">
        <v>9</v>
      </c>
      <c r="B12" s="15">
        <v>0</v>
      </c>
      <c r="C12" s="15">
        <v>269600</v>
      </c>
      <c r="D12" s="15">
        <v>309040</v>
      </c>
      <c r="E12" s="15">
        <v>354296</v>
      </c>
    </row>
    <row r="13" spans="1:7" x14ac:dyDescent="0.25">
      <c r="A13" t="s">
        <v>7</v>
      </c>
      <c r="B13" s="10">
        <f>ROUND(1/(1+$B$4)^B$7,2)</f>
        <v>1</v>
      </c>
      <c r="C13" s="10">
        <f>ROUND(1/(1+$B$4)^C$7,2)</f>
        <v>0.93</v>
      </c>
      <c r="D13" s="10">
        <f>ROUND(1/(1+$B$4)^D$7,2)</f>
        <v>0.86</v>
      </c>
      <c r="E13" s="10">
        <f>ROUND(1/(1+$B$4)^E$7,2)</f>
        <v>0.79</v>
      </c>
    </row>
    <row r="14" spans="1:7" ht="13" x14ac:dyDescent="0.3">
      <c r="A14" s="2" t="s">
        <v>10</v>
      </c>
      <c r="B14" s="5">
        <f>B12*B13</f>
        <v>0</v>
      </c>
      <c r="C14" s="3">
        <f>C12*C13</f>
        <v>250728</v>
      </c>
      <c r="D14" s="3">
        <f>D12*D13</f>
        <v>265774.40000000002</v>
      </c>
      <c r="E14" s="3">
        <f>E12*E13</f>
        <v>279893.84000000003</v>
      </c>
      <c r="F14" s="3">
        <f>SUM(B14:E14)</f>
        <v>796396.24</v>
      </c>
    </row>
    <row r="16" spans="1:7" ht="13" x14ac:dyDescent="0.3">
      <c r="A16" t="s">
        <v>11</v>
      </c>
      <c r="B16" s="1">
        <f>B14-B10</f>
        <v>-177387</v>
      </c>
      <c r="C16" s="1">
        <f>C14-C10</f>
        <v>241428</v>
      </c>
      <c r="D16" s="1">
        <f>D14-D10</f>
        <v>257174.40000000002</v>
      </c>
      <c r="E16" s="1">
        <f>E14-E10</f>
        <v>271993.84000000003</v>
      </c>
      <c r="F16" s="4">
        <f>F14-F10</f>
        <v>593209.24</v>
      </c>
      <c r="G16" s="6" t="s">
        <v>12</v>
      </c>
    </row>
    <row r="17" spans="1:5" x14ac:dyDescent="0.25">
      <c r="A17" t="s">
        <v>13</v>
      </c>
      <c r="B17" s="1">
        <f>B16</f>
        <v>-177387</v>
      </c>
      <c r="C17" s="1">
        <f>B17+C16</f>
        <v>64041</v>
      </c>
      <c r="D17" s="1">
        <f>C17+D16</f>
        <v>321215.40000000002</v>
      </c>
      <c r="E17" s="9">
        <f>D17+E16</f>
        <v>593209.24</v>
      </c>
    </row>
    <row r="19" spans="1:5" ht="13" x14ac:dyDescent="0.3">
      <c r="A19" s="2" t="s">
        <v>14</v>
      </c>
      <c r="B19" s="7">
        <f>(F14-F10)/F10</f>
        <v>2.9195235915683582</v>
      </c>
    </row>
    <row r="20" spans="1:5" ht="13" x14ac:dyDescent="0.3">
      <c r="B20" s="24" t="s">
        <v>15</v>
      </c>
      <c r="C20" s="24"/>
      <c r="D20" s="24"/>
    </row>
    <row r="21" spans="1:5" ht="13" x14ac:dyDescent="0.3">
      <c r="A21" s="2" t="s">
        <v>16</v>
      </c>
    </row>
    <row r="22" spans="1:5" ht="13" x14ac:dyDescent="0.3">
      <c r="A22" s="2"/>
    </row>
    <row r="23" spans="1:5" ht="13" x14ac:dyDescent="0.3">
      <c r="A23" s="2" t="s">
        <v>6</v>
      </c>
    </row>
    <row r="25" spans="1:5" ht="13" x14ac:dyDescent="0.3">
      <c r="B25" s="2" t="s">
        <v>17</v>
      </c>
      <c r="C25" s="23" t="s">
        <v>18</v>
      </c>
      <c r="D25" s="23" t="s">
        <v>5</v>
      </c>
    </row>
    <row r="26" spans="1:5" x14ac:dyDescent="0.25">
      <c r="A26" t="s">
        <v>19</v>
      </c>
      <c r="B26" s="20">
        <v>17</v>
      </c>
      <c r="C26">
        <v>390</v>
      </c>
      <c r="D26" s="20">
        <v>6630</v>
      </c>
    </row>
    <row r="27" spans="1:5" x14ac:dyDescent="0.25">
      <c r="A27" t="s">
        <v>20</v>
      </c>
      <c r="B27" s="20">
        <v>17</v>
      </c>
      <c r="C27">
        <v>337</v>
      </c>
      <c r="D27" s="20">
        <v>5729</v>
      </c>
    </row>
    <row r="28" spans="1:5" x14ac:dyDescent="0.25">
      <c r="A28" s="22" t="s">
        <v>21</v>
      </c>
      <c r="B28" s="20">
        <v>17</v>
      </c>
      <c r="C28">
        <v>100</v>
      </c>
      <c r="D28" s="20">
        <v>1700</v>
      </c>
    </row>
    <row r="29" spans="1:5" ht="13" x14ac:dyDescent="0.3">
      <c r="B29" s="2" t="s">
        <v>22</v>
      </c>
    </row>
    <row r="30" spans="1:5" x14ac:dyDescent="0.25">
      <c r="A30" s="19" t="s">
        <v>23</v>
      </c>
      <c r="B30" s="20">
        <v>158328</v>
      </c>
    </row>
    <row r="31" spans="1:5" x14ac:dyDescent="0.25">
      <c r="A31" s="19"/>
      <c r="B31" s="20"/>
    </row>
    <row r="32" spans="1:5" ht="13" x14ac:dyDescent="0.3">
      <c r="B32" s="2" t="s">
        <v>24</v>
      </c>
    </row>
    <row r="33" spans="1:5" x14ac:dyDescent="0.25">
      <c r="A33" s="19" t="s">
        <v>25</v>
      </c>
      <c r="B33" s="20">
        <v>5000</v>
      </c>
    </row>
    <row r="34" spans="1:5" x14ac:dyDescent="0.25">
      <c r="A34" s="19" t="s">
        <v>26</v>
      </c>
      <c r="B34" s="20">
        <v>5000</v>
      </c>
    </row>
    <row r="36" spans="1:5" ht="13" x14ac:dyDescent="0.3">
      <c r="A36" s="2" t="s">
        <v>9</v>
      </c>
    </row>
    <row r="37" spans="1:5" ht="13" x14ac:dyDescent="0.3">
      <c r="B37" s="2" t="s">
        <v>27</v>
      </c>
      <c r="C37" s="2" t="s">
        <v>28</v>
      </c>
      <c r="D37" s="2" t="s">
        <v>29</v>
      </c>
      <c r="E37" s="2" t="s">
        <v>30</v>
      </c>
    </row>
    <row r="38" spans="1:5" x14ac:dyDescent="0.25">
      <c r="A38" s="19" t="s">
        <v>31</v>
      </c>
      <c r="B38" s="20">
        <v>208000</v>
      </c>
      <c r="C38" s="20">
        <v>239200</v>
      </c>
      <c r="D38" s="20">
        <v>275080</v>
      </c>
      <c r="E38" s="21">
        <v>1.1499999999999999</v>
      </c>
    </row>
    <row r="39" spans="1:5" x14ac:dyDescent="0.25">
      <c r="A39" s="19" t="s">
        <v>32</v>
      </c>
      <c r="B39" s="20">
        <v>41600</v>
      </c>
      <c r="C39" s="20">
        <v>47840</v>
      </c>
      <c r="D39" s="20">
        <v>55016</v>
      </c>
      <c r="E39" s="21">
        <v>1.1499999999999999</v>
      </c>
    </row>
    <row r="40" spans="1:5" x14ac:dyDescent="0.25">
      <c r="A40" s="19" t="s">
        <v>33</v>
      </c>
      <c r="B40" s="20">
        <v>20000</v>
      </c>
      <c r="C40" s="20">
        <v>22000</v>
      </c>
      <c r="D40" s="20">
        <v>24200</v>
      </c>
      <c r="E40" s="21">
        <v>1.1000000000000001</v>
      </c>
    </row>
  </sheetData>
  <mergeCells count="2">
    <mergeCell ref="B20:D20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Lorenzo Sorrentino</cp:lastModifiedBy>
  <cp:revision/>
  <dcterms:created xsi:type="dcterms:W3CDTF">2003-02-20T16:30:31Z</dcterms:created>
  <dcterms:modified xsi:type="dcterms:W3CDTF">2025-01-31T16:13:04Z</dcterms:modified>
  <cp:category/>
  <cp:contentStatus/>
</cp:coreProperties>
</file>