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eltnmsu-my.sharepoint.com/personal/lossanna_nmsu_edu/Documents/Documents/01_Buffelgrass/Buffelgrass_precip-variation/data/raw/"/>
    </mc:Choice>
  </mc:AlternateContent>
  <xr:revisionPtr revIDLastSave="2058" documentId="8_{C66AE683-3253-4A93-8FD2-A9A9A9D8D7F7}" xr6:coauthVersionLast="47" xr6:coauthVersionMax="47" xr10:uidLastSave="{83212F9D-FDF6-4C6D-A56E-BDEAD5EA58D6}"/>
  <bookViews>
    <workbookView xWindow="20052" yWindow="-420" windowWidth="23256" windowHeight="12456" activeTab="1" xr2:uid="{00000000-000D-0000-FFFF-FFFF00000000}"/>
  </bookViews>
  <sheets>
    <sheet name="ReadMe" sheetId="3" r:id="rId1"/>
    <sheet name="Demograph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53" i="1" l="1"/>
  <c r="S1182" i="1"/>
  <c r="I1182" i="1"/>
  <c r="I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132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P1080" i="1"/>
  <c r="I2116" i="1"/>
  <c r="I2117" i="1"/>
  <c r="I2118" i="1"/>
  <c r="I2119" i="1"/>
  <c r="I2120" i="1"/>
  <c r="I2121" i="1"/>
  <c r="I2122" i="1"/>
  <c r="I2123" i="1"/>
  <c r="I2124" i="1"/>
  <c r="I2106" i="1"/>
  <c r="I2107" i="1"/>
  <c r="I2108" i="1"/>
  <c r="I2109" i="1"/>
  <c r="I2110" i="1"/>
  <c r="I2111" i="1"/>
  <c r="I2112" i="1"/>
  <c r="I2113" i="1"/>
  <c r="I2114" i="1"/>
  <c r="I2096" i="1"/>
  <c r="I2097" i="1"/>
  <c r="I2098" i="1"/>
  <c r="I2099" i="1"/>
  <c r="I2100" i="1"/>
  <c r="I2101" i="1"/>
  <c r="I2102" i="1"/>
  <c r="I2103" i="1"/>
  <c r="I2104" i="1"/>
  <c r="I2115" i="1"/>
  <c r="I2105" i="1"/>
  <c r="I2095" i="1"/>
  <c r="I2086" i="1"/>
  <c r="I2087" i="1"/>
  <c r="I2088" i="1"/>
  <c r="I2089" i="1"/>
  <c r="I2090" i="1"/>
  <c r="I2091" i="1"/>
  <c r="I2092" i="1"/>
  <c r="I2093" i="1"/>
  <c r="I2094" i="1"/>
  <c r="I2076" i="1"/>
  <c r="I2077" i="1"/>
  <c r="I2078" i="1"/>
  <c r="I2079" i="1"/>
  <c r="I2080" i="1"/>
  <c r="I2081" i="1"/>
  <c r="I2082" i="1"/>
  <c r="I2083" i="1"/>
  <c r="I2084" i="1"/>
  <c r="I2066" i="1"/>
  <c r="I2067" i="1"/>
  <c r="I2068" i="1"/>
  <c r="I2069" i="1"/>
  <c r="I2070" i="1"/>
  <c r="I2071" i="1"/>
  <c r="I2072" i="1"/>
  <c r="I2073" i="1"/>
  <c r="I2074" i="1"/>
  <c r="I2085" i="1"/>
  <c r="I2075" i="1"/>
  <c r="I2065" i="1"/>
  <c r="I2056" i="1"/>
  <c r="I2057" i="1"/>
  <c r="I2058" i="1"/>
  <c r="I2059" i="1"/>
  <c r="I2060" i="1"/>
  <c r="I2061" i="1"/>
  <c r="I2062" i="1"/>
  <c r="I2063" i="1"/>
  <c r="I2064" i="1"/>
  <c r="I2046" i="1"/>
  <c r="I2047" i="1"/>
  <c r="I2048" i="1"/>
  <c r="I2049" i="1"/>
  <c r="I2050" i="1"/>
  <c r="I2051" i="1"/>
  <c r="I2052" i="1"/>
  <c r="I2053" i="1"/>
  <c r="I2054" i="1"/>
  <c r="I2036" i="1"/>
  <c r="I2037" i="1"/>
  <c r="I2038" i="1"/>
  <c r="I2039" i="1"/>
  <c r="I2040" i="1"/>
  <c r="I2041" i="1"/>
  <c r="I2042" i="1"/>
  <c r="I2043" i="1"/>
  <c r="I2044" i="1"/>
  <c r="I2055" i="1"/>
  <c r="I2045" i="1"/>
  <c r="I2035" i="1"/>
  <c r="I2030" i="1"/>
  <c r="I2031" i="1"/>
  <c r="I2032" i="1"/>
  <c r="I2033" i="1"/>
  <c r="I2034" i="1"/>
  <c r="I2020" i="1"/>
  <c r="I2025" i="1"/>
  <c r="I2027" i="1"/>
  <c r="I2024" i="1"/>
  <c r="I2021" i="1"/>
  <c r="I2019" i="1"/>
  <c r="I2023" i="1"/>
  <c r="I2026" i="1"/>
  <c r="I2028" i="1"/>
  <c r="I2010" i="1"/>
  <c r="I2011" i="1"/>
  <c r="I2012" i="1"/>
  <c r="I2013" i="1"/>
  <c r="I2014" i="1"/>
  <c r="I2015" i="1"/>
  <c r="I2016" i="1"/>
  <c r="I2017" i="1"/>
  <c r="I2018" i="1"/>
  <c r="I2029" i="1"/>
  <c r="I2022" i="1"/>
  <c r="I2009" i="1"/>
  <c r="I2000" i="1"/>
  <c r="I2001" i="1"/>
  <c r="I2002" i="1"/>
  <c r="I2003" i="1"/>
  <c r="I2004" i="1"/>
  <c r="I2005" i="1"/>
  <c r="I2006" i="1"/>
  <c r="I2007" i="1"/>
  <c r="I2008" i="1"/>
  <c r="I1992" i="1"/>
  <c r="I1993" i="1"/>
  <c r="I1994" i="1"/>
  <c r="I1995" i="1"/>
  <c r="I1996" i="1"/>
  <c r="I1997" i="1"/>
  <c r="I1998" i="1"/>
  <c r="I1991" i="1"/>
  <c r="I1990" i="1"/>
  <c r="I1989" i="1"/>
  <c r="I1999" i="1"/>
  <c r="I1970" i="1"/>
  <c r="I1971" i="1"/>
  <c r="I1972" i="1"/>
  <c r="I1973" i="1"/>
  <c r="I1974" i="1"/>
  <c r="I1975" i="1"/>
  <c r="I1976" i="1"/>
  <c r="I1977" i="1"/>
  <c r="I1978" i="1"/>
  <c r="I1960" i="1"/>
  <c r="I1961" i="1"/>
  <c r="I1962" i="1"/>
  <c r="I1963" i="1"/>
  <c r="I1964" i="1"/>
  <c r="I1965" i="1"/>
  <c r="I1966" i="1"/>
  <c r="I1967" i="1"/>
  <c r="I1968" i="1"/>
  <c r="I1980" i="1"/>
  <c r="I1981" i="1"/>
  <c r="I1982" i="1"/>
  <c r="I1983" i="1"/>
  <c r="I1984" i="1"/>
  <c r="I1985" i="1"/>
  <c r="I1986" i="1"/>
  <c r="I1987" i="1"/>
  <c r="I1988" i="1"/>
  <c r="I1979" i="1"/>
  <c r="I1969" i="1"/>
  <c r="I1959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793" i="1"/>
  <c r="I1758" i="1"/>
  <c r="I1755" i="1"/>
  <c r="I1753" i="1"/>
  <c r="I1760" i="1"/>
  <c r="I1762" i="1"/>
  <c r="I1754" i="1"/>
  <c r="I1756" i="1"/>
  <c r="I1757" i="1"/>
  <c r="I1761" i="1"/>
  <c r="I1748" i="1"/>
  <c r="I1749" i="1"/>
  <c r="I1745" i="1"/>
  <c r="I1747" i="1"/>
  <c r="I1743" i="1"/>
  <c r="I1746" i="1"/>
  <c r="I1744" i="1"/>
  <c r="I1752" i="1"/>
  <c r="I1750" i="1"/>
  <c r="I1735" i="1"/>
  <c r="I1739" i="1"/>
  <c r="I1737" i="1"/>
  <c r="I1742" i="1"/>
  <c r="I1741" i="1"/>
  <c r="I1734" i="1"/>
  <c r="I1738" i="1"/>
  <c r="I1740" i="1"/>
  <c r="I1736" i="1"/>
  <c r="I1759" i="1"/>
  <c r="I1751" i="1"/>
  <c r="I1733" i="1"/>
  <c r="P1761" i="1"/>
  <c r="P1757" i="1"/>
  <c r="P1756" i="1"/>
  <c r="P1754" i="1"/>
  <c r="P1762" i="1"/>
  <c r="P1760" i="1"/>
  <c r="P1753" i="1"/>
  <c r="P1755" i="1"/>
  <c r="P1758" i="1"/>
  <c r="P1759" i="1"/>
  <c r="P1750" i="1"/>
  <c r="P1752" i="1"/>
  <c r="P1744" i="1"/>
  <c r="P1746" i="1"/>
  <c r="P1743" i="1"/>
  <c r="P1747" i="1"/>
  <c r="P1745" i="1"/>
  <c r="P1749" i="1"/>
  <c r="P1748" i="1"/>
  <c r="P1751" i="1"/>
  <c r="P1736" i="1"/>
  <c r="P1740" i="1"/>
  <c r="P1738" i="1"/>
  <c r="P1734" i="1"/>
  <c r="P1741" i="1"/>
  <c r="P1742" i="1"/>
  <c r="P1737" i="1"/>
  <c r="P1739" i="1"/>
  <c r="P1735" i="1"/>
  <c r="P1733" i="1"/>
  <c r="I1703" i="1"/>
  <c r="I1709" i="1"/>
  <c r="I1704" i="1"/>
  <c r="I1710" i="1"/>
  <c r="I1707" i="1"/>
  <c r="I1712" i="1"/>
  <c r="I1711" i="1"/>
  <c r="I1708" i="1"/>
  <c r="I1705" i="1"/>
  <c r="I1722" i="1"/>
  <c r="I1721" i="1"/>
  <c r="I1719" i="1"/>
  <c r="I1714" i="1"/>
  <c r="I1720" i="1"/>
  <c r="I1718" i="1"/>
  <c r="I1717" i="1"/>
  <c r="I1715" i="1"/>
  <c r="I1716" i="1"/>
  <c r="I1723" i="1"/>
  <c r="I1727" i="1"/>
  <c r="I1731" i="1"/>
  <c r="I1728" i="1"/>
  <c r="I1726" i="1"/>
  <c r="I1732" i="1"/>
  <c r="I1729" i="1"/>
  <c r="I1725" i="1"/>
  <c r="I1730" i="1"/>
  <c r="I1706" i="1"/>
  <c r="I1713" i="1"/>
  <c r="I1724" i="1"/>
  <c r="P1705" i="1"/>
  <c r="P1708" i="1"/>
  <c r="P1711" i="1"/>
  <c r="P1712" i="1"/>
  <c r="P1707" i="1"/>
  <c r="P1710" i="1"/>
  <c r="P1704" i="1"/>
  <c r="P1709" i="1"/>
  <c r="P1703" i="1"/>
  <c r="P1706" i="1"/>
  <c r="P1722" i="1"/>
  <c r="P1721" i="1"/>
  <c r="P1719" i="1"/>
  <c r="P1714" i="1"/>
  <c r="P1720" i="1"/>
  <c r="P1718" i="1"/>
  <c r="P1717" i="1"/>
  <c r="P1715" i="1"/>
  <c r="P1716" i="1"/>
  <c r="P1713" i="1"/>
  <c r="P1730" i="1"/>
  <c r="P1725" i="1"/>
  <c r="P1729" i="1"/>
  <c r="P1732" i="1"/>
  <c r="P1726" i="1"/>
  <c r="P1728" i="1"/>
  <c r="P1731" i="1"/>
  <c r="P1727" i="1"/>
  <c r="P1723" i="1"/>
  <c r="P1724" i="1"/>
  <c r="I1696" i="1"/>
  <c r="I1692" i="1"/>
  <c r="I1695" i="1"/>
  <c r="I1694" i="1"/>
  <c r="I1691" i="1"/>
  <c r="I1688" i="1"/>
  <c r="I1687" i="1"/>
  <c r="I1689" i="1"/>
  <c r="I1693" i="1"/>
  <c r="I1698" i="1"/>
  <c r="I1700" i="1"/>
  <c r="I1701" i="1"/>
  <c r="I1699" i="1"/>
  <c r="I1702" i="1"/>
  <c r="I1697" i="1"/>
  <c r="I1686" i="1"/>
  <c r="I1678" i="1"/>
  <c r="I1685" i="1"/>
  <c r="I1683" i="1"/>
  <c r="I1681" i="1"/>
  <c r="I1684" i="1"/>
  <c r="I1679" i="1"/>
  <c r="I1680" i="1"/>
  <c r="I1677" i="1"/>
  <c r="I1690" i="1"/>
  <c r="I1648" i="1"/>
  <c r="I1649" i="1"/>
  <c r="I1650" i="1"/>
  <c r="I1651" i="1"/>
  <c r="I1652" i="1"/>
  <c r="I1653" i="1"/>
  <c r="I1654" i="1"/>
  <c r="I1655" i="1"/>
  <c r="I1656" i="1"/>
  <c r="I1682" i="1"/>
  <c r="I1647" i="1"/>
  <c r="I1638" i="1"/>
  <c r="I1639" i="1"/>
  <c r="I1640" i="1"/>
  <c r="I1641" i="1"/>
  <c r="I1642" i="1"/>
  <c r="I1643" i="1"/>
  <c r="I1644" i="1"/>
  <c r="I1645" i="1"/>
  <c r="I1646" i="1"/>
  <c r="I1637" i="1"/>
  <c r="P1697" i="1"/>
  <c r="P1702" i="1"/>
  <c r="P1699" i="1"/>
  <c r="P1701" i="1"/>
  <c r="P1700" i="1"/>
  <c r="P1698" i="1"/>
  <c r="P1693" i="1"/>
  <c r="P1689" i="1"/>
  <c r="P1687" i="1"/>
  <c r="P1688" i="1"/>
  <c r="P1691" i="1"/>
  <c r="P1694" i="1"/>
  <c r="P1695" i="1"/>
  <c r="P1692" i="1"/>
  <c r="P1696" i="1"/>
  <c r="P1690" i="1"/>
  <c r="P1677" i="1"/>
  <c r="P1680" i="1"/>
  <c r="P1679" i="1"/>
  <c r="P1684" i="1"/>
  <c r="P1681" i="1"/>
  <c r="P1683" i="1"/>
  <c r="P1685" i="1"/>
  <c r="P1678" i="1"/>
  <c r="P1686" i="1"/>
  <c r="P1682" i="1"/>
  <c r="P1639" i="1"/>
  <c r="P1643" i="1"/>
  <c r="P1646" i="1"/>
  <c r="P1644" i="1"/>
  <c r="P1638" i="1"/>
  <c r="P1645" i="1"/>
  <c r="P1640" i="1"/>
  <c r="P1641" i="1"/>
  <c r="P1642" i="1"/>
  <c r="P1637" i="1"/>
  <c r="P1650" i="1"/>
  <c r="P1653" i="1"/>
  <c r="P1652" i="1"/>
  <c r="P1649" i="1"/>
  <c r="P1654" i="1"/>
  <c r="P1647" i="1"/>
  <c r="P1648" i="1"/>
  <c r="P1656" i="1"/>
  <c r="P1655" i="1"/>
  <c r="P1651" i="1"/>
  <c r="I1636" i="1"/>
  <c r="I1635" i="1"/>
  <c r="I1634" i="1"/>
  <c r="I1627" i="1"/>
  <c r="I1630" i="1"/>
  <c r="I1631" i="1"/>
  <c r="I1629" i="1"/>
  <c r="I1633" i="1"/>
  <c r="I1628" i="1"/>
  <c r="P1636" i="1"/>
  <c r="P1634" i="1"/>
  <c r="P1627" i="1"/>
  <c r="P1630" i="1"/>
  <c r="P1631" i="1"/>
  <c r="P1629" i="1"/>
  <c r="P1633" i="1"/>
  <c r="P1632" i="1"/>
  <c r="I1632" i="1"/>
  <c r="Q1635" i="1"/>
  <c r="S1635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423" i="1"/>
  <c r="I1210" i="1"/>
  <c r="I1211" i="1"/>
  <c r="I1212" i="1"/>
  <c r="I1213" i="1"/>
  <c r="I1214" i="1"/>
  <c r="I1215" i="1"/>
  <c r="I1216" i="1"/>
  <c r="I1217" i="1"/>
  <c r="I1218" i="1"/>
  <c r="I1202" i="1"/>
  <c r="I1203" i="1"/>
  <c r="I1204" i="1"/>
  <c r="I1205" i="1"/>
  <c r="I1206" i="1"/>
  <c r="I1207" i="1"/>
  <c r="I1208" i="1"/>
  <c r="I1192" i="1"/>
  <c r="I1193" i="1"/>
  <c r="I1194" i="1"/>
  <c r="I1195" i="1"/>
  <c r="I1196" i="1"/>
  <c r="I1197" i="1"/>
  <c r="I1198" i="1"/>
  <c r="I1199" i="1"/>
  <c r="I1200" i="1"/>
  <c r="I1209" i="1"/>
  <c r="I1201" i="1"/>
  <c r="I1191" i="1"/>
  <c r="I1163" i="1"/>
  <c r="I1164" i="1"/>
  <c r="I1165" i="1"/>
  <c r="I1166" i="1"/>
  <c r="I1167" i="1"/>
  <c r="I1168" i="1"/>
  <c r="I1169" i="1"/>
  <c r="I1170" i="1"/>
  <c r="I1171" i="1"/>
  <c r="I1173" i="1"/>
  <c r="I1174" i="1"/>
  <c r="I1175" i="1"/>
  <c r="I1176" i="1"/>
  <c r="I1177" i="1"/>
  <c r="I1178" i="1"/>
  <c r="I1179" i="1"/>
  <c r="I1180" i="1"/>
  <c r="I1181" i="1"/>
  <c r="I1184" i="1"/>
  <c r="I1185" i="1"/>
  <c r="I1186" i="1"/>
  <c r="I1187" i="1"/>
  <c r="I1188" i="1"/>
  <c r="I1189" i="1"/>
  <c r="I1190" i="1"/>
  <c r="I1183" i="1"/>
  <c r="I1172" i="1"/>
  <c r="I1162" i="1"/>
  <c r="I1142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59" i="1"/>
  <c r="I1160" i="1"/>
  <c r="I1161" i="1"/>
  <c r="I1152" i="1"/>
  <c r="I1143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076" i="1"/>
  <c r="P1077" i="1"/>
  <c r="P1078" i="1"/>
  <c r="P1079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046" i="1"/>
  <c r="P1635" i="1" l="1"/>
  <c r="P623" i="1"/>
  <c r="P619" i="1"/>
  <c r="P625" i="1"/>
  <c r="P626" i="1"/>
  <c r="P620" i="1"/>
  <c r="P627" i="1"/>
  <c r="P622" i="1"/>
  <c r="P618" i="1"/>
  <c r="P624" i="1"/>
  <c r="P621" i="1"/>
  <c r="P614" i="1"/>
  <c r="P609" i="1"/>
  <c r="P616" i="1"/>
  <c r="P611" i="1"/>
  <c r="P610" i="1"/>
  <c r="P608" i="1"/>
  <c r="P613" i="1"/>
  <c r="P612" i="1"/>
  <c r="P617" i="1"/>
  <c r="P615" i="1"/>
  <c r="P601" i="1"/>
  <c r="P604" i="1"/>
  <c r="P603" i="1"/>
  <c r="P606" i="1"/>
  <c r="P605" i="1"/>
  <c r="P598" i="1"/>
  <c r="P599" i="1"/>
  <c r="P600" i="1"/>
  <c r="P602" i="1"/>
  <c r="P607" i="1"/>
  <c r="P574" i="1"/>
  <c r="P568" i="1"/>
  <c r="P570" i="1"/>
  <c r="P569" i="1"/>
  <c r="P576" i="1"/>
  <c r="P572" i="1"/>
  <c r="P573" i="1"/>
  <c r="P577" i="1"/>
  <c r="P571" i="1"/>
  <c r="P575" i="1"/>
  <c r="P593" i="1"/>
  <c r="P592" i="1"/>
  <c r="P596" i="1"/>
  <c r="P597" i="1"/>
  <c r="P595" i="1"/>
  <c r="P590" i="1"/>
  <c r="P594" i="1"/>
  <c r="P589" i="1"/>
  <c r="P591" i="1"/>
  <c r="P588" i="1"/>
  <c r="P584" i="1"/>
  <c r="P587" i="1"/>
  <c r="P580" i="1"/>
  <c r="P583" i="1"/>
  <c r="P579" i="1"/>
  <c r="P582" i="1"/>
  <c r="P581" i="1"/>
  <c r="P586" i="1"/>
  <c r="P578" i="1"/>
  <c r="P585" i="1"/>
  <c r="P710" i="1"/>
  <c r="P707" i="1"/>
  <c r="P706" i="1"/>
  <c r="P709" i="1"/>
  <c r="P708" i="1"/>
  <c r="P705" i="1"/>
  <c r="P542" i="1"/>
  <c r="P544" i="1"/>
  <c r="P540" i="1"/>
  <c r="P538" i="1"/>
  <c r="P539" i="1"/>
  <c r="P547" i="1"/>
  <c r="P545" i="1"/>
  <c r="P546" i="1"/>
  <c r="P543" i="1"/>
  <c r="P541" i="1"/>
  <c r="P712" i="1"/>
  <c r="P714" i="1"/>
  <c r="P713" i="1"/>
  <c r="P711" i="1"/>
  <c r="P715" i="1"/>
  <c r="P551" i="1"/>
  <c r="P549" i="1"/>
  <c r="P553" i="1"/>
  <c r="P556" i="1"/>
  <c r="P550" i="1"/>
  <c r="P552" i="1"/>
  <c r="P555" i="1"/>
  <c r="P548" i="1"/>
  <c r="P554" i="1"/>
  <c r="P557" i="1"/>
  <c r="P719" i="1"/>
  <c r="P718" i="1"/>
  <c r="P701" i="1" l="1"/>
  <c r="P699" i="1"/>
  <c r="P702" i="1"/>
  <c r="P703" i="1"/>
  <c r="P698" i="1"/>
  <c r="P700" i="1"/>
  <c r="P704" i="1"/>
  <c r="P697" i="1"/>
  <c r="P388" i="1"/>
  <c r="P383" i="1"/>
  <c r="P382" i="1"/>
  <c r="P381" i="1"/>
  <c r="P385" i="1"/>
  <c r="P390" i="1"/>
  <c r="P389" i="1"/>
  <c r="P384" i="1"/>
  <c r="P387" i="1"/>
  <c r="P386" i="1"/>
  <c r="P692" i="1"/>
  <c r="P689" i="1"/>
  <c r="P690" i="1"/>
  <c r="P693" i="1"/>
  <c r="P694" i="1"/>
  <c r="P696" i="1"/>
  <c r="P695" i="1"/>
  <c r="P688" i="1"/>
  <c r="P691" i="1"/>
  <c r="P396" i="1"/>
  <c r="P398" i="1"/>
  <c r="P400" i="1"/>
  <c r="P391" i="1"/>
  <c r="P392" i="1"/>
  <c r="P397" i="1"/>
  <c r="P393" i="1"/>
  <c r="P395" i="1"/>
  <c r="P399" i="1"/>
  <c r="P394" i="1"/>
  <c r="P683" i="1"/>
  <c r="P681" i="1"/>
  <c r="P684" i="1"/>
  <c r="P685" i="1"/>
  <c r="P686" i="1"/>
  <c r="P687" i="1"/>
  <c r="P682" i="1"/>
  <c r="P372" i="1"/>
  <c r="P373" i="1"/>
  <c r="P374" i="1"/>
  <c r="P375" i="1"/>
  <c r="P376" i="1"/>
  <c r="P377" i="1"/>
  <c r="P378" i="1"/>
  <c r="P379" i="1"/>
  <c r="P380" i="1"/>
  <c r="P371" i="1"/>
  <c r="P566" i="1"/>
  <c r="P565" i="1"/>
  <c r="P562" i="1"/>
  <c r="P560" i="1"/>
  <c r="P561" i="1"/>
  <c r="P559" i="1"/>
  <c r="P564" i="1"/>
  <c r="P563" i="1"/>
  <c r="P567" i="1"/>
  <c r="P558" i="1"/>
  <c r="P721" i="1"/>
  <c r="P720" i="1"/>
  <c r="P717" i="1"/>
  <c r="P716" i="1"/>
  <c r="P472" i="1"/>
  <c r="P474" i="1"/>
  <c r="P477" i="1"/>
  <c r="P476" i="1"/>
  <c r="P480" i="1"/>
  <c r="P479" i="1"/>
  <c r="P478" i="1"/>
  <c r="P473" i="1"/>
  <c r="P471" i="1"/>
  <c r="P475" i="1"/>
  <c r="P464" i="1"/>
  <c r="P465" i="1"/>
  <c r="P467" i="1"/>
  <c r="P463" i="1"/>
  <c r="P470" i="1"/>
  <c r="P462" i="1"/>
  <c r="P469" i="1"/>
  <c r="P461" i="1"/>
  <c r="P466" i="1"/>
  <c r="P468" i="1"/>
  <c r="P459" i="1"/>
  <c r="P460" i="1"/>
  <c r="P452" i="1"/>
  <c r="P453" i="1"/>
  <c r="P457" i="1"/>
  <c r="P458" i="1"/>
  <c r="P451" i="1"/>
  <c r="P454" i="1"/>
  <c r="P455" i="1"/>
  <c r="P456" i="1"/>
  <c r="P422" i="1"/>
  <c r="P428" i="1"/>
  <c r="P427" i="1"/>
  <c r="P429" i="1"/>
  <c r="P425" i="1"/>
  <c r="P421" i="1"/>
  <c r="P424" i="1"/>
  <c r="P423" i="1"/>
  <c r="P426" i="1"/>
  <c r="P440" i="1"/>
  <c r="P432" i="1"/>
  <c r="P434" i="1"/>
  <c r="P439" i="1"/>
  <c r="P430" i="1"/>
  <c r="P438" i="1"/>
  <c r="P437" i="1"/>
  <c r="P431" i="1"/>
  <c r="P435" i="1"/>
  <c r="P436" i="1"/>
  <c r="P433" i="1"/>
  <c r="P448" i="1"/>
  <c r="P449" i="1"/>
  <c r="P447" i="1"/>
  <c r="P443" i="1"/>
  <c r="P450" i="1"/>
  <c r="P444" i="1"/>
  <c r="P445" i="1"/>
  <c r="P441" i="1"/>
  <c r="P442" i="1"/>
  <c r="P446" i="1"/>
  <c r="P506" i="1"/>
  <c r="P510" i="1"/>
  <c r="P505" i="1"/>
  <c r="P504" i="1"/>
  <c r="P508" i="1"/>
  <c r="P501" i="1"/>
  <c r="P503" i="1"/>
  <c r="P507" i="1"/>
  <c r="P502" i="1"/>
  <c r="P488" i="1"/>
  <c r="P495" i="1"/>
  <c r="P491" i="1"/>
  <c r="P494" i="1"/>
  <c r="P497" i="1"/>
  <c r="P498" i="1"/>
  <c r="P500" i="1"/>
  <c r="P499" i="1"/>
  <c r="P493" i="1"/>
  <c r="P492" i="1"/>
  <c r="P487" i="1"/>
  <c r="P484" i="1"/>
  <c r="P489" i="1"/>
  <c r="P483" i="1"/>
  <c r="P482" i="1"/>
  <c r="P490" i="1"/>
  <c r="P481" i="1"/>
  <c r="P486" i="1"/>
  <c r="P485" i="1"/>
  <c r="P509" i="1"/>
  <c r="S302" i="1" l="1"/>
  <c r="S307" i="1"/>
  <c r="S310" i="1"/>
  <c r="S308" i="1"/>
  <c r="S311" i="1"/>
  <c r="S309" i="1"/>
  <c r="S304" i="1"/>
  <c r="S315" i="1"/>
  <c r="S314" i="1"/>
  <c r="S321" i="1"/>
  <c r="S320" i="1"/>
  <c r="S318" i="1"/>
  <c r="S312" i="1"/>
  <c r="S316" i="1"/>
  <c r="S313" i="1"/>
  <c r="S319" i="1"/>
  <c r="S317" i="1"/>
  <c r="S331" i="1"/>
  <c r="S327" i="1"/>
  <c r="S328" i="1"/>
  <c r="S329" i="1"/>
  <c r="S324" i="1"/>
  <c r="S330" i="1"/>
  <c r="S323" i="1"/>
  <c r="S325" i="1"/>
  <c r="S326" i="1"/>
  <c r="S322" i="1"/>
  <c r="S42" i="1"/>
  <c r="S49" i="1"/>
  <c r="S44" i="1"/>
  <c r="S43" i="1"/>
  <c r="S45" i="1"/>
  <c r="S41" i="1"/>
  <c r="S46" i="1"/>
  <c r="S47" i="1"/>
  <c r="S48" i="1"/>
  <c r="S50" i="1"/>
  <c r="S60" i="1"/>
  <c r="S59" i="1"/>
  <c r="S55" i="1"/>
  <c r="S56" i="1"/>
  <c r="S57" i="1"/>
  <c r="S54" i="1"/>
  <c r="S52" i="1"/>
  <c r="S58" i="1"/>
  <c r="S53" i="1"/>
  <c r="S51" i="1"/>
  <c r="S62" i="1"/>
  <c r="S65" i="1"/>
  <c r="S63" i="1"/>
  <c r="S61" i="1"/>
  <c r="S69" i="1"/>
  <c r="S70" i="1"/>
  <c r="S67" i="1"/>
  <c r="S64" i="1"/>
  <c r="S68" i="1"/>
  <c r="S66" i="1"/>
  <c r="S10" i="1"/>
  <c r="S2" i="1"/>
  <c r="S5" i="1"/>
  <c r="S7" i="1"/>
  <c r="S11" i="1"/>
  <c r="S3" i="1"/>
  <c r="S4" i="1"/>
  <c r="S9" i="1"/>
  <c r="S8" i="1"/>
  <c r="S6" i="1"/>
  <c r="S13" i="1"/>
  <c r="S20" i="1"/>
  <c r="S15" i="1"/>
  <c r="S12" i="1"/>
  <c r="S19" i="1"/>
  <c r="S14" i="1"/>
  <c r="S17" i="1"/>
  <c r="S18" i="1"/>
  <c r="S21" i="1"/>
  <c r="S16" i="1"/>
  <c r="S22" i="1"/>
  <c r="S31" i="1"/>
  <c r="S28" i="1"/>
  <c r="S24" i="1"/>
  <c r="S26" i="1"/>
  <c r="S30" i="1"/>
  <c r="S27" i="1"/>
  <c r="S29" i="1"/>
  <c r="S23" i="1"/>
  <c r="S25" i="1"/>
  <c r="S237" i="1"/>
  <c r="S239" i="1"/>
  <c r="S240" i="1"/>
  <c r="S236" i="1"/>
  <c r="S241" i="1"/>
  <c r="S238" i="1"/>
  <c r="S233" i="1"/>
  <c r="S232" i="1"/>
  <c r="S235" i="1"/>
  <c r="S234" i="1"/>
  <c r="S223" i="1"/>
  <c r="S228" i="1"/>
  <c r="S229" i="1"/>
  <c r="S231" i="1"/>
  <c r="S226" i="1"/>
  <c r="S227" i="1"/>
  <c r="S224" i="1"/>
  <c r="S225" i="1"/>
  <c r="S222" i="1"/>
  <c r="S230" i="1"/>
  <c r="S219" i="1"/>
  <c r="S215" i="1"/>
  <c r="S221" i="1"/>
  <c r="S213" i="1"/>
  <c r="S220" i="1"/>
  <c r="S218" i="1"/>
  <c r="S217" i="1"/>
  <c r="S212" i="1"/>
  <c r="S214" i="1"/>
  <c r="S216" i="1"/>
  <c r="S32" i="1"/>
  <c r="S39" i="1"/>
  <c r="S34" i="1"/>
  <c r="S33" i="1"/>
  <c r="S81" i="1"/>
  <c r="S35" i="1"/>
  <c r="S36" i="1"/>
  <c r="S40" i="1"/>
  <c r="S38" i="1"/>
  <c r="S37" i="1"/>
  <c r="S72" i="1"/>
  <c r="S76" i="1"/>
  <c r="S71" i="1"/>
  <c r="S73" i="1"/>
  <c r="S78" i="1"/>
  <c r="S79" i="1"/>
  <c r="S74" i="1"/>
  <c r="S77" i="1"/>
  <c r="S80" i="1"/>
  <c r="S75" i="1"/>
  <c r="S85" i="1"/>
  <c r="S90" i="1"/>
  <c r="S91" i="1"/>
  <c r="S82" i="1"/>
  <c r="S83" i="1"/>
  <c r="S89" i="1"/>
  <c r="S86" i="1"/>
  <c r="S87" i="1"/>
  <c r="S84" i="1"/>
  <c r="S88" i="1"/>
  <c r="S274" i="1"/>
  <c r="S277" i="1"/>
  <c r="S273" i="1"/>
  <c r="S280" i="1"/>
  <c r="S272" i="1"/>
  <c r="S279" i="1"/>
  <c r="S275" i="1"/>
  <c r="S276" i="1"/>
  <c r="S278" i="1"/>
  <c r="S281" i="1"/>
  <c r="S289" i="1"/>
  <c r="S291" i="1"/>
  <c r="S282" i="1"/>
  <c r="S286" i="1"/>
  <c r="S285" i="1"/>
  <c r="S290" i="1"/>
  <c r="S288" i="1"/>
  <c r="S284" i="1"/>
  <c r="S287" i="1"/>
  <c r="S283" i="1"/>
  <c r="S298" i="1"/>
  <c r="S300" i="1"/>
  <c r="S301" i="1"/>
  <c r="S299" i="1"/>
  <c r="S294" i="1"/>
  <c r="S293" i="1"/>
  <c r="S292" i="1"/>
  <c r="S295" i="1"/>
  <c r="S297" i="1"/>
  <c r="S296" i="1"/>
  <c r="S251" i="1"/>
  <c r="S247" i="1"/>
  <c r="S246" i="1"/>
  <c r="S245" i="1"/>
  <c r="S242" i="1"/>
  <c r="S248" i="1"/>
  <c r="S249" i="1"/>
  <c r="S250" i="1"/>
  <c r="S243" i="1"/>
  <c r="S244" i="1"/>
  <c r="S258" i="1"/>
  <c r="S259" i="1"/>
  <c r="S261" i="1"/>
  <c r="S252" i="1"/>
  <c r="S260" i="1"/>
  <c r="S257" i="1"/>
  <c r="S254" i="1"/>
  <c r="S255" i="1"/>
  <c r="S253" i="1"/>
  <c r="S256" i="1"/>
  <c r="S268" i="1"/>
  <c r="S266" i="1"/>
  <c r="S270" i="1"/>
  <c r="S263" i="1"/>
  <c r="S269" i="1"/>
  <c r="S271" i="1"/>
  <c r="S262" i="1"/>
  <c r="S264" i="1"/>
  <c r="S267" i="1"/>
  <c r="S265" i="1"/>
  <c r="S191" i="1"/>
  <c r="S189" i="1"/>
  <c r="S186" i="1"/>
  <c r="S188" i="1"/>
  <c r="S190" i="1"/>
  <c r="S183" i="1"/>
  <c r="S185" i="1"/>
  <c r="S184" i="1"/>
  <c r="S182" i="1"/>
  <c r="S187" i="1"/>
  <c r="S198" i="1"/>
  <c r="S194" i="1"/>
  <c r="S193" i="1"/>
  <c r="S192" i="1"/>
  <c r="S199" i="1"/>
  <c r="S197" i="1"/>
  <c r="S196" i="1"/>
  <c r="S200" i="1"/>
  <c r="S201" i="1"/>
  <c r="S195" i="1"/>
  <c r="S203" i="1"/>
  <c r="S207" i="1"/>
  <c r="S210" i="1"/>
  <c r="S205" i="1"/>
  <c r="S206" i="1"/>
  <c r="S209" i="1"/>
  <c r="S211" i="1"/>
  <c r="S202" i="1"/>
  <c r="S204" i="1"/>
  <c r="S208" i="1"/>
  <c r="S123" i="1"/>
  <c r="S127" i="1"/>
  <c r="S131" i="1"/>
  <c r="S130" i="1"/>
  <c r="S124" i="1"/>
  <c r="S129" i="1"/>
  <c r="S125" i="1"/>
  <c r="S122" i="1"/>
  <c r="S126" i="1"/>
  <c r="S128" i="1"/>
  <c r="S134" i="1"/>
  <c r="S138" i="1"/>
  <c r="S133" i="1"/>
  <c r="S141" i="1"/>
  <c r="S137" i="1"/>
  <c r="S140" i="1"/>
  <c r="S139" i="1"/>
  <c r="S135" i="1"/>
  <c r="S132" i="1"/>
  <c r="S136" i="1"/>
  <c r="S145" i="1"/>
  <c r="S150" i="1"/>
  <c r="S143" i="1"/>
  <c r="S151" i="1"/>
  <c r="S148" i="1"/>
  <c r="S146" i="1"/>
  <c r="S144" i="1"/>
  <c r="S149" i="1"/>
  <c r="S142" i="1"/>
  <c r="S147" i="1"/>
  <c r="S112" i="1"/>
  <c r="S120" i="1"/>
  <c r="S114" i="1"/>
  <c r="S116" i="1"/>
  <c r="S121" i="1"/>
  <c r="S119" i="1"/>
  <c r="S118" i="1"/>
  <c r="S117" i="1"/>
  <c r="S115" i="1"/>
  <c r="S113" i="1"/>
  <c r="S103" i="1"/>
  <c r="S104" i="1"/>
  <c r="S101" i="1"/>
  <c r="S107" i="1"/>
  <c r="S108" i="1"/>
  <c r="S105" i="1"/>
  <c r="S109" i="1"/>
  <c r="S110" i="1"/>
  <c r="S106" i="1"/>
  <c r="S102" i="1"/>
  <c r="S96" i="1"/>
  <c r="S100" i="1"/>
  <c r="S93" i="1"/>
  <c r="S92" i="1"/>
  <c r="S97" i="1"/>
  <c r="S95" i="1"/>
  <c r="S111" i="1"/>
  <c r="S99" i="1"/>
  <c r="S94" i="1"/>
  <c r="S98" i="1"/>
  <c r="S161" i="1"/>
  <c r="S155" i="1"/>
  <c r="S160" i="1"/>
  <c r="S157" i="1"/>
  <c r="S153" i="1"/>
  <c r="S154" i="1"/>
  <c r="S156" i="1"/>
  <c r="S158" i="1"/>
  <c r="S159" i="1"/>
  <c r="S152" i="1"/>
  <c r="S175" i="1"/>
  <c r="S176" i="1"/>
  <c r="S174" i="1"/>
  <c r="S173" i="1"/>
  <c r="S179" i="1"/>
  <c r="S172" i="1"/>
  <c r="S177" i="1"/>
  <c r="S181" i="1"/>
  <c r="S180" i="1"/>
  <c r="S178" i="1"/>
  <c r="S170" i="1"/>
  <c r="S165" i="1"/>
  <c r="S163" i="1"/>
  <c r="S166" i="1"/>
  <c r="S162" i="1"/>
  <c r="S164" i="1"/>
  <c r="S167" i="1"/>
  <c r="S168" i="1"/>
  <c r="S169" i="1"/>
  <c r="S171" i="1"/>
  <c r="S305" i="1"/>
  <c r="S303" i="1"/>
  <c r="S306" i="1"/>
</calcChain>
</file>

<file path=xl/sharedStrings.xml><?xml version="1.0" encoding="utf-8"?>
<sst xmlns="http://schemas.openxmlformats.org/spreadsheetml/2006/main" count="7791" uniqueCount="162">
  <si>
    <t>Date</t>
  </si>
  <si>
    <t>Observers</t>
  </si>
  <si>
    <t>Site</t>
  </si>
  <si>
    <t>Transect</t>
  </si>
  <si>
    <t>Plot</t>
  </si>
  <si>
    <t>Notes</t>
  </si>
  <si>
    <t>KH, AK</t>
  </si>
  <si>
    <t>5_1</t>
  </si>
  <si>
    <t>KH, LO</t>
  </si>
  <si>
    <t>3_1</t>
  </si>
  <si>
    <t>KH, AK, Sophia</t>
  </si>
  <si>
    <t>small plant to right of tag</t>
  </si>
  <si>
    <t>KH, Oona, Natalie</t>
  </si>
  <si>
    <t>5_2</t>
  </si>
  <si>
    <t>reproductive culms re-counted on 10/15/2020 with AK. Original count included some reproductive culms from previous year. The data in this file is from the re-count on 10/15.</t>
  </si>
  <si>
    <t>3_3</t>
  </si>
  <si>
    <t>5_3</t>
  </si>
  <si>
    <t>plant uphill and to right of tag</t>
  </si>
  <si>
    <t>KH, AK, Gabriella</t>
  </si>
  <si>
    <t>4_2</t>
  </si>
  <si>
    <t>4_1</t>
  </si>
  <si>
    <t>plant uphill from tag</t>
  </si>
  <si>
    <t>KH, AK, Natalie</t>
  </si>
  <si>
    <t>4_3</t>
  </si>
  <si>
    <t>KH, SL, Liz</t>
  </si>
  <si>
    <t>5_6</t>
  </si>
  <si>
    <t>plant to right of tag (facing uphill)</t>
  </si>
  <si>
    <t>KH, Gabriella, Natalie</t>
  </si>
  <si>
    <t>5_5</t>
  </si>
  <si>
    <t>5_4</t>
  </si>
  <si>
    <t>Aspect</t>
  </si>
  <si>
    <t>N</t>
  </si>
  <si>
    <t>E</t>
  </si>
  <si>
    <t>W</t>
  </si>
  <si>
    <t>S</t>
  </si>
  <si>
    <t>Vegetative_culms</t>
  </si>
  <si>
    <t>Reproductive_culms</t>
  </si>
  <si>
    <t>Longestleaflength_cm</t>
  </si>
  <si>
    <t>Plant_ID</t>
  </si>
  <si>
    <t>BGCover</t>
  </si>
  <si>
    <t>ShrubCover</t>
  </si>
  <si>
    <t>ForbCover</t>
  </si>
  <si>
    <t>NGCover</t>
  </si>
  <si>
    <t>Total_Live_Culms</t>
  </si>
  <si>
    <t>BGDensity</t>
  </si>
  <si>
    <t>TumamocHill</t>
  </si>
  <si>
    <t>PlotSlope</t>
  </si>
  <si>
    <t>KH</t>
  </si>
  <si>
    <t>plant dead</t>
  </si>
  <si>
    <t>no seed head</t>
  </si>
  <si>
    <t>counted plant 2 inches below nail, not new reruit directly next to nail</t>
  </si>
  <si>
    <t>counted plant directly below nail</t>
  </si>
  <si>
    <t>plant dead; no germ bag</t>
  </si>
  <si>
    <t>no germ bag</t>
  </si>
  <si>
    <t>no germ bag; check 2020 data</t>
  </si>
  <si>
    <t>Year</t>
  </si>
  <si>
    <t>KH, LO, SZ, Brooklyn, Kayla</t>
  </si>
  <si>
    <t>check 2020 data; nail was removed so replaced it near only available plant</t>
  </si>
  <si>
    <t>tag lost, could not relocate plant</t>
  </si>
  <si>
    <t>plant directly below and left of nail</t>
  </si>
  <si>
    <t>plant directly uphill and left of nail</t>
  </si>
  <si>
    <t>plant directly below nail; no germ bag</t>
  </si>
  <si>
    <t>KH, SZ, Jill, Ashley, Sophia, Dalton, Eric, Ginger</t>
  </si>
  <si>
    <t>KH, PH</t>
  </si>
  <si>
    <t>new tagged plant</t>
  </si>
  <si>
    <t>could not relocate, presumed plant dead</t>
  </si>
  <si>
    <t>KH, Elizabeth, Parker</t>
  </si>
  <si>
    <t>LomaVerde</t>
  </si>
  <si>
    <t>SW</t>
  </si>
  <si>
    <t>nail missing for first census, counted in spring 2022 and fall 2022 and fall 2023; may be able to estimate original size based on spring 2022 census…correlate size change with others from this transect/plot??</t>
  </si>
  <si>
    <t>KH, Monty, Kelly, Daniel, Parker</t>
  </si>
  <si>
    <t>KinneyHill</t>
  </si>
  <si>
    <t>KH, Monty, Jill, Daniel, Lauren, Coco</t>
  </si>
  <si>
    <t xml:space="preserve">S </t>
  </si>
  <si>
    <t>ApachePeak</t>
  </si>
  <si>
    <t>KH, AK, Sophia, Dalton, Jill, Jacob</t>
  </si>
  <si>
    <t>dead</t>
  </si>
  <si>
    <t>no germ bags for this transect</t>
  </si>
  <si>
    <t>likely combined two plants (previous count was 21 total culms, 7 reproductive culms)</t>
  </si>
  <si>
    <t>nail found on ground, unable to relocate plant, missing</t>
  </si>
  <si>
    <t>Column</t>
  </si>
  <si>
    <t>Description</t>
  </si>
  <si>
    <t>KH = Katherine Hovanes; AK = Albert Kline; LO = Lia Ossanna</t>
  </si>
  <si>
    <t>Date observations were taken (month/day/year)</t>
  </si>
  <si>
    <t>Transect number</t>
  </si>
  <si>
    <t>Plot tag number</t>
  </si>
  <si>
    <t>Plot-level observations</t>
  </si>
  <si>
    <t>bare_ground</t>
  </si>
  <si>
    <t>Percent cover of bare ground (does not include moss, which was especially common at Apache Peak)</t>
  </si>
  <si>
    <t>native_grass</t>
  </si>
  <si>
    <t>Percent cover of native grasses</t>
  </si>
  <si>
    <t>forbs</t>
  </si>
  <si>
    <t>Percent cover of forbs</t>
  </si>
  <si>
    <t>shrubs_cacti</t>
  </si>
  <si>
    <t>Percent cover of shrubs and cacti</t>
  </si>
  <si>
    <t>buffelgrass_cover</t>
  </si>
  <si>
    <t>Percent cover of buffelgrass</t>
  </si>
  <si>
    <t>buffelgrass_density</t>
  </si>
  <si>
    <t>Buffelgrass density (number of individuals)</t>
  </si>
  <si>
    <t>Notes transcribed from field data sheet; notes added during data entry in brackets [ ]</t>
  </si>
  <si>
    <t>Plant-level observations</t>
  </si>
  <si>
    <t>plant</t>
  </si>
  <si>
    <t>Plant tag number</t>
  </si>
  <si>
    <t>total_culm</t>
  </si>
  <si>
    <t>Number of total live culms (includes reproductive and vegetative culms); dead plants marked 0</t>
  </si>
  <si>
    <t>repro_culm</t>
  </si>
  <si>
    <t>Number of live reproductive culms (culms with at least one seedhead); dead plants marked 0</t>
  </si>
  <si>
    <t>longest_leaf</t>
  </si>
  <si>
    <t>Length of longest leaf in cm; dead plants marked 0</t>
  </si>
  <si>
    <t>Sampling year; possible values are 2020-2023</t>
  </si>
  <si>
    <t>Possible sites are Kinney Hill, Apache Peak, Loma Verde, Tumamoc Hill</t>
  </si>
  <si>
    <t xml:space="preserve">Density of buffelgrass plants per m2 </t>
  </si>
  <si>
    <t>Number of live vegetative culms (no seedhead); dead plants marked 0</t>
  </si>
  <si>
    <t>KH, LO, Trace, Isa, Shion</t>
  </si>
  <si>
    <t>KH, AK, Daniel, Lee</t>
  </si>
  <si>
    <t>LO</t>
  </si>
  <si>
    <t>Pretty sure I was counting 711 but I couldn't find tag</t>
  </si>
  <si>
    <t>Nail is loose</t>
  </si>
  <si>
    <t>Could not find nail and tag but it has to be this one</t>
  </si>
  <si>
    <t>No seed head available</t>
  </si>
  <si>
    <t>Dead/missing</t>
  </si>
  <si>
    <t>KH, AK, LO</t>
  </si>
  <si>
    <t>Counted large plant 15-20 cm uphill from nail ([something], very rocky)</t>
  </si>
  <si>
    <t>Germ bag missing</t>
  </si>
  <si>
    <t>Check in 2023 to confirm dead</t>
  </si>
  <si>
    <t>Plant right to the left of nail (separate from plant above)</t>
  </si>
  <si>
    <t>Counted only culms left of rock</t>
  </si>
  <si>
    <t>Right of nail</t>
  </si>
  <si>
    <t>Looks dead</t>
  </si>
  <si>
    <t>[Dead]</t>
  </si>
  <si>
    <t>Not sure which plant so counted three: one is dead, the is 0 repro, 3 total, and 50 cm. Check 2021 data [update LO: I went with the plant that was most similar to 2021 (0 repro, 11 total, 59 cm)</t>
  </si>
  <si>
    <t xml:space="preserve">KH, Sophia, Rhiannon, Ashley, </t>
  </si>
  <si>
    <t>Maybe animal disturbed tag? Could not locate :(</t>
  </si>
  <si>
    <t>KH, AK, Sophia, Dalton, Jacob</t>
  </si>
  <si>
    <t>KH, AK, Jill, Sophia, Jacob, Dalton</t>
  </si>
  <si>
    <t>Lots of new recruits</t>
  </si>
  <si>
    <t>KH, Allen Butler</t>
  </si>
  <si>
    <t>No seed head</t>
  </si>
  <si>
    <t>No germ bag</t>
  </si>
  <si>
    <t>Germ bag open</t>
  </si>
  <si>
    <t>Found germ bag about 30 m[?] north of plot; [dead]</t>
  </si>
  <si>
    <t>Could not locate plant 779 - also this lost in spring 2022 [?]</t>
  </si>
  <si>
    <t>Germ bag missing; [dead]</t>
  </si>
  <si>
    <t>Missing, presumed dead (found 2 small dead ones in area where 785 should be, no nail or tag)</t>
  </si>
  <si>
    <t>3 of 7 live seedlings (will count rest of seedlings in spring)</t>
  </si>
  <si>
    <t>Counted plant left of nail</t>
  </si>
  <si>
    <t>Removed three toothpicks where seedlings were already dead</t>
  </si>
  <si>
    <t>Dead</t>
  </si>
  <si>
    <t>Two plants above nail growing VERY CLOSE together - counted one on right - these will be hard to tell apart next season</t>
  </si>
  <si>
    <t>Missing (could not locate in July)</t>
  </si>
  <si>
    <t>Dead, no plant left</t>
  </si>
  <si>
    <t>Tag came off and is missing</t>
  </si>
  <si>
    <t>Not dead /came back to life(was dead last year)</t>
  </si>
  <si>
    <t>Lost, presumed dead (I seriously looked everywhere and could not find nail or tag; plant was very small in 2022)</t>
  </si>
  <si>
    <t>Tag missing; nail still there</t>
  </si>
  <si>
    <t>No seed available</t>
  </si>
  <si>
    <t>flat</t>
  </si>
  <si>
    <t>StudyYear</t>
  </si>
  <si>
    <t>Year of study (TH plots started in 2020; KH, LV, AP started in 2021); possible values are 1-3</t>
  </si>
  <si>
    <t>Length of longest leaf in cm; dead plants marked 0; not measured in 2023</t>
  </si>
  <si>
    <t>Degrees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</si>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</sst>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E3B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0" fontId="10" fillId="0" borderId="0" xfId="0" applyFont="1"/>
    <xf numFmtId="0" fontId="7" fillId="0" borderId="0" xfId="0" applyFont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8" fillId="0" borderId="2" xfId="0" applyFont="1" applyBorder="1"/>
    <xf numFmtId="0" fontId="8" fillId="0" borderId="1" xfId="0" applyFont="1" applyBorder="1"/>
    <xf numFmtId="0" fontId="4" fillId="0" borderId="1" xfId="0" applyFont="1" applyBorder="1"/>
    <xf numFmtId="0" fontId="0" fillId="2" borderId="0" xfId="0" applyFill="1"/>
    <xf numFmtId="0" fontId="6" fillId="2" borderId="2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3" borderId="0" xfId="0" applyFill="1"/>
    <xf numFmtId="164" fontId="0" fillId="0" borderId="2" xfId="0" applyNumberForma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0</xdr:rowOff>
    </xdr:from>
    <xdr:to>
      <xdr:col>11</xdr:col>
      <xdr:colOff>259080</xdr:colOff>
      <xdr:row>28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4BBC2-0691-24DE-C084-4AA050469723}"/>
            </a:ext>
          </a:extLst>
        </xdr:cNvPr>
        <xdr:cNvSpPr txBox="1"/>
      </xdr:nvSpPr>
      <xdr:spPr>
        <a:xfrm>
          <a:off x="7741920" y="838200"/>
          <a:ext cx="5654040" cy="3726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Number of tagged (and measured) plants</a:t>
          </a:r>
        </a:p>
        <a:p>
          <a:r>
            <a:rPr lang="en-US" sz="1100"/>
            <a:t>Kinney</a:t>
          </a:r>
          <a:r>
            <a:rPr lang="en-US" sz="1100" baseline="0"/>
            <a:t> Hill: 204</a:t>
          </a:r>
        </a:p>
        <a:p>
          <a:r>
            <a:rPr lang="en-US" sz="1100" baseline="0"/>
            <a:t>- Originally planned to have 21 plots with 10 plants each, but 6 plants were never measured, and therefore excluded from this spreadsheet:</a:t>
          </a:r>
        </a:p>
        <a:p>
          <a:r>
            <a:rPr lang="en-US" sz="1100" baseline="0"/>
            <a:t>    - Plot 404: only 9 buffelgrass plants were present in the plot</a:t>
          </a:r>
        </a:p>
        <a:p>
          <a:r>
            <a:rPr lang="en-US" sz="1100" baseline="0"/>
            <a:t>    - Plot 406 plant #571: not buffelgrass</a:t>
          </a:r>
        </a:p>
        <a:p>
          <a:r>
            <a:rPr lang="en-US" sz="1100" baseline="0"/>
            <a:t>    - Plot 412: only 6 plants originally tagged</a:t>
          </a:r>
        </a:p>
        <a:p>
          <a:endParaRPr lang="en-US" sz="1100" baseline="0"/>
        </a:p>
        <a:p>
          <a:r>
            <a:rPr lang="en-US" sz="1100" baseline="0"/>
            <a:t>Apache Peak: 166</a:t>
          </a:r>
        </a:p>
        <a:p>
          <a:r>
            <a:rPr lang="en-US" sz="1100" baseline="0"/>
            <a:t>- Originally planned to have 17 plots with 10 plants, but 4 plants were never measured and are excluded from spreadsheet:</a:t>
          </a:r>
        </a:p>
        <a:p>
          <a:r>
            <a:rPr lang="en-US" sz="1100" baseline="0"/>
            <a:t>    - Plot 432: only 6 plants orginally tagged</a:t>
          </a:r>
        </a:p>
        <a:p>
          <a:endParaRPr lang="en-US" sz="1100" baseline="0"/>
        </a:p>
        <a:p>
          <a:r>
            <a:rPr lang="en-US" sz="1100" baseline="0"/>
            <a:t>Loma Verde: 86 </a:t>
          </a:r>
        </a:p>
        <a:p>
          <a:r>
            <a:rPr lang="en-US" sz="1100" baseline="0"/>
            <a:t>- Originally scouted for 9 plots with 10 plants, but 4 plants were never measured and excluded from spreadsheet:</a:t>
          </a:r>
        </a:p>
        <a:p>
          <a:r>
            <a:rPr lang="en-US" sz="1100" baseline="0"/>
            <a:t>    - Plot 423 plants #734 &amp; #740: not buffelgrass </a:t>
          </a:r>
        </a:p>
        <a:p>
          <a:r>
            <a:rPr lang="en-US" sz="1100" baseline="0"/>
            <a:t>    - Plot 421 plants #753 &amp; #762: already dead by first year of measurements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Demographic data </a:t>
          </a:r>
          <a:r>
            <a:rPr lang="en-US" sz="1100"/>
            <a:t>tab includes plant and plot-level data. Plot-level</a:t>
          </a:r>
          <a:r>
            <a:rPr lang="en-US" sz="1100" baseline="0"/>
            <a:t> data included in separate tab for Tumamoc Hill 2020 only.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7731-8D90-4D29-BA1E-A13398B6FC82}">
  <dimension ref="A1:B40"/>
  <sheetViews>
    <sheetView workbookViewId="0">
      <selection activeCell="B16" sqref="B16"/>
    </sheetView>
  </sheetViews>
  <sheetFormatPr defaultRowHeight="12.75" x14ac:dyDescent="0.2"/>
  <cols>
    <col min="1" max="1" width="21.85546875" bestFit="1" customWidth="1"/>
    <col min="2" max="2" width="89.7109375" bestFit="1" customWidth="1"/>
  </cols>
  <sheetData>
    <row r="1" spans="1:2" x14ac:dyDescent="0.2">
      <c r="A1" s="17" t="s">
        <v>80</v>
      </c>
      <c r="B1" s="17" t="s">
        <v>81</v>
      </c>
    </row>
    <row r="2" spans="1:2" x14ac:dyDescent="0.2">
      <c r="A2" t="s">
        <v>0</v>
      </c>
      <c r="B2" t="s">
        <v>83</v>
      </c>
    </row>
    <row r="3" spans="1:2" x14ac:dyDescent="0.2">
      <c r="A3" t="s">
        <v>1</v>
      </c>
      <c r="B3" t="s">
        <v>82</v>
      </c>
    </row>
    <row r="4" spans="1:2" x14ac:dyDescent="0.2">
      <c r="A4" t="s">
        <v>55</v>
      </c>
      <c r="B4" t="s">
        <v>109</v>
      </c>
    </row>
    <row r="5" spans="1:2" x14ac:dyDescent="0.2">
      <c r="A5" t="s">
        <v>157</v>
      </c>
      <c r="B5" t="s">
        <v>158</v>
      </c>
    </row>
    <row r="6" spans="1:2" x14ac:dyDescent="0.2">
      <c r="A6" t="s">
        <v>2</v>
      </c>
      <c r="B6" t="s">
        <v>110</v>
      </c>
    </row>
    <row r="7" spans="1:2" x14ac:dyDescent="0.2">
      <c r="A7" t="s">
        <v>30</v>
      </c>
    </row>
    <row r="8" spans="1:2" x14ac:dyDescent="0.2">
      <c r="A8" t="s">
        <v>3</v>
      </c>
      <c r="B8" t="s">
        <v>84</v>
      </c>
    </row>
    <row r="9" spans="1:2" x14ac:dyDescent="0.2">
      <c r="A9" t="s">
        <v>4</v>
      </c>
      <c r="B9" t="s">
        <v>85</v>
      </c>
    </row>
    <row r="10" spans="1:2" x14ac:dyDescent="0.2">
      <c r="A10" t="s">
        <v>38</v>
      </c>
      <c r="B10" t="s">
        <v>102</v>
      </c>
    </row>
    <row r="11" spans="1:2" x14ac:dyDescent="0.2">
      <c r="A11" s="13" t="s">
        <v>44</v>
      </c>
      <c r="B11" s="12" t="s">
        <v>111</v>
      </c>
    </row>
    <row r="12" spans="1:2" x14ac:dyDescent="0.2">
      <c r="A12" s="13" t="s">
        <v>39</v>
      </c>
      <c r="B12" t="s">
        <v>96</v>
      </c>
    </row>
    <row r="13" spans="1:2" x14ac:dyDescent="0.2">
      <c r="A13" s="13" t="s">
        <v>40</v>
      </c>
      <c r="B13" t="s">
        <v>94</v>
      </c>
    </row>
    <row r="14" spans="1:2" x14ac:dyDescent="0.2">
      <c r="A14" s="13" t="s">
        <v>41</v>
      </c>
      <c r="B14" t="s">
        <v>92</v>
      </c>
    </row>
    <row r="15" spans="1:2" x14ac:dyDescent="0.2">
      <c r="A15" s="13" t="s">
        <v>42</v>
      </c>
      <c r="B15" t="s">
        <v>90</v>
      </c>
    </row>
    <row r="16" spans="1:2" x14ac:dyDescent="0.2">
      <c r="A16" s="13" t="s">
        <v>46</v>
      </c>
      <c r="B16" t="s">
        <v>160</v>
      </c>
    </row>
    <row r="17" spans="1:2" x14ac:dyDescent="0.2">
      <c r="A17" s="13" t="s">
        <v>30</v>
      </c>
    </row>
    <row r="18" spans="1:2" x14ac:dyDescent="0.2">
      <c r="A18" s="16" t="s">
        <v>35</v>
      </c>
      <c r="B18" s="12" t="s">
        <v>112</v>
      </c>
    </row>
    <row r="19" spans="1:2" x14ac:dyDescent="0.2">
      <c r="A19" s="13" t="s">
        <v>36</v>
      </c>
      <c r="B19" t="s">
        <v>106</v>
      </c>
    </row>
    <row r="20" spans="1:2" x14ac:dyDescent="0.2">
      <c r="A20" s="13" t="s">
        <v>37</v>
      </c>
      <c r="B20" t="s">
        <v>159</v>
      </c>
    </row>
    <row r="21" spans="1:2" x14ac:dyDescent="0.2">
      <c r="A21" s="13" t="s">
        <v>43</v>
      </c>
      <c r="B21" t="s">
        <v>104</v>
      </c>
    </row>
    <row r="22" spans="1:2" x14ac:dyDescent="0.2">
      <c r="A22" s="13" t="s">
        <v>5</v>
      </c>
      <c r="B22" t="s">
        <v>99</v>
      </c>
    </row>
    <row r="23" spans="1:2" x14ac:dyDescent="0.2">
      <c r="A23" s="12"/>
    </row>
    <row r="26" spans="1:2" ht="15" x14ac:dyDescent="0.25">
      <c r="A26" s="14" t="s">
        <v>86</v>
      </c>
    </row>
    <row r="27" spans="1:2" x14ac:dyDescent="0.2">
      <c r="A27" t="s">
        <v>87</v>
      </c>
      <c r="B27" t="s">
        <v>88</v>
      </c>
    </row>
    <row r="28" spans="1:2" x14ac:dyDescent="0.2">
      <c r="A28" t="s">
        <v>89</v>
      </c>
      <c r="B28" t="s">
        <v>90</v>
      </c>
    </row>
    <row r="29" spans="1:2" x14ac:dyDescent="0.2">
      <c r="A29" t="s">
        <v>91</v>
      </c>
      <c r="B29" t="s">
        <v>92</v>
      </c>
    </row>
    <row r="30" spans="1:2" x14ac:dyDescent="0.2">
      <c r="A30" t="s">
        <v>93</v>
      </c>
      <c r="B30" t="s">
        <v>94</v>
      </c>
    </row>
    <row r="31" spans="1:2" x14ac:dyDescent="0.2">
      <c r="A31" t="s">
        <v>95</v>
      </c>
      <c r="B31" t="s">
        <v>96</v>
      </c>
    </row>
    <row r="32" spans="1:2" x14ac:dyDescent="0.2">
      <c r="A32" t="s">
        <v>97</v>
      </c>
      <c r="B32" t="s">
        <v>98</v>
      </c>
    </row>
    <row r="33" spans="1:2" x14ac:dyDescent="0.2">
      <c r="A33" t="s">
        <v>5</v>
      </c>
      <c r="B33" t="s">
        <v>99</v>
      </c>
    </row>
    <row r="35" spans="1:2" ht="15" x14ac:dyDescent="0.25">
      <c r="A35" s="14" t="s">
        <v>100</v>
      </c>
    </row>
    <row r="36" spans="1:2" x14ac:dyDescent="0.2">
      <c r="A36" t="s">
        <v>101</v>
      </c>
      <c r="B36" t="s">
        <v>102</v>
      </c>
    </row>
    <row r="37" spans="1:2" x14ac:dyDescent="0.2">
      <c r="A37" t="s">
        <v>103</v>
      </c>
      <c r="B37" t="s">
        <v>104</v>
      </c>
    </row>
    <row r="38" spans="1:2" x14ac:dyDescent="0.2">
      <c r="A38" t="s">
        <v>105</v>
      </c>
      <c r="B38" t="s">
        <v>106</v>
      </c>
    </row>
    <row r="39" spans="1:2" x14ac:dyDescent="0.2">
      <c r="A39" t="s">
        <v>107</v>
      </c>
      <c r="B39" t="s">
        <v>108</v>
      </c>
    </row>
    <row r="40" spans="1:2" x14ac:dyDescent="0.2">
      <c r="A40" t="s">
        <v>5</v>
      </c>
      <c r="B40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124"/>
  <sheetViews>
    <sheetView tabSelected="1" workbookViewId="0">
      <pane ySplit="1" topLeftCell="A2081" activePane="bottomLeft" state="frozen"/>
      <selection pane="bottomLeft" activeCell="Q2107" sqref="Q2107"/>
    </sheetView>
  </sheetViews>
  <sheetFormatPr defaultColWidth="14.42578125" defaultRowHeight="15.75" customHeight="1" x14ac:dyDescent="0.2"/>
  <cols>
    <col min="1" max="1" width="11.85546875" customWidth="1"/>
    <col min="2" max="2" width="9.140625" customWidth="1"/>
    <col min="3" max="3" width="8" customWidth="1"/>
    <col min="4" max="4" width="8.7109375" customWidth="1"/>
    <col min="5" max="5" width="12.28515625" customWidth="1"/>
    <col min="6" max="6" width="5.5703125" customWidth="1"/>
    <col min="7" max="7" width="6.5703125" customWidth="1"/>
    <col min="8" max="8" width="9.140625" style="24" customWidth="1"/>
    <col min="9" max="9" width="10.140625" customWidth="1"/>
    <col min="10" max="10" width="9.140625" customWidth="1"/>
    <col min="11" max="11" width="10.42578125" customWidth="1"/>
    <col min="12" max="12" width="10.140625" customWidth="1"/>
    <col min="13" max="13" width="9.140625" customWidth="1"/>
    <col min="14" max="14" width="9.42578125" customWidth="1"/>
    <col min="15" max="15" width="6.7109375" customWidth="1"/>
    <col min="16" max="16" width="10" customWidth="1"/>
    <col min="17" max="17" width="8.85546875" customWidth="1"/>
    <col min="18" max="18" width="9" customWidth="1"/>
    <col min="19" max="19" width="10" customWidth="1"/>
  </cols>
  <sheetData>
    <row r="1" spans="1:31" s="11" customFormat="1" ht="13.5" thickBot="1" x14ac:dyDescent="0.25">
      <c r="A1" s="9" t="s">
        <v>0</v>
      </c>
      <c r="B1" s="9" t="s">
        <v>1</v>
      </c>
      <c r="C1" s="9" t="s">
        <v>55</v>
      </c>
      <c r="D1" s="9" t="s">
        <v>157</v>
      </c>
      <c r="E1" s="10" t="s">
        <v>2</v>
      </c>
      <c r="F1" s="10" t="s">
        <v>3</v>
      </c>
      <c r="G1" s="10" t="s">
        <v>4</v>
      </c>
      <c r="H1" s="25" t="s">
        <v>38</v>
      </c>
      <c r="I1" s="10" t="s">
        <v>44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46</v>
      </c>
      <c r="O1" s="10" t="s">
        <v>30</v>
      </c>
      <c r="P1" s="9" t="s">
        <v>35</v>
      </c>
      <c r="Q1" s="10" t="s">
        <v>36</v>
      </c>
      <c r="R1" s="10" t="s">
        <v>37</v>
      </c>
      <c r="S1" s="10" t="s">
        <v>43</v>
      </c>
      <c r="T1" s="10" t="s">
        <v>5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6" customHeight="1" x14ac:dyDescent="0.2">
      <c r="A2" s="3">
        <v>44102</v>
      </c>
      <c r="B2" s="2" t="s">
        <v>12</v>
      </c>
      <c r="C2">
        <v>2020</v>
      </c>
      <c r="D2" s="2">
        <v>1</v>
      </c>
      <c r="E2" s="2" t="s">
        <v>45</v>
      </c>
      <c r="F2" s="2" t="s">
        <v>13</v>
      </c>
      <c r="G2" s="2">
        <v>260</v>
      </c>
      <c r="H2" s="26">
        <v>1</v>
      </c>
      <c r="I2" s="2">
        <v>1.6875</v>
      </c>
      <c r="J2" s="2">
        <v>25</v>
      </c>
      <c r="K2" s="2">
        <v>25</v>
      </c>
      <c r="L2" s="2">
        <v>1</v>
      </c>
      <c r="M2" s="2">
        <v>0</v>
      </c>
      <c r="N2" s="2">
        <v>10.199999999999999</v>
      </c>
      <c r="O2" s="2" t="s">
        <v>33</v>
      </c>
      <c r="P2" s="2">
        <v>10</v>
      </c>
      <c r="Q2" s="2">
        <v>4</v>
      </c>
      <c r="R2" s="2">
        <v>50</v>
      </c>
      <c r="S2">
        <f t="shared" ref="S2:S65" si="0">P2+Q2</f>
        <v>14</v>
      </c>
      <c r="T2" s="2" t="s">
        <v>14</v>
      </c>
    </row>
    <row r="3" spans="1:31" ht="15.6" customHeight="1" x14ac:dyDescent="0.2">
      <c r="A3" s="3">
        <v>44102</v>
      </c>
      <c r="B3" s="2" t="s">
        <v>12</v>
      </c>
      <c r="C3">
        <v>2020</v>
      </c>
      <c r="D3" s="2">
        <v>1</v>
      </c>
      <c r="E3" s="2" t="s">
        <v>45</v>
      </c>
      <c r="F3" s="2" t="s">
        <v>13</v>
      </c>
      <c r="G3" s="2">
        <v>260</v>
      </c>
      <c r="H3" s="26">
        <v>2</v>
      </c>
      <c r="I3" s="2">
        <v>1.6875</v>
      </c>
      <c r="J3" s="2">
        <v>25</v>
      </c>
      <c r="K3" s="2">
        <v>25</v>
      </c>
      <c r="L3" s="2">
        <v>1</v>
      </c>
      <c r="M3" s="2">
        <v>0</v>
      </c>
      <c r="N3" s="2">
        <v>10.199999999999999</v>
      </c>
      <c r="O3" s="2" t="s">
        <v>33</v>
      </c>
      <c r="P3" s="2">
        <v>16</v>
      </c>
      <c r="Q3" s="2">
        <v>2</v>
      </c>
      <c r="R3" s="2">
        <v>59</v>
      </c>
      <c r="S3">
        <f t="shared" si="0"/>
        <v>18</v>
      </c>
      <c r="T3" s="2" t="s">
        <v>14</v>
      </c>
    </row>
    <row r="4" spans="1:31" ht="15.6" customHeight="1" x14ac:dyDescent="0.2">
      <c r="A4" s="3">
        <v>44102</v>
      </c>
      <c r="B4" s="2" t="s">
        <v>12</v>
      </c>
      <c r="C4">
        <v>2020</v>
      </c>
      <c r="D4" s="2">
        <v>1</v>
      </c>
      <c r="E4" s="2" t="s">
        <v>45</v>
      </c>
      <c r="F4" s="2" t="s">
        <v>13</v>
      </c>
      <c r="G4" s="2">
        <v>260</v>
      </c>
      <c r="H4" s="26">
        <v>3</v>
      </c>
      <c r="I4" s="2">
        <v>1.6875</v>
      </c>
      <c r="J4" s="2">
        <v>25</v>
      </c>
      <c r="K4" s="2">
        <v>25</v>
      </c>
      <c r="L4" s="2">
        <v>1</v>
      </c>
      <c r="M4" s="2">
        <v>0</v>
      </c>
      <c r="N4" s="2">
        <v>10.199999999999999</v>
      </c>
      <c r="O4" s="2" t="s">
        <v>33</v>
      </c>
      <c r="P4" s="2">
        <v>19</v>
      </c>
      <c r="Q4" s="2">
        <v>3</v>
      </c>
      <c r="R4" s="2">
        <v>59</v>
      </c>
      <c r="S4">
        <f t="shared" si="0"/>
        <v>22</v>
      </c>
      <c r="T4" s="2" t="s">
        <v>14</v>
      </c>
    </row>
    <row r="5" spans="1:31" ht="15.6" customHeight="1" x14ac:dyDescent="0.2">
      <c r="A5" s="3">
        <v>44102</v>
      </c>
      <c r="B5" s="2" t="s">
        <v>12</v>
      </c>
      <c r="C5">
        <v>2020</v>
      </c>
      <c r="D5" s="2">
        <v>1</v>
      </c>
      <c r="E5" s="2" t="s">
        <v>45</v>
      </c>
      <c r="F5" s="2" t="s">
        <v>13</v>
      </c>
      <c r="G5" s="2">
        <v>260</v>
      </c>
      <c r="H5" s="26">
        <v>4</v>
      </c>
      <c r="I5" s="2">
        <v>1.6875</v>
      </c>
      <c r="J5" s="2">
        <v>25</v>
      </c>
      <c r="K5" s="2">
        <v>25</v>
      </c>
      <c r="L5" s="2">
        <v>1</v>
      </c>
      <c r="M5" s="2">
        <v>0</v>
      </c>
      <c r="N5" s="2">
        <v>10.199999999999999</v>
      </c>
      <c r="O5" s="2" t="s">
        <v>33</v>
      </c>
      <c r="P5" s="2">
        <v>11</v>
      </c>
      <c r="Q5" s="2">
        <v>3</v>
      </c>
      <c r="R5" s="2">
        <v>65.599999999999994</v>
      </c>
      <c r="S5">
        <f t="shared" si="0"/>
        <v>14</v>
      </c>
      <c r="T5" s="2" t="s">
        <v>14</v>
      </c>
    </row>
    <row r="6" spans="1:31" ht="15.6" customHeight="1" x14ac:dyDescent="0.2">
      <c r="A6" s="3">
        <v>44102</v>
      </c>
      <c r="B6" s="2" t="s">
        <v>12</v>
      </c>
      <c r="C6">
        <v>2020</v>
      </c>
      <c r="D6" s="2">
        <v>1</v>
      </c>
      <c r="E6" s="2" t="s">
        <v>45</v>
      </c>
      <c r="F6" s="2" t="s">
        <v>13</v>
      </c>
      <c r="G6" s="2">
        <v>260</v>
      </c>
      <c r="H6" s="26">
        <v>5</v>
      </c>
      <c r="I6" s="2">
        <v>1.6875</v>
      </c>
      <c r="J6" s="2">
        <v>25</v>
      </c>
      <c r="K6" s="2">
        <v>25</v>
      </c>
      <c r="L6" s="2">
        <v>1</v>
      </c>
      <c r="M6" s="2">
        <v>0</v>
      </c>
      <c r="N6" s="2">
        <v>10.199999999999999</v>
      </c>
      <c r="O6" s="2" t="s">
        <v>33</v>
      </c>
      <c r="P6" s="2">
        <v>24</v>
      </c>
      <c r="Q6" s="2">
        <v>12</v>
      </c>
      <c r="R6" s="2">
        <v>90</v>
      </c>
      <c r="S6">
        <f t="shared" si="0"/>
        <v>36</v>
      </c>
      <c r="T6" s="2" t="s">
        <v>14</v>
      </c>
    </row>
    <row r="7" spans="1:31" ht="15.6" customHeight="1" x14ac:dyDescent="0.2">
      <c r="A7" s="3">
        <v>44102</v>
      </c>
      <c r="B7" s="2" t="s">
        <v>12</v>
      </c>
      <c r="C7">
        <v>2020</v>
      </c>
      <c r="D7" s="2">
        <v>1</v>
      </c>
      <c r="E7" s="2" t="s">
        <v>45</v>
      </c>
      <c r="F7" s="2" t="s">
        <v>13</v>
      </c>
      <c r="G7" s="2">
        <v>260</v>
      </c>
      <c r="H7" s="26">
        <v>6</v>
      </c>
      <c r="I7" s="2">
        <v>1.6875</v>
      </c>
      <c r="J7" s="2">
        <v>25</v>
      </c>
      <c r="K7" s="2">
        <v>25</v>
      </c>
      <c r="L7" s="2">
        <v>1</v>
      </c>
      <c r="M7" s="2">
        <v>0</v>
      </c>
      <c r="N7" s="2">
        <v>10.199999999999999</v>
      </c>
      <c r="O7" s="2" t="s">
        <v>33</v>
      </c>
      <c r="P7" s="2">
        <v>16</v>
      </c>
      <c r="Q7" s="2">
        <v>8</v>
      </c>
      <c r="R7" s="2">
        <v>57</v>
      </c>
      <c r="S7">
        <f t="shared" si="0"/>
        <v>24</v>
      </c>
      <c r="T7" s="2" t="s">
        <v>14</v>
      </c>
    </row>
    <row r="8" spans="1:31" ht="15.6" customHeight="1" x14ac:dyDescent="0.2">
      <c r="A8" s="3">
        <v>44102</v>
      </c>
      <c r="B8" s="2" t="s">
        <v>12</v>
      </c>
      <c r="C8">
        <v>2020</v>
      </c>
      <c r="D8" s="2">
        <v>1</v>
      </c>
      <c r="E8" s="2" t="s">
        <v>45</v>
      </c>
      <c r="F8" s="2" t="s">
        <v>13</v>
      </c>
      <c r="G8" s="2">
        <v>260</v>
      </c>
      <c r="H8" s="26">
        <v>7</v>
      </c>
      <c r="I8" s="2">
        <v>1.6875</v>
      </c>
      <c r="J8" s="2">
        <v>25</v>
      </c>
      <c r="K8" s="2">
        <v>25</v>
      </c>
      <c r="L8" s="2">
        <v>1</v>
      </c>
      <c r="M8" s="2">
        <v>0</v>
      </c>
      <c r="N8" s="2">
        <v>10.199999999999999</v>
      </c>
      <c r="O8" s="2" t="s">
        <v>33</v>
      </c>
      <c r="P8" s="2">
        <v>14</v>
      </c>
      <c r="Q8" s="2">
        <v>4</v>
      </c>
      <c r="R8" s="2">
        <v>78</v>
      </c>
      <c r="S8">
        <f t="shared" si="0"/>
        <v>18</v>
      </c>
      <c r="T8" s="2" t="s">
        <v>14</v>
      </c>
    </row>
    <row r="9" spans="1:31" ht="15.6" customHeight="1" x14ac:dyDescent="0.2">
      <c r="A9" s="3">
        <v>44102</v>
      </c>
      <c r="B9" s="2" t="s">
        <v>12</v>
      </c>
      <c r="C9">
        <v>2020</v>
      </c>
      <c r="D9" s="2">
        <v>1</v>
      </c>
      <c r="E9" s="2" t="s">
        <v>45</v>
      </c>
      <c r="F9" s="2" t="s">
        <v>13</v>
      </c>
      <c r="G9" s="2">
        <v>260</v>
      </c>
      <c r="H9" s="26">
        <v>8</v>
      </c>
      <c r="I9" s="2">
        <v>1.6875</v>
      </c>
      <c r="J9" s="2">
        <v>25</v>
      </c>
      <c r="K9" s="2">
        <v>25</v>
      </c>
      <c r="L9" s="2">
        <v>1</v>
      </c>
      <c r="M9" s="2">
        <v>0</v>
      </c>
      <c r="N9" s="2">
        <v>10.199999999999999</v>
      </c>
      <c r="O9" s="2" t="s">
        <v>33</v>
      </c>
      <c r="P9" s="2">
        <v>25</v>
      </c>
      <c r="Q9" s="2">
        <v>1</v>
      </c>
      <c r="R9" s="2">
        <v>49</v>
      </c>
      <c r="S9">
        <f t="shared" si="0"/>
        <v>26</v>
      </c>
      <c r="T9" s="2" t="s">
        <v>14</v>
      </c>
    </row>
    <row r="10" spans="1:31" ht="15.6" customHeight="1" x14ac:dyDescent="0.2">
      <c r="A10" s="3">
        <v>44102</v>
      </c>
      <c r="B10" s="2" t="s">
        <v>12</v>
      </c>
      <c r="C10">
        <v>2020</v>
      </c>
      <c r="D10" s="2">
        <v>1</v>
      </c>
      <c r="E10" s="2" t="s">
        <v>45</v>
      </c>
      <c r="F10" s="2" t="s">
        <v>13</v>
      </c>
      <c r="G10" s="2">
        <v>260</v>
      </c>
      <c r="H10" s="26">
        <v>9</v>
      </c>
      <c r="I10" s="2">
        <v>1.6875</v>
      </c>
      <c r="J10" s="2">
        <v>25</v>
      </c>
      <c r="K10" s="2">
        <v>25</v>
      </c>
      <c r="L10" s="2">
        <v>1</v>
      </c>
      <c r="M10" s="2">
        <v>0</v>
      </c>
      <c r="N10" s="2">
        <v>10.199999999999999</v>
      </c>
      <c r="O10" s="2" t="s">
        <v>33</v>
      </c>
      <c r="P10" s="2">
        <v>2</v>
      </c>
      <c r="Q10" s="2">
        <v>1</v>
      </c>
      <c r="R10" s="2">
        <v>57</v>
      </c>
      <c r="S10">
        <f t="shared" si="0"/>
        <v>3</v>
      </c>
      <c r="T10" s="2" t="s">
        <v>14</v>
      </c>
    </row>
    <row r="11" spans="1:31" ht="15.6" customHeight="1" x14ac:dyDescent="0.2">
      <c r="A11" s="3">
        <v>44102</v>
      </c>
      <c r="B11" s="2" t="s">
        <v>12</v>
      </c>
      <c r="C11">
        <v>2020</v>
      </c>
      <c r="D11" s="2">
        <v>1</v>
      </c>
      <c r="E11" s="2" t="s">
        <v>45</v>
      </c>
      <c r="F11" s="2" t="s">
        <v>13</v>
      </c>
      <c r="G11" s="2">
        <v>260</v>
      </c>
      <c r="H11" s="26">
        <v>10</v>
      </c>
      <c r="I11" s="2">
        <v>1.6875</v>
      </c>
      <c r="J11" s="2">
        <v>25</v>
      </c>
      <c r="K11" s="2">
        <v>25</v>
      </c>
      <c r="L11" s="2">
        <v>1</v>
      </c>
      <c r="M11" s="2">
        <v>0</v>
      </c>
      <c r="N11" s="2">
        <v>10.199999999999999</v>
      </c>
      <c r="O11" s="2" t="s">
        <v>33</v>
      </c>
      <c r="P11" s="2">
        <v>7</v>
      </c>
      <c r="Q11" s="2">
        <v>3</v>
      </c>
      <c r="R11" s="2">
        <v>45</v>
      </c>
      <c r="S11">
        <f t="shared" si="0"/>
        <v>10</v>
      </c>
      <c r="T11" s="2" t="s">
        <v>14</v>
      </c>
    </row>
    <row r="12" spans="1:31" ht="15.6" customHeight="1" x14ac:dyDescent="0.2">
      <c r="A12" s="3">
        <v>44102</v>
      </c>
      <c r="B12" s="2" t="s">
        <v>12</v>
      </c>
      <c r="C12">
        <v>2020</v>
      </c>
      <c r="D12" s="2">
        <v>1</v>
      </c>
      <c r="E12" s="2" t="s">
        <v>45</v>
      </c>
      <c r="F12" s="2" t="s">
        <v>13</v>
      </c>
      <c r="G12" s="2">
        <v>261</v>
      </c>
      <c r="H12" s="26">
        <v>11</v>
      </c>
      <c r="I12" s="2">
        <v>3.125</v>
      </c>
      <c r="J12" s="2">
        <v>40</v>
      </c>
      <c r="K12" s="2">
        <v>8</v>
      </c>
      <c r="L12" s="2">
        <v>1</v>
      </c>
      <c r="M12" s="2">
        <v>5</v>
      </c>
      <c r="N12" s="2">
        <v>6.6</v>
      </c>
      <c r="O12" s="2" t="s">
        <v>33</v>
      </c>
      <c r="P12" s="2">
        <v>3</v>
      </c>
      <c r="Q12" s="2">
        <v>2</v>
      </c>
      <c r="R12" s="2">
        <v>30</v>
      </c>
      <c r="S12">
        <f t="shared" si="0"/>
        <v>5</v>
      </c>
      <c r="T12" s="2" t="s">
        <v>14</v>
      </c>
    </row>
    <row r="13" spans="1:31" ht="15.6" customHeight="1" x14ac:dyDescent="0.2">
      <c r="A13" s="3">
        <v>44102</v>
      </c>
      <c r="B13" s="2" t="s">
        <v>12</v>
      </c>
      <c r="C13">
        <v>2020</v>
      </c>
      <c r="D13" s="2">
        <v>1</v>
      </c>
      <c r="E13" s="2" t="s">
        <v>45</v>
      </c>
      <c r="F13" s="2" t="s">
        <v>13</v>
      </c>
      <c r="G13" s="2">
        <v>261</v>
      </c>
      <c r="H13" s="26">
        <v>12</v>
      </c>
      <c r="I13" s="2">
        <v>3.125</v>
      </c>
      <c r="J13" s="2">
        <v>40</v>
      </c>
      <c r="K13" s="2">
        <v>8</v>
      </c>
      <c r="L13" s="2">
        <v>1</v>
      </c>
      <c r="M13" s="2">
        <v>5</v>
      </c>
      <c r="N13" s="2">
        <v>6.6</v>
      </c>
      <c r="O13" s="2" t="s">
        <v>33</v>
      </c>
      <c r="P13" s="2">
        <v>7</v>
      </c>
      <c r="Q13" s="2">
        <v>11</v>
      </c>
      <c r="R13" s="2">
        <v>60</v>
      </c>
      <c r="S13">
        <f t="shared" si="0"/>
        <v>18</v>
      </c>
      <c r="T13" s="2" t="s">
        <v>14</v>
      </c>
    </row>
    <row r="14" spans="1:31" ht="15.6" customHeight="1" x14ac:dyDescent="0.2">
      <c r="A14" s="3">
        <v>44102</v>
      </c>
      <c r="B14" s="2" t="s">
        <v>12</v>
      </c>
      <c r="C14">
        <v>2020</v>
      </c>
      <c r="D14" s="2">
        <v>1</v>
      </c>
      <c r="E14" s="2" t="s">
        <v>45</v>
      </c>
      <c r="F14" s="2" t="s">
        <v>13</v>
      </c>
      <c r="G14" s="2">
        <v>261</v>
      </c>
      <c r="H14" s="26">
        <v>13</v>
      </c>
      <c r="I14" s="2">
        <v>3.125</v>
      </c>
      <c r="J14" s="2">
        <v>40</v>
      </c>
      <c r="K14" s="2">
        <v>8</v>
      </c>
      <c r="L14" s="2">
        <v>1</v>
      </c>
      <c r="M14" s="2">
        <v>5</v>
      </c>
      <c r="N14" s="2">
        <v>6.6</v>
      </c>
      <c r="O14" s="2" t="s">
        <v>33</v>
      </c>
      <c r="P14" s="2">
        <v>40</v>
      </c>
      <c r="Q14" s="2">
        <v>20</v>
      </c>
      <c r="R14" s="2">
        <v>75</v>
      </c>
      <c r="S14">
        <f t="shared" si="0"/>
        <v>60</v>
      </c>
      <c r="T14" s="2" t="s">
        <v>14</v>
      </c>
    </row>
    <row r="15" spans="1:31" ht="15.6" customHeight="1" x14ac:dyDescent="0.2">
      <c r="A15" s="3">
        <v>44102</v>
      </c>
      <c r="B15" s="2" t="s">
        <v>12</v>
      </c>
      <c r="C15">
        <v>2020</v>
      </c>
      <c r="D15" s="2">
        <v>1</v>
      </c>
      <c r="E15" s="2" t="s">
        <v>45</v>
      </c>
      <c r="F15" s="2" t="s">
        <v>13</v>
      </c>
      <c r="G15" s="2">
        <v>261</v>
      </c>
      <c r="H15" s="26">
        <v>14</v>
      </c>
      <c r="I15" s="2">
        <v>3.125</v>
      </c>
      <c r="J15" s="2">
        <v>40</v>
      </c>
      <c r="K15" s="2">
        <v>8</v>
      </c>
      <c r="L15" s="2">
        <v>1</v>
      </c>
      <c r="M15" s="2">
        <v>5</v>
      </c>
      <c r="N15" s="2">
        <v>6.6</v>
      </c>
      <c r="O15" s="2" t="s">
        <v>33</v>
      </c>
      <c r="P15" s="2">
        <v>20</v>
      </c>
      <c r="Q15" s="2">
        <v>11</v>
      </c>
      <c r="R15" s="2">
        <v>65</v>
      </c>
      <c r="S15">
        <f t="shared" si="0"/>
        <v>31</v>
      </c>
      <c r="T15" s="2" t="s">
        <v>14</v>
      </c>
    </row>
    <row r="16" spans="1:31" ht="15.6" customHeight="1" x14ac:dyDescent="0.2">
      <c r="A16" s="3">
        <v>44102</v>
      </c>
      <c r="B16" s="2" t="s">
        <v>12</v>
      </c>
      <c r="C16">
        <v>2020</v>
      </c>
      <c r="D16" s="2">
        <v>1</v>
      </c>
      <c r="E16" s="2" t="s">
        <v>45</v>
      </c>
      <c r="F16" s="2" t="s">
        <v>13</v>
      </c>
      <c r="G16" s="2">
        <v>261</v>
      </c>
      <c r="H16" s="26">
        <v>15</v>
      </c>
      <c r="I16" s="2">
        <v>3.125</v>
      </c>
      <c r="J16" s="2">
        <v>40</v>
      </c>
      <c r="K16" s="2">
        <v>8</v>
      </c>
      <c r="L16" s="2">
        <v>1</v>
      </c>
      <c r="M16" s="2">
        <v>5</v>
      </c>
      <c r="N16" s="2">
        <v>6.6</v>
      </c>
      <c r="O16" s="2" t="s">
        <v>33</v>
      </c>
      <c r="P16" s="2">
        <v>26</v>
      </c>
      <c r="Q16" s="2">
        <v>7</v>
      </c>
      <c r="R16" s="2">
        <v>51</v>
      </c>
      <c r="S16">
        <f t="shared" si="0"/>
        <v>33</v>
      </c>
      <c r="T16" s="2" t="s">
        <v>14</v>
      </c>
    </row>
    <row r="17" spans="1:20" ht="15.6" customHeight="1" x14ac:dyDescent="0.2">
      <c r="A17" s="3">
        <v>44102</v>
      </c>
      <c r="B17" s="2" t="s">
        <v>12</v>
      </c>
      <c r="C17">
        <v>2020</v>
      </c>
      <c r="D17" s="2">
        <v>1</v>
      </c>
      <c r="E17" s="2" t="s">
        <v>45</v>
      </c>
      <c r="F17" s="2" t="s">
        <v>13</v>
      </c>
      <c r="G17" s="2">
        <v>261</v>
      </c>
      <c r="H17" s="26">
        <v>16</v>
      </c>
      <c r="I17" s="2">
        <v>3.125</v>
      </c>
      <c r="J17" s="2">
        <v>40</v>
      </c>
      <c r="K17" s="2">
        <v>8</v>
      </c>
      <c r="L17" s="2">
        <v>1</v>
      </c>
      <c r="M17" s="2">
        <v>5</v>
      </c>
      <c r="N17" s="2">
        <v>6.6</v>
      </c>
      <c r="O17" s="2" t="s">
        <v>33</v>
      </c>
      <c r="P17" s="2">
        <v>19</v>
      </c>
      <c r="Q17" s="2">
        <v>15</v>
      </c>
      <c r="R17" s="2">
        <v>71</v>
      </c>
      <c r="S17">
        <f t="shared" si="0"/>
        <v>34</v>
      </c>
      <c r="T17" s="2" t="s">
        <v>14</v>
      </c>
    </row>
    <row r="18" spans="1:20" ht="15.6" customHeight="1" x14ac:dyDescent="0.2">
      <c r="A18" s="3">
        <v>44102</v>
      </c>
      <c r="B18" s="2" t="s">
        <v>12</v>
      </c>
      <c r="C18">
        <v>2020</v>
      </c>
      <c r="D18" s="2">
        <v>1</v>
      </c>
      <c r="E18" s="2" t="s">
        <v>45</v>
      </c>
      <c r="F18" s="2" t="s">
        <v>13</v>
      </c>
      <c r="G18" s="2">
        <v>261</v>
      </c>
      <c r="H18" s="26">
        <v>17</v>
      </c>
      <c r="I18" s="2">
        <v>3.125</v>
      </c>
      <c r="J18" s="2">
        <v>40</v>
      </c>
      <c r="K18" s="2">
        <v>8</v>
      </c>
      <c r="L18" s="2">
        <v>1</v>
      </c>
      <c r="M18" s="2">
        <v>5</v>
      </c>
      <c r="N18" s="2">
        <v>6.6</v>
      </c>
      <c r="O18" s="2" t="s">
        <v>33</v>
      </c>
      <c r="P18" s="2">
        <v>25</v>
      </c>
      <c r="Q18" s="2">
        <v>7</v>
      </c>
      <c r="R18" s="2">
        <v>77</v>
      </c>
      <c r="S18">
        <f t="shared" si="0"/>
        <v>32</v>
      </c>
      <c r="T18" s="2" t="s">
        <v>14</v>
      </c>
    </row>
    <row r="19" spans="1:20" ht="15.6" customHeight="1" x14ac:dyDescent="0.2">
      <c r="A19" s="3">
        <v>44102</v>
      </c>
      <c r="B19" s="2" t="s">
        <v>12</v>
      </c>
      <c r="C19">
        <v>2020</v>
      </c>
      <c r="D19" s="2">
        <v>1</v>
      </c>
      <c r="E19" s="2" t="s">
        <v>45</v>
      </c>
      <c r="F19" s="2" t="s">
        <v>13</v>
      </c>
      <c r="G19" s="2">
        <v>261</v>
      </c>
      <c r="H19" s="26">
        <v>18</v>
      </c>
      <c r="I19" s="2">
        <v>3.125</v>
      </c>
      <c r="J19" s="2">
        <v>40</v>
      </c>
      <c r="K19" s="2">
        <v>8</v>
      </c>
      <c r="L19" s="2">
        <v>1</v>
      </c>
      <c r="M19" s="2">
        <v>5</v>
      </c>
      <c r="N19" s="2">
        <v>6.6</v>
      </c>
      <c r="O19" s="2" t="s">
        <v>33</v>
      </c>
      <c r="P19" s="2">
        <v>20</v>
      </c>
      <c r="Q19" s="2">
        <v>7</v>
      </c>
      <c r="R19" s="2">
        <v>57</v>
      </c>
      <c r="S19">
        <f t="shared" si="0"/>
        <v>27</v>
      </c>
      <c r="T19" s="2" t="s">
        <v>14</v>
      </c>
    </row>
    <row r="20" spans="1:20" ht="15.6" customHeight="1" x14ac:dyDescent="0.2">
      <c r="A20" s="3">
        <v>44102</v>
      </c>
      <c r="B20" s="2" t="s">
        <v>12</v>
      </c>
      <c r="C20">
        <v>2020</v>
      </c>
      <c r="D20" s="2">
        <v>1</v>
      </c>
      <c r="E20" s="2" t="s">
        <v>45</v>
      </c>
      <c r="F20" s="2" t="s">
        <v>13</v>
      </c>
      <c r="G20" s="2">
        <v>261</v>
      </c>
      <c r="H20" s="26">
        <v>19</v>
      </c>
      <c r="I20" s="2">
        <v>3.125</v>
      </c>
      <c r="J20" s="2">
        <v>40</v>
      </c>
      <c r="K20" s="2">
        <v>8</v>
      </c>
      <c r="L20" s="2">
        <v>1</v>
      </c>
      <c r="M20" s="2">
        <v>5</v>
      </c>
      <c r="N20" s="2">
        <v>6.6</v>
      </c>
      <c r="O20" s="2" t="s">
        <v>33</v>
      </c>
      <c r="P20" s="2">
        <v>10</v>
      </c>
      <c r="Q20" s="2">
        <v>9</v>
      </c>
      <c r="R20" s="2">
        <v>52</v>
      </c>
      <c r="S20">
        <f t="shared" si="0"/>
        <v>19</v>
      </c>
      <c r="T20" s="2" t="s">
        <v>14</v>
      </c>
    </row>
    <row r="21" spans="1:20" ht="15.6" customHeight="1" x14ac:dyDescent="0.2">
      <c r="A21" s="3">
        <v>44102</v>
      </c>
      <c r="B21" s="2" t="s">
        <v>12</v>
      </c>
      <c r="C21">
        <v>2020</v>
      </c>
      <c r="D21" s="2">
        <v>1</v>
      </c>
      <c r="E21" s="2" t="s">
        <v>45</v>
      </c>
      <c r="F21" s="2" t="s">
        <v>13</v>
      </c>
      <c r="G21" s="2">
        <v>261</v>
      </c>
      <c r="H21" s="26">
        <v>20</v>
      </c>
      <c r="I21" s="2">
        <v>3.125</v>
      </c>
      <c r="J21" s="2">
        <v>40</v>
      </c>
      <c r="K21" s="2">
        <v>8</v>
      </c>
      <c r="L21" s="2">
        <v>1</v>
      </c>
      <c r="M21" s="2">
        <v>5</v>
      </c>
      <c r="N21" s="2">
        <v>6.6</v>
      </c>
      <c r="O21" s="2" t="s">
        <v>33</v>
      </c>
      <c r="P21" s="2">
        <v>16</v>
      </c>
      <c r="Q21" s="2">
        <v>12</v>
      </c>
      <c r="R21" s="2">
        <v>57</v>
      </c>
      <c r="S21">
        <f t="shared" si="0"/>
        <v>28</v>
      </c>
      <c r="T21" s="2" t="s">
        <v>14</v>
      </c>
    </row>
    <row r="22" spans="1:20" ht="15.6" customHeight="1" x14ac:dyDescent="0.2">
      <c r="A22" s="3">
        <v>44102</v>
      </c>
      <c r="B22" s="2" t="s">
        <v>12</v>
      </c>
      <c r="C22">
        <v>2020</v>
      </c>
      <c r="D22" s="2">
        <v>1</v>
      </c>
      <c r="E22" s="2" t="s">
        <v>45</v>
      </c>
      <c r="F22" s="2" t="s">
        <v>13</v>
      </c>
      <c r="G22" s="2">
        <v>262</v>
      </c>
      <c r="H22" s="26">
        <v>21</v>
      </c>
      <c r="I22" s="2">
        <v>2.5</v>
      </c>
      <c r="J22" s="2">
        <v>30</v>
      </c>
      <c r="K22" s="2">
        <v>40</v>
      </c>
      <c r="L22" s="2">
        <v>1</v>
      </c>
      <c r="M22" s="2">
        <v>25</v>
      </c>
      <c r="N22" s="2">
        <v>14.6</v>
      </c>
      <c r="O22" s="2" t="s">
        <v>33</v>
      </c>
      <c r="P22" s="2">
        <v>15</v>
      </c>
      <c r="Q22" s="2">
        <v>12</v>
      </c>
      <c r="R22" s="2">
        <v>62</v>
      </c>
      <c r="S22">
        <f t="shared" si="0"/>
        <v>27</v>
      </c>
      <c r="T22" s="2" t="s">
        <v>14</v>
      </c>
    </row>
    <row r="23" spans="1:20" ht="15.6" customHeight="1" x14ac:dyDescent="0.2">
      <c r="A23" s="3">
        <v>44102</v>
      </c>
      <c r="B23" s="2" t="s">
        <v>12</v>
      </c>
      <c r="C23">
        <v>2020</v>
      </c>
      <c r="D23" s="2">
        <v>1</v>
      </c>
      <c r="E23" s="2" t="s">
        <v>45</v>
      </c>
      <c r="F23" s="2" t="s">
        <v>13</v>
      </c>
      <c r="G23" s="2">
        <v>262</v>
      </c>
      <c r="H23" s="26">
        <v>22</v>
      </c>
      <c r="I23" s="2">
        <v>2.5</v>
      </c>
      <c r="J23" s="2">
        <v>30</v>
      </c>
      <c r="K23" s="2">
        <v>40</v>
      </c>
      <c r="L23" s="2">
        <v>1</v>
      </c>
      <c r="M23" s="2">
        <v>25</v>
      </c>
      <c r="N23" s="2">
        <v>14.6</v>
      </c>
      <c r="O23" s="2" t="s">
        <v>33</v>
      </c>
      <c r="P23" s="2">
        <v>7</v>
      </c>
      <c r="Q23" s="2">
        <v>10</v>
      </c>
      <c r="R23" s="2">
        <v>53</v>
      </c>
      <c r="S23">
        <f t="shared" si="0"/>
        <v>17</v>
      </c>
      <c r="T23" s="2" t="s">
        <v>14</v>
      </c>
    </row>
    <row r="24" spans="1:20" ht="15.6" customHeight="1" x14ac:dyDescent="0.2">
      <c r="A24" s="3">
        <v>44102</v>
      </c>
      <c r="B24" s="2" t="s">
        <v>12</v>
      </c>
      <c r="C24">
        <v>2020</v>
      </c>
      <c r="D24" s="2">
        <v>1</v>
      </c>
      <c r="E24" s="2" t="s">
        <v>45</v>
      </c>
      <c r="F24" s="2" t="s">
        <v>13</v>
      </c>
      <c r="G24" s="2">
        <v>262</v>
      </c>
      <c r="H24" s="26">
        <v>23</v>
      </c>
      <c r="I24" s="2">
        <v>2.5</v>
      </c>
      <c r="J24" s="2">
        <v>30</v>
      </c>
      <c r="K24" s="2">
        <v>40</v>
      </c>
      <c r="L24" s="2">
        <v>1</v>
      </c>
      <c r="M24" s="2">
        <v>25</v>
      </c>
      <c r="N24" s="2">
        <v>14.6</v>
      </c>
      <c r="O24" s="2" t="s">
        <v>33</v>
      </c>
      <c r="P24" s="2">
        <v>10</v>
      </c>
      <c r="Q24" s="2">
        <v>2</v>
      </c>
      <c r="R24" s="2">
        <v>63</v>
      </c>
      <c r="S24">
        <f t="shared" si="0"/>
        <v>12</v>
      </c>
      <c r="T24" s="2" t="s">
        <v>14</v>
      </c>
    </row>
    <row r="25" spans="1:20" ht="15.6" customHeight="1" x14ac:dyDescent="0.2">
      <c r="A25" s="3">
        <v>44102</v>
      </c>
      <c r="B25" s="2" t="s">
        <v>12</v>
      </c>
      <c r="C25">
        <v>2020</v>
      </c>
      <c r="D25" s="2">
        <v>1</v>
      </c>
      <c r="E25" s="2" t="s">
        <v>45</v>
      </c>
      <c r="F25" s="2" t="s">
        <v>13</v>
      </c>
      <c r="G25" s="2">
        <v>262</v>
      </c>
      <c r="H25" s="26">
        <v>24</v>
      </c>
      <c r="I25" s="2">
        <v>2.5</v>
      </c>
      <c r="J25" s="2">
        <v>30</v>
      </c>
      <c r="K25" s="2">
        <v>40</v>
      </c>
      <c r="L25" s="2">
        <v>1</v>
      </c>
      <c r="M25" s="2">
        <v>25</v>
      </c>
      <c r="N25" s="2">
        <v>14.6</v>
      </c>
      <c r="O25" s="2" t="s">
        <v>33</v>
      </c>
      <c r="P25" s="2">
        <v>11</v>
      </c>
      <c r="Q25" s="2">
        <v>2</v>
      </c>
      <c r="R25" s="2">
        <v>75</v>
      </c>
      <c r="S25">
        <f t="shared" si="0"/>
        <v>13</v>
      </c>
      <c r="T25" s="2" t="s">
        <v>14</v>
      </c>
    </row>
    <row r="26" spans="1:20" ht="15.6" customHeight="1" x14ac:dyDescent="0.2">
      <c r="A26" s="3">
        <v>44102</v>
      </c>
      <c r="B26" s="2" t="s">
        <v>12</v>
      </c>
      <c r="C26">
        <v>2020</v>
      </c>
      <c r="D26" s="2">
        <v>1</v>
      </c>
      <c r="E26" s="2" t="s">
        <v>45</v>
      </c>
      <c r="F26" s="2" t="s">
        <v>13</v>
      </c>
      <c r="G26" s="2">
        <v>262</v>
      </c>
      <c r="H26" s="26">
        <v>25</v>
      </c>
      <c r="I26" s="2">
        <v>2.5</v>
      </c>
      <c r="J26" s="2">
        <v>30</v>
      </c>
      <c r="K26" s="2">
        <v>40</v>
      </c>
      <c r="L26" s="2">
        <v>1</v>
      </c>
      <c r="M26" s="2">
        <v>25</v>
      </c>
      <c r="N26" s="2">
        <v>14.6</v>
      </c>
      <c r="O26" s="2" t="s">
        <v>33</v>
      </c>
      <c r="P26" s="2">
        <v>6</v>
      </c>
      <c r="Q26" s="2">
        <v>25</v>
      </c>
      <c r="R26" s="2">
        <v>68</v>
      </c>
      <c r="S26">
        <f t="shared" si="0"/>
        <v>31</v>
      </c>
      <c r="T26" s="2" t="s">
        <v>14</v>
      </c>
    </row>
    <row r="27" spans="1:20" ht="15.6" customHeight="1" x14ac:dyDescent="0.2">
      <c r="A27" s="3">
        <v>44102</v>
      </c>
      <c r="B27" s="2" t="s">
        <v>12</v>
      </c>
      <c r="C27">
        <v>2020</v>
      </c>
      <c r="D27" s="2">
        <v>1</v>
      </c>
      <c r="E27" s="2" t="s">
        <v>45</v>
      </c>
      <c r="F27" s="2" t="s">
        <v>13</v>
      </c>
      <c r="G27" s="2">
        <v>262</v>
      </c>
      <c r="H27" s="26">
        <v>26</v>
      </c>
      <c r="I27" s="2">
        <v>2.5</v>
      </c>
      <c r="J27" s="2">
        <v>30</v>
      </c>
      <c r="K27" s="2">
        <v>40</v>
      </c>
      <c r="L27" s="2">
        <v>1</v>
      </c>
      <c r="M27" s="2">
        <v>25</v>
      </c>
      <c r="N27" s="2">
        <v>14.6</v>
      </c>
      <c r="O27" s="2" t="s">
        <v>33</v>
      </c>
      <c r="P27" s="2">
        <v>42</v>
      </c>
      <c r="Q27" s="2">
        <v>31</v>
      </c>
      <c r="R27" s="2">
        <v>76</v>
      </c>
      <c r="S27">
        <f t="shared" si="0"/>
        <v>73</v>
      </c>
      <c r="T27" s="2" t="s">
        <v>14</v>
      </c>
    </row>
    <row r="28" spans="1:20" ht="15.6" customHeight="1" x14ac:dyDescent="0.2">
      <c r="A28" s="3">
        <v>44102</v>
      </c>
      <c r="B28" s="2" t="s">
        <v>12</v>
      </c>
      <c r="C28">
        <v>2020</v>
      </c>
      <c r="D28" s="2">
        <v>1</v>
      </c>
      <c r="E28" s="2" t="s">
        <v>45</v>
      </c>
      <c r="F28" s="2" t="s">
        <v>13</v>
      </c>
      <c r="G28" s="2">
        <v>262</v>
      </c>
      <c r="H28" s="26">
        <v>27</v>
      </c>
      <c r="I28" s="2">
        <v>2.5</v>
      </c>
      <c r="J28" s="2">
        <v>30</v>
      </c>
      <c r="K28" s="2">
        <v>40</v>
      </c>
      <c r="L28" s="2">
        <v>1</v>
      </c>
      <c r="M28" s="2">
        <v>25</v>
      </c>
      <c r="N28" s="2">
        <v>14.6</v>
      </c>
      <c r="O28" s="2" t="s">
        <v>33</v>
      </c>
      <c r="P28" s="2">
        <v>19</v>
      </c>
      <c r="Q28" s="2">
        <v>11</v>
      </c>
      <c r="R28" s="2">
        <v>84</v>
      </c>
      <c r="S28">
        <f t="shared" si="0"/>
        <v>30</v>
      </c>
      <c r="T28" s="2" t="s">
        <v>14</v>
      </c>
    </row>
    <row r="29" spans="1:20" ht="15.6" customHeight="1" x14ac:dyDescent="0.2">
      <c r="A29" s="3">
        <v>44102</v>
      </c>
      <c r="B29" s="2" t="s">
        <v>12</v>
      </c>
      <c r="C29">
        <v>2020</v>
      </c>
      <c r="D29" s="2">
        <v>1</v>
      </c>
      <c r="E29" s="2" t="s">
        <v>45</v>
      </c>
      <c r="F29" s="2" t="s">
        <v>13</v>
      </c>
      <c r="G29" s="2">
        <v>262</v>
      </c>
      <c r="H29" s="26">
        <v>28</v>
      </c>
      <c r="I29" s="2">
        <v>2.5</v>
      </c>
      <c r="J29" s="2">
        <v>30</v>
      </c>
      <c r="K29" s="2">
        <v>40</v>
      </c>
      <c r="L29" s="2">
        <v>1</v>
      </c>
      <c r="M29" s="2">
        <v>25</v>
      </c>
      <c r="N29" s="2">
        <v>14.6</v>
      </c>
      <c r="O29" s="2" t="s">
        <v>33</v>
      </c>
      <c r="P29" s="2">
        <v>45</v>
      </c>
      <c r="Q29" s="2">
        <v>29</v>
      </c>
      <c r="R29" s="2">
        <v>82</v>
      </c>
      <c r="S29">
        <f t="shared" si="0"/>
        <v>74</v>
      </c>
      <c r="T29" s="2" t="s">
        <v>14</v>
      </c>
    </row>
    <row r="30" spans="1:20" ht="15.6" customHeight="1" x14ac:dyDescent="0.2">
      <c r="A30" s="3">
        <v>44102</v>
      </c>
      <c r="B30" s="2" t="s">
        <v>12</v>
      </c>
      <c r="C30">
        <v>2020</v>
      </c>
      <c r="D30" s="2">
        <v>1</v>
      </c>
      <c r="E30" s="2" t="s">
        <v>45</v>
      </c>
      <c r="F30" s="2" t="s">
        <v>13</v>
      </c>
      <c r="G30" s="2">
        <v>262</v>
      </c>
      <c r="H30" s="26">
        <v>29</v>
      </c>
      <c r="I30" s="2">
        <v>2.5</v>
      </c>
      <c r="J30" s="2">
        <v>30</v>
      </c>
      <c r="K30" s="2">
        <v>40</v>
      </c>
      <c r="L30" s="2">
        <v>1</v>
      </c>
      <c r="M30" s="2">
        <v>25</v>
      </c>
      <c r="N30" s="2">
        <v>14.6</v>
      </c>
      <c r="O30" s="2" t="s">
        <v>33</v>
      </c>
      <c r="P30" s="2">
        <v>19</v>
      </c>
      <c r="Q30" s="2">
        <v>6</v>
      </c>
      <c r="R30" s="2">
        <v>51</v>
      </c>
      <c r="S30">
        <f t="shared" si="0"/>
        <v>25</v>
      </c>
      <c r="T30" s="2" t="s">
        <v>14</v>
      </c>
    </row>
    <row r="31" spans="1:20" ht="15.6" customHeight="1" x14ac:dyDescent="0.2">
      <c r="A31" s="3">
        <v>44102</v>
      </c>
      <c r="B31" s="2" t="s">
        <v>12</v>
      </c>
      <c r="C31">
        <v>2020</v>
      </c>
      <c r="D31" s="2">
        <v>1</v>
      </c>
      <c r="E31" s="2" t="s">
        <v>45</v>
      </c>
      <c r="F31" s="2" t="s">
        <v>13</v>
      </c>
      <c r="G31" s="2">
        <v>262</v>
      </c>
      <c r="H31" s="26">
        <v>30</v>
      </c>
      <c r="I31" s="2">
        <v>2.5</v>
      </c>
      <c r="J31" s="2">
        <v>30</v>
      </c>
      <c r="K31" s="2">
        <v>40</v>
      </c>
      <c r="L31" s="2">
        <v>1</v>
      </c>
      <c r="M31" s="2">
        <v>25</v>
      </c>
      <c r="N31" s="2">
        <v>14.6</v>
      </c>
      <c r="O31" s="2" t="s">
        <v>33</v>
      </c>
      <c r="P31" s="2">
        <v>23</v>
      </c>
      <c r="Q31" s="2">
        <v>4</v>
      </c>
      <c r="R31" s="2">
        <v>65</v>
      </c>
      <c r="S31">
        <f t="shared" si="0"/>
        <v>27</v>
      </c>
      <c r="T31" s="2" t="s">
        <v>14</v>
      </c>
    </row>
    <row r="32" spans="1:20" ht="15.6" customHeight="1" x14ac:dyDescent="0.2">
      <c r="A32" s="3">
        <v>44120</v>
      </c>
      <c r="B32" s="2" t="s">
        <v>6</v>
      </c>
      <c r="C32">
        <v>2020</v>
      </c>
      <c r="D32" s="2">
        <v>1</v>
      </c>
      <c r="E32" s="2" t="s">
        <v>45</v>
      </c>
      <c r="F32" s="2" t="s">
        <v>16</v>
      </c>
      <c r="G32" s="2">
        <v>40</v>
      </c>
      <c r="H32" s="26">
        <v>31</v>
      </c>
      <c r="I32" s="2">
        <v>5.1875</v>
      </c>
      <c r="J32" s="2">
        <v>30</v>
      </c>
      <c r="K32" s="2">
        <v>10</v>
      </c>
      <c r="L32" s="2">
        <v>3</v>
      </c>
      <c r="M32" s="2">
        <v>20</v>
      </c>
      <c r="N32" s="2">
        <v>8</v>
      </c>
      <c r="O32" s="2" t="s">
        <v>31</v>
      </c>
      <c r="P32" s="2">
        <v>34</v>
      </c>
      <c r="Q32" s="2">
        <v>6</v>
      </c>
      <c r="R32" s="2">
        <v>57.6</v>
      </c>
      <c r="S32">
        <f t="shared" si="0"/>
        <v>40</v>
      </c>
    </row>
    <row r="33" spans="1:19" ht="15.6" customHeight="1" x14ac:dyDescent="0.2">
      <c r="A33" s="3">
        <v>44120</v>
      </c>
      <c r="B33" s="2" t="s">
        <v>6</v>
      </c>
      <c r="C33">
        <v>2020</v>
      </c>
      <c r="D33" s="2">
        <v>1</v>
      </c>
      <c r="E33" s="2" t="s">
        <v>45</v>
      </c>
      <c r="F33" s="2" t="s">
        <v>16</v>
      </c>
      <c r="G33" s="2">
        <v>40</v>
      </c>
      <c r="H33" s="26">
        <v>32</v>
      </c>
      <c r="I33" s="2">
        <v>5.1875</v>
      </c>
      <c r="J33" s="2">
        <v>30</v>
      </c>
      <c r="K33" s="2">
        <v>10</v>
      </c>
      <c r="L33" s="2">
        <v>3</v>
      </c>
      <c r="M33" s="2">
        <v>20</v>
      </c>
      <c r="N33" s="2">
        <v>8</v>
      </c>
      <c r="O33" s="2" t="s">
        <v>31</v>
      </c>
      <c r="P33" s="2">
        <v>5</v>
      </c>
      <c r="Q33" s="2">
        <v>0</v>
      </c>
      <c r="R33" s="2">
        <v>41</v>
      </c>
      <c r="S33">
        <f t="shared" si="0"/>
        <v>5</v>
      </c>
    </row>
    <row r="34" spans="1:19" ht="15.6" customHeight="1" x14ac:dyDescent="0.2">
      <c r="A34" s="3">
        <v>44120</v>
      </c>
      <c r="B34" s="2" t="s">
        <v>6</v>
      </c>
      <c r="C34">
        <v>2020</v>
      </c>
      <c r="D34" s="2">
        <v>1</v>
      </c>
      <c r="E34" s="2" t="s">
        <v>45</v>
      </c>
      <c r="F34" s="2" t="s">
        <v>16</v>
      </c>
      <c r="G34" s="2">
        <v>40</v>
      </c>
      <c r="H34" s="26">
        <v>33</v>
      </c>
      <c r="I34" s="2">
        <v>5.1875</v>
      </c>
      <c r="J34" s="2">
        <v>30</v>
      </c>
      <c r="K34" s="2">
        <v>10</v>
      </c>
      <c r="L34" s="2">
        <v>3</v>
      </c>
      <c r="M34" s="2">
        <v>20</v>
      </c>
      <c r="N34" s="2">
        <v>8</v>
      </c>
      <c r="O34" s="2" t="s">
        <v>31</v>
      </c>
      <c r="P34" s="2">
        <v>9</v>
      </c>
      <c r="Q34" s="2">
        <v>2</v>
      </c>
      <c r="R34" s="2">
        <v>51.4</v>
      </c>
      <c r="S34">
        <f t="shared" si="0"/>
        <v>11</v>
      </c>
    </row>
    <row r="35" spans="1:19" ht="15.6" customHeight="1" x14ac:dyDescent="0.2">
      <c r="A35" s="3">
        <v>44120</v>
      </c>
      <c r="B35" s="2" t="s">
        <v>6</v>
      </c>
      <c r="C35">
        <v>2020</v>
      </c>
      <c r="D35" s="2">
        <v>1</v>
      </c>
      <c r="E35" s="2" t="s">
        <v>45</v>
      </c>
      <c r="F35" s="2" t="s">
        <v>16</v>
      </c>
      <c r="G35" s="2">
        <v>40</v>
      </c>
      <c r="H35" s="26">
        <v>34</v>
      </c>
      <c r="I35" s="2">
        <v>5.1875</v>
      </c>
      <c r="J35" s="2">
        <v>30</v>
      </c>
      <c r="K35" s="2">
        <v>10</v>
      </c>
      <c r="L35" s="2">
        <v>3</v>
      </c>
      <c r="M35" s="2">
        <v>20</v>
      </c>
      <c r="N35" s="2">
        <v>8</v>
      </c>
      <c r="O35" s="2" t="s">
        <v>31</v>
      </c>
      <c r="P35" s="2">
        <v>18</v>
      </c>
      <c r="Q35" s="2">
        <v>7</v>
      </c>
      <c r="R35" s="2">
        <v>47.8</v>
      </c>
      <c r="S35">
        <f t="shared" si="0"/>
        <v>25</v>
      </c>
    </row>
    <row r="36" spans="1:19" ht="15.6" customHeight="1" x14ac:dyDescent="0.2">
      <c r="A36" s="3">
        <v>44120</v>
      </c>
      <c r="B36" s="2" t="s">
        <v>6</v>
      </c>
      <c r="C36">
        <v>2020</v>
      </c>
      <c r="D36" s="2">
        <v>1</v>
      </c>
      <c r="E36" s="2" t="s">
        <v>45</v>
      </c>
      <c r="F36" s="2" t="s">
        <v>16</v>
      </c>
      <c r="G36" s="2">
        <v>40</v>
      </c>
      <c r="H36" s="26">
        <v>35</v>
      </c>
      <c r="I36" s="2">
        <v>5.1875</v>
      </c>
      <c r="J36" s="2">
        <v>30</v>
      </c>
      <c r="K36" s="2">
        <v>10</v>
      </c>
      <c r="L36" s="2">
        <v>3</v>
      </c>
      <c r="M36" s="2">
        <v>20</v>
      </c>
      <c r="N36" s="2">
        <v>8</v>
      </c>
      <c r="O36" s="2" t="s">
        <v>31</v>
      </c>
      <c r="P36" s="2">
        <v>23</v>
      </c>
      <c r="Q36" s="2">
        <v>8</v>
      </c>
      <c r="R36" s="2">
        <v>62</v>
      </c>
      <c r="S36">
        <f t="shared" si="0"/>
        <v>31</v>
      </c>
    </row>
    <row r="37" spans="1:19" ht="15.6" customHeight="1" x14ac:dyDescent="0.2">
      <c r="A37" s="3">
        <v>44120</v>
      </c>
      <c r="B37" s="2" t="s">
        <v>6</v>
      </c>
      <c r="C37">
        <v>2020</v>
      </c>
      <c r="D37" s="2">
        <v>1</v>
      </c>
      <c r="E37" s="2" t="s">
        <v>45</v>
      </c>
      <c r="F37" s="2" t="s">
        <v>16</v>
      </c>
      <c r="G37" s="2">
        <v>40</v>
      </c>
      <c r="H37" s="26">
        <v>36</v>
      </c>
      <c r="I37" s="2">
        <v>5.1875</v>
      </c>
      <c r="J37" s="2">
        <v>30</v>
      </c>
      <c r="K37" s="2">
        <v>10</v>
      </c>
      <c r="L37" s="2">
        <v>3</v>
      </c>
      <c r="M37" s="2">
        <v>20</v>
      </c>
      <c r="N37" s="2">
        <v>8</v>
      </c>
      <c r="O37" s="2" t="s">
        <v>31</v>
      </c>
      <c r="P37" s="2">
        <v>14</v>
      </c>
      <c r="Q37" s="2">
        <v>7</v>
      </c>
      <c r="R37" s="2">
        <v>42</v>
      </c>
      <c r="S37">
        <f t="shared" si="0"/>
        <v>21</v>
      </c>
    </row>
    <row r="38" spans="1:19" ht="15.6" customHeight="1" x14ac:dyDescent="0.2">
      <c r="A38" s="3">
        <v>44120</v>
      </c>
      <c r="B38" s="2" t="s">
        <v>6</v>
      </c>
      <c r="C38">
        <v>2020</v>
      </c>
      <c r="D38" s="2">
        <v>1</v>
      </c>
      <c r="E38" s="2" t="s">
        <v>45</v>
      </c>
      <c r="F38" s="2" t="s">
        <v>16</v>
      </c>
      <c r="G38" s="2">
        <v>40</v>
      </c>
      <c r="H38" s="26">
        <v>37</v>
      </c>
      <c r="I38" s="2">
        <v>5.1875</v>
      </c>
      <c r="J38" s="2">
        <v>30</v>
      </c>
      <c r="K38" s="2">
        <v>10</v>
      </c>
      <c r="L38" s="2">
        <v>3</v>
      </c>
      <c r="M38" s="2">
        <v>20</v>
      </c>
      <c r="N38" s="2">
        <v>8</v>
      </c>
      <c r="O38" s="2" t="s">
        <v>31</v>
      </c>
      <c r="P38" s="2">
        <v>12</v>
      </c>
      <c r="Q38" s="2">
        <v>2</v>
      </c>
      <c r="R38" s="2">
        <v>45.6</v>
      </c>
      <c r="S38">
        <f t="shared" si="0"/>
        <v>14</v>
      </c>
    </row>
    <row r="39" spans="1:19" ht="15.6" customHeight="1" x14ac:dyDescent="0.2">
      <c r="A39" s="3">
        <v>44120</v>
      </c>
      <c r="B39" s="2" t="s">
        <v>6</v>
      </c>
      <c r="C39">
        <v>2020</v>
      </c>
      <c r="D39" s="2">
        <v>1</v>
      </c>
      <c r="E39" s="2" t="s">
        <v>45</v>
      </c>
      <c r="F39" s="2" t="s">
        <v>16</v>
      </c>
      <c r="G39" s="2">
        <v>40</v>
      </c>
      <c r="H39" s="26">
        <v>38</v>
      </c>
      <c r="I39" s="2">
        <v>5.1875</v>
      </c>
      <c r="J39" s="2">
        <v>30</v>
      </c>
      <c r="K39" s="2">
        <v>10</v>
      </c>
      <c r="L39" s="2">
        <v>3</v>
      </c>
      <c r="M39" s="2">
        <v>20</v>
      </c>
      <c r="N39" s="2">
        <v>8</v>
      </c>
      <c r="O39" s="2" t="s">
        <v>31</v>
      </c>
      <c r="P39" s="2">
        <v>7</v>
      </c>
      <c r="Q39" s="2">
        <v>1</v>
      </c>
      <c r="R39" s="2">
        <v>26</v>
      </c>
      <c r="S39">
        <f t="shared" si="0"/>
        <v>8</v>
      </c>
    </row>
    <row r="40" spans="1:19" ht="15.6" customHeight="1" x14ac:dyDescent="0.2">
      <c r="A40" s="3">
        <v>44120</v>
      </c>
      <c r="B40" s="2" t="s">
        <v>6</v>
      </c>
      <c r="C40">
        <v>2020</v>
      </c>
      <c r="D40" s="2">
        <v>1</v>
      </c>
      <c r="E40" s="2" t="s">
        <v>45</v>
      </c>
      <c r="F40" s="2" t="s">
        <v>16</v>
      </c>
      <c r="G40" s="2">
        <v>40</v>
      </c>
      <c r="H40" s="26">
        <v>39</v>
      </c>
      <c r="I40" s="2">
        <v>5.1875</v>
      </c>
      <c r="J40" s="2">
        <v>30</v>
      </c>
      <c r="K40" s="2">
        <v>10</v>
      </c>
      <c r="L40" s="2">
        <v>3</v>
      </c>
      <c r="M40" s="2">
        <v>20</v>
      </c>
      <c r="N40" s="2">
        <v>8</v>
      </c>
      <c r="O40" s="2" t="s">
        <v>31</v>
      </c>
      <c r="P40" s="2">
        <v>9</v>
      </c>
      <c r="Q40" s="2">
        <v>1</v>
      </c>
      <c r="R40" s="2">
        <v>34</v>
      </c>
      <c r="S40">
        <f t="shared" si="0"/>
        <v>10</v>
      </c>
    </row>
    <row r="41" spans="1:19" ht="15.6" customHeight="1" x14ac:dyDescent="0.2">
      <c r="A41" s="3">
        <v>44103</v>
      </c>
      <c r="B41" s="2" t="s">
        <v>8</v>
      </c>
      <c r="C41">
        <v>2020</v>
      </c>
      <c r="D41" s="2">
        <v>1</v>
      </c>
      <c r="E41" s="2" t="s">
        <v>45</v>
      </c>
      <c r="F41" s="2" t="s">
        <v>9</v>
      </c>
      <c r="G41" s="2">
        <v>299</v>
      </c>
      <c r="H41" s="26">
        <v>43</v>
      </c>
      <c r="I41" s="2">
        <v>2.1875</v>
      </c>
      <c r="J41" s="2">
        <v>30</v>
      </c>
      <c r="K41" s="2">
        <v>15</v>
      </c>
      <c r="L41" s="2">
        <v>2</v>
      </c>
      <c r="M41" s="2">
        <v>0</v>
      </c>
      <c r="N41" s="2">
        <v>21.6</v>
      </c>
      <c r="O41" s="2" t="s">
        <v>32</v>
      </c>
      <c r="P41" s="2">
        <v>9</v>
      </c>
      <c r="Q41" s="2">
        <v>7</v>
      </c>
      <c r="R41" s="2">
        <v>55</v>
      </c>
      <c r="S41">
        <f t="shared" si="0"/>
        <v>16</v>
      </c>
    </row>
    <row r="42" spans="1:19" ht="15.6" customHeight="1" x14ac:dyDescent="0.2">
      <c r="A42" s="3">
        <v>44103</v>
      </c>
      <c r="B42" s="2" t="s">
        <v>8</v>
      </c>
      <c r="C42">
        <v>2020</v>
      </c>
      <c r="D42" s="2">
        <v>1</v>
      </c>
      <c r="E42" s="2" t="s">
        <v>45</v>
      </c>
      <c r="F42" s="2" t="s">
        <v>9</v>
      </c>
      <c r="G42" s="2">
        <v>299</v>
      </c>
      <c r="H42" s="26">
        <v>44</v>
      </c>
      <c r="I42" s="2">
        <v>2.1875</v>
      </c>
      <c r="J42" s="2">
        <v>30</v>
      </c>
      <c r="K42" s="2">
        <v>15</v>
      </c>
      <c r="L42" s="2">
        <v>2</v>
      </c>
      <c r="M42" s="2">
        <v>0</v>
      </c>
      <c r="N42" s="2">
        <v>21.6</v>
      </c>
      <c r="O42" s="2" t="s">
        <v>32</v>
      </c>
      <c r="P42" s="2">
        <v>10</v>
      </c>
      <c r="Q42" s="2">
        <v>12</v>
      </c>
      <c r="R42" s="2">
        <v>57</v>
      </c>
      <c r="S42">
        <f t="shared" si="0"/>
        <v>22</v>
      </c>
    </row>
    <row r="43" spans="1:19" ht="15.6" customHeight="1" x14ac:dyDescent="0.2">
      <c r="A43" s="3">
        <v>44103</v>
      </c>
      <c r="B43" s="2" t="s">
        <v>8</v>
      </c>
      <c r="C43">
        <v>2020</v>
      </c>
      <c r="D43" s="2">
        <v>1</v>
      </c>
      <c r="E43" s="2" t="s">
        <v>45</v>
      </c>
      <c r="F43" s="2" t="s">
        <v>9</v>
      </c>
      <c r="G43" s="2">
        <v>299</v>
      </c>
      <c r="H43" s="26">
        <v>45</v>
      </c>
      <c r="I43" s="2">
        <v>2.1875</v>
      </c>
      <c r="J43" s="2">
        <v>30</v>
      </c>
      <c r="K43" s="2">
        <v>15</v>
      </c>
      <c r="L43" s="2">
        <v>2</v>
      </c>
      <c r="M43" s="2">
        <v>0</v>
      </c>
      <c r="N43" s="2">
        <v>21.6</v>
      </c>
      <c r="O43" s="2" t="s">
        <v>32</v>
      </c>
      <c r="P43" s="2">
        <v>21</v>
      </c>
      <c r="Q43" s="2">
        <v>64</v>
      </c>
      <c r="R43" s="2">
        <v>56</v>
      </c>
      <c r="S43">
        <f t="shared" si="0"/>
        <v>85</v>
      </c>
    </row>
    <row r="44" spans="1:19" ht="15.6" customHeight="1" x14ac:dyDescent="0.2">
      <c r="A44" s="3">
        <v>44103</v>
      </c>
      <c r="B44" s="2" t="s">
        <v>8</v>
      </c>
      <c r="C44">
        <v>2020</v>
      </c>
      <c r="D44" s="2">
        <v>1</v>
      </c>
      <c r="E44" s="2" t="s">
        <v>45</v>
      </c>
      <c r="F44" s="2" t="s">
        <v>9</v>
      </c>
      <c r="G44" s="2">
        <v>299</v>
      </c>
      <c r="H44" s="26">
        <v>46</v>
      </c>
      <c r="I44" s="2">
        <v>2.1875</v>
      </c>
      <c r="J44" s="2">
        <v>30</v>
      </c>
      <c r="K44" s="2">
        <v>15</v>
      </c>
      <c r="L44" s="2">
        <v>2</v>
      </c>
      <c r="M44" s="2">
        <v>0</v>
      </c>
      <c r="N44" s="2">
        <v>21.6</v>
      </c>
      <c r="O44" s="2" t="s">
        <v>32</v>
      </c>
      <c r="P44" s="2">
        <v>11</v>
      </c>
      <c r="Q44" s="2">
        <v>35</v>
      </c>
      <c r="R44" s="2">
        <v>53</v>
      </c>
      <c r="S44">
        <f t="shared" si="0"/>
        <v>46</v>
      </c>
    </row>
    <row r="45" spans="1:19" ht="15.6" customHeight="1" x14ac:dyDescent="0.2">
      <c r="A45" s="3">
        <v>44103</v>
      </c>
      <c r="B45" s="2" t="s">
        <v>8</v>
      </c>
      <c r="C45">
        <v>2020</v>
      </c>
      <c r="D45" s="2">
        <v>1</v>
      </c>
      <c r="E45" s="2" t="s">
        <v>45</v>
      </c>
      <c r="F45" s="2" t="s">
        <v>9</v>
      </c>
      <c r="G45" s="2">
        <v>299</v>
      </c>
      <c r="H45" s="26">
        <v>47</v>
      </c>
      <c r="I45" s="2">
        <v>2.1875</v>
      </c>
      <c r="J45" s="2">
        <v>30</v>
      </c>
      <c r="K45" s="2">
        <v>15</v>
      </c>
      <c r="L45" s="2">
        <v>2</v>
      </c>
      <c r="M45" s="2">
        <v>0</v>
      </c>
      <c r="N45" s="2">
        <v>21.6</v>
      </c>
      <c r="O45" s="2" t="s">
        <v>32</v>
      </c>
      <c r="P45" s="1">
        <v>16</v>
      </c>
      <c r="Q45" s="2">
        <v>41</v>
      </c>
      <c r="R45" s="2">
        <v>69</v>
      </c>
      <c r="S45">
        <f t="shared" si="0"/>
        <v>57</v>
      </c>
    </row>
    <row r="46" spans="1:19" ht="15.6" customHeight="1" x14ac:dyDescent="0.2">
      <c r="A46" s="3">
        <v>44103</v>
      </c>
      <c r="B46" s="2" t="s">
        <v>8</v>
      </c>
      <c r="C46">
        <v>2020</v>
      </c>
      <c r="D46" s="2">
        <v>1</v>
      </c>
      <c r="E46" s="2" t="s">
        <v>45</v>
      </c>
      <c r="F46" s="2" t="s">
        <v>9</v>
      </c>
      <c r="G46" s="2">
        <v>299</v>
      </c>
      <c r="H46" s="26">
        <v>48</v>
      </c>
      <c r="I46" s="2">
        <v>2.1875</v>
      </c>
      <c r="J46" s="2">
        <v>30</v>
      </c>
      <c r="K46" s="2">
        <v>15</v>
      </c>
      <c r="L46" s="2">
        <v>2</v>
      </c>
      <c r="M46" s="2">
        <v>0</v>
      </c>
      <c r="N46" s="2">
        <v>21.6</v>
      </c>
      <c r="O46" s="2" t="s">
        <v>32</v>
      </c>
      <c r="P46" s="2">
        <v>3</v>
      </c>
      <c r="Q46" s="2">
        <v>7</v>
      </c>
      <c r="R46" s="2">
        <v>53</v>
      </c>
      <c r="S46">
        <f t="shared" si="0"/>
        <v>10</v>
      </c>
    </row>
    <row r="47" spans="1:19" ht="15.6" customHeight="1" x14ac:dyDescent="0.2">
      <c r="A47" s="3">
        <v>44103</v>
      </c>
      <c r="B47" s="2" t="s">
        <v>8</v>
      </c>
      <c r="C47">
        <v>2020</v>
      </c>
      <c r="D47" s="2">
        <v>1</v>
      </c>
      <c r="E47" s="2" t="s">
        <v>45</v>
      </c>
      <c r="F47" s="2" t="s">
        <v>9</v>
      </c>
      <c r="G47" s="2">
        <v>299</v>
      </c>
      <c r="H47" s="26">
        <v>49</v>
      </c>
      <c r="I47" s="2">
        <v>2.1875</v>
      </c>
      <c r="J47" s="2">
        <v>30</v>
      </c>
      <c r="K47" s="2">
        <v>15</v>
      </c>
      <c r="L47" s="2">
        <v>2</v>
      </c>
      <c r="M47" s="2">
        <v>0</v>
      </c>
      <c r="N47" s="2">
        <v>21.6</v>
      </c>
      <c r="O47" s="2" t="s">
        <v>32</v>
      </c>
      <c r="P47" s="2">
        <v>12</v>
      </c>
      <c r="Q47" s="2">
        <v>24</v>
      </c>
      <c r="R47" s="2">
        <v>76</v>
      </c>
      <c r="S47">
        <f t="shared" si="0"/>
        <v>36</v>
      </c>
    </row>
    <row r="48" spans="1:19" ht="15.6" customHeight="1" x14ac:dyDescent="0.2">
      <c r="A48" s="3">
        <v>44103</v>
      </c>
      <c r="B48" s="2" t="s">
        <v>8</v>
      </c>
      <c r="C48">
        <v>2020</v>
      </c>
      <c r="D48" s="2">
        <v>1</v>
      </c>
      <c r="E48" s="2" t="s">
        <v>45</v>
      </c>
      <c r="F48" s="2" t="s">
        <v>9</v>
      </c>
      <c r="G48" s="2">
        <v>299</v>
      </c>
      <c r="H48" s="26">
        <v>50</v>
      </c>
      <c r="I48" s="2">
        <v>2.1875</v>
      </c>
      <c r="J48" s="2">
        <v>30</v>
      </c>
      <c r="K48" s="2">
        <v>15</v>
      </c>
      <c r="L48" s="2">
        <v>2</v>
      </c>
      <c r="M48" s="2">
        <v>0</v>
      </c>
      <c r="N48" s="2">
        <v>21.6</v>
      </c>
      <c r="O48" s="2" t="s">
        <v>32</v>
      </c>
      <c r="P48" s="2">
        <v>3</v>
      </c>
      <c r="Q48" s="2">
        <v>7</v>
      </c>
      <c r="R48" s="2">
        <v>54</v>
      </c>
      <c r="S48">
        <f t="shared" si="0"/>
        <v>10</v>
      </c>
    </row>
    <row r="49" spans="1:19" ht="15.6" customHeight="1" x14ac:dyDescent="0.2">
      <c r="A49" s="3">
        <v>44103</v>
      </c>
      <c r="B49" s="2" t="s">
        <v>8</v>
      </c>
      <c r="C49">
        <v>2020</v>
      </c>
      <c r="D49" s="2">
        <v>1</v>
      </c>
      <c r="E49" s="2" t="s">
        <v>45</v>
      </c>
      <c r="F49" s="2" t="s">
        <v>9</v>
      </c>
      <c r="G49" s="2">
        <v>299</v>
      </c>
      <c r="H49" s="26">
        <v>51</v>
      </c>
      <c r="I49" s="2">
        <v>2.1875</v>
      </c>
      <c r="J49" s="2">
        <v>30</v>
      </c>
      <c r="K49" s="2">
        <v>15</v>
      </c>
      <c r="L49" s="2">
        <v>2</v>
      </c>
      <c r="M49" s="2">
        <v>0</v>
      </c>
      <c r="N49" s="2">
        <v>21.6</v>
      </c>
      <c r="O49" s="2" t="s">
        <v>32</v>
      </c>
      <c r="P49" s="2">
        <v>3</v>
      </c>
      <c r="Q49" s="2">
        <v>4</v>
      </c>
      <c r="R49" s="2">
        <v>42</v>
      </c>
      <c r="S49">
        <f t="shared" si="0"/>
        <v>7</v>
      </c>
    </row>
    <row r="50" spans="1:19" ht="15.6" customHeight="1" x14ac:dyDescent="0.2">
      <c r="A50" s="3">
        <v>44103</v>
      </c>
      <c r="B50" s="2" t="s">
        <v>8</v>
      </c>
      <c r="C50">
        <v>2020</v>
      </c>
      <c r="D50" s="2">
        <v>1</v>
      </c>
      <c r="E50" s="2" t="s">
        <v>45</v>
      </c>
      <c r="F50" s="2" t="s">
        <v>9</v>
      </c>
      <c r="G50" s="2">
        <v>299</v>
      </c>
      <c r="H50" s="26">
        <v>52</v>
      </c>
      <c r="I50" s="2">
        <v>2.1875</v>
      </c>
      <c r="J50" s="2">
        <v>30</v>
      </c>
      <c r="K50" s="2">
        <v>15</v>
      </c>
      <c r="L50" s="2">
        <v>2</v>
      </c>
      <c r="M50" s="2">
        <v>0</v>
      </c>
      <c r="N50" s="2">
        <v>21.6</v>
      </c>
      <c r="O50" s="2" t="s">
        <v>32</v>
      </c>
      <c r="P50" s="2">
        <v>21</v>
      </c>
      <c r="Q50" s="2">
        <v>26</v>
      </c>
      <c r="R50" s="2">
        <v>53</v>
      </c>
      <c r="S50">
        <f t="shared" si="0"/>
        <v>47</v>
      </c>
    </row>
    <row r="51" spans="1:19" ht="15.6" customHeight="1" x14ac:dyDescent="0.2">
      <c r="A51" s="3">
        <v>44121</v>
      </c>
      <c r="B51" s="2" t="s">
        <v>10</v>
      </c>
      <c r="C51">
        <v>2020</v>
      </c>
      <c r="D51" s="2">
        <v>1</v>
      </c>
      <c r="E51" s="2" t="s">
        <v>45</v>
      </c>
      <c r="F51" s="2" t="s">
        <v>9</v>
      </c>
      <c r="G51" s="2">
        <v>300</v>
      </c>
      <c r="H51" s="26">
        <v>53</v>
      </c>
      <c r="I51" s="2">
        <v>3.4375</v>
      </c>
      <c r="J51" s="2">
        <v>28</v>
      </c>
      <c r="K51" s="2">
        <v>15</v>
      </c>
      <c r="L51" s="2">
        <v>2</v>
      </c>
      <c r="M51" s="2">
        <v>0</v>
      </c>
      <c r="N51" s="2">
        <v>12</v>
      </c>
      <c r="O51" s="2" t="s">
        <v>32</v>
      </c>
      <c r="P51" s="2">
        <v>16</v>
      </c>
      <c r="Q51" s="2">
        <v>36</v>
      </c>
      <c r="R51" s="2">
        <v>62.2</v>
      </c>
      <c r="S51">
        <f t="shared" si="0"/>
        <v>52</v>
      </c>
    </row>
    <row r="52" spans="1:19" ht="15.6" customHeight="1" x14ac:dyDescent="0.2">
      <c r="A52" s="3">
        <v>44121</v>
      </c>
      <c r="B52" s="2" t="s">
        <v>10</v>
      </c>
      <c r="C52">
        <v>2020</v>
      </c>
      <c r="D52" s="2">
        <v>1</v>
      </c>
      <c r="E52" s="2" t="s">
        <v>45</v>
      </c>
      <c r="F52" s="2" t="s">
        <v>9</v>
      </c>
      <c r="G52" s="2">
        <v>300</v>
      </c>
      <c r="H52" s="26">
        <v>54</v>
      </c>
      <c r="I52" s="2">
        <v>3.4375</v>
      </c>
      <c r="J52" s="2">
        <v>28</v>
      </c>
      <c r="K52" s="2">
        <v>15</v>
      </c>
      <c r="L52" s="2">
        <v>2</v>
      </c>
      <c r="M52" s="2">
        <v>0</v>
      </c>
      <c r="N52" s="2">
        <v>12</v>
      </c>
      <c r="O52" s="2" t="s">
        <v>32</v>
      </c>
      <c r="P52" s="2">
        <v>8</v>
      </c>
      <c r="Q52" s="2">
        <v>6</v>
      </c>
      <c r="R52" s="2">
        <v>56.4</v>
      </c>
      <c r="S52">
        <f t="shared" si="0"/>
        <v>14</v>
      </c>
    </row>
    <row r="53" spans="1:19" ht="15.6" customHeight="1" x14ac:dyDescent="0.2">
      <c r="A53" s="3">
        <v>44121</v>
      </c>
      <c r="B53" s="2" t="s">
        <v>10</v>
      </c>
      <c r="C53">
        <v>2020</v>
      </c>
      <c r="D53" s="2">
        <v>1</v>
      </c>
      <c r="E53" s="2" t="s">
        <v>45</v>
      </c>
      <c r="F53" s="2" t="s">
        <v>9</v>
      </c>
      <c r="G53" s="2">
        <v>300</v>
      </c>
      <c r="H53" s="26">
        <v>55</v>
      </c>
      <c r="I53" s="2">
        <v>3.4375</v>
      </c>
      <c r="J53" s="2">
        <v>28</v>
      </c>
      <c r="K53" s="2">
        <v>15</v>
      </c>
      <c r="L53" s="2">
        <v>2</v>
      </c>
      <c r="M53" s="2">
        <v>0</v>
      </c>
      <c r="N53" s="2">
        <v>12</v>
      </c>
      <c r="O53" s="2" t="s">
        <v>32</v>
      </c>
      <c r="P53" s="2">
        <v>6</v>
      </c>
      <c r="Q53" s="2">
        <v>6</v>
      </c>
      <c r="R53" s="2">
        <v>42.4</v>
      </c>
      <c r="S53">
        <f t="shared" si="0"/>
        <v>12</v>
      </c>
    </row>
    <row r="54" spans="1:19" ht="15.6" customHeight="1" x14ac:dyDescent="0.2">
      <c r="A54" s="3">
        <v>44121</v>
      </c>
      <c r="B54" s="2" t="s">
        <v>10</v>
      </c>
      <c r="C54">
        <v>2020</v>
      </c>
      <c r="D54" s="2">
        <v>1</v>
      </c>
      <c r="E54" s="2" t="s">
        <v>45</v>
      </c>
      <c r="F54" s="2" t="s">
        <v>9</v>
      </c>
      <c r="G54" s="2">
        <v>300</v>
      </c>
      <c r="H54" s="26">
        <v>56</v>
      </c>
      <c r="I54" s="2">
        <v>3.4375</v>
      </c>
      <c r="J54" s="2">
        <v>28</v>
      </c>
      <c r="K54" s="2">
        <v>15</v>
      </c>
      <c r="L54" s="2">
        <v>2</v>
      </c>
      <c r="M54" s="2">
        <v>0</v>
      </c>
      <c r="N54" s="2">
        <v>12</v>
      </c>
      <c r="O54" s="2" t="s">
        <v>32</v>
      </c>
      <c r="P54" s="2">
        <v>3</v>
      </c>
      <c r="Q54" s="2">
        <v>4</v>
      </c>
      <c r="R54" s="2">
        <v>45</v>
      </c>
      <c r="S54">
        <f t="shared" si="0"/>
        <v>7</v>
      </c>
    </row>
    <row r="55" spans="1:19" ht="15.6" customHeight="1" x14ac:dyDescent="0.2">
      <c r="A55" s="3">
        <v>44121</v>
      </c>
      <c r="B55" s="2" t="s">
        <v>10</v>
      </c>
      <c r="C55">
        <v>2020</v>
      </c>
      <c r="D55" s="2">
        <v>1</v>
      </c>
      <c r="E55" s="2" t="s">
        <v>45</v>
      </c>
      <c r="F55" s="2" t="s">
        <v>9</v>
      </c>
      <c r="G55" s="2">
        <v>300</v>
      </c>
      <c r="H55" s="26">
        <v>57</v>
      </c>
      <c r="I55" s="2">
        <v>3.4375</v>
      </c>
      <c r="J55" s="2">
        <v>28</v>
      </c>
      <c r="K55" s="2">
        <v>15</v>
      </c>
      <c r="L55" s="2">
        <v>2</v>
      </c>
      <c r="M55" s="2">
        <v>0</v>
      </c>
      <c r="N55" s="2">
        <v>12</v>
      </c>
      <c r="O55" s="2" t="s">
        <v>32</v>
      </c>
      <c r="P55" s="2">
        <v>6</v>
      </c>
      <c r="Q55" s="2">
        <v>9</v>
      </c>
      <c r="R55" s="2">
        <v>30.2</v>
      </c>
      <c r="S55">
        <f t="shared" si="0"/>
        <v>15</v>
      </c>
    </row>
    <row r="56" spans="1:19" ht="15.6" customHeight="1" x14ac:dyDescent="0.2">
      <c r="A56" s="3">
        <v>44121</v>
      </c>
      <c r="B56" s="2" t="s">
        <v>10</v>
      </c>
      <c r="C56">
        <v>2020</v>
      </c>
      <c r="D56" s="2">
        <v>1</v>
      </c>
      <c r="E56" s="2" t="s">
        <v>45</v>
      </c>
      <c r="F56" s="2" t="s">
        <v>9</v>
      </c>
      <c r="G56" s="2">
        <v>300</v>
      </c>
      <c r="H56" s="26">
        <v>58</v>
      </c>
      <c r="I56" s="2">
        <v>3.4375</v>
      </c>
      <c r="J56" s="2">
        <v>28</v>
      </c>
      <c r="K56" s="2">
        <v>15</v>
      </c>
      <c r="L56" s="2">
        <v>2</v>
      </c>
      <c r="M56" s="2">
        <v>0</v>
      </c>
      <c r="N56" s="2">
        <v>12</v>
      </c>
      <c r="O56" s="2" t="s">
        <v>32</v>
      </c>
      <c r="P56" s="2">
        <v>12</v>
      </c>
      <c r="Q56" s="2">
        <v>26</v>
      </c>
      <c r="R56" s="2">
        <v>56.2</v>
      </c>
      <c r="S56">
        <f t="shared" si="0"/>
        <v>38</v>
      </c>
    </row>
    <row r="57" spans="1:19" ht="15.6" customHeight="1" x14ac:dyDescent="0.2">
      <c r="A57" s="3">
        <v>44121</v>
      </c>
      <c r="B57" s="2" t="s">
        <v>10</v>
      </c>
      <c r="C57">
        <v>2020</v>
      </c>
      <c r="D57" s="2">
        <v>1</v>
      </c>
      <c r="E57" s="2" t="s">
        <v>45</v>
      </c>
      <c r="F57" s="2" t="s">
        <v>9</v>
      </c>
      <c r="G57" s="2">
        <v>300</v>
      </c>
      <c r="H57" s="26">
        <v>59</v>
      </c>
      <c r="I57" s="2">
        <v>3.4375</v>
      </c>
      <c r="J57" s="2">
        <v>28</v>
      </c>
      <c r="K57" s="2">
        <v>15</v>
      </c>
      <c r="L57" s="2">
        <v>2</v>
      </c>
      <c r="M57" s="2">
        <v>0</v>
      </c>
      <c r="N57" s="2">
        <v>12</v>
      </c>
      <c r="O57" s="2" t="s">
        <v>32</v>
      </c>
      <c r="P57" s="2">
        <v>6</v>
      </c>
      <c r="Q57" s="2">
        <v>6</v>
      </c>
      <c r="R57" s="2">
        <v>39</v>
      </c>
      <c r="S57">
        <f t="shared" si="0"/>
        <v>12</v>
      </c>
    </row>
    <row r="58" spans="1:19" ht="15.6" customHeight="1" x14ac:dyDescent="0.2">
      <c r="A58" s="3">
        <v>44121</v>
      </c>
      <c r="B58" s="2" t="s">
        <v>10</v>
      </c>
      <c r="C58">
        <v>2020</v>
      </c>
      <c r="D58" s="2">
        <v>1</v>
      </c>
      <c r="E58" s="2" t="s">
        <v>45</v>
      </c>
      <c r="F58" s="2" t="s">
        <v>9</v>
      </c>
      <c r="G58" s="2">
        <v>300</v>
      </c>
      <c r="H58" s="26">
        <v>60</v>
      </c>
      <c r="I58" s="2">
        <v>3.4375</v>
      </c>
      <c r="J58" s="2">
        <v>28</v>
      </c>
      <c r="K58" s="2">
        <v>15</v>
      </c>
      <c r="L58" s="2">
        <v>2</v>
      </c>
      <c r="M58" s="2">
        <v>0</v>
      </c>
      <c r="N58" s="2">
        <v>12</v>
      </c>
      <c r="O58" s="2" t="s">
        <v>32</v>
      </c>
      <c r="P58" s="2">
        <v>10</v>
      </c>
      <c r="Q58" s="2">
        <v>8</v>
      </c>
      <c r="R58" s="2">
        <v>49</v>
      </c>
      <c r="S58">
        <f t="shared" si="0"/>
        <v>18</v>
      </c>
    </row>
    <row r="59" spans="1:19" ht="15.6" customHeight="1" x14ac:dyDescent="0.2">
      <c r="A59" s="3">
        <v>44121</v>
      </c>
      <c r="B59" s="2" t="s">
        <v>10</v>
      </c>
      <c r="C59">
        <v>2020</v>
      </c>
      <c r="D59" s="2">
        <v>1</v>
      </c>
      <c r="E59" s="2" t="s">
        <v>45</v>
      </c>
      <c r="F59" s="2" t="s">
        <v>9</v>
      </c>
      <c r="G59" s="2">
        <v>300</v>
      </c>
      <c r="H59" s="26">
        <v>61</v>
      </c>
      <c r="I59" s="2">
        <v>3.4375</v>
      </c>
      <c r="J59" s="2">
        <v>28</v>
      </c>
      <c r="K59" s="2">
        <v>15</v>
      </c>
      <c r="L59" s="2">
        <v>2</v>
      </c>
      <c r="M59" s="2">
        <v>0</v>
      </c>
      <c r="N59" s="2">
        <v>12</v>
      </c>
      <c r="O59" s="2" t="s">
        <v>32</v>
      </c>
      <c r="P59" s="2">
        <v>7</v>
      </c>
      <c r="Q59" s="2">
        <v>6</v>
      </c>
      <c r="R59" s="2">
        <v>36.6</v>
      </c>
      <c r="S59">
        <f t="shared" si="0"/>
        <v>13</v>
      </c>
    </row>
    <row r="60" spans="1:19" ht="15.6" customHeight="1" x14ac:dyDescent="0.2">
      <c r="A60" s="3">
        <v>44121</v>
      </c>
      <c r="B60" s="2" t="s">
        <v>10</v>
      </c>
      <c r="C60">
        <v>2020</v>
      </c>
      <c r="D60" s="2">
        <v>1</v>
      </c>
      <c r="E60" s="2" t="s">
        <v>45</v>
      </c>
      <c r="F60" s="2" t="s">
        <v>9</v>
      </c>
      <c r="G60" s="2">
        <v>300</v>
      </c>
      <c r="H60" s="26">
        <v>62</v>
      </c>
      <c r="I60" s="2">
        <v>3.4375</v>
      </c>
      <c r="J60" s="2">
        <v>28</v>
      </c>
      <c r="K60" s="2">
        <v>15</v>
      </c>
      <c r="L60" s="2">
        <v>2</v>
      </c>
      <c r="M60" s="2">
        <v>0</v>
      </c>
      <c r="N60" s="2">
        <v>12</v>
      </c>
      <c r="O60" s="2" t="s">
        <v>32</v>
      </c>
      <c r="P60" s="2">
        <v>11</v>
      </c>
      <c r="Q60" s="2">
        <v>9</v>
      </c>
      <c r="R60" s="2">
        <v>38.6</v>
      </c>
      <c r="S60">
        <f t="shared" si="0"/>
        <v>20</v>
      </c>
    </row>
    <row r="61" spans="1:19" ht="15.6" customHeight="1" x14ac:dyDescent="0.2">
      <c r="A61" s="3">
        <v>44121</v>
      </c>
      <c r="B61" s="2" t="s">
        <v>10</v>
      </c>
      <c r="C61">
        <v>2020</v>
      </c>
      <c r="D61" s="2">
        <v>1</v>
      </c>
      <c r="E61" s="2" t="s">
        <v>45</v>
      </c>
      <c r="F61" s="2" t="s">
        <v>9</v>
      </c>
      <c r="G61" s="2">
        <v>331</v>
      </c>
      <c r="H61" s="26">
        <v>63</v>
      </c>
      <c r="I61" s="2">
        <v>4.0625</v>
      </c>
      <c r="J61" s="2">
        <v>38</v>
      </c>
      <c r="K61" s="2">
        <v>3</v>
      </c>
      <c r="L61" s="2">
        <v>0.5</v>
      </c>
      <c r="M61" s="2">
        <v>0.5</v>
      </c>
      <c r="N61" s="2">
        <v>17.8</v>
      </c>
      <c r="O61" s="2" t="s">
        <v>32</v>
      </c>
      <c r="P61" s="2">
        <v>11</v>
      </c>
      <c r="Q61" s="2">
        <v>7</v>
      </c>
      <c r="R61" s="2">
        <v>45.4</v>
      </c>
      <c r="S61">
        <f t="shared" si="0"/>
        <v>18</v>
      </c>
    </row>
    <row r="62" spans="1:19" ht="15.6" customHeight="1" x14ac:dyDescent="0.2">
      <c r="A62" s="3">
        <v>44121</v>
      </c>
      <c r="B62" s="2" t="s">
        <v>10</v>
      </c>
      <c r="C62">
        <v>2020</v>
      </c>
      <c r="D62" s="2">
        <v>1</v>
      </c>
      <c r="E62" s="2" t="s">
        <v>45</v>
      </c>
      <c r="F62" s="2" t="s">
        <v>9</v>
      </c>
      <c r="G62" s="2">
        <v>331</v>
      </c>
      <c r="H62" s="26">
        <v>64</v>
      </c>
      <c r="I62" s="2">
        <v>4.0625</v>
      </c>
      <c r="J62" s="2">
        <v>38</v>
      </c>
      <c r="K62" s="2">
        <v>3</v>
      </c>
      <c r="L62" s="2">
        <v>0.5</v>
      </c>
      <c r="M62" s="2">
        <v>0.5</v>
      </c>
      <c r="N62" s="2">
        <v>17.8</v>
      </c>
      <c r="O62" s="2" t="s">
        <v>32</v>
      </c>
      <c r="P62" s="2">
        <v>6</v>
      </c>
      <c r="Q62" s="2">
        <v>2</v>
      </c>
      <c r="R62" s="2">
        <v>30.4</v>
      </c>
      <c r="S62">
        <f t="shared" si="0"/>
        <v>8</v>
      </c>
    </row>
    <row r="63" spans="1:19" ht="15.6" customHeight="1" x14ac:dyDescent="0.2">
      <c r="A63" s="3">
        <v>44121</v>
      </c>
      <c r="B63" s="2" t="s">
        <v>10</v>
      </c>
      <c r="C63">
        <v>2020</v>
      </c>
      <c r="D63" s="2">
        <v>1</v>
      </c>
      <c r="E63" s="2" t="s">
        <v>45</v>
      </c>
      <c r="F63" s="2" t="s">
        <v>9</v>
      </c>
      <c r="G63" s="2">
        <v>331</v>
      </c>
      <c r="H63" s="26">
        <v>65</v>
      </c>
      <c r="I63" s="2">
        <v>4.0625</v>
      </c>
      <c r="J63" s="2">
        <v>38</v>
      </c>
      <c r="K63" s="2">
        <v>3</v>
      </c>
      <c r="L63" s="2">
        <v>0.5</v>
      </c>
      <c r="M63" s="2">
        <v>0.5</v>
      </c>
      <c r="N63" s="2">
        <v>17.8</v>
      </c>
      <c r="O63" s="2" t="s">
        <v>32</v>
      </c>
      <c r="P63" s="2">
        <v>18</v>
      </c>
      <c r="Q63" s="2">
        <v>57</v>
      </c>
      <c r="R63" s="2">
        <v>74.8</v>
      </c>
      <c r="S63">
        <f t="shared" si="0"/>
        <v>75</v>
      </c>
    </row>
    <row r="64" spans="1:19" ht="15.6" customHeight="1" x14ac:dyDescent="0.2">
      <c r="A64" s="3">
        <v>44121</v>
      </c>
      <c r="B64" s="2" t="s">
        <v>10</v>
      </c>
      <c r="C64">
        <v>2020</v>
      </c>
      <c r="D64" s="2">
        <v>1</v>
      </c>
      <c r="E64" s="2" t="s">
        <v>45</v>
      </c>
      <c r="F64" s="2" t="s">
        <v>9</v>
      </c>
      <c r="G64" s="2">
        <v>331</v>
      </c>
      <c r="H64" s="26">
        <v>66</v>
      </c>
      <c r="I64" s="2">
        <v>4.0625</v>
      </c>
      <c r="J64" s="2">
        <v>38</v>
      </c>
      <c r="K64" s="2">
        <v>3</v>
      </c>
      <c r="L64" s="2">
        <v>0.5</v>
      </c>
      <c r="M64" s="2">
        <v>0.5</v>
      </c>
      <c r="N64" s="2">
        <v>17.8</v>
      </c>
      <c r="O64" s="2" t="s">
        <v>32</v>
      </c>
      <c r="P64" s="2">
        <v>5</v>
      </c>
      <c r="Q64" s="2">
        <v>4</v>
      </c>
      <c r="R64" s="2">
        <v>37.6</v>
      </c>
      <c r="S64">
        <f t="shared" si="0"/>
        <v>9</v>
      </c>
    </row>
    <row r="65" spans="1:20" ht="15.6" customHeight="1" x14ac:dyDescent="0.2">
      <c r="A65" s="3">
        <v>44121</v>
      </c>
      <c r="B65" s="2" t="s">
        <v>10</v>
      </c>
      <c r="C65">
        <v>2020</v>
      </c>
      <c r="D65" s="2">
        <v>1</v>
      </c>
      <c r="E65" s="2" t="s">
        <v>45</v>
      </c>
      <c r="F65" s="2" t="s">
        <v>9</v>
      </c>
      <c r="G65" s="2">
        <v>331</v>
      </c>
      <c r="H65" s="26">
        <v>67</v>
      </c>
      <c r="I65" s="2">
        <v>4.0625</v>
      </c>
      <c r="J65" s="2">
        <v>38</v>
      </c>
      <c r="K65" s="2">
        <v>3</v>
      </c>
      <c r="L65" s="2">
        <v>0.5</v>
      </c>
      <c r="M65" s="2">
        <v>0.5</v>
      </c>
      <c r="N65" s="2">
        <v>17.8</v>
      </c>
      <c r="O65" s="2" t="s">
        <v>32</v>
      </c>
      <c r="P65" s="2">
        <v>24</v>
      </c>
      <c r="Q65" s="2">
        <v>45</v>
      </c>
      <c r="R65" s="2">
        <v>65.2</v>
      </c>
      <c r="S65">
        <f t="shared" si="0"/>
        <v>69</v>
      </c>
    </row>
    <row r="66" spans="1:20" ht="15.6" customHeight="1" x14ac:dyDescent="0.2">
      <c r="A66" s="3">
        <v>44121</v>
      </c>
      <c r="B66" s="2" t="s">
        <v>10</v>
      </c>
      <c r="C66">
        <v>2020</v>
      </c>
      <c r="D66" s="2">
        <v>1</v>
      </c>
      <c r="E66" s="2" t="s">
        <v>45</v>
      </c>
      <c r="F66" s="2" t="s">
        <v>9</v>
      </c>
      <c r="G66" s="2">
        <v>331</v>
      </c>
      <c r="H66" s="26">
        <v>68</v>
      </c>
      <c r="I66" s="2">
        <v>4.0625</v>
      </c>
      <c r="J66" s="2">
        <v>38</v>
      </c>
      <c r="K66" s="2">
        <v>3</v>
      </c>
      <c r="L66" s="2">
        <v>0.5</v>
      </c>
      <c r="M66" s="2">
        <v>0.5</v>
      </c>
      <c r="N66" s="2">
        <v>17.8</v>
      </c>
      <c r="O66" s="2" t="s">
        <v>32</v>
      </c>
      <c r="P66" s="2">
        <v>2</v>
      </c>
      <c r="Q66" s="2">
        <v>0</v>
      </c>
      <c r="R66" s="2">
        <v>9.8000000000000007</v>
      </c>
      <c r="S66">
        <f t="shared" ref="S66:S129" si="1">P66+Q66</f>
        <v>2</v>
      </c>
      <c r="T66" s="2" t="s">
        <v>11</v>
      </c>
    </row>
    <row r="67" spans="1:20" ht="15.6" customHeight="1" x14ac:dyDescent="0.2">
      <c r="A67" s="3">
        <v>44121</v>
      </c>
      <c r="B67" s="2" t="s">
        <v>10</v>
      </c>
      <c r="C67">
        <v>2020</v>
      </c>
      <c r="D67" s="2">
        <v>1</v>
      </c>
      <c r="E67" s="2" t="s">
        <v>45</v>
      </c>
      <c r="F67" s="2" t="s">
        <v>9</v>
      </c>
      <c r="G67" s="2">
        <v>331</v>
      </c>
      <c r="H67" s="26">
        <v>69</v>
      </c>
      <c r="I67" s="2">
        <v>4.0625</v>
      </c>
      <c r="J67" s="2">
        <v>38</v>
      </c>
      <c r="K67" s="2">
        <v>3</v>
      </c>
      <c r="L67" s="2">
        <v>0.5</v>
      </c>
      <c r="M67" s="2">
        <v>0.5</v>
      </c>
      <c r="N67" s="2">
        <v>17.8</v>
      </c>
      <c r="O67" s="2" t="s">
        <v>32</v>
      </c>
      <c r="P67" s="2">
        <v>6</v>
      </c>
      <c r="Q67" s="2">
        <v>7</v>
      </c>
      <c r="R67" s="2">
        <v>41</v>
      </c>
      <c r="S67">
        <f t="shared" si="1"/>
        <v>13</v>
      </c>
    </row>
    <row r="68" spans="1:20" ht="15.6" customHeight="1" x14ac:dyDescent="0.2">
      <c r="A68" s="3">
        <v>44121</v>
      </c>
      <c r="B68" s="2" t="s">
        <v>10</v>
      </c>
      <c r="C68">
        <v>2020</v>
      </c>
      <c r="D68" s="2">
        <v>1</v>
      </c>
      <c r="E68" s="2" t="s">
        <v>45</v>
      </c>
      <c r="F68" s="2" t="s">
        <v>9</v>
      </c>
      <c r="G68" s="2">
        <v>331</v>
      </c>
      <c r="H68" s="26">
        <v>70</v>
      </c>
      <c r="I68" s="2">
        <v>4.0625</v>
      </c>
      <c r="J68" s="2">
        <v>38</v>
      </c>
      <c r="K68" s="2">
        <v>3</v>
      </c>
      <c r="L68" s="2">
        <v>0.5</v>
      </c>
      <c r="M68" s="2">
        <v>0.5</v>
      </c>
      <c r="N68" s="2">
        <v>17.8</v>
      </c>
      <c r="O68" s="2" t="s">
        <v>32</v>
      </c>
      <c r="P68" s="2">
        <v>4</v>
      </c>
      <c r="Q68" s="2">
        <v>3</v>
      </c>
      <c r="R68" s="2">
        <v>40.799999999999997</v>
      </c>
      <c r="S68">
        <f t="shared" si="1"/>
        <v>7</v>
      </c>
    </row>
    <row r="69" spans="1:20" ht="15.6" customHeight="1" x14ac:dyDescent="0.2">
      <c r="A69" s="3">
        <v>44121</v>
      </c>
      <c r="B69" s="2" t="s">
        <v>10</v>
      </c>
      <c r="C69">
        <v>2020</v>
      </c>
      <c r="D69" s="2">
        <v>1</v>
      </c>
      <c r="E69" s="2" t="s">
        <v>45</v>
      </c>
      <c r="F69" s="2" t="s">
        <v>9</v>
      </c>
      <c r="G69" s="2">
        <v>331</v>
      </c>
      <c r="H69" s="26">
        <v>71</v>
      </c>
      <c r="I69" s="2">
        <v>4.0625</v>
      </c>
      <c r="J69" s="2">
        <v>38</v>
      </c>
      <c r="K69" s="2">
        <v>3</v>
      </c>
      <c r="L69" s="2">
        <v>0.5</v>
      </c>
      <c r="M69" s="2">
        <v>0.5</v>
      </c>
      <c r="N69" s="2">
        <v>17.8</v>
      </c>
      <c r="O69" s="2" t="s">
        <v>32</v>
      </c>
      <c r="P69" s="2">
        <v>5</v>
      </c>
      <c r="Q69" s="2">
        <v>6</v>
      </c>
      <c r="R69" s="2">
        <v>45.2</v>
      </c>
      <c r="S69">
        <f t="shared" si="1"/>
        <v>11</v>
      </c>
    </row>
    <row r="70" spans="1:20" ht="15.6" customHeight="1" x14ac:dyDescent="0.2">
      <c r="A70" s="3">
        <v>44121</v>
      </c>
      <c r="B70" s="2" t="s">
        <v>10</v>
      </c>
      <c r="C70">
        <v>2020</v>
      </c>
      <c r="D70" s="2">
        <v>1</v>
      </c>
      <c r="E70" s="2" t="s">
        <v>45</v>
      </c>
      <c r="F70" s="2" t="s">
        <v>9</v>
      </c>
      <c r="G70" s="2">
        <v>331</v>
      </c>
      <c r="H70" s="26">
        <v>72</v>
      </c>
      <c r="I70" s="2">
        <v>4.0625</v>
      </c>
      <c r="J70" s="2">
        <v>38</v>
      </c>
      <c r="K70" s="2">
        <v>3</v>
      </c>
      <c r="L70" s="2">
        <v>0.5</v>
      </c>
      <c r="M70" s="2">
        <v>0.5</v>
      </c>
      <c r="N70" s="2">
        <v>17.8</v>
      </c>
      <c r="O70" s="2" t="s">
        <v>32</v>
      </c>
      <c r="P70" s="2">
        <v>3</v>
      </c>
      <c r="Q70" s="2">
        <v>5</v>
      </c>
      <c r="R70" s="2">
        <v>36.6</v>
      </c>
      <c r="S70">
        <f t="shared" si="1"/>
        <v>8</v>
      </c>
    </row>
    <row r="71" spans="1:20" ht="15.6" customHeight="1" x14ac:dyDescent="0.2">
      <c r="A71" s="3">
        <v>44120</v>
      </c>
      <c r="B71" s="2" t="s">
        <v>6</v>
      </c>
      <c r="C71">
        <v>2020</v>
      </c>
      <c r="D71" s="2">
        <v>1</v>
      </c>
      <c r="E71" s="2" t="s">
        <v>45</v>
      </c>
      <c r="F71" s="2" t="s">
        <v>16</v>
      </c>
      <c r="G71" s="2">
        <v>41</v>
      </c>
      <c r="H71" s="26">
        <v>73</v>
      </c>
      <c r="I71" s="2">
        <v>2.9375</v>
      </c>
      <c r="J71" s="2">
        <v>12</v>
      </c>
      <c r="K71" s="2">
        <v>33</v>
      </c>
      <c r="L71" s="2">
        <v>5</v>
      </c>
      <c r="M71" s="2">
        <v>50</v>
      </c>
      <c r="N71" s="2">
        <v>16.2</v>
      </c>
      <c r="O71" s="2" t="s">
        <v>31</v>
      </c>
      <c r="P71" s="2">
        <v>4</v>
      </c>
      <c r="Q71" s="2">
        <v>3</v>
      </c>
      <c r="R71" s="2">
        <v>54</v>
      </c>
      <c r="S71">
        <f t="shared" si="1"/>
        <v>7</v>
      </c>
    </row>
    <row r="72" spans="1:20" ht="15.6" customHeight="1" x14ac:dyDescent="0.2">
      <c r="A72" s="3">
        <v>44120</v>
      </c>
      <c r="B72" s="2" t="s">
        <v>6</v>
      </c>
      <c r="C72">
        <v>2020</v>
      </c>
      <c r="D72" s="2">
        <v>1</v>
      </c>
      <c r="E72" s="2" t="s">
        <v>45</v>
      </c>
      <c r="F72" s="2" t="s">
        <v>16</v>
      </c>
      <c r="G72" s="2">
        <v>41</v>
      </c>
      <c r="H72" s="26">
        <v>74</v>
      </c>
      <c r="I72" s="2">
        <v>2.9375</v>
      </c>
      <c r="J72" s="2">
        <v>12</v>
      </c>
      <c r="K72" s="2">
        <v>33</v>
      </c>
      <c r="L72" s="2">
        <v>5</v>
      </c>
      <c r="M72" s="2">
        <v>50</v>
      </c>
      <c r="N72" s="2">
        <v>16.2</v>
      </c>
      <c r="O72" s="2" t="s">
        <v>31</v>
      </c>
      <c r="P72" s="2">
        <v>4</v>
      </c>
      <c r="Q72" s="2">
        <v>3</v>
      </c>
      <c r="R72" s="2">
        <v>50.4</v>
      </c>
      <c r="S72">
        <f t="shared" si="1"/>
        <v>7</v>
      </c>
    </row>
    <row r="73" spans="1:20" ht="15.6" customHeight="1" x14ac:dyDescent="0.2">
      <c r="A73" s="3">
        <v>44120</v>
      </c>
      <c r="B73" s="2" t="s">
        <v>6</v>
      </c>
      <c r="C73">
        <v>2020</v>
      </c>
      <c r="D73" s="2">
        <v>1</v>
      </c>
      <c r="E73" s="2" t="s">
        <v>45</v>
      </c>
      <c r="F73" s="2" t="s">
        <v>16</v>
      </c>
      <c r="G73" s="2">
        <v>41</v>
      </c>
      <c r="H73" s="26">
        <v>75</v>
      </c>
      <c r="I73" s="2">
        <v>2.9375</v>
      </c>
      <c r="J73" s="2">
        <v>12</v>
      </c>
      <c r="K73" s="2">
        <v>33</v>
      </c>
      <c r="L73" s="2">
        <v>5</v>
      </c>
      <c r="M73" s="2">
        <v>50</v>
      </c>
      <c r="N73" s="2">
        <v>16.2</v>
      </c>
      <c r="O73" s="2" t="s">
        <v>31</v>
      </c>
      <c r="P73" s="2">
        <v>7</v>
      </c>
      <c r="Q73" s="2">
        <v>14</v>
      </c>
      <c r="R73" s="2">
        <v>64</v>
      </c>
      <c r="S73">
        <f t="shared" si="1"/>
        <v>21</v>
      </c>
    </row>
    <row r="74" spans="1:20" ht="15.6" customHeight="1" x14ac:dyDescent="0.2">
      <c r="A74" s="3">
        <v>44120</v>
      </c>
      <c r="B74" s="2" t="s">
        <v>6</v>
      </c>
      <c r="C74">
        <v>2020</v>
      </c>
      <c r="D74" s="2">
        <v>1</v>
      </c>
      <c r="E74" s="2" t="s">
        <v>45</v>
      </c>
      <c r="F74" s="2" t="s">
        <v>16</v>
      </c>
      <c r="G74" s="2">
        <v>41</v>
      </c>
      <c r="H74" s="26">
        <v>76</v>
      </c>
      <c r="I74" s="2">
        <v>2.9375</v>
      </c>
      <c r="J74" s="2">
        <v>12</v>
      </c>
      <c r="K74" s="2">
        <v>33</v>
      </c>
      <c r="L74" s="2">
        <v>5</v>
      </c>
      <c r="M74" s="2">
        <v>50</v>
      </c>
      <c r="N74" s="2">
        <v>16.2</v>
      </c>
      <c r="O74" s="2" t="s">
        <v>31</v>
      </c>
      <c r="P74" s="2">
        <v>4</v>
      </c>
      <c r="Q74" s="2">
        <v>0</v>
      </c>
      <c r="R74" s="2">
        <v>25.2</v>
      </c>
      <c r="S74">
        <f t="shared" si="1"/>
        <v>4</v>
      </c>
    </row>
    <row r="75" spans="1:20" ht="15.6" customHeight="1" x14ac:dyDescent="0.2">
      <c r="A75" s="3">
        <v>44120</v>
      </c>
      <c r="B75" s="2" t="s">
        <v>6</v>
      </c>
      <c r="C75">
        <v>2020</v>
      </c>
      <c r="D75" s="2">
        <v>1</v>
      </c>
      <c r="E75" s="2" t="s">
        <v>45</v>
      </c>
      <c r="F75" s="2" t="s">
        <v>16</v>
      </c>
      <c r="G75" s="2">
        <v>41</v>
      </c>
      <c r="H75" s="26">
        <v>77</v>
      </c>
      <c r="I75" s="2">
        <v>2.9375</v>
      </c>
      <c r="J75" s="2">
        <v>12</v>
      </c>
      <c r="K75" s="2">
        <v>33</v>
      </c>
      <c r="L75" s="2">
        <v>5</v>
      </c>
      <c r="M75" s="2">
        <v>50</v>
      </c>
      <c r="N75" s="2">
        <v>16.2</v>
      </c>
      <c r="O75" s="2" t="s">
        <v>31</v>
      </c>
      <c r="P75" s="2">
        <v>19</v>
      </c>
      <c r="Q75" s="2">
        <v>2</v>
      </c>
      <c r="R75" s="2">
        <v>35.200000000000003</v>
      </c>
      <c r="S75">
        <f t="shared" si="1"/>
        <v>21</v>
      </c>
    </row>
    <row r="76" spans="1:20" ht="15.6" customHeight="1" x14ac:dyDescent="0.2">
      <c r="A76" s="3">
        <v>44120</v>
      </c>
      <c r="B76" s="2" t="s">
        <v>6</v>
      </c>
      <c r="C76">
        <v>2020</v>
      </c>
      <c r="D76" s="2">
        <v>1</v>
      </c>
      <c r="E76" s="2" t="s">
        <v>45</v>
      </c>
      <c r="F76" s="2" t="s">
        <v>16</v>
      </c>
      <c r="G76" s="2">
        <v>41</v>
      </c>
      <c r="H76" s="26">
        <v>78</v>
      </c>
      <c r="I76" s="2">
        <v>2.9375</v>
      </c>
      <c r="J76" s="2">
        <v>12</v>
      </c>
      <c r="K76" s="2">
        <v>33</v>
      </c>
      <c r="L76" s="2">
        <v>5</v>
      </c>
      <c r="M76" s="2">
        <v>50</v>
      </c>
      <c r="N76" s="2">
        <v>16.2</v>
      </c>
      <c r="O76" s="2" t="s">
        <v>31</v>
      </c>
      <c r="P76" s="2">
        <v>15</v>
      </c>
      <c r="Q76" s="2">
        <v>9</v>
      </c>
      <c r="R76" s="2">
        <v>55.8</v>
      </c>
      <c r="S76">
        <f t="shared" si="1"/>
        <v>24</v>
      </c>
    </row>
    <row r="77" spans="1:20" ht="15.6" customHeight="1" x14ac:dyDescent="0.2">
      <c r="A77" s="3">
        <v>44120</v>
      </c>
      <c r="B77" s="2" t="s">
        <v>6</v>
      </c>
      <c r="C77">
        <v>2020</v>
      </c>
      <c r="D77" s="2">
        <v>1</v>
      </c>
      <c r="E77" s="2" t="s">
        <v>45</v>
      </c>
      <c r="F77" s="2" t="s">
        <v>16</v>
      </c>
      <c r="G77" s="2">
        <v>41</v>
      </c>
      <c r="H77" s="26">
        <v>79</v>
      </c>
      <c r="I77" s="2">
        <v>2.9375</v>
      </c>
      <c r="J77" s="2">
        <v>12</v>
      </c>
      <c r="K77" s="2">
        <v>33</v>
      </c>
      <c r="L77" s="2">
        <v>5</v>
      </c>
      <c r="M77" s="2">
        <v>50</v>
      </c>
      <c r="N77" s="2">
        <v>16.2</v>
      </c>
      <c r="O77" s="2" t="s">
        <v>31</v>
      </c>
      <c r="P77" s="2">
        <v>12</v>
      </c>
      <c r="Q77" s="2">
        <v>4</v>
      </c>
      <c r="R77" s="2">
        <v>34.6</v>
      </c>
      <c r="S77">
        <f t="shared" si="1"/>
        <v>16</v>
      </c>
    </row>
    <row r="78" spans="1:20" ht="15.6" customHeight="1" x14ac:dyDescent="0.2">
      <c r="A78" s="3">
        <v>44120</v>
      </c>
      <c r="B78" s="2" t="s">
        <v>6</v>
      </c>
      <c r="C78">
        <v>2020</v>
      </c>
      <c r="D78" s="2">
        <v>1</v>
      </c>
      <c r="E78" s="2" t="s">
        <v>45</v>
      </c>
      <c r="F78" s="2" t="s">
        <v>16</v>
      </c>
      <c r="G78" s="2">
        <v>41</v>
      </c>
      <c r="H78" s="26">
        <v>80</v>
      </c>
      <c r="I78" s="2">
        <v>2.9375</v>
      </c>
      <c r="J78" s="2">
        <v>12</v>
      </c>
      <c r="K78" s="2">
        <v>33</v>
      </c>
      <c r="L78" s="2">
        <v>5</v>
      </c>
      <c r="M78" s="2">
        <v>50</v>
      </c>
      <c r="N78" s="2">
        <v>16.2</v>
      </c>
      <c r="O78" s="2" t="s">
        <v>31</v>
      </c>
      <c r="P78" s="2">
        <v>5</v>
      </c>
      <c r="Q78" s="2">
        <v>1</v>
      </c>
      <c r="R78" s="2">
        <v>29.6</v>
      </c>
      <c r="S78">
        <f t="shared" si="1"/>
        <v>6</v>
      </c>
    </row>
    <row r="79" spans="1:20" ht="15.6" customHeight="1" x14ac:dyDescent="0.2">
      <c r="A79" s="3">
        <v>44120</v>
      </c>
      <c r="B79" s="2" t="s">
        <v>6</v>
      </c>
      <c r="C79">
        <v>2020</v>
      </c>
      <c r="D79" s="2">
        <v>1</v>
      </c>
      <c r="E79" s="2" t="s">
        <v>45</v>
      </c>
      <c r="F79" s="2" t="s">
        <v>16</v>
      </c>
      <c r="G79" s="2">
        <v>41</v>
      </c>
      <c r="H79" s="26">
        <v>81</v>
      </c>
      <c r="I79" s="2">
        <v>2.9375</v>
      </c>
      <c r="J79" s="2">
        <v>12</v>
      </c>
      <c r="K79" s="2">
        <v>33</v>
      </c>
      <c r="L79" s="2">
        <v>5</v>
      </c>
      <c r="M79" s="2">
        <v>50</v>
      </c>
      <c r="N79" s="2">
        <v>16.2</v>
      </c>
      <c r="O79" s="2" t="s">
        <v>31</v>
      </c>
      <c r="P79" s="2">
        <v>7</v>
      </c>
      <c r="Q79" s="2">
        <v>3</v>
      </c>
      <c r="R79" s="2">
        <v>34.799999999999997</v>
      </c>
      <c r="S79">
        <f t="shared" si="1"/>
        <v>10</v>
      </c>
    </row>
    <row r="80" spans="1:20" ht="15.6" customHeight="1" x14ac:dyDescent="0.2">
      <c r="A80" s="3">
        <v>44120</v>
      </c>
      <c r="B80" s="2" t="s">
        <v>6</v>
      </c>
      <c r="C80">
        <v>2020</v>
      </c>
      <c r="D80" s="2">
        <v>1</v>
      </c>
      <c r="E80" s="2" t="s">
        <v>45</v>
      </c>
      <c r="F80" s="2" t="s">
        <v>16</v>
      </c>
      <c r="G80" s="2">
        <v>41</v>
      </c>
      <c r="H80" s="26">
        <v>82</v>
      </c>
      <c r="I80" s="2">
        <v>2.9375</v>
      </c>
      <c r="J80" s="2">
        <v>12</v>
      </c>
      <c r="K80" s="2">
        <v>33</v>
      </c>
      <c r="L80" s="2">
        <v>5</v>
      </c>
      <c r="M80" s="2">
        <v>50</v>
      </c>
      <c r="N80" s="2">
        <v>16.2</v>
      </c>
      <c r="O80" s="2" t="s">
        <v>31</v>
      </c>
      <c r="P80" s="2">
        <v>14</v>
      </c>
      <c r="Q80" s="2">
        <v>3</v>
      </c>
      <c r="R80" s="2">
        <v>40.6</v>
      </c>
      <c r="S80">
        <f t="shared" si="1"/>
        <v>17</v>
      </c>
    </row>
    <row r="81" spans="1:20" ht="15.6" customHeight="1" x14ac:dyDescent="0.2">
      <c r="A81" s="3">
        <v>44120</v>
      </c>
      <c r="B81" s="2" t="s">
        <v>6</v>
      </c>
      <c r="C81">
        <v>2020</v>
      </c>
      <c r="D81" s="2">
        <v>1</v>
      </c>
      <c r="E81" s="2" t="s">
        <v>45</v>
      </c>
      <c r="F81" s="2" t="s">
        <v>16</v>
      </c>
      <c r="G81" s="2">
        <v>40</v>
      </c>
      <c r="H81" s="26">
        <v>83</v>
      </c>
      <c r="I81" s="2">
        <v>5.1875</v>
      </c>
      <c r="J81" s="2">
        <v>30</v>
      </c>
      <c r="K81" s="2">
        <v>10</v>
      </c>
      <c r="L81" s="2">
        <v>3</v>
      </c>
      <c r="M81" s="2">
        <v>20</v>
      </c>
      <c r="N81" s="2">
        <v>8</v>
      </c>
      <c r="O81" s="2" t="s">
        <v>31</v>
      </c>
      <c r="P81" s="2">
        <v>6</v>
      </c>
      <c r="Q81" s="2">
        <v>0</v>
      </c>
      <c r="R81" s="2">
        <v>35.4</v>
      </c>
      <c r="S81">
        <f t="shared" si="1"/>
        <v>6</v>
      </c>
    </row>
    <row r="82" spans="1:20" ht="15.6" customHeight="1" x14ac:dyDescent="0.2">
      <c r="A82" s="3">
        <v>44120</v>
      </c>
      <c r="B82" s="2" t="s">
        <v>6</v>
      </c>
      <c r="C82">
        <v>2020</v>
      </c>
      <c r="D82" s="2">
        <v>1</v>
      </c>
      <c r="E82" s="2" t="s">
        <v>45</v>
      </c>
      <c r="F82" s="2" t="s">
        <v>16</v>
      </c>
      <c r="G82" s="2">
        <v>42</v>
      </c>
      <c r="H82" s="26">
        <v>84</v>
      </c>
      <c r="I82" s="2">
        <v>2.8125</v>
      </c>
      <c r="J82" s="2">
        <v>18</v>
      </c>
      <c r="K82" s="2">
        <v>23</v>
      </c>
      <c r="L82" s="2">
        <v>2</v>
      </c>
      <c r="M82" s="2">
        <v>13</v>
      </c>
      <c r="N82" s="2">
        <v>18.8</v>
      </c>
      <c r="O82" s="2" t="s">
        <v>31</v>
      </c>
      <c r="P82" s="2">
        <v>10</v>
      </c>
      <c r="Q82" s="2">
        <v>0</v>
      </c>
      <c r="R82" s="2">
        <v>39.4</v>
      </c>
      <c r="S82">
        <f t="shared" si="1"/>
        <v>10</v>
      </c>
    </row>
    <row r="83" spans="1:20" ht="15.6" customHeight="1" x14ac:dyDescent="0.2">
      <c r="A83" s="3">
        <v>44120</v>
      </c>
      <c r="B83" s="2" t="s">
        <v>6</v>
      </c>
      <c r="C83">
        <v>2020</v>
      </c>
      <c r="D83" s="2">
        <v>1</v>
      </c>
      <c r="E83" s="2" t="s">
        <v>45</v>
      </c>
      <c r="F83" s="2" t="s">
        <v>16</v>
      </c>
      <c r="G83" s="2">
        <v>42</v>
      </c>
      <c r="H83" s="26">
        <v>85</v>
      </c>
      <c r="I83" s="2">
        <v>2.8125</v>
      </c>
      <c r="J83" s="2">
        <v>18</v>
      </c>
      <c r="K83" s="2">
        <v>23</v>
      </c>
      <c r="L83" s="2">
        <v>2</v>
      </c>
      <c r="M83" s="2">
        <v>13</v>
      </c>
      <c r="N83" s="2">
        <v>18.8</v>
      </c>
      <c r="O83" s="2" t="s">
        <v>31</v>
      </c>
      <c r="P83" s="2">
        <v>4</v>
      </c>
      <c r="Q83" s="2">
        <v>0</v>
      </c>
      <c r="R83" s="2">
        <v>37.799999999999997</v>
      </c>
      <c r="S83">
        <f t="shared" si="1"/>
        <v>4</v>
      </c>
    </row>
    <row r="84" spans="1:20" ht="15.6" customHeight="1" x14ac:dyDescent="0.2">
      <c r="A84" s="3">
        <v>44120</v>
      </c>
      <c r="B84" s="2" t="s">
        <v>6</v>
      </c>
      <c r="C84">
        <v>2020</v>
      </c>
      <c r="D84" s="2">
        <v>1</v>
      </c>
      <c r="E84" s="2" t="s">
        <v>45</v>
      </c>
      <c r="F84" s="2" t="s">
        <v>16</v>
      </c>
      <c r="G84" s="2">
        <v>42</v>
      </c>
      <c r="H84" s="26">
        <v>86</v>
      </c>
      <c r="I84" s="2">
        <v>2.8125</v>
      </c>
      <c r="J84" s="2">
        <v>18</v>
      </c>
      <c r="K84" s="2">
        <v>23</v>
      </c>
      <c r="L84" s="2">
        <v>2</v>
      </c>
      <c r="M84" s="2">
        <v>13</v>
      </c>
      <c r="N84" s="2">
        <v>18.8</v>
      </c>
      <c r="O84" s="2" t="s">
        <v>31</v>
      </c>
      <c r="P84" s="2">
        <v>19</v>
      </c>
      <c r="Q84" s="2">
        <v>8</v>
      </c>
      <c r="R84" s="2">
        <v>45.4</v>
      </c>
      <c r="S84">
        <f t="shared" si="1"/>
        <v>27</v>
      </c>
    </row>
    <row r="85" spans="1:20" ht="15.6" customHeight="1" x14ac:dyDescent="0.2">
      <c r="A85" s="3">
        <v>44120</v>
      </c>
      <c r="B85" s="2" t="s">
        <v>6</v>
      </c>
      <c r="C85">
        <v>2020</v>
      </c>
      <c r="D85" s="2">
        <v>1</v>
      </c>
      <c r="E85" s="2" t="s">
        <v>45</v>
      </c>
      <c r="F85" s="2" t="s">
        <v>16</v>
      </c>
      <c r="G85" s="2">
        <v>42</v>
      </c>
      <c r="H85" s="26">
        <v>87</v>
      </c>
      <c r="I85" s="2">
        <v>2.8125</v>
      </c>
      <c r="J85" s="2">
        <v>18</v>
      </c>
      <c r="K85" s="2">
        <v>23</v>
      </c>
      <c r="L85" s="2">
        <v>2</v>
      </c>
      <c r="M85" s="2">
        <v>13</v>
      </c>
      <c r="N85" s="2">
        <v>18.8</v>
      </c>
      <c r="O85" s="2" t="s">
        <v>31</v>
      </c>
      <c r="P85" s="2">
        <v>5</v>
      </c>
      <c r="Q85" s="2">
        <v>0</v>
      </c>
      <c r="R85" s="2">
        <v>38.200000000000003</v>
      </c>
      <c r="S85">
        <f t="shared" si="1"/>
        <v>5</v>
      </c>
    </row>
    <row r="86" spans="1:20" ht="15.6" customHeight="1" x14ac:dyDescent="0.2">
      <c r="A86" s="3">
        <v>44120</v>
      </c>
      <c r="B86" s="2" t="s">
        <v>6</v>
      </c>
      <c r="C86">
        <v>2020</v>
      </c>
      <c r="D86" s="2">
        <v>1</v>
      </c>
      <c r="E86" s="2" t="s">
        <v>45</v>
      </c>
      <c r="F86" s="2" t="s">
        <v>16</v>
      </c>
      <c r="G86" s="2">
        <v>42</v>
      </c>
      <c r="H86" s="26">
        <v>88</v>
      </c>
      <c r="I86" s="2">
        <v>2.8125</v>
      </c>
      <c r="J86" s="2">
        <v>18</v>
      </c>
      <c r="K86" s="2">
        <v>23</v>
      </c>
      <c r="L86" s="2">
        <v>2</v>
      </c>
      <c r="M86" s="2">
        <v>13</v>
      </c>
      <c r="N86" s="2">
        <v>18.8</v>
      </c>
      <c r="O86" s="2" t="s">
        <v>31</v>
      </c>
      <c r="P86" s="2">
        <v>6</v>
      </c>
      <c r="Q86" s="2">
        <v>1</v>
      </c>
      <c r="R86" s="2">
        <v>33.200000000000003</v>
      </c>
      <c r="S86">
        <f t="shared" si="1"/>
        <v>7</v>
      </c>
    </row>
    <row r="87" spans="1:20" ht="15.6" customHeight="1" x14ac:dyDescent="0.2">
      <c r="A87" s="3">
        <v>44120</v>
      </c>
      <c r="B87" s="2" t="s">
        <v>6</v>
      </c>
      <c r="C87">
        <v>2020</v>
      </c>
      <c r="D87" s="2">
        <v>1</v>
      </c>
      <c r="E87" s="2" t="s">
        <v>45</v>
      </c>
      <c r="F87" s="2" t="s">
        <v>16</v>
      </c>
      <c r="G87" s="2">
        <v>42</v>
      </c>
      <c r="H87" s="26">
        <v>89</v>
      </c>
      <c r="I87" s="2">
        <v>2.8125</v>
      </c>
      <c r="J87" s="2">
        <v>18</v>
      </c>
      <c r="K87" s="2">
        <v>23</v>
      </c>
      <c r="L87" s="2">
        <v>2</v>
      </c>
      <c r="M87" s="2">
        <v>13</v>
      </c>
      <c r="N87" s="2">
        <v>18.8</v>
      </c>
      <c r="O87" s="2" t="s">
        <v>31</v>
      </c>
      <c r="P87" s="2">
        <v>23</v>
      </c>
      <c r="Q87" s="2">
        <v>7</v>
      </c>
      <c r="R87" s="2">
        <v>50</v>
      </c>
      <c r="S87">
        <f t="shared" si="1"/>
        <v>30</v>
      </c>
    </row>
    <row r="88" spans="1:20" ht="15.6" customHeight="1" x14ac:dyDescent="0.2">
      <c r="A88" s="3">
        <v>44120</v>
      </c>
      <c r="B88" s="2" t="s">
        <v>6</v>
      </c>
      <c r="C88">
        <v>2020</v>
      </c>
      <c r="D88" s="2">
        <v>1</v>
      </c>
      <c r="E88" s="2" t="s">
        <v>45</v>
      </c>
      <c r="F88" s="2" t="s">
        <v>16</v>
      </c>
      <c r="G88" s="2">
        <v>42</v>
      </c>
      <c r="H88" s="26">
        <v>90</v>
      </c>
      <c r="I88" s="2">
        <v>2.8125</v>
      </c>
      <c r="J88" s="2">
        <v>18</v>
      </c>
      <c r="K88" s="2">
        <v>23</v>
      </c>
      <c r="L88" s="2">
        <v>2</v>
      </c>
      <c r="M88" s="2">
        <v>13</v>
      </c>
      <c r="N88" s="2">
        <v>18.8</v>
      </c>
      <c r="O88" s="2" t="s">
        <v>31</v>
      </c>
      <c r="P88" s="2">
        <v>13</v>
      </c>
      <c r="Q88" s="2">
        <v>2</v>
      </c>
      <c r="R88" s="2">
        <v>53.8</v>
      </c>
      <c r="S88">
        <f t="shared" si="1"/>
        <v>15</v>
      </c>
    </row>
    <row r="89" spans="1:20" ht="15.6" customHeight="1" x14ac:dyDescent="0.2">
      <c r="A89" s="3">
        <v>44120</v>
      </c>
      <c r="B89" s="2" t="s">
        <v>6</v>
      </c>
      <c r="C89">
        <v>2020</v>
      </c>
      <c r="D89" s="2">
        <v>1</v>
      </c>
      <c r="E89" s="2" t="s">
        <v>45</v>
      </c>
      <c r="F89" s="2" t="s">
        <v>16</v>
      </c>
      <c r="G89" s="2">
        <v>42</v>
      </c>
      <c r="H89" s="26">
        <v>91</v>
      </c>
      <c r="I89" s="2">
        <v>2.8125</v>
      </c>
      <c r="J89" s="2">
        <v>18</v>
      </c>
      <c r="K89" s="2">
        <v>23</v>
      </c>
      <c r="L89" s="2">
        <v>2</v>
      </c>
      <c r="M89" s="2">
        <v>13</v>
      </c>
      <c r="N89" s="2">
        <v>18.8</v>
      </c>
      <c r="O89" s="2" t="s">
        <v>31</v>
      </c>
      <c r="P89" s="2">
        <v>22</v>
      </c>
      <c r="Q89" s="2">
        <v>19</v>
      </c>
      <c r="R89" s="2">
        <v>58.2</v>
      </c>
      <c r="S89">
        <f t="shared" si="1"/>
        <v>41</v>
      </c>
    </row>
    <row r="90" spans="1:20" ht="15.6" customHeight="1" x14ac:dyDescent="0.2">
      <c r="A90" s="3">
        <v>44120</v>
      </c>
      <c r="B90" s="2" t="s">
        <v>6</v>
      </c>
      <c r="C90">
        <v>2020</v>
      </c>
      <c r="D90" s="2">
        <v>1</v>
      </c>
      <c r="E90" s="2" t="s">
        <v>45</v>
      </c>
      <c r="F90" s="2" t="s">
        <v>16</v>
      </c>
      <c r="G90" s="2">
        <v>42</v>
      </c>
      <c r="H90" s="26">
        <v>92</v>
      </c>
      <c r="I90" s="2">
        <v>2.8125</v>
      </c>
      <c r="J90" s="2">
        <v>18</v>
      </c>
      <c r="K90" s="2">
        <v>23</v>
      </c>
      <c r="L90" s="2">
        <v>2</v>
      </c>
      <c r="M90" s="2">
        <v>13</v>
      </c>
      <c r="N90" s="2">
        <v>18.8</v>
      </c>
      <c r="O90" s="2" t="s">
        <v>31</v>
      </c>
      <c r="P90" s="2">
        <v>46</v>
      </c>
      <c r="Q90" s="2">
        <v>9</v>
      </c>
      <c r="R90" s="2">
        <v>56.8</v>
      </c>
      <c r="S90">
        <f t="shared" si="1"/>
        <v>55</v>
      </c>
      <c r="T90" s="2" t="s">
        <v>17</v>
      </c>
    </row>
    <row r="91" spans="1:20" ht="15.6" customHeight="1" x14ac:dyDescent="0.2">
      <c r="A91" s="3">
        <v>44120</v>
      </c>
      <c r="B91" s="2" t="s">
        <v>6</v>
      </c>
      <c r="C91">
        <v>2020</v>
      </c>
      <c r="D91" s="2">
        <v>1</v>
      </c>
      <c r="E91" s="2" t="s">
        <v>45</v>
      </c>
      <c r="F91" s="2" t="s">
        <v>16</v>
      </c>
      <c r="G91" s="2">
        <v>42</v>
      </c>
      <c r="H91" s="26">
        <v>93</v>
      </c>
      <c r="I91" s="2">
        <v>2.8125</v>
      </c>
      <c r="J91" s="2">
        <v>18</v>
      </c>
      <c r="K91" s="2">
        <v>23</v>
      </c>
      <c r="L91" s="2">
        <v>2</v>
      </c>
      <c r="M91" s="2">
        <v>13</v>
      </c>
      <c r="N91" s="2">
        <v>18.8</v>
      </c>
      <c r="O91" s="2" t="s">
        <v>31</v>
      </c>
      <c r="P91" s="2">
        <v>9</v>
      </c>
      <c r="Q91" s="2">
        <v>4</v>
      </c>
      <c r="R91" s="2">
        <v>51.4</v>
      </c>
      <c r="S91">
        <f t="shared" si="1"/>
        <v>13</v>
      </c>
    </row>
    <row r="92" spans="1:20" ht="15.6" customHeight="1" x14ac:dyDescent="0.2">
      <c r="A92" s="3">
        <v>44104</v>
      </c>
      <c r="B92" s="2" t="s">
        <v>27</v>
      </c>
      <c r="C92">
        <v>2020</v>
      </c>
      <c r="D92" s="2">
        <v>1</v>
      </c>
      <c r="E92" s="2" t="s">
        <v>45</v>
      </c>
      <c r="F92" s="2" t="s">
        <v>28</v>
      </c>
      <c r="G92" s="2">
        <v>96</v>
      </c>
      <c r="H92" s="26">
        <v>97</v>
      </c>
      <c r="I92" s="2">
        <v>3.8125</v>
      </c>
      <c r="J92" s="2">
        <v>50</v>
      </c>
      <c r="K92" s="2">
        <v>10</v>
      </c>
      <c r="L92" s="2">
        <v>1</v>
      </c>
      <c r="M92" s="2">
        <v>0</v>
      </c>
      <c r="N92" s="2">
        <v>12.8</v>
      </c>
      <c r="O92" s="2" t="s">
        <v>31</v>
      </c>
      <c r="P92" s="2">
        <v>9</v>
      </c>
      <c r="Q92" s="2">
        <v>4</v>
      </c>
      <c r="R92" s="2">
        <v>67</v>
      </c>
      <c r="S92">
        <f t="shared" si="1"/>
        <v>13</v>
      </c>
    </row>
    <row r="93" spans="1:20" ht="15.6" customHeight="1" x14ac:dyDescent="0.2">
      <c r="A93" s="3">
        <v>44104</v>
      </c>
      <c r="B93" s="2" t="s">
        <v>27</v>
      </c>
      <c r="C93">
        <v>2020</v>
      </c>
      <c r="D93" s="2">
        <v>1</v>
      </c>
      <c r="E93" s="2" t="s">
        <v>45</v>
      </c>
      <c r="F93" s="2" t="s">
        <v>28</v>
      </c>
      <c r="G93" s="2">
        <v>96</v>
      </c>
      <c r="H93" s="26">
        <v>98</v>
      </c>
      <c r="I93" s="2">
        <v>3.8125</v>
      </c>
      <c r="J93" s="2">
        <v>50</v>
      </c>
      <c r="K93" s="2">
        <v>10</v>
      </c>
      <c r="L93" s="2">
        <v>1</v>
      </c>
      <c r="M93" s="2">
        <v>0</v>
      </c>
      <c r="N93" s="2">
        <v>12.8</v>
      </c>
      <c r="O93" s="2" t="s">
        <v>31</v>
      </c>
      <c r="P93" s="2">
        <v>0</v>
      </c>
      <c r="Q93" s="2">
        <v>1</v>
      </c>
      <c r="R93" s="2">
        <v>70</v>
      </c>
      <c r="S93">
        <f t="shared" si="1"/>
        <v>1</v>
      </c>
    </row>
    <row r="94" spans="1:20" ht="15.6" customHeight="1" x14ac:dyDescent="0.2">
      <c r="A94" s="3">
        <v>44104</v>
      </c>
      <c r="B94" s="2" t="s">
        <v>27</v>
      </c>
      <c r="C94">
        <v>2020</v>
      </c>
      <c r="D94" s="2">
        <v>1</v>
      </c>
      <c r="E94" s="2" t="s">
        <v>45</v>
      </c>
      <c r="F94" s="2" t="s">
        <v>28</v>
      </c>
      <c r="G94" s="2">
        <v>96</v>
      </c>
      <c r="H94" s="26">
        <v>99</v>
      </c>
      <c r="I94" s="2">
        <v>3.8125</v>
      </c>
      <c r="J94" s="2">
        <v>50</v>
      </c>
      <c r="K94" s="2">
        <v>10</v>
      </c>
      <c r="L94" s="2">
        <v>1</v>
      </c>
      <c r="M94" s="2">
        <v>0</v>
      </c>
      <c r="N94" s="2">
        <v>12.8</v>
      </c>
      <c r="O94" s="2" t="s">
        <v>31</v>
      </c>
      <c r="P94" s="2">
        <v>14</v>
      </c>
      <c r="Q94" s="2">
        <v>5</v>
      </c>
      <c r="R94" s="2">
        <v>70</v>
      </c>
      <c r="S94">
        <f t="shared" si="1"/>
        <v>19</v>
      </c>
    </row>
    <row r="95" spans="1:20" ht="15.6" customHeight="1" x14ac:dyDescent="0.2">
      <c r="A95" s="3">
        <v>44104</v>
      </c>
      <c r="B95" s="2" t="s">
        <v>27</v>
      </c>
      <c r="C95">
        <v>2020</v>
      </c>
      <c r="D95" s="2">
        <v>1</v>
      </c>
      <c r="E95" s="2" t="s">
        <v>45</v>
      </c>
      <c r="F95" s="2" t="s">
        <v>28</v>
      </c>
      <c r="G95" s="2">
        <v>96</v>
      </c>
      <c r="H95" s="26">
        <v>101</v>
      </c>
      <c r="I95" s="2">
        <v>3.8125</v>
      </c>
      <c r="J95" s="2">
        <v>50</v>
      </c>
      <c r="K95" s="2">
        <v>10</v>
      </c>
      <c r="L95" s="2">
        <v>1</v>
      </c>
      <c r="M95" s="2">
        <v>0</v>
      </c>
      <c r="N95" s="2">
        <v>12.8</v>
      </c>
      <c r="O95" s="2" t="s">
        <v>31</v>
      </c>
      <c r="P95" s="2">
        <v>18</v>
      </c>
      <c r="Q95" s="2">
        <v>7</v>
      </c>
      <c r="R95" s="2">
        <v>94</v>
      </c>
      <c r="S95">
        <f t="shared" si="1"/>
        <v>25</v>
      </c>
    </row>
    <row r="96" spans="1:20" ht="15.6" customHeight="1" x14ac:dyDescent="0.2">
      <c r="A96" s="3">
        <v>44104</v>
      </c>
      <c r="B96" s="2" t="s">
        <v>27</v>
      </c>
      <c r="C96">
        <v>2020</v>
      </c>
      <c r="D96" s="2">
        <v>1</v>
      </c>
      <c r="E96" s="2" t="s">
        <v>45</v>
      </c>
      <c r="F96" s="2" t="s">
        <v>28</v>
      </c>
      <c r="G96" s="2">
        <v>96</v>
      </c>
      <c r="H96" s="26">
        <v>102</v>
      </c>
      <c r="I96" s="2">
        <v>3.8125</v>
      </c>
      <c r="J96" s="2">
        <v>50</v>
      </c>
      <c r="K96" s="2">
        <v>10</v>
      </c>
      <c r="L96" s="2">
        <v>1</v>
      </c>
      <c r="M96" s="2">
        <v>0</v>
      </c>
      <c r="N96" s="2">
        <v>12.8</v>
      </c>
      <c r="O96" s="2" t="s">
        <v>31</v>
      </c>
      <c r="P96" s="2">
        <v>17</v>
      </c>
      <c r="Q96" s="2">
        <v>6</v>
      </c>
      <c r="R96" s="2">
        <v>71</v>
      </c>
      <c r="S96">
        <f t="shared" si="1"/>
        <v>23</v>
      </c>
    </row>
    <row r="97" spans="1:20" ht="15.6" customHeight="1" x14ac:dyDescent="0.2">
      <c r="A97" s="3">
        <v>44104</v>
      </c>
      <c r="B97" s="2" t="s">
        <v>27</v>
      </c>
      <c r="C97">
        <v>2020</v>
      </c>
      <c r="D97" s="2">
        <v>1</v>
      </c>
      <c r="E97" s="2" t="s">
        <v>45</v>
      </c>
      <c r="F97" s="2" t="s">
        <v>28</v>
      </c>
      <c r="G97" s="2">
        <v>96</v>
      </c>
      <c r="H97" s="26">
        <v>103</v>
      </c>
      <c r="I97" s="2">
        <v>3.8125</v>
      </c>
      <c r="J97" s="2">
        <v>50</v>
      </c>
      <c r="K97" s="2">
        <v>10</v>
      </c>
      <c r="L97" s="2">
        <v>1</v>
      </c>
      <c r="M97" s="2">
        <v>0</v>
      </c>
      <c r="N97" s="2">
        <v>12.8</v>
      </c>
      <c r="O97" s="2" t="s">
        <v>31</v>
      </c>
      <c r="P97" s="2">
        <v>13</v>
      </c>
      <c r="Q97" s="2">
        <v>2</v>
      </c>
      <c r="R97" s="2">
        <v>102</v>
      </c>
      <c r="S97">
        <f t="shared" si="1"/>
        <v>15</v>
      </c>
    </row>
    <row r="98" spans="1:20" ht="15.6" customHeight="1" x14ac:dyDescent="0.2">
      <c r="A98" s="3">
        <v>44104</v>
      </c>
      <c r="B98" s="2" t="s">
        <v>27</v>
      </c>
      <c r="C98">
        <v>2020</v>
      </c>
      <c r="D98" s="2">
        <v>1</v>
      </c>
      <c r="E98" s="2" t="s">
        <v>45</v>
      </c>
      <c r="F98" s="2" t="s">
        <v>28</v>
      </c>
      <c r="G98" s="2">
        <v>96</v>
      </c>
      <c r="H98" s="26">
        <v>104</v>
      </c>
      <c r="I98" s="2">
        <v>3.8125</v>
      </c>
      <c r="J98" s="2">
        <v>50</v>
      </c>
      <c r="K98" s="2">
        <v>10</v>
      </c>
      <c r="L98" s="2">
        <v>1</v>
      </c>
      <c r="M98" s="2">
        <v>0</v>
      </c>
      <c r="N98" s="2">
        <v>12.8</v>
      </c>
      <c r="O98" s="2" t="s">
        <v>31</v>
      </c>
      <c r="P98" s="2">
        <v>27</v>
      </c>
      <c r="Q98" s="2">
        <v>3</v>
      </c>
      <c r="R98" s="2">
        <v>83</v>
      </c>
      <c r="S98">
        <f t="shared" si="1"/>
        <v>30</v>
      </c>
    </row>
    <row r="99" spans="1:20" ht="15.6" customHeight="1" x14ac:dyDescent="0.2">
      <c r="A99" s="3">
        <v>44104</v>
      </c>
      <c r="B99" s="2" t="s">
        <v>27</v>
      </c>
      <c r="C99">
        <v>2020</v>
      </c>
      <c r="D99" s="2">
        <v>1</v>
      </c>
      <c r="E99" s="2" t="s">
        <v>45</v>
      </c>
      <c r="F99" s="2" t="s">
        <v>28</v>
      </c>
      <c r="G99" s="2">
        <v>96</v>
      </c>
      <c r="H99" s="26">
        <v>105</v>
      </c>
      <c r="I99" s="2">
        <v>3.8125</v>
      </c>
      <c r="J99" s="2">
        <v>50</v>
      </c>
      <c r="K99" s="2">
        <v>10</v>
      </c>
      <c r="L99" s="2">
        <v>1</v>
      </c>
      <c r="M99" s="2">
        <v>0</v>
      </c>
      <c r="N99" s="2">
        <v>12.8</v>
      </c>
      <c r="O99" s="2" t="s">
        <v>31</v>
      </c>
      <c r="P99" s="2">
        <v>22</v>
      </c>
      <c r="Q99" s="2">
        <v>10</v>
      </c>
      <c r="R99" s="2">
        <v>70</v>
      </c>
      <c r="S99">
        <f t="shared" si="1"/>
        <v>32</v>
      </c>
    </row>
    <row r="100" spans="1:20" ht="15.6" customHeight="1" x14ac:dyDescent="0.2">
      <c r="A100" s="3">
        <v>44104</v>
      </c>
      <c r="B100" s="2" t="s">
        <v>27</v>
      </c>
      <c r="C100">
        <v>2020</v>
      </c>
      <c r="D100" s="2">
        <v>1</v>
      </c>
      <c r="E100" s="2" t="s">
        <v>45</v>
      </c>
      <c r="F100" s="2" t="s">
        <v>28</v>
      </c>
      <c r="G100" s="2">
        <v>96</v>
      </c>
      <c r="H100" s="26">
        <v>106</v>
      </c>
      <c r="I100" s="2">
        <v>3.8125</v>
      </c>
      <c r="J100" s="2">
        <v>50</v>
      </c>
      <c r="K100" s="2">
        <v>10</v>
      </c>
      <c r="L100" s="2">
        <v>1</v>
      </c>
      <c r="M100" s="2">
        <v>0</v>
      </c>
      <c r="N100" s="2">
        <v>12.8</v>
      </c>
      <c r="O100" s="2" t="s">
        <v>31</v>
      </c>
      <c r="P100" s="2">
        <v>3</v>
      </c>
      <c r="Q100" s="2">
        <v>5</v>
      </c>
      <c r="R100" s="2">
        <v>54</v>
      </c>
      <c r="S100">
        <f t="shared" si="1"/>
        <v>8</v>
      </c>
    </row>
    <row r="101" spans="1:20" ht="15.6" customHeight="1" x14ac:dyDescent="0.2">
      <c r="A101" s="3">
        <v>44104</v>
      </c>
      <c r="B101" s="2" t="s">
        <v>27</v>
      </c>
      <c r="C101">
        <v>2020</v>
      </c>
      <c r="D101" s="2">
        <v>1</v>
      </c>
      <c r="E101" s="2" t="s">
        <v>45</v>
      </c>
      <c r="F101" s="2" t="s">
        <v>28</v>
      </c>
      <c r="G101" s="2">
        <v>95</v>
      </c>
      <c r="H101" s="26">
        <v>107</v>
      </c>
      <c r="I101" s="2">
        <v>3.75</v>
      </c>
      <c r="J101" s="2">
        <v>60</v>
      </c>
      <c r="K101" s="2">
        <v>40</v>
      </c>
      <c r="L101" s="2">
        <v>1</v>
      </c>
      <c r="M101" s="2">
        <v>0</v>
      </c>
      <c r="N101" s="2">
        <v>9.1999999999999993</v>
      </c>
      <c r="O101" s="2" t="s">
        <v>31</v>
      </c>
      <c r="P101" s="2">
        <v>26</v>
      </c>
      <c r="Q101" s="2">
        <v>15</v>
      </c>
      <c r="R101" s="2">
        <v>90</v>
      </c>
      <c r="S101">
        <f t="shared" si="1"/>
        <v>41</v>
      </c>
    </row>
    <row r="102" spans="1:20" ht="15.6" customHeight="1" x14ac:dyDescent="0.2">
      <c r="A102" s="3">
        <v>44104</v>
      </c>
      <c r="B102" s="2" t="s">
        <v>27</v>
      </c>
      <c r="C102">
        <v>2020</v>
      </c>
      <c r="D102" s="2">
        <v>1</v>
      </c>
      <c r="E102" s="2" t="s">
        <v>45</v>
      </c>
      <c r="F102" s="2" t="s">
        <v>28</v>
      </c>
      <c r="G102" s="2">
        <v>95</v>
      </c>
      <c r="H102" s="26">
        <v>108</v>
      </c>
      <c r="I102" s="2">
        <v>3.75</v>
      </c>
      <c r="J102" s="2">
        <v>60</v>
      </c>
      <c r="K102" s="2">
        <v>40</v>
      </c>
      <c r="L102" s="2">
        <v>1</v>
      </c>
      <c r="M102" s="2">
        <v>0</v>
      </c>
      <c r="N102" s="2">
        <v>9.1999999999999993</v>
      </c>
      <c r="O102" s="2" t="s">
        <v>31</v>
      </c>
      <c r="P102" s="2">
        <v>7</v>
      </c>
      <c r="Q102" s="2">
        <v>3</v>
      </c>
      <c r="R102" s="2">
        <v>70</v>
      </c>
      <c r="S102">
        <f t="shared" si="1"/>
        <v>10</v>
      </c>
    </row>
    <row r="103" spans="1:20" ht="15.6" customHeight="1" x14ac:dyDescent="0.2">
      <c r="A103" s="3">
        <v>44104</v>
      </c>
      <c r="B103" s="2" t="s">
        <v>27</v>
      </c>
      <c r="C103">
        <v>2020</v>
      </c>
      <c r="D103" s="2">
        <v>1</v>
      </c>
      <c r="E103" s="2" t="s">
        <v>45</v>
      </c>
      <c r="F103" s="2" t="s">
        <v>28</v>
      </c>
      <c r="G103" s="2">
        <v>95</v>
      </c>
      <c r="H103" s="26">
        <v>109</v>
      </c>
      <c r="I103" s="2">
        <v>3.75</v>
      </c>
      <c r="J103" s="2">
        <v>60</v>
      </c>
      <c r="K103" s="2">
        <v>40</v>
      </c>
      <c r="L103" s="2">
        <v>1</v>
      </c>
      <c r="M103" s="2">
        <v>0</v>
      </c>
      <c r="N103" s="2">
        <v>9.1999999999999993</v>
      </c>
      <c r="O103" s="2" t="s">
        <v>31</v>
      </c>
      <c r="P103" s="2">
        <v>16</v>
      </c>
      <c r="Q103" s="2">
        <v>9</v>
      </c>
      <c r="R103" s="2">
        <v>82</v>
      </c>
      <c r="S103">
        <f t="shared" si="1"/>
        <v>25</v>
      </c>
    </row>
    <row r="104" spans="1:20" ht="15.6" customHeight="1" x14ac:dyDescent="0.2">
      <c r="A104" s="3">
        <v>44104</v>
      </c>
      <c r="B104" s="2" t="s">
        <v>27</v>
      </c>
      <c r="C104">
        <v>2020</v>
      </c>
      <c r="D104" s="2">
        <v>1</v>
      </c>
      <c r="E104" s="2" t="s">
        <v>45</v>
      </c>
      <c r="F104" s="2" t="s">
        <v>28</v>
      </c>
      <c r="G104" s="2">
        <v>95</v>
      </c>
      <c r="H104" s="26">
        <v>110</v>
      </c>
      <c r="I104" s="2">
        <v>3.75</v>
      </c>
      <c r="J104" s="2">
        <v>60</v>
      </c>
      <c r="K104" s="2">
        <v>40</v>
      </c>
      <c r="L104" s="2">
        <v>1</v>
      </c>
      <c r="M104" s="2">
        <v>0</v>
      </c>
      <c r="N104" s="2">
        <v>9.1999999999999993</v>
      </c>
      <c r="O104" s="2" t="s">
        <v>31</v>
      </c>
      <c r="P104" s="2">
        <v>19</v>
      </c>
      <c r="Q104" s="2">
        <v>14</v>
      </c>
      <c r="R104" s="2">
        <v>69</v>
      </c>
      <c r="S104">
        <f t="shared" si="1"/>
        <v>33</v>
      </c>
    </row>
    <row r="105" spans="1:20" ht="15.6" customHeight="1" x14ac:dyDescent="0.2">
      <c r="A105" s="3">
        <v>44104</v>
      </c>
      <c r="B105" s="2" t="s">
        <v>27</v>
      </c>
      <c r="C105">
        <v>2020</v>
      </c>
      <c r="D105" s="2">
        <v>1</v>
      </c>
      <c r="E105" s="2" t="s">
        <v>45</v>
      </c>
      <c r="F105" s="2" t="s">
        <v>28</v>
      </c>
      <c r="G105" s="2">
        <v>95</v>
      </c>
      <c r="H105" s="26">
        <v>111</v>
      </c>
      <c r="I105" s="2">
        <v>3.75</v>
      </c>
      <c r="J105" s="2">
        <v>60</v>
      </c>
      <c r="K105" s="2">
        <v>40</v>
      </c>
      <c r="L105" s="2">
        <v>1</v>
      </c>
      <c r="M105" s="2">
        <v>0</v>
      </c>
      <c r="N105" s="2">
        <v>9.1999999999999993</v>
      </c>
      <c r="O105" s="2" t="s">
        <v>31</v>
      </c>
      <c r="P105" s="2">
        <v>5</v>
      </c>
      <c r="Q105" s="2">
        <v>0</v>
      </c>
      <c r="R105" s="2">
        <v>51</v>
      </c>
      <c r="S105">
        <f t="shared" si="1"/>
        <v>5</v>
      </c>
    </row>
    <row r="106" spans="1:20" ht="15.6" customHeight="1" x14ac:dyDescent="0.2">
      <c r="A106" s="3">
        <v>44104</v>
      </c>
      <c r="B106" s="2" t="s">
        <v>27</v>
      </c>
      <c r="C106">
        <v>2020</v>
      </c>
      <c r="D106" s="2">
        <v>1</v>
      </c>
      <c r="E106" s="2" t="s">
        <v>45</v>
      </c>
      <c r="F106" s="2" t="s">
        <v>28</v>
      </c>
      <c r="G106" s="2">
        <v>95</v>
      </c>
      <c r="H106" s="26">
        <v>112</v>
      </c>
      <c r="I106" s="2">
        <v>3.75</v>
      </c>
      <c r="J106" s="2">
        <v>60</v>
      </c>
      <c r="K106" s="2">
        <v>40</v>
      </c>
      <c r="L106" s="2">
        <v>1</v>
      </c>
      <c r="M106" s="2">
        <v>0</v>
      </c>
      <c r="N106" s="2">
        <v>9.1999999999999993</v>
      </c>
      <c r="O106" s="2" t="s">
        <v>31</v>
      </c>
      <c r="P106" s="2">
        <v>5</v>
      </c>
      <c r="Q106" s="2">
        <v>0</v>
      </c>
      <c r="R106" s="2">
        <v>25</v>
      </c>
      <c r="S106">
        <f t="shared" si="1"/>
        <v>5</v>
      </c>
    </row>
    <row r="107" spans="1:20" ht="15.6" customHeight="1" x14ac:dyDescent="0.2">
      <c r="A107" s="3">
        <v>44104</v>
      </c>
      <c r="B107" s="2" t="s">
        <v>27</v>
      </c>
      <c r="C107">
        <v>2020</v>
      </c>
      <c r="D107" s="2">
        <v>1</v>
      </c>
      <c r="E107" s="2" t="s">
        <v>45</v>
      </c>
      <c r="F107" s="2" t="s">
        <v>28</v>
      </c>
      <c r="G107" s="2">
        <v>95</v>
      </c>
      <c r="H107" s="26">
        <v>113</v>
      </c>
      <c r="I107" s="2">
        <v>3.75</v>
      </c>
      <c r="J107" s="2">
        <v>60</v>
      </c>
      <c r="K107" s="2">
        <v>40</v>
      </c>
      <c r="L107" s="2">
        <v>1</v>
      </c>
      <c r="M107" s="2">
        <v>0</v>
      </c>
      <c r="N107" s="2">
        <v>9.1999999999999993</v>
      </c>
      <c r="O107" s="2" t="s">
        <v>31</v>
      </c>
      <c r="P107" s="2">
        <v>28</v>
      </c>
      <c r="Q107" s="2">
        <v>41</v>
      </c>
      <c r="R107" s="2">
        <v>77</v>
      </c>
      <c r="S107">
        <f t="shared" si="1"/>
        <v>69</v>
      </c>
    </row>
    <row r="108" spans="1:20" ht="15.6" customHeight="1" x14ac:dyDescent="0.2">
      <c r="A108" s="3">
        <v>44104</v>
      </c>
      <c r="B108" s="2" t="s">
        <v>27</v>
      </c>
      <c r="C108">
        <v>2020</v>
      </c>
      <c r="D108" s="2">
        <v>1</v>
      </c>
      <c r="E108" s="2" t="s">
        <v>45</v>
      </c>
      <c r="F108" s="2" t="s">
        <v>28</v>
      </c>
      <c r="G108" s="2">
        <v>95</v>
      </c>
      <c r="H108" s="26">
        <v>114</v>
      </c>
      <c r="I108" s="2">
        <v>3.75</v>
      </c>
      <c r="J108" s="2">
        <v>60</v>
      </c>
      <c r="K108" s="2">
        <v>40</v>
      </c>
      <c r="L108" s="2">
        <v>1</v>
      </c>
      <c r="M108" s="2">
        <v>0</v>
      </c>
      <c r="N108" s="2">
        <v>9.1999999999999993</v>
      </c>
      <c r="O108" s="2" t="s">
        <v>31</v>
      </c>
      <c r="P108" s="2">
        <v>22</v>
      </c>
      <c r="Q108" s="2">
        <v>11</v>
      </c>
      <c r="R108" s="2">
        <v>78</v>
      </c>
      <c r="S108">
        <f t="shared" si="1"/>
        <v>33</v>
      </c>
    </row>
    <row r="109" spans="1:20" ht="15.6" customHeight="1" x14ac:dyDescent="0.2">
      <c r="A109" s="3">
        <v>44104</v>
      </c>
      <c r="B109" s="2" t="s">
        <v>27</v>
      </c>
      <c r="C109">
        <v>2020</v>
      </c>
      <c r="D109" s="2">
        <v>1</v>
      </c>
      <c r="E109" s="2" t="s">
        <v>45</v>
      </c>
      <c r="F109" s="2" t="s">
        <v>28</v>
      </c>
      <c r="G109" s="2">
        <v>95</v>
      </c>
      <c r="H109" s="26">
        <v>115</v>
      </c>
      <c r="I109" s="2">
        <v>3.75</v>
      </c>
      <c r="J109" s="2">
        <v>60</v>
      </c>
      <c r="K109" s="2">
        <v>40</v>
      </c>
      <c r="L109" s="2">
        <v>1</v>
      </c>
      <c r="M109" s="2">
        <v>0</v>
      </c>
      <c r="N109" s="2">
        <v>9.1999999999999993</v>
      </c>
      <c r="O109" s="2" t="s">
        <v>31</v>
      </c>
      <c r="P109" s="2">
        <v>8</v>
      </c>
      <c r="Q109" s="2">
        <v>1</v>
      </c>
      <c r="R109" s="2">
        <v>75</v>
      </c>
      <c r="S109">
        <f t="shared" si="1"/>
        <v>9</v>
      </c>
    </row>
    <row r="110" spans="1:20" ht="15.6" customHeight="1" x14ac:dyDescent="0.2">
      <c r="A110" s="3">
        <v>44104</v>
      </c>
      <c r="B110" s="2" t="s">
        <v>27</v>
      </c>
      <c r="C110">
        <v>2020</v>
      </c>
      <c r="D110" s="2">
        <v>1</v>
      </c>
      <c r="E110" s="2" t="s">
        <v>45</v>
      </c>
      <c r="F110" s="2" t="s">
        <v>28</v>
      </c>
      <c r="G110" s="2">
        <v>95</v>
      </c>
      <c r="H110" s="26">
        <v>116</v>
      </c>
      <c r="I110" s="2">
        <v>3.75</v>
      </c>
      <c r="J110" s="2">
        <v>60</v>
      </c>
      <c r="K110" s="2">
        <v>40</v>
      </c>
      <c r="L110" s="2">
        <v>1</v>
      </c>
      <c r="M110" s="2">
        <v>0</v>
      </c>
      <c r="N110" s="2">
        <v>9.1999999999999993</v>
      </c>
      <c r="O110" s="2" t="s">
        <v>31</v>
      </c>
      <c r="P110" s="2">
        <v>13</v>
      </c>
      <c r="Q110" s="2">
        <v>8</v>
      </c>
      <c r="R110" s="2">
        <v>66</v>
      </c>
      <c r="S110">
        <f t="shared" si="1"/>
        <v>21</v>
      </c>
    </row>
    <row r="111" spans="1:20" ht="15.6" customHeight="1" x14ac:dyDescent="0.2">
      <c r="A111" s="3">
        <v>44104</v>
      </c>
      <c r="B111" s="2" t="s">
        <v>27</v>
      </c>
      <c r="C111">
        <v>2020</v>
      </c>
      <c r="D111" s="2">
        <v>1</v>
      </c>
      <c r="E111" s="2" t="s">
        <v>45</v>
      </c>
      <c r="F111" s="2" t="s">
        <v>28</v>
      </c>
      <c r="G111" s="2">
        <v>96</v>
      </c>
      <c r="H111" s="26">
        <v>117</v>
      </c>
      <c r="I111" s="2">
        <v>3.8125</v>
      </c>
      <c r="J111" s="2">
        <v>50</v>
      </c>
      <c r="K111" s="2">
        <v>10</v>
      </c>
      <c r="L111" s="2">
        <v>1</v>
      </c>
      <c r="M111" s="2">
        <v>0</v>
      </c>
      <c r="N111" s="2">
        <v>12.8</v>
      </c>
      <c r="O111" s="2" t="s">
        <v>31</v>
      </c>
      <c r="P111" s="2">
        <v>22</v>
      </c>
      <c r="Q111" s="2">
        <v>7</v>
      </c>
      <c r="R111" s="2">
        <v>80</v>
      </c>
      <c r="S111">
        <f t="shared" si="1"/>
        <v>29</v>
      </c>
    </row>
    <row r="112" spans="1:20" ht="15.6" customHeight="1" x14ac:dyDescent="0.2">
      <c r="A112" s="3">
        <v>44102</v>
      </c>
      <c r="B112" s="2" t="s">
        <v>27</v>
      </c>
      <c r="C112">
        <v>2020</v>
      </c>
      <c r="D112" s="2">
        <v>1</v>
      </c>
      <c r="E112" s="2" t="s">
        <v>45</v>
      </c>
      <c r="F112" s="2" t="s">
        <v>28</v>
      </c>
      <c r="G112" s="2">
        <v>94</v>
      </c>
      <c r="H112" s="26">
        <v>118</v>
      </c>
      <c r="I112" s="2">
        <v>2.9375</v>
      </c>
      <c r="J112" s="2">
        <v>45</v>
      </c>
      <c r="K112" s="2">
        <v>10</v>
      </c>
      <c r="L112" s="2">
        <v>1</v>
      </c>
      <c r="M112" s="2">
        <v>0</v>
      </c>
      <c r="N112" s="2">
        <v>6.6</v>
      </c>
      <c r="O112" s="2" t="s">
        <v>31</v>
      </c>
      <c r="P112" s="2">
        <v>14</v>
      </c>
      <c r="Q112" s="2">
        <v>13</v>
      </c>
      <c r="R112" s="2">
        <v>66</v>
      </c>
      <c r="S112">
        <f t="shared" si="1"/>
        <v>27</v>
      </c>
      <c r="T112" s="2" t="s">
        <v>26</v>
      </c>
    </row>
    <row r="113" spans="1:19" ht="15.6" customHeight="1" x14ac:dyDescent="0.2">
      <c r="A113" s="3">
        <v>44102</v>
      </c>
      <c r="B113" s="2" t="s">
        <v>27</v>
      </c>
      <c r="C113">
        <v>2020</v>
      </c>
      <c r="D113" s="2">
        <v>1</v>
      </c>
      <c r="E113" s="2" t="s">
        <v>45</v>
      </c>
      <c r="F113" s="2" t="s">
        <v>28</v>
      </c>
      <c r="G113" s="2">
        <v>94</v>
      </c>
      <c r="H113" s="26">
        <v>119</v>
      </c>
      <c r="I113" s="2">
        <v>2.9375</v>
      </c>
      <c r="J113" s="2">
        <v>45</v>
      </c>
      <c r="K113" s="2">
        <v>10</v>
      </c>
      <c r="L113" s="2">
        <v>1</v>
      </c>
      <c r="M113" s="2">
        <v>0</v>
      </c>
      <c r="N113" s="2">
        <v>6.6</v>
      </c>
      <c r="O113" s="2" t="s">
        <v>31</v>
      </c>
      <c r="P113" s="2">
        <v>20</v>
      </c>
      <c r="Q113" s="2">
        <v>23</v>
      </c>
      <c r="R113" s="2">
        <v>75</v>
      </c>
      <c r="S113">
        <f t="shared" si="1"/>
        <v>43</v>
      </c>
    </row>
    <row r="114" spans="1:19" ht="15.6" customHeight="1" x14ac:dyDescent="0.2">
      <c r="A114" s="3">
        <v>44102</v>
      </c>
      <c r="B114" s="2" t="s">
        <v>27</v>
      </c>
      <c r="C114">
        <v>2020</v>
      </c>
      <c r="D114" s="2">
        <v>1</v>
      </c>
      <c r="E114" s="2" t="s">
        <v>45</v>
      </c>
      <c r="F114" s="2" t="s">
        <v>28</v>
      </c>
      <c r="G114" s="2">
        <v>94</v>
      </c>
      <c r="H114" s="26">
        <v>120</v>
      </c>
      <c r="I114" s="2">
        <v>2.9375</v>
      </c>
      <c r="J114" s="2">
        <v>45</v>
      </c>
      <c r="K114" s="2">
        <v>10</v>
      </c>
      <c r="L114" s="2">
        <v>1</v>
      </c>
      <c r="M114" s="2">
        <v>0</v>
      </c>
      <c r="N114" s="2">
        <v>6.6</v>
      </c>
      <c r="O114" s="2" t="s">
        <v>31</v>
      </c>
      <c r="P114" s="2">
        <v>45</v>
      </c>
      <c r="Q114" s="2">
        <v>50</v>
      </c>
      <c r="R114" s="2">
        <v>100</v>
      </c>
      <c r="S114">
        <f t="shared" si="1"/>
        <v>95</v>
      </c>
    </row>
    <row r="115" spans="1:19" ht="15.6" customHeight="1" x14ac:dyDescent="0.2">
      <c r="A115" s="3">
        <v>44102</v>
      </c>
      <c r="B115" s="2" t="s">
        <v>27</v>
      </c>
      <c r="C115">
        <v>2020</v>
      </c>
      <c r="D115" s="2">
        <v>1</v>
      </c>
      <c r="E115" s="2" t="s">
        <v>45</v>
      </c>
      <c r="F115" s="2" t="s">
        <v>28</v>
      </c>
      <c r="G115" s="2">
        <v>94</v>
      </c>
      <c r="H115" s="26">
        <v>121</v>
      </c>
      <c r="I115" s="2">
        <v>2.9375</v>
      </c>
      <c r="J115" s="2">
        <v>45</v>
      </c>
      <c r="K115" s="2">
        <v>10</v>
      </c>
      <c r="L115" s="2">
        <v>1</v>
      </c>
      <c r="M115" s="2">
        <v>0</v>
      </c>
      <c r="N115" s="2">
        <v>6.6</v>
      </c>
      <c r="O115" s="2" t="s">
        <v>31</v>
      </c>
      <c r="P115" s="2">
        <v>18</v>
      </c>
      <c r="Q115" s="2">
        <v>9</v>
      </c>
      <c r="R115" s="2">
        <v>65</v>
      </c>
      <c r="S115">
        <f t="shared" si="1"/>
        <v>27</v>
      </c>
    </row>
    <row r="116" spans="1:19" ht="15.6" customHeight="1" x14ac:dyDescent="0.2">
      <c r="A116" s="3">
        <v>44102</v>
      </c>
      <c r="B116" s="2" t="s">
        <v>27</v>
      </c>
      <c r="C116">
        <v>2020</v>
      </c>
      <c r="D116" s="2">
        <v>1</v>
      </c>
      <c r="E116" s="2" t="s">
        <v>45</v>
      </c>
      <c r="F116" s="2" t="s">
        <v>28</v>
      </c>
      <c r="G116" s="2">
        <v>94</v>
      </c>
      <c r="H116" s="26">
        <v>122</v>
      </c>
      <c r="I116" s="2">
        <v>2.9375</v>
      </c>
      <c r="J116" s="2">
        <v>45</v>
      </c>
      <c r="K116" s="2">
        <v>10</v>
      </c>
      <c r="L116" s="2">
        <v>1</v>
      </c>
      <c r="M116" s="2">
        <v>0</v>
      </c>
      <c r="N116" s="2">
        <v>6.6</v>
      </c>
      <c r="O116" s="2" t="s">
        <v>31</v>
      </c>
      <c r="P116" s="2">
        <v>7</v>
      </c>
      <c r="Q116" s="2">
        <v>10</v>
      </c>
      <c r="R116" s="2">
        <v>70</v>
      </c>
      <c r="S116">
        <f t="shared" si="1"/>
        <v>17</v>
      </c>
    </row>
    <row r="117" spans="1:19" ht="15.6" customHeight="1" x14ac:dyDescent="0.2">
      <c r="A117" s="3">
        <v>44102</v>
      </c>
      <c r="B117" s="2" t="s">
        <v>27</v>
      </c>
      <c r="C117">
        <v>2020</v>
      </c>
      <c r="D117" s="2">
        <v>1</v>
      </c>
      <c r="E117" s="2" t="s">
        <v>45</v>
      </c>
      <c r="F117" s="2" t="s">
        <v>28</v>
      </c>
      <c r="G117" s="2">
        <v>94</v>
      </c>
      <c r="H117" s="26">
        <v>123</v>
      </c>
      <c r="I117" s="2">
        <v>2.9375</v>
      </c>
      <c r="J117" s="2">
        <v>45</v>
      </c>
      <c r="K117" s="2">
        <v>10</v>
      </c>
      <c r="L117" s="2">
        <v>1</v>
      </c>
      <c r="M117" s="2">
        <v>0</v>
      </c>
      <c r="N117" s="2">
        <v>6.6</v>
      </c>
      <c r="O117" s="2" t="s">
        <v>31</v>
      </c>
      <c r="P117" s="2">
        <v>44</v>
      </c>
      <c r="Q117" s="2">
        <v>29</v>
      </c>
      <c r="R117" s="2">
        <v>102</v>
      </c>
      <c r="S117">
        <f t="shared" si="1"/>
        <v>73</v>
      </c>
    </row>
    <row r="118" spans="1:19" ht="15.6" customHeight="1" x14ac:dyDescent="0.2">
      <c r="A118" s="3">
        <v>44102</v>
      </c>
      <c r="B118" s="2" t="s">
        <v>27</v>
      </c>
      <c r="C118">
        <v>2020</v>
      </c>
      <c r="D118" s="2">
        <v>1</v>
      </c>
      <c r="E118" s="2" t="s">
        <v>45</v>
      </c>
      <c r="F118" s="2" t="s">
        <v>28</v>
      </c>
      <c r="G118" s="2">
        <v>94</v>
      </c>
      <c r="H118" s="26">
        <v>124</v>
      </c>
      <c r="I118" s="2">
        <v>2.9375</v>
      </c>
      <c r="J118" s="2">
        <v>45</v>
      </c>
      <c r="K118" s="2">
        <v>10</v>
      </c>
      <c r="L118" s="2">
        <v>1</v>
      </c>
      <c r="M118" s="2">
        <v>0</v>
      </c>
      <c r="N118" s="2">
        <v>6.6</v>
      </c>
      <c r="O118" s="2" t="s">
        <v>31</v>
      </c>
      <c r="P118" s="2">
        <v>4</v>
      </c>
      <c r="Q118" s="2">
        <v>1</v>
      </c>
      <c r="R118" s="2">
        <v>20</v>
      </c>
      <c r="S118">
        <f t="shared" si="1"/>
        <v>5</v>
      </c>
    </row>
    <row r="119" spans="1:19" ht="15.6" customHeight="1" x14ac:dyDescent="0.2">
      <c r="A119" s="3">
        <v>44102</v>
      </c>
      <c r="B119" s="2" t="s">
        <v>27</v>
      </c>
      <c r="C119">
        <v>2020</v>
      </c>
      <c r="D119" s="2">
        <v>1</v>
      </c>
      <c r="E119" s="2" t="s">
        <v>45</v>
      </c>
      <c r="F119" s="2" t="s">
        <v>28</v>
      </c>
      <c r="G119" s="2">
        <v>94</v>
      </c>
      <c r="H119" s="26">
        <v>125</v>
      </c>
      <c r="I119" s="2">
        <v>2.9375</v>
      </c>
      <c r="J119" s="2">
        <v>45</v>
      </c>
      <c r="K119" s="2">
        <v>10</v>
      </c>
      <c r="L119" s="2">
        <v>1</v>
      </c>
      <c r="M119" s="2">
        <v>0</v>
      </c>
      <c r="N119" s="2">
        <v>6.6</v>
      </c>
      <c r="O119" s="2" t="s">
        <v>31</v>
      </c>
      <c r="P119" s="2">
        <v>1</v>
      </c>
      <c r="Q119" s="2">
        <v>20</v>
      </c>
      <c r="R119" s="2">
        <v>80</v>
      </c>
      <c r="S119">
        <f t="shared" si="1"/>
        <v>21</v>
      </c>
    </row>
    <row r="120" spans="1:19" ht="15.6" customHeight="1" x14ac:dyDescent="0.2">
      <c r="A120" s="3">
        <v>44102</v>
      </c>
      <c r="B120" s="2" t="s">
        <v>27</v>
      </c>
      <c r="C120">
        <v>2020</v>
      </c>
      <c r="D120" s="2">
        <v>1</v>
      </c>
      <c r="E120" s="2" t="s">
        <v>45</v>
      </c>
      <c r="F120" s="2" t="s">
        <v>28</v>
      </c>
      <c r="G120" s="2">
        <v>94</v>
      </c>
      <c r="H120" s="26">
        <v>126</v>
      </c>
      <c r="I120" s="2">
        <v>2.9375</v>
      </c>
      <c r="J120" s="2">
        <v>45</v>
      </c>
      <c r="K120" s="2">
        <v>10</v>
      </c>
      <c r="L120" s="2">
        <v>1</v>
      </c>
      <c r="M120" s="2">
        <v>0</v>
      </c>
      <c r="N120" s="2">
        <v>6.6</v>
      </c>
      <c r="O120" s="2" t="s">
        <v>31</v>
      </c>
      <c r="P120" s="2">
        <v>9</v>
      </c>
      <c r="Q120" s="2">
        <v>31</v>
      </c>
      <c r="R120" s="2">
        <v>87</v>
      </c>
      <c r="S120">
        <f t="shared" si="1"/>
        <v>40</v>
      </c>
    </row>
    <row r="121" spans="1:19" ht="15.6" customHeight="1" x14ac:dyDescent="0.2">
      <c r="A121" s="3">
        <v>44102</v>
      </c>
      <c r="B121" s="2" t="s">
        <v>27</v>
      </c>
      <c r="C121">
        <v>2020</v>
      </c>
      <c r="D121" s="2">
        <v>1</v>
      </c>
      <c r="E121" s="2" t="s">
        <v>45</v>
      </c>
      <c r="F121" s="2" t="s">
        <v>28</v>
      </c>
      <c r="G121" s="2">
        <v>94</v>
      </c>
      <c r="H121" s="26">
        <v>127</v>
      </c>
      <c r="I121" s="2">
        <v>2.9375</v>
      </c>
      <c r="J121" s="2">
        <v>45</v>
      </c>
      <c r="K121" s="2">
        <v>10</v>
      </c>
      <c r="L121" s="2">
        <v>1</v>
      </c>
      <c r="M121" s="2">
        <v>0</v>
      </c>
      <c r="N121" s="2">
        <v>6.6</v>
      </c>
      <c r="O121" s="2" t="s">
        <v>31</v>
      </c>
      <c r="P121" s="2">
        <v>21</v>
      </c>
      <c r="Q121" s="2">
        <v>17</v>
      </c>
      <c r="R121" s="2">
        <v>60</v>
      </c>
      <c r="S121">
        <f t="shared" si="1"/>
        <v>38</v>
      </c>
    </row>
    <row r="122" spans="1:19" ht="15.6" customHeight="1" x14ac:dyDescent="0.2">
      <c r="A122" s="3">
        <v>44105</v>
      </c>
      <c r="B122" s="2" t="s">
        <v>24</v>
      </c>
      <c r="C122">
        <v>2020</v>
      </c>
      <c r="D122" s="2">
        <v>1</v>
      </c>
      <c r="E122" s="2" t="s">
        <v>45</v>
      </c>
      <c r="F122" s="2" t="s">
        <v>25</v>
      </c>
      <c r="G122" s="2">
        <v>218</v>
      </c>
      <c r="H122" s="26">
        <v>128</v>
      </c>
      <c r="I122" s="2">
        <v>4.75</v>
      </c>
      <c r="J122" s="2">
        <v>30</v>
      </c>
      <c r="K122" s="2">
        <v>0</v>
      </c>
      <c r="L122" s="2">
        <v>2</v>
      </c>
      <c r="M122" s="2">
        <v>1</v>
      </c>
      <c r="N122" s="2">
        <v>17</v>
      </c>
      <c r="O122" s="2" t="s">
        <v>33</v>
      </c>
      <c r="P122" s="2">
        <v>3</v>
      </c>
      <c r="Q122" s="2">
        <v>12</v>
      </c>
      <c r="R122" s="2">
        <v>42</v>
      </c>
      <c r="S122">
        <f t="shared" si="1"/>
        <v>15</v>
      </c>
    </row>
    <row r="123" spans="1:19" ht="15.6" customHeight="1" x14ac:dyDescent="0.2">
      <c r="A123" s="3">
        <v>44105</v>
      </c>
      <c r="B123" s="1" t="s">
        <v>24</v>
      </c>
      <c r="C123">
        <v>2020</v>
      </c>
      <c r="D123" s="2">
        <v>1</v>
      </c>
      <c r="E123" s="2" t="s">
        <v>45</v>
      </c>
      <c r="F123" s="2" t="s">
        <v>25</v>
      </c>
      <c r="G123" s="2">
        <v>218</v>
      </c>
      <c r="H123" s="26">
        <v>129</v>
      </c>
      <c r="I123" s="2">
        <v>4.75</v>
      </c>
      <c r="J123" s="2">
        <v>30</v>
      </c>
      <c r="K123" s="2">
        <v>0</v>
      </c>
      <c r="L123" s="2">
        <v>2</v>
      </c>
      <c r="M123" s="2">
        <v>1</v>
      </c>
      <c r="N123" s="2">
        <v>17</v>
      </c>
      <c r="O123" s="2" t="s">
        <v>33</v>
      </c>
      <c r="P123" s="2">
        <v>3</v>
      </c>
      <c r="Q123" s="2">
        <v>6</v>
      </c>
      <c r="R123" s="2">
        <v>46</v>
      </c>
      <c r="S123">
        <f t="shared" si="1"/>
        <v>9</v>
      </c>
    </row>
    <row r="124" spans="1:19" ht="15.6" customHeight="1" x14ac:dyDescent="0.2">
      <c r="A124" s="3">
        <v>44105</v>
      </c>
      <c r="B124" s="2" t="s">
        <v>24</v>
      </c>
      <c r="C124">
        <v>2020</v>
      </c>
      <c r="D124" s="2">
        <v>1</v>
      </c>
      <c r="E124" s="2" t="s">
        <v>45</v>
      </c>
      <c r="F124" s="2" t="s">
        <v>25</v>
      </c>
      <c r="G124" s="2">
        <v>218</v>
      </c>
      <c r="H124" s="26">
        <v>130</v>
      </c>
      <c r="I124" s="2">
        <v>4.75</v>
      </c>
      <c r="J124" s="2">
        <v>30</v>
      </c>
      <c r="K124" s="2">
        <v>0</v>
      </c>
      <c r="L124" s="2">
        <v>2</v>
      </c>
      <c r="M124" s="2">
        <v>1</v>
      </c>
      <c r="N124" s="2">
        <v>17</v>
      </c>
      <c r="O124" s="2" t="s">
        <v>33</v>
      </c>
      <c r="P124" s="2">
        <v>0</v>
      </c>
      <c r="Q124" s="2">
        <v>1</v>
      </c>
      <c r="R124" s="2">
        <v>21</v>
      </c>
      <c r="S124">
        <f t="shared" si="1"/>
        <v>1</v>
      </c>
    </row>
    <row r="125" spans="1:19" ht="15.6" customHeight="1" x14ac:dyDescent="0.2">
      <c r="A125" s="3">
        <v>44105</v>
      </c>
      <c r="B125" s="2" t="s">
        <v>24</v>
      </c>
      <c r="C125">
        <v>2020</v>
      </c>
      <c r="D125" s="2">
        <v>1</v>
      </c>
      <c r="E125" s="2" t="s">
        <v>45</v>
      </c>
      <c r="F125" s="2" t="s">
        <v>25</v>
      </c>
      <c r="G125" s="2">
        <v>218</v>
      </c>
      <c r="H125" s="26">
        <v>131</v>
      </c>
      <c r="I125" s="2">
        <v>4.75</v>
      </c>
      <c r="J125" s="2">
        <v>30</v>
      </c>
      <c r="K125" s="2">
        <v>0</v>
      </c>
      <c r="L125" s="2">
        <v>2</v>
      </c>
      <c r="M125" s="2">
        <v>1</v>
      </c>
      <c r="N125" s="2">
        <v>17</v>
      </c>
      <c r="O125" s="2" t="s">
        <v>33</v>
      </c>
      <c r="P125" s="2">
        <v>8</v>
      </c>
      <c r="Q125" s="2">
        <v>7</v>
      </c>
      <c r="R125" s="2">
        <v>34</v>
      </c>
      <c r="S125">
        <f t="shared" si="1"/>
        <v>15</v>
      </c>
    </row>
    <row r="126" spans="1:19" ht="15.6" customHeight="1" x14ac:dyDescent="0.2">
      <c r="A126" s="3">
        <v>44105</v>
      </c>
      <c r="B126" s="2" t="s">
        <v>24</v>
      </c>
      <c r="C126">
        <v>2020</v>
      </c>
      <c r="D126" s="2">
        <v>1</v>
      </c>
      <c r="E126" s="2" t="s">
        <v>45</v>
      </c>
      <c r="F126" s="2" t="s">
        <v>25</v>
      </c>
      <c r="G126" s="2">
        <v>218</v>
      </c>
      <c r="H126" s="26">
        <v>132</v>
      </c>
      <c r="I126" s="2">
        <v>4.75</v>
      </c>
      <c r="J126" s="2">
        <v>30</v>
      </c>
      <c r="K126" s="2">
        <v>0</v>
      </c>
      <c r="L126" s="2">
        <v>2</v>
      </c>
      <c r="M126" s="2">
        <v>1</v>
      </c>
      <c r="N126" s="2">
        <v>17</v>
      </c>
      <c r="O126" s="2" t="s">
        <v>33</v>
      </c>
      <c r="P126" s="2">
        <v>2</v>
      </c>
      <c r="Q126" s="2">
        <v>6</v>
      </c>
      <c r="R126" s="2">
        <v>37</v>
      </c>
      <c r="S126">
        <f t="shared" si="1"/>
        <v>8</v>
      </c>
    </row>
    <row r="127" spans="1:19" ht="15.6" customHeight="1" x14ac:dyDescent="0.2">
      <c r="A127" s="3">
        <v>44105</v>
      </c>
      <c r="B127" s="2" t="s">
        <v>24</v>
      </c>
      <c r="C127">
        <v>2020</v>
      </c>
      <c r="D127" s="2">
        <v>1</v>
      </c>
      <c r="E127" s="2" t="s">
        <v>45</v>
      </c>
      <c r="F127" s="2" t="s">
        <v>25</v>
      </c>
      <c r="G127" s="2">
        <v>218</v>
      </c>
      <c r="H127" s="26">
        <v>133</v>
      </c>
      <c r="I127" s="2">
        <v>4.75</v>
      </c>
      <c r="J127" s="2">
        <v>30</v>
      </c>
      <c r="K127" s="2">
        <v>0</v>
      </c>
      <c r="L127" s="2">
        <v>2</v>
      </c>
      <c r="M127" s="2">
        <v>1</v>
      </c>
      <c r="N127" s="2">
        <v>17</v>
      </c>
      <c r="O127" s="2" t="s">
        <v>33</v>
      </c>
      <c r="P127" s="2">
        <v>2</v>
      </c>
      <c r="Q127" s="2">
        <v>3</v>
      </c>
      <c r="R127" s="2">
        <v>17</v>
      </c>
      <c r="S127">
        <f t="shared" si="1"/>
        <v>5</v>
      </c>
    </row>
    <row r="128" spans="1:19" ht="15.6" customHeight="1" x14ac:dyDescent="0.2">
      <c r="A128" s="3">
        <v>44105</v>
      </c>
      <c r="B128" s="2" t="s">
        <v>24</v>
      </c>
      <c r="C128">
        <v>2020</v>
      </c>
      <c r="D128" s="2">
        <v>1</v>
      </c>
      <c r="E128" s="2" t="s">
        <v>45</v>
      </c>
      <c r="F128" s="2" t="s">
        <v>25</v>
      </c>
      <c r="G128" s="2">
        <v>218</v>
      </c>
      <c r="H128" s="26">
        <v>134</v>
      </c>
      <c r="I128" s="2">
        <v>4.75</v>
      </c>
      <c r="J128" s="2">
        <v>30</v>
      </c>
      <c r="K128" s="2">
        <v>0</v>
      </c>
      <c r="L128" s="2">
        <v>2</v>
      </c>
      <c r="M128" s="2">
        <v>1</v>
      </c>
      <c r="N128" s="2">
        <v>17</v>
      </c>
      <c r="O128" s="2" t="s">
        <v>33</v>
      </c>
      <c r="P128" s="2">
        <v>4</v>
      </c>
      <c r="Q128" s="2">
        <v>30</v>
      </c>
      <c r="R128" s="2">
        <v>61</v>
      </c>
      <c r="S128">
        <f t="shared" si="1"/>
        <v>34</v>
      </c>
    </row>
    <row r="129" spans="1:20" ht="15.6" customHeight="1" x14ac:dyDescent="0.2">
      <c r="A129" s="3">
        <v>44105</v>
      </c>
      <c r="B129" s="2" t="s">
        <v>24</v>
      </c>
      <c r="C129">
        <v>2020</v>
      </c>
      <c r="D129" s="2">
        <v>1</v>
      </c>
      <c r="E129" s="2" t="s">
        <v>45</v>
      </c>
      <c r="F129" s="2" t="s">
        <v>25</v>
      </c>
      <c r="G129" s="2">
        <v>218</v>
      </c>
      <c r="H129" s="26">
        <v>135</v>
      </c>
      <c r="I129" s="2">
        <v>4.75</v>
      </c>
      <c r="J129" s="2">
        <v>30</v>
      </c>
      <c r="K129" s="2">
        <v>0</v>
      </c>
      <c r="L129" s="2">
        <v>2</v>
      </c>
      <c r="M129" s="2">
        <v>1</v>
      </c>
      <c r="N129" s="2">
        <v>17</v>
      </c>
      <c r="O129" s="2" t="s">
        <v>33</v>
      </c>
      <c r="P129" s="2">
        <v>2</v>
      </c>
      <c r="Q129" s="2">
        <v>13</v>
      </c>
      <c r="R129" s="2">
        <v>43</v>
      </c>
      <c r="S129">
        <f t="shared" si="1"/>
        <v>15</v>
      </c>
    </row>
    <row r="130" spans="1:20" ht="15.6" customHeight="1" x14ac:dyDescent="0.2">
      <c r="A130" s="3">
        <v>44105</v>
      </c>
      <c r="B130" s="2" t="s">
        <v>24</v>
      </c>
      <c r="C130">
        <v>2020</v>
      </c>
      <c r="D130" s="2">
        <v>1</v>
      </c>
      <c r="E130" s="2" t="s">
        <v>45</v>
      </c>
      <c r="F130" s="2" t="s">
        <v>25</v>
      </c>
      <c r="G130" s="2">
        <v>218</v>
      </c>
      <c r="H130" s="26">
        <v>136</v>
      </c>
      <c r="I130" s="2">
        <v>4.75</v>
      </c>
      <c r="J130" s="2">
        <v>30</v>
      </c>
      <c r="K130" s="2">
        <v>0</v>
      </c>
      <c r="L130" s="2">
        <v>2</v>
      </c>
      <c r="M130" s="2">
        <v>1</v>
      </c>
      <c r="N130" s="2">
        <v>17</v>
      </c>
      <c r="O130" s="2" t="s">
        <v>33</v>
      </c>
      <c r="P130" s="2">
        <v>1</v>
      </c>
      <c r="Q130" s="2">
        <v>16</v>
      </c>
      <c r="R130" s="2">
        <v>46</v>
      </c>
      <c r="S130">
        <f t="shared" ref="S130:S193" si="2">P130+Q130</f>
        <v>17</v>
      </c>
    </row>
    <row r="131" spans="1:20" ht="15.6" customHeight="1" x14ac:dyDescent="0.2">
      <c r="A131" s="3">
        <v>44105</v>
      </c>
      <c r="B131" s="2" t="s">
        <v>24</v>
      </c>
      <c r="C131">
        <v>2020</v>
      </c>
      <c r="D131" s="2">
        <v>1</v>
      </c>
      <c r="E131" s="2" t="s">
        <v>45</v>
      </c>
      <c r="F131" s="2" t="s">
        <v>25</v>
      </c>
      <c r="G131" s="2">
        <v>218</v>
      </c>
      <c r="H131" s="26">
        <v>137</v>
      </c>
      <c r="I131" s="2">
        <v>4.75</v>
      </c>
      <c r="J131" s="2">
        <v>30</v>
      </c>
      <c r="K131" s="2">
        <v>0</v>
      </c>
      <c r="L131" s="2">
        <v>2</v>
      </c>
      <c r="M131" s="2">
        <v>1</v>
      </c>
      <c r="N131" s="2">
        <v>17</v>
      </c>
      <c r="O131" s="2" t="s">
        <v>33</v>
      </c>
      <c r="P131" s="2">
        <v>0</v>
      </c>
      <c r="Q131" s="2">
        <v>3</v>
      </c>
      <c r="R131" s="2">
        <v>23.5</v>
      </c>
      <c r="S131">
        <f t="shared" si="2"/>
        <v>3</v>
      </c>
    </row>
    <row r="132" spans="1:20" ht="15.6" customHeight="1" x14ac:dyDescent="0.2">
      <c r="A132" s="3">
        <v>44105</v>
      </c>
      <c r="B132" s="2" t="s">
        <v>24</v>
      </c>
      <c r="C132">
        <v>2020</v>
      </c>
      <c r="D132" s="2">
        <v>1</v>
      </c>
      <c r="E132" s="2" t="s">
        <v>45</v>
      </c>
      <c r="F132" s="2" t="s">
        <v>25</v>
      </c>
      <c r="G132" s="2">
        <v>219</v>
      </c>
      <c r="H132" s="26">
        <v>138</v>
      </c>
      <c r="I132" s="2">
        <v>5.375</v>
      </c>
      <c r="J132" s="2">
        <v>40</v>
      </c>
      <c r="K132" s="2">
        <v>10</v>
      </c>
      <c r="L132" s="2">
        <v>3</v>
      </c>
      <c r="M132" s="2">
        <v>0.5</v>
      </c>
      <c r="N132" s="2">
        <v>16.399999999999999</v>
      </c>
      <c r="O132" s="2" t="s">
        <v>33</v>
      </c>
      <c r="P132" s="2">
        <v>3</v>
      </c>
      <c r="Q132" s="1">
        <v>13</v>
      </c>
      <c r="R132" s="1">
        <v>43</v>
      </c>
      <c r="S132">
        <f t="shared" si="2"/>
        <v>16</v>
      </c>
    </row>
    <row r="133" spans="1:20" ht="15.6" customHeight="1" x14ac:dyDescent="0.2">
      <c r="A133" s="3">
        <v>44105</v>
      </c>
      <c r="B133" s="2" t="s">
        <v>24</v>
      </c>
      <c r="C133">
        <v>2020</v>
      </c>
      <c r="D133" s="2">
        <v>1</v>
      </c>
      <c r="E133" s="2" t="s">
        <v>45</v>
      </c>
      <c r="F133" s="2" t="s">
        <v>25</v>
      </c>
      <c r="G133" s="2">
        <v>219</v>
      </c>
      <c r="H133" s="26">
        <v>139</v>
      </c>
      <c r="I133" s="2">
        <v>5.375</v>
      </c>
      <c r="J133" s="2">
        <v>40</v>
      </c>
      <c r="K133" s="2">
        <v>10</v>
      </c>
      <c r="L133" s="2">
        <v>3</v>
      </c>
      <c r="M133" s="2">
        <v>0.5</v>
      </c>
      <c r="N133" s="2">
        <v>16.399999999999999</v>
      </c>
      <c r="O133" s="2" t="s">
        <v>33</v>
      </c>
      <c r="P133" s="2">
        <v>6</v>
      </c>
      <c r="Q133" s="2">
        <v>10</v>
      </c>
      <c r="R133" s="2">
        <v>50.6</v>
      </c>
      <c r="S133">
        <f t="shared" si="2"/>
        <v>16</v>
      </c>
    </row>
    <row r="134" spans="1:20" ht="15.6" customHeight="1" x14ac:dyDescent="0.2">
      <c r="A134" s="3">
        <v>44105</v>
      </c>
      <c r="B134" s="2" t="s">
        <v>24</v>
      </c>
      <c r="C134">
        <v>2020</v>
      </c>
      <c r="D134" s="2">
        <v>1</v>
      </c>
      <c r="E134" s="2" t="s">
        <v>45</v>
      </c>
      <c r="F134" s="2" t="s">
        <v>25</v>
      </c>
      <c r="G134" s="2">
        <v>219</v>
      </c>
      <c r="H134" s="26">
        <v>140</v>
      </c>
      <c r="I134" s="2">
        <v>5.375</v>
      </c>
      <c r="J134" s="2">
        <v>40</v>
      </c>
      <c r="K134" s="2">
        <v>10</v>
      </c>
      <c r="L134" s="2">
        <v>3</v>
      </c>
      <c r="M134" s="2">
        <v>0.5</v>
      </c>
      <c r="N134" s="2">
        <v>16.399999999999999</v>
      </c>
      <c r="O134" s="2" t="s">
        <v>33</v>
      </c>
      <c r="P134" s="2">
        <v>1</v>
      </c>
      <c r="Q134" s="2">
        <v>5</v>
      </c>
      <c r="R134" s="2">
        <v>36</v>
      </c>
      <c r="S134">
        <f t="shared" si="2"/>
        <v>6</v>
      </c>
    </row>
    <row r="135" spans="1:20" ht="15.6" customHeight="1" x14ac:dyDescent="0.2">
      <c r="A135" s="3">
        <v>44105</v>
      </c>
      <c r="B135" s="2" t="s">
        <v>24</v>
      </c>
      <c r="C135">
        <v>2020</v>
      </c>
      <c r="D135" s="2">
        <v>1</v>
      </c>
      <c r="E135" s="2" t="s">
        <v>45</v>
      </c>
      <c r="F135" s="2" t="s">
        <v>25</v>
      </c>
      <c r="G135" s="2">
        <v>219</v>
      </c>
      <c r="H135" s="26">
        <v>141</v>
      </c>
      <c r="I135" s="2">
        <v>5.375</v>
      </c>
      <c r="J135" s="2">
        <v>40</v>
      </c>
      <c r="K135" s="2">
        <v>10</v>
      </c>
      <c r="L135" s="2">
        <v>3</v>
      </c>
      <c r="M135" s="2">
        <v>0.5</v>
      </c>
      <c r="N135" s="2">
        <v>16.399999999999999</v>
      </c>
      <c r="O135" s="2" t="s">
        <v>33</v>
      </c>
      <c r="P135" s="2">
        <v>3</v>
      </c>
      <c r="Q135" s="2">
        <v>5</v>
      </c>
      <c r="R135" s="2">
        <v>40</v>
      </c>
      <c r="S135">
        <f t="shared" si="2"/>
        <v>8</v>
      </c>
    </row>
    <row r="136" spans="1:20" ht="15.6" customHeight="1" x14ac:dyDescent="0.2">
      <c r="A136" s="3">
        <v>44105</v>
      </c>
      <c r="B136" s="2" t="s">
        <v>24</v>
      </c>
      <c r="C136">
        <v>2020</v>
      </c>
      <c r="D136" s="2">
        <v>1</v>
      </c>
      <c r="E136" s="2" t="s">
        <v>45</v>
      </c>
      <c r="F136" s="2" t="s">
        <v>25</v>
      </c>
      <c r="G136" s="2">
        <v>219</v>
      </c>
      <c r="H136" s="26">
        <v>142</v>
      </c>
      <c r="I136" s="2">
        <v>5.375</v>
      </c>
      <c r="J136" s="2">
        <v>40</v>
      </c>
      <c r="K136" s="2">
        <v>10</v>
      </c>
      <c r="L136" s="2">
        <v>3</v>
      </c>
      <c r="M136" s="2">
        <v>0.5</v>
      </c>
      <c r="N136" s="2">
        <v>16.399999999999999</v>
      </c>
      <c r="O136" s="2" t="s">
        <v>33</v>
      </c>
      <c r="P136" s="2">
        <v>1</v>
      </c>
      <c r="Q136" s="2">
        <v>1</v>
      </c>
      <c r="R136" s="2">
        <v>33</v>
      </c>
      <c r="S136">
        <f t="shared" si="2"/>
        <v>2</v>
      </c>
      <c r="T136" s="2" t="s">
        <v>26</v>
      </c>
    </row>
    <row r="137" spans="1:20" ht="15.6" customHeight="1" x14ac:dyDescent="0.2">
      <c r="A137" s="3">
        <v>44105</v>
      </c>
      <c r="B137" s="2" t="s">
        <v>24</v>
      </c>
      <c r="C137">
        <v>2020</v>
      </c>
      <c r="D137" s="2">
        <v>1</v>
      </c>
      <c r="E137" s="2" t="s">
        <v>45</v>
      </c>
      <c r="F137" s="2" t="s">
        <v>25</v>
      </c>
      <c r="G137" s="2">
        <v>219</v>
      </c>
      <c r="H137" s="26">
        <v>143</v>
      </c>
      <c r="I137" s="2">
        <v>5.375</v>
      </c>
      <c r="J137" s="2">
        <v>40</v>
      </c>
      <c r="K137" s="2">
        <v>10</v>
      </c>
      <c r="L137" s="2">
        <v>3</v>
      </c>
      <c r="M137" s="2">
        <v>0.5</v>
      </c>
      <c r="N137" s="2">
        <v>16.399999999999999</v>
      </c>
      <c r="O137" s="2" t="s">
        <v>33</v>
      </c>
      <c r="P137" s="2">
        <v>1</v>
      </c>
      <c r="Q137" s="2">
        <v>2</v>
      </c>
      <c r="R137" s="2">
        <v>33</v>
      </c>
      <c r="S137">
        <f t="shared" si="2"/>
        <v>3</v>
      </c>
    </row>
    <row r="138" spans="1:20" ht="15.6" customHeight="1" x14ac:dyDescent="0.2">
      <c r="A138" s="3">
        <v>44105</v>
      </c>
      <c r="B138" s="2" t="s">
        <v>24</v>
      </c>
      <c r="C138">
        <v>2020</v>
      </c>
      <c r="D138" s="2">
        <v>1</v>
      </c>
      <c r="E138" s="2" t="s">
        <v>45</v>
      </c>
      <c r="F138" s="2" t="s">
        <v>25</v>
      </c>
      <c r="G138" s="2">
        <v>219</v>
      </c>
      <c r="H138" s="26">
        <v>144</v>
      </c>
      <c r="I138" s="2">
        <v>5.375</v>
      </c>
      <c r="J138" s="2">
        <v>40</v>
      </c>
      <c r="K138" s="2">
        <v>10</v>
      </c>
      <c r="L138" s="2">
        <v>3</v>
      </c>
      <c r="M138" s="2">
        <v>0.5</v>
      </c>
      <c r="N138" s="2">
        <v>16.399999999999999</v>
      </c>
      <c r="O138" s="2" t="s">
        <v>33</v>
      </c>
      <c r="P138" s="2">
        <v>4</v>
      </c>
      <c r="Q138" s="2">
        <v>6</v>
      </c>
      <c r="R138" s="2">
        <v>38</v>
      </c>
      <c r="S138">
        <f t="shared" si="2"/>
        <v>10</v>
      </c>
    </row>
    <row r="139" spans="1:20" ht="15.6" customHeight="1" x14ac:dyDescent="0.2">
      <c r="A139" s="3">
        <v>44105</v>
      </c>
      <c r="B139" s="2" t="s">
        <v>24</v>
      </c>
      <c r="C139">
        <v>2020</v>
      </c>
      <c r="D139" s="2">
        <v>1</v>
      </c>
      <c r="E139" s="2" t="s">
        <v>45</v>
      </c>
      <c r="F139" s="2" t="s">
        <v>25</v>
      </c>
      <c r="G139" s="2">
        <v>219</v>
      </c>
      <c r="H139" s="26">
        <v>145</v>
      </c>
      <c r="I139" s="2">
        <v>5.375</v>
      </c>
      <c r="J139" s="2">
        <v>40</v>
      </c>
      <c r="K139" s="2">
        <v>10</v>
      </c>
      <c r="L139" s="2">
        <v>3</v>
      </c>
      <c r="M139" s="2">
        <v>0.5</v>
      </c>
      <c r="N139" s="2">
        <v>16.399999999999999</v>
      </c>
      <c r="O139" s="2" t="s">
        <v>33</v>
      </c>
      <c r="P139" s="2">
        <v>3</v>
      </c>
      <c r="Q139" s="2">
        <v>13</v>
      </c>
      <c r="R139" s="2">
        <v>43</v>
      </c>
      <c r="S139">
        <f t="shared" si="2"/>
        <v>16</v>
      </c>
    </row>
    <row r="140" spans="1:20" ht="15.6" customHeight="1" x14ac:dyDescent="0.2">
      <c r="A140" s="3">
        <v>44105</v>
      </c>
      <c r="B140" s="2" t="s">
        <v>24</v>
      </c>
      <c r="C140">
        <v>2020</v>
      </c>
      <c r="D140" s="2">
        <v>1</v>
      </c>
      <c r="E140" s="2" t="s">
        <v>45</v>
      </c>
      <c r="F140" s="2" t="s">
        <v>25</v>
      </c>
      <c r="G140" s="2">
        <v>219</v>
      </c>
      <c r="H140" s="26">
        <v>146</v>
      </c>
      <c r="I140" s="2">
        <v>5.375</v>
      </c>
      <c r="J140" s="2">
        <v>40</v>
      </c>
      <c r="K140" s="2">
        <v>10</v>
      </c>
      <c r="L140" s="2">
        <v>3</v>
      </c>
      <c r="M140" s="2">
        <v>0.5</v>
      </c>
      <c r="N140" s="2">
        <v>16.399999999999999</v>
      </c>
      <c r="O140" s="2" t="s">
        <v>33</v>
      </c>
      <c r="P140" s="2">
        <v>6</v>
      </c>
      <c r="Q140" s="2">
        <v>29</v>
      </c>
      <c r="R140" s="2">
        <v>71</v>
      </c>
      <c r="S140">
        <f t="shared" si="2"/>
        <v>35</v>
      </c>
    </row>
    <row r="141" spans="1:20" ht="15.6" customHeight="1" x14ac:dyDescent="0.2">
      <c r="A141" s="3">
        <v>44105</v>
      </c>
      <c r="B141" s="2" t="s">
        <v>24</v>
      </c>
      <c r="C141">
        <v>2020</v>
      </c>
      <c r="D141" s="2">
        <v>1</v>
      </c>
      <c r="E141" s="2" t="s">
        <v>45</v>
      </c>
      <c r="F141" s="2" t="s">
        <v>25</v>
      </c>
      <c r="G141" s="2">
        <v>219</v>
      </c>
      <c r="H141" s="26">
        <v>147</v>
      </c>
      <c r="I141" s="2">
        <v>5.375</v>
      </c>
      <c r="J141" s="2">
        <v>40</v>
      </c>
      <c r="K141" s="2">
        <v>10</v>
      </c>
      <c r="L141" s="2">
        <v>3</v>
      </c>
      <c r="M141" s="2">
        <v>0.5</v>
      </c>
      <c r="N141" s="2">
        <v>16.399999999999999</v>
      </c>
      <c r="O141" s="2" t="s">
        <v>33</v>
      </c>
      <c r="P141" s="2">
        <v>3</v>
      </c>
      <c r="Q141" s="2">
        <v>11</v>
      </c>
      <c r="R141" s="2">
        <v>45</v>
      </c>
      <c r="S141">
        <f t="shared" si="2"/>
        <v>14</v>
      </c>
    </row>
    <row r="142" spans="1:20" ht="15.6" customHeight="1" x14ac:dyDescent="0.2">
      <c r="A142" s="3">
        <v>44105</v>
      </c>
      <c r="B142" s="2" t="s">
        <v>24</v>
      </c>
      <c r="C142">
        <v>2020</v>
      </c>
      <c r="D142" s="2">
        <v>1</v>
      </c>
      <c r="E142" s="2" t="s">
        <v>45</v>
      </c>
      <c r="F142" s="2" t="s">
        <v>25</v>
      </c>
      <c r="G142" s="2">
        <v>220</v>
      </c>
      <c r="H142" s="26">
        <v>148</v>
      </c>
      <c r="I142" s="2">
        <v>9.125</v>
      </c>
      <c r="J142" s="2">
        <v>50</v>
      </c>
      <c r="K142" s="2">
        <v>30</v>
      </c>
      <c r="L142" s="2">
        <v>2</v>
      </c>
      <c r="M142" s="2">
        <v>2</v>
      </c>
      <c r="N142" s="2">
        <v>17.2</v>
      </c>
      <c r="O142" s="2" t="s">
        <v>33</v>
      </c>
      <c r="P142" s="2">
        <v>5</v>
      </c>
      <c r="Q142" s="2">
        <v>29</v>
      </c>
      <c r="R142" s="2">
        <v>53</v>
      </c>
      <c r="S142">
        <f t="shared" si="2"/>
        <v>34</v>
      </c>
    </row>
    <row r="143" spans="1:20" ht="15.6" customHeight="1" x14ac:dyDescent="0.2">
      <c r="A143" s="3">
        <v>44105</v>
      </c>
      <c r="B143" s="2" t="s">
        <v>24</v>
      </c>
      <c r="C143">
        <v>2020</v>
      </c>
      <c r="D143" s="2">
        <v>1</v>
      </c>
      <c r="E143" s="2" t="s">
        <v>45</v>
      </c>
      <c r="F143" s="2" t="s">
        <v>25</v>
      </c>
      <c r="G143" s="2">
        <v>220</v>
      </c>
      <c r="H143" s="26">
        <v>149</v>
      </c>
      <c r="I143" s="2">
        <v>9.125</v>
      </c>
      <c r="J143" s="2">
        <v>50</v>
      </c>
      <c r="K143" s="2">
        <v>30</v>
      </c>
      <c r="L143" s="2">
        <v>2</v>
      </c>
      <c r="M143" s="2">
        <v>2</v>
      </c>
      <c r="N143" s="2">
        <v>17.2</v>
      </c>
      <c r="O143" s="2" t="s">
        <v>33</v>
      </c>
      <c r="P143" s="2">
        <v>3</v>
      </c>
      <c r="Q143" s="2">
        <v>5</v>
      </c>
      <c r="R143" s="2">
        <v>44</v>
      </c>
      <c r="S143">
        <f t="shared" si="2"/>
        <v>8</v>
      </c>
    </row>
    <row r="144" spans="1:20" ht="15.6" customHeight="1" x14ac:dyDescent="0.2">
      <c r="A144" s="3">
        <v>44105</v>
      </c>
      <c r="B144" s="2" t="s">
        <v>24</v>
      </c>
      <c r="C144">
        <v>2020</v>
      </c>
      <c r="D144" s="2">
        <v>1</v>
      </c>
      <c r="E144" s="2" t="s">
        <v>45</v>
      </c>
      <c r="F144" s="2" t="s">
        <v>25</v>
      </c>
      <c r="G144" s="2">
        <v>220</v>
      </c>
      <c r="H144" s="26">
        <v>150</v>
      </c>
      <c r="I144" s="2">
        <v>9.125</v>
      </c>
      <c r="J144" s="2">
        <v>50</v>
      </c>
      <c r="K144" s="2">
        <v>30</v>
      </c>
      <c r="L144" s="2">
        <v>2</v>
      </c>
      <c r="M144" s="2">
        <v>2</v>
      </c>
      <c r="N144" s="2">
        <v>17.2</v>
      </c>
      <c r="O144" s="2" t="s">
        <v>33</v>
      </c>
      <c r="P144" s="2">
        <v>2</v>
      </c>
      <c r="Q144" s="2">
        <v>5</v>
      </c>
      <c r="R144" s="2">
        <v>41</v>
      </c>
      <c r="S144">
        <f t="shared" si="2"/>
        <v>7</v>
      </c>
    </row>
    <row r="145" spans="1:19" ht="15.6" customHeight="1" x14ac:dyDescent="0.2">
      <c r="A145" s="3">
        <v>44105</v>
      </c>
      <c r="B145" s="2" t="s">
        <v>24</v>
      </c>
      <c r="C145">
        <v>2020</v>
      </c>
      <c r="D145" s="2">
        <v>1</v>
      </c>
      <c r="E145" s="2" t="s">
        <v>45</v>
      </c>
      <c r="F145" s="2" t="s">
        <v>25</v>
      </c>
      <c r="G145" s="2">
        <v>220</v>
      </c>
      <c r="H145" s="26">
        <v>151</v>
      </c>
      <c r="I145" s="2">
        <v>9.125</v>
      </c>
      <c r="J145" s="2">
        <v>50</v>
      </c>
      <c r="K145" s="2">
        <v>30</v>
      </c>
      <c r="L145" s="2">
        <v>2</v>
      </c>
      <c r="M145" s="2">
        <v>2</v>
      </c>
      <c r="N145" s="2">
        <v>17.2</v>
      </c>
      <c r="O145" s="2" t="s">
        <v>33</v>
      </c>
      <c r="P145" s="2">
        <v>8</v>
      </c>
      <c r="Q145" s="2">
        <v>23</v>
      </c>
      <c r="R145" s="2">
        <v>60</v>
      </c>
      <c r="S145">
        <f t="shared" si="2"/>
        <v>31</v>
      </c>
    </row>
    <row r="146" spans="1:19" ht="15.6" customHeight="1" x14ac:dyDescent="0.2">
      <c r="A146" s="3">
        <v>44105</v>
      </c>
      <c r="B146" s="2" t="s">
        <v>24</v>
      </c>
      <c r="C146">
        <v>2020</v>
      </c>
      <c r="D146" s="2">
        <v>1</v>
      </c>
      <c r="E146" s="2" t="s">
        <v>45</v>
      </c>
      <c r="F146" s="2" t="s">
        <v>25</v>
      </c>
      <c r="G146" s="2">
        <v>220</v>
      </c>
      <c r="H146" s="26">
        <v>152</v>
      </c>
      <c r="I146" s="2">
        <v>9.125</v>
      </c>
      <c r="J146" s="2">
        <v>50</v>
      </c>
      <c r="K146" s="2">
        <v>30</v>
      </c>
      <c r="L146" s="2">
        <v>2</v>
      </c>
      <c r="M146" s="2">
        <v>2</v>
      </c>
      <c r="N146" s="2">
        <v>17.2</v>
      </c>
      <c r="O146" s="2" t="s">
        <v>33</v>
      </c>
      <c r="P146" s="2">
        <v>2</v>
      </c>
      <c r="Q146" s="2">
        <v>7</v>
      </c>
      <c r="R146" s="2">
        <v>52</v>
      </c>
      <c r="S146">
        <f t="shared" si="2"/>
        <v>9</v>
      </c>
    </row>
    <row r="147" spans="1:19" ht="15.6" customHeight="1" x14ac:dyDescent="0.2">
      <c r="A147" s="4">
        <v>44105</v>
      </c>
      <c r="B147" s="2" t="s">
        <v>24</v>
      </c>
      <c r="C147">
        <v>2020</v>
      </c>
      <c r="D147" s="2">
        <v>1</v>
      </c>
      <c r="E147" s="2" t="s">
        <v>45</v>
      </c>
      <c r="F147" s="2" t="s">
        <v>25</v>
      </c>
      <c r="G147" s="2">
        <v>220</v>
      </c>
      <c r="H147" s="26">
        <v>153</v>
      </c>
      <c r="I147" s="2">
        <v>9.125</v>
      </c>
      <c r="J147" s="2">
        <v>50</v>
      </c>
      <c r="K147" s="2">
        <v>30</v>
      </c>
      <c r="L147" s="2">
        <v>2</v>
      </c>
      <c r="M147" s="2">
        <v>2</v>
      </c>
      <c r="N147" s="2">
        <v>17.2</v>
      </c>
      <c r="O147" s="2" t="s">
        <v>33</v>
      </c>
      <c r="P147" s="2">
        <v>4</v>
      </c>
      <c r="Q147" s="2">
        <v>9</v>
      </c>
      <c r="R147" s="2">
        <v>46</v>
      </c>
      <c r="S147">
        <f t="shared" si="2"/>
        <v>13</v>
      </c>
    </row>
    <row r="148" spans="1:19" ht="15.6" customHeight="1" x14ac:dyDescent="0.2">
      <c r="A148" s="3">
        <v>44105</v>
      </c>
      <c r="B148" s="2" t="s">
        <v>24</v>
      </c>
      <c r="C148">
        <v>2020</v>
      </c>
      <c r="D148" s="2">
        <v>1</v>
      </c>
      <c r="E148" s="2" t="s">
        <v>45</v>
      </c>
      <c r="F148" s="2" t="s">
        <v>25</v>
      </c>
      <c r="G148" s="2">
        <v>220</v>
      </c>
      <c r="H148" s="26">
        <v>154</v>
      </c>
      <c r="I148" s="2">
        <v>9.125</v>
      </c>
      <c r="J148" s="2">
        <v>50</v>
      </c>
      <c r="K148" s="2">
        <v>30</v>
      </c>
      <c r="L148" s="2">
        <v>2</v>
      </c>
      <c r="M148" s="2">
        <v>2</v>
      </c>
      <c r="N148" s="2">
        <v>17.2</v>
      </c>
      <c r="O148" s="2" t="s">
        <v>33</v>
      </c>
      <c r="P148" s="2">
        <v>2</v>
      </c>
      <c r="Q148" s="2">
        <v>5</v>
      </c>
      <c r="R148" s="2">
        <v>38</v>
      </c>
      <c r="S148">
        <f t="shared" si="2"/>
        <v>7</v>
      </c>
    </row>
    <row r="149" spans="1:19" ht="15.6" customHeight="1" x14ac:dyDescent="0.2">
      <c r="A149" s="3">
        <v>44105</v>
      </c>
      <c r="B149" s="2" t="s">
        <v>24</v>
      </c>
      <c r="C149">
        <v>2020</v>
      </c>
      <c r="D149" s="2">
        <v>1</v>
      </c>
      <c r="E149" s="2" t="s">
        <v>45</v>
      </c>
      <c r="F149" s="2" t="s">
        <v>25</v>
      </c>
      <c r="G149" s="2">
        <v>220</v>
      </c>
      <c r="H149" s="26">
        <v>155</v>
      </c>
      <c r="I149" s="2">
        <v>9.125</v>
      </c>
      <c r="J149" s="2">
        <v>50</v>
      </c>
      <c r="K149" s="2">
        <v>30</v>
      </c>
      <c r="L149" s="2">
        <v>2</v>
      </c>
      <c r="M149" s="2">
        <v>2</v>
      </c>
      <c r="N149" s="2">
        <v>17.2</v>
      </c>
      <c r="O149" s="2" t="s">
        <v>33</v>
      </c>
      <c r="P149" s="2">
        <v>2</v>
      </c>
      <c r="Q149" s="2">
        <v>23</v>
      </c>
      <c r="R149" s="2">
        <v>56</v>
      </c>
      <c r="S149">
        <f t="shared" si="2"/>
        <v>25</v>
      </c>
    </row>
    <row r="150" spans="1:19" ht="15.6" customHeight="1" x14ac:dyDescent="0.2">
      <c r="A150" s="3">
        <v>44105</v>
      </c>
      <c r="B150" s="2" t="s">
        <v>24</v>
      </c>
      <c r="C150">
        <v>2020</v>
      </c>
      <c r="D150" s="2">
        <v>1</v>
      </c>
      <c r="E150" s="2" t="s">
        <v>45</v>
      </c>
      <c r="F150" s="2" t="s">
        <v>25</v>
      </c>
      <c r="G150" s="2">
        <v>220</v>
      </c>
      <c r="H150" s="26">
        <v>156</v>
      </c>
      <c r="I150" s="2">
        <v>9.125</v>
      </c>
      <c r="J150" s="2">
        <v>50</v>
      </c>
      <c r="K150" s="2">
        <v>30</v>
      </c>
      <c r="L150" s="2">
        <v>2</v>
      </c>
      <c r="M150" s="2">
        <v>2</v>
      </c>
      <c r="N150" s="2">
        <v>17.2</v>
      </c>
      <c r="O150" s="2" t="s">
        <v>33</v>
      </c>
      <c r="P150" s="2">
        <v>2</v>
      </c>
      <c r="Q150" s="2">
        <v>4</v>
      </c>
      <c r="R150" s="2">
        <v>31</v>
      </c>
      <c r="S150">
        <f t="shared" si="2"/>
        <v>6</v>
      </c>
    </row>
    <row r="151" spans="1:19" ht="15.6" customHeight="1" x14ac:dyDescent="0.2">
      <c r="A151" s="3">
        <v>44105</v>
      </c>
      <c r="B151" s="2" t="s">
        <v>24</v>
      </c>
      <c r="C151">
        <v>2020</v>
      </c>
      <c r="D151" s="2">
        <v>1</v>
      </c>
      <c r="E151" s="2" t="s">
        <v>45</v>
      </c>
      <c r="F151" s="2" t="s">
        <v>25</v>
      </c>
      <c r="G151" s="2">
        <v>220</v>
      </c>
      <c r="H151" s="26">
        <v>157</v>
      </c>
      <c r="I151" s="2">
        <v>9.125</v>
      </c>
      <c r="J151" s="2">
        <v>50</v>
      </c>
      <c r="K151" s="2">
        <v>30</v>
      </c>
      <c r="L151" s="2">
        <v>2</v>
      </c>
      <c r="M151" s="2">
        <v>2</v>
      </c>
      <c r="N151" s="2">
        <v>17.2</v>
      </c>
      <c r="O151" s="2" t="s">
        <v>33</v>
      </c>
      <c r="P151" s="2">
        <v>0</v>
      </c>
      <c r="Q151" s="2">
        <v>2</v>
      </c>
      <c r="R151" s="2">
        <v>19</v>
      </c>
      <c r="S151">
        <f t="shared" si="2"/>
        <v>2</v>
      </c>
    </row>
    <row r="152" spans="1:19" ht="15.6" customHeight="1" x14ac:dyDescent="0.2">
      <c r="A152" s="3">
        <v>44105</v>
      </c>
      <c r="B152" s="2" t="s">
        <v>24</v>
      </c>
      <c r="C152">
        <v>2020</v>
      </c>
      <c r="D152" s="2">
        <v>1</v>
      </c>
      <c r="E152" s="2" t="s">
        <v>45</v>
      </c>
      <c r="F152" s="2" t="s">
        <v>29</v>
      </c>
      <c r="G152" s="2">
        <v>221</v>
      </c>
      <c r="H152" s="26">
        <v>158</v>
      </c>
      <c r="I152" s="2">
        <v>3.1875</v>
      </c>
      <c r="J152" s="2">
        <v>70</v>
      </c>
      <c r="K152" s="2">
        <v>0</v>
      </c>
      <c r="L152" s="2">
        <v>1</v>
      </c>
      <c r="M152" s="2">
        <v>0</v>
      </c>
      <c r="N152" s="2">
        <v>15.6</v>
      </c>
      <c r="O152" s="2" t="s">
        <v>33</v>
      </c>
      <c r="P152" s="2">
        <v>3</v>
      </c>
      <c r="Q152" s="2">
        <v>7</v>
      </c>
      <c r="R152" s="2">
        <v>69</v>
      </c>
      <c r="S152">
        <f t="shared" si="2"/>
        <v>10</v>
      </c>
    </row>
    <row r="153" spans="1:19" ht="15.6" customHeight="1" x14ac:dyDescent="0.2">
      <c r="A153" s="3">
        <v>44105</v>
      </c>
      <c r="B153" s="2" t="s">
        <v>24</v>
      </c>
      <c r="C153">
        <v>2020</v>
      </c>
      <c r="D153" s="2">
        <v>1</v>
      </c>
      <c r="E153" s="2" t="s">
        <v>45</v>
      </c>
      <c r="F153" s="2" t="s">
        <v>29</v>
      </c>
      <c r="G153" s="2">
        <v>221</v>
      </c>
      <c r="H153" s="26">
        <v>159</v>
      </c>
      <c r="I153" s="2">
        <v>3.1875</v>
      </c>
      <c r="J153" s="2">
        <v>70</v>
      </c>
      <c r="K153" s="2">
        <v>0</v>
      </c>
      <c r="L153" s="2">
        <v>1</v>
      </c>
      <c r="M153" s="2">
        <v>0</v>
      </c>
      <c r="N153" s="2">
        <v>15.6</v>
      </c>
      <c r="O153" s="2" t="s">
        <v>33</v>
      </c>
      <c r="P153" s="2">
        <v>3</v>
      </c>
      <c r="Q153" s="2">
        <v>9</v>
      </c>
      <c r="R153" s="2">
        <v>61</v>
      </c>
      <c r="S153">
        <f t="shared" si="2"/>
        <v>12</v>
      </c>
    </row>
    <row r="154" spans="1:19" ht="15.6" customHeight="1" x14ac:dyDescent="0.2">
      <c r="A154" s="3">
        <v>44105</v>
      </c>
      <c r="B154" s="2" t="s">
        <v>24</v>
      </c>
      <c r="C154">
        <v>2020</v>
      </c>
      <c r="D154" s="2">
        <v>1</v>
      </c>
      <c r="E154" s="2" t="s">
        <v>45</v>
      </c>
      <c r="F154" s="2" t="s">
        <v>29</v>
      </c>
      <c r="G154" s="2">
        <v>221</v>
      </c>
      <c r="H154" s="26">
        <v>160</v>
      </c>
      <c r="I154" s="2">
        <v>3.1875</v>
      </c>
      <c r="J154" s="2">
        <v>70</v>
      </c>
      <c r="K154" s="2">
        <v>0</v>
      </c>
      <c r="L154" s="2">
        <v>1</v>
      </c>
      <c r="M154" s="2">
        <v>0</v>
      </c>
      <c r="N154" s="2">
        <v>15.6</v>
      </c>
      <c r="O154" s="2" t="s">
        <v>33</v>
      </c>
      <c r="P154" s="2">
        <v>3</v>
      </c>
      <c r="Q154" s="2">
        <v>21</v>
      </c>
      <c r="R154" s="2">
        <v>77</v>
      </c>
      <c r="S154">
        <f t="shared" si="2"/>
        <v>24</v>
      </c>
    </row>
    <row r="155" spans="1:19" ht="15.6" customHeight="1" x14ac:dyDescent="0.2">
      <c r="A155" s="3">
        <v>44105</v>
      </c>
      <c r="B155" s="2" t="s">
        <v>24</v>
      </c>
      <c r="C155">
        <v>2020</v>
      </c>
      <c r="D155" s="2">
        <v>1</v>
      </c>
      <c r="E155" s="2" t="s">
        <v>45</v>
      </c>
      <c r="F155" s="2" t="s">
        <v>29</v>
      </c>
      <c r="G155" s="2">
        <v>221</v>
      </c>
      <c r="H155" s="26">
        <v>161</v>
      </c>
      <c r="I155" s="2">
        <v>3.1875</v>
      </c>
      <c r="J155" s="2">
        <v>70</v>
      </c>
      <c r="K155" s="2">
        <v>0</v>
      </c>
      <c r="L155" s="2">
        <v>1</v>
      </c>
      <c r="M155" s="2">
        <v>0</v>
      </c>
      <c r="N155" s="2">
        <v>15.6</v>
      </c>
      <c r="O155" s="2" t="s">
        <v>33</v>
      </c>
      <c r="P155" s="2">
        <v>6</v>
      </c>
      <c r="Q155" s="2">
        <v>2</v>
      </c>
      <c r="R155" s="2">
        <v>52</v>
      </c>
      <c r="S155">
        <f t="shared" si="2"/>
        <v>8</v>
      </c>
    </row>
    <row r="156" spans="1:19" ht="15.6" customHeight="1" x14ac:dyDescent="0.2">
      <c r="A156" s="3">
        <v>44105</v>
      </c>
      <c r="B156" s="2" t="s">
        <v>24</v>
      </c>
      <c r="C156">
        <v>2020</v>
      </c>
      <c r="D156" s="2">
        <v>1</v>
      </c>
      <c r="E156" s="2" t="s">
        <v>45</v>
      </c>
      <c r="F156" s="2" t="s">
        <v>29</v>
      </c>
      <c r="G156" s="2">
        <v>221</v>
      </c>
      <c r="H156" s="26">
        <v>162</v>
      </c>
      <c r="I156" s="2">
        <v>3.1875</v>
      </c>
      <c r="J156" s="2">
        <v>70</v>
      </c>
      <c r="K156" s="2">
        <v>0</v>
      </c>
      <c r="L156" s="2">
        <v>1</v>
      </c>
      <c r="M156" s="2">
        <v>0</v>
      </c>
      <c r="N156" s="2">
        <v>15.6</v>
      </c>
      <c r="O156" s="2" t="s">
        <v>33</v>
      </c>
      <c r="P156" s="2">
        <v>4</v>
      </c>
      <c r="Q156" s="2">
        <v>35</v>
      </c>
      <c r="R156" s="2">
        <v>91</v>
      </c>
      <c r="S156">
        <f t="shared" si="2"/>
        <v>39</v>
      </c>
    </row>
    <row r="157" spans="1:19" ht="15.6" customHeight="1" x14ac:dyDescent="0.2">
      <c r="A157" s="3">
        <v>44105</v>
      </c>
      <c r="B157" s="2" t="s">
        <v>24</v>
      </c>
      <c r="C157">
        <v>2020</v>
      </c>
      <c r="D157" s="2">
        <v>1</v>
      </c>
      <c r="E157" s="2" t="s">
        <v>45</v>
      </c>
      <c r="F157" s="2" t="s">
        <v>29</v>
      </c>
      <c r="G157" s="2">
        <v>221</v>
      </c>
      <c r="H157" s="26">
        <v>163</v>
      </c>
      <c r="I157" s="2">
        <v>3.1875</v>
      </c>
      <c r="J157" s="2">
        <v>70</v>
      </c>
      <c r="K157" s="2">
        <v>0</v>
      </c>
      <c r="L157" s="2">
        <v>1</v>
      </c>
      <c r="M157" s="2">
        <v>0</v>
      </c>
      <c r="N157" s="2">
        <v>15.6</v>
      </c>
      <c r="O157" s="2" t="s">
        <v>33</v>
      </c>
      <c r="P157" s="2">
        <v>2</v>
      </c>
      <c r="Q157" s="2">
        <v>14</v>
      </c>
      <c r="R157" s="2">
        <v>85</v>
      </c>
      <c r="S157">
        <f t="shared" si="2"/>
        <v>16</v>
      </c>
    </row>
    <row r="158" spans="1:19" ht="15.6" customHeight="1" x14ac:dyDescent="0.2">
      <c r="A158" s="3">
        <v>44105</v>
      </c>
      <c r="B158" s="2" t="s">
        <v>24</v>
      </c>
      <c r="C158">
        <v>2020</v>
      </c>
      <c r="D158" s="2">
        <v>1</v>
      </c>
      <c r="E158" s="2" t="s">
        <v>45</v>
      </c>
      <c r="F158" s="2" t="s">
        <v>29</v>
      </c>
      <c r="G158" s="2">
        <v>221</v>
      </c>
      <c r="H158" s="26">
        <v>164</v>
      </c>
      <c r="I158" s="2">
        <v>3.1875</v>
      </c>
      <c r="J158" s="2">
        <v>70</v>
      </c>
      <c r="K158" s="2">
        <v>0</v>
      </c>
      <c r="L158" s="2">
        <v>1</v>
      </c>
      <c r="M158" s="2">
        <v>0</v>
      </c>
      <c r="N158" s="2">
        <v>15.6</v>
      </c>
      <c r="O158" s="2" t="s">
        <v>33</v>
      </c>
      <c r="P158" s="2">
        <v>2</v>
      </c>
      <c r="Q158" s="2">
        <v>3</v>
      </c>
      <c r="R158" s="2">
        <v>45</v>
      </c>
      <c r="S158">
        <f t="shared" si="2"/>
        <v>5</v>
      </c>
    </row>
    <row r="159" spans="1:19" ht="15.6" customHeight="1" x14ac:dyDescent="0.2">
      <c r="A159" s="3">
        <v>44105</v>
      </c>
      <c r="B159" s="2" t="s">
        <v>24</v>
      </c>
      <c r="C159">
        <v>2020</v>
      </c>
      <c r="D159" s="2">
        <v>1</v>
      </c>
      <c r="E159" s="2" t="s">
        <v>45</v>
      </c>
      <c r="F159" s="2" t="s">
        <v>29</v>
      </c>
      <c r="G159" s="2">
        <v>221</v>
      </c>
      <c r="H159" s="26">
        <v>165</v>
      </c>
      <c r="I159" s="2">
        <v>3.1875</v>
      </c>
      <c r="J159" s="2">
        <v>70</v>
      </c>
      <c r="K159" s="2">
        <v>0</v>
      </c>
      <c r="L159" s="2">
        <v>1</v>
      </c>
      <c r="M159" s="2">
        <v>0</v>
      </c>
      <c r="N159" s="2">
        <v>15.6</v>
      </c>
      <c r="O159" s="2" t="s">
        <v>33</v>
      </c>
      <c r="P159" s="2">
        <v>9</v>
      </c>
      <c r="Q159" s="2">
        <v>1</v>
      </c>
      <c r="R159" s="2">
        <v>51</v>
      </c>
      <c r="S159">
        <f t="shared" si="2"/>
        <v>10</v>
      </c>
    </row>
    <row r="160" spans="1:19" ht="15.6" customHeight="1" x14ac:dyDescent="0.2">
      <c r="A160" s="3">
        <v>44105</v>
      </c>
      <c r="B160" s="2" t="s">
        <v>24</v>
      </c>
      <c r="C160">
        <v>2020</v>
      </c>
      <c r="D160" s="2">
        <v>1</v>
      </c>
      <c r="E160" s="2" t="s">
        <v>45</v>
      </c>
      <c r="F160" s="2" t="s">
        <v>29</v>
      </c>
      <c r="G160" s="2">
        <v>221</v>
      </c>
      <c r="H160" s="26">
        <v>166</v>
      </c>
      <c r="I160" s="2">
        <v>3.1875</v>
      </c>
      <c r="J160" s="2">
        <v>70</v>
      </c>
      <c r="K160" s="2">
        <v>0</v>
      </c>
      <c r="L160" s="2">
        <v>1</v>
      </c>
      <c r="M160" s="2">
        <v>0</v>
      </c>
      <c r="N160" s="2">
        <v>15.6</v>
      </c>
      <c r="O160" s="2" t="s">
        <v>33</v>
      </c>
      <c r="P160" s="2">
        <v>4</v>
      </c>
      <c r="Q160" s="2">
        <v>25</v>
      </c>
      <c r="R160" s="2">
        <v>80</v>
      </c>
      <c r="S160">
        <f t="shared" si="2"/>
        <v>29</v>
      </c>
    </row>
    <row r="161" spans="1:19" ht="15.6" customHeight="1" x14ac:dyDescent="0.2">
      <c r="A161" s="3">
        <v>44105</v>
      </c>
      <c r="B161" s="2" t="s">
        <v>24</v>
      </c>
      <c r="C161">
        <v>2020</v>
      </c>
      <c r="D161" s="2">
        <v>1</v>
      </c>
      <c r="E161" s="2" t="s">
        <v>45</v>
      </c>
      <c r="F161" s="2" t="s">
        <v>29</v>
      </c>
      <c r="G161" s="2">
        <v>221</v>
      </c>
      <c r="H161" s="26">
        <v>167</v>
      </c>
      <c r="I161" s="2">
        <v>3.1875</v>
      </c>
      <c r="J161" s="2">
        <v>70</v>
      </c>
      <c r="K161" s="2">
        <v>0</v>
      </c>
      <c r="L161" s="2">
        <v>1</v>
      </c>
      <c r="M161" s="2">
        <v>0</v>
      </c>
      <c r="N161" s="2">
        <v>15.6</v>
      </c>
      <c r="O161" s="2" t="s">
        <v>33</v>
      </c>
      <c r="P161" s="2">
        <v>13</v>
      </c>
      <c r="Q161" s="2">
        <v>11</v>
      </c>
      <c r="R161" s="2">
        <v>68</v>
      </c>
      <c r="S161">
        <f t="shared" si="2"/>
        <v>24</v>
      </c>
    </row>
    <row r="162" spans="1:19" ht="15.6" customHeight="1" x14ac:dyDescent="0.2">
      <c r="A162" s="3">
        <v>44123</v>
      </c>
      <c r="B162" s="2" t="s">
        <v>6</v>
      </c>
      <c r="C162">
        <v>2020</v>
      </c>
      <c r="D162" s="2">
        <v>1</v>
      </c>
      <c r="E162" s="2" t="s">
        <v>45</v>
      </c>
      <c r="F162" s="2" t="s">
        <v>29</v>
      </c>
      <c r="G162" s="2">
        <v>222</v>
      </c>
      <c r="H162" s="26">
        <v>168</v>
      </c>
      <c r="I162" s="2">
        <v>2.5625</v>
      </c>
      <c r="J162" s="2">
        <v>45</v>
      </c>
      <c r="K162" s="2">
        <v>25</v>
      </c>
      <c r="L162" s="2">
        <v>1</v>
      </c>
      <c r="M162" s="2">
        <v>0</v>
      </c>
      <c r="N162" s="2">
        <v>22.2</v>
      </c>
      <c r="O162" s="2" t="s">
        <v>33</v>
      </c>
      <c r="P162" s="2">
        <v>2</v>
      </c>
      <c r="Q162" s="2">
        <v>4</v>
      </c>
      <c r="R162" s="2">
        <v>40.200000000000003</v>
      </c>
      <c r="S162">
        <f t="shared" si="2"/>
        <v>6</v>
      </c>
    </row>
    <row r="163" spans="1:19" ht="15.6" customHeight="1" x14ac:dyDescent="0.2">
      <c r="A163" s="3">
        <v>44123</v>
      </c>
      <c r="B163" s="2" t="s">
        <v>6</v>
      </c>
      <c r="C163">
        <v>2020</v>
      </c>
      <c r="D163" s="2">
        <v>1</v>
      </c>
      <c r="E163" s="2" t="s">
        <v>45</v>
      </c>
      <c r="F163" s="2" t="s">
        <v>29</v>
      </c>
      <c r="G163" s="2">
        <v>222</v>
      </c>
      <c r="H163" s="26">
        <v>169</v>
      </c>
      <c r="I163" s="2">
        <v>2.5625</v>
      </c>
      <c r="J163" s="2">
        <v>45</v>
      </c>
      <c r="K163" s="2">
        <v>25</v>
      </c>
      <c r="L163" s="2">
        <v>1</v>
      </c>
      <c r="M163" s="2">
        <v>0</v>
      </c>
      <c r="N163" s="2">
        <v>22.2</v>
      </c>
      <c r="O163" s="2" t="s">
        <v>33</v>
      </c>
      <c r="P163" s="2">
        <v>14</v>
      </c>
      <c r="Q163" s="2">
        <v>7</v>
      </c>
      <c r="R163" s="2">
        <v>47.4</v>
      </c>
      <c r="S163">
        <f t="shared" si="2"/>
        <v>21</v>
      </c>
    </row>
    <row r="164" spans="1:19" ht="15.6" customHeight="1" x14ac:dyDescent="0.2">
      <c r="A164" s="3">
        <v>44123</v>
      </c>
      <c r="B164" s="2" t="s">
        <v>6</v>
      </c>
      <c r="C164">
        <v>2020</v>
      </c>
      <c r="D164" s="2">
        <v>1</v>
      </c>
      <c r="E164" s="2" t="s">
        <v>45</v>
      </c>
      <c r="F164" s="2" t="s">
        <v>29</v>
      </c>
      <c r="G164" s="2">
        <v>222</v>
      </c>
      <c r="H164" s="26">
        <v>170</v>
      </c>
      <c r="I164" s="2">
        <v>2.5625</v>
      </c>
      <c r="J164" s="2">
        <v>45</v>
      </c>
      <c r="K164" s="2">
        <v>25</v>
      </c>
      <c r="L164" s="2">
        <v>1</v>
      </c>
      <c r="M164" s="2">
        <v>0</v>
      </c>
      <c r="N164" s="2">
        <v>22.2</v>
      </c>
      <c r="O164" s="2" t="s">
        <v>33</v>
      </c>
      <c r="P164" s="2">
        <v>19</v>
      </c>
      <c r="Q164" s="2">
        <v>7</v>
      </c>
      <c r="R164" s="2">
        <v>68.400000000000006</v>
      </c>
      <c r="S164">
        <f t="shared" si="2"/>
        <v>26</v>
      </c>
    </row>
    <row r="165" spans="1:19" ht="15.6" customHeight="1" x14ac:dyDescent="0.2">
      <c r="A165" s="3">
        <v>44123</v>
      </c>
      <c r="B165" s="2" t="s">
        <v>6</v>
      </c>
      <c r="C165">
        <v>2020</v>
      </c>
      <c r="D165" s="2">
        <v>1</v>
      </c>
      <c r="E165" s="2" t="s">
        <v>45</v>
      </c>
      <c r="F165" s="2" t="s">
        <v>29</v>
      </c>
      <c r="G165" s="1">
        <v>222</v>
      </c>
      <c r="H165" s="26">
        <v>171</v>
      </c>
      <c r="I165" s="2">
        <v>2.5625</v>
      </c>
      <c r="J165" s="2">
        <v>45</v>
      </c>
      <c r="K165" s="2">
        <v>25</v>
      </c>
      <c r="L165" s="2">
        <v>1</v>
      </c>
      <c r="M165" s="2">
        <v>0</v>
      </c>
      <c r="N165" s="2">
        <v>22.2</v>
      </c>
      <c r="O165" s="2" t="s">
        <v>33</v>
      </c>
      <c r="P165" s="2">
        <v>4</v>
      </c>
      <c r="Q165" s="2">
        <v>17</v>
      </c>
      <c r="R165" s="2">
        <v>68</v>
      </c>
      <c r="S165">
        <f t="shared" si="2"/>
        <v>21</v>
      </c>
    </row>
    <row r="166" spans="1:19" ht="15.6" customHeight="1" x14ac:dyDescent="0.2">
      <c r="A166" s="3">
        <v>44123</v>
      </c>
      <c r="B166" s="2" t="s">
        <v>6</v>
      </c>
      <c r="C166">
        <v>2020</v>
      </c>
      <c r="D166" s="2">
        <v>1</v>
      </c>
      <c r="E166" s="2" t="s">
        <v>45</v>
      </c>
      <c r="F166" s="2" t="s">
        <v>29</v>
      </c>
      <c r="G166" s="2">
        <v>222</v>
      </c>
      <c r="H166" s="26">
        <v>172</v>
      </c>
      <c r="I166" s="2">
        <v>2.5625</v>
      </c>
      <c r="J166" s="2">
        <v>45</v>
      </c>
      <c r="K166" s="2">
        <v>25</v>
      </c>
      <c r="L166" s="2">
        <v>1</v>
      </c>
      <c r="M166" s="2">
        <v>0</v>
      </c>
      <c r="N166" s="2">
        <v>22.2</v>
      </c>
      <c r="O166" s="2" t="s">
        <v>33</v>
      </c>
      <c r="P166" s="2">
        <v>11</v>
      </c>
      <c r="Q166" s="2">
        <v>16</v>
      </c>
      <c r="R166" s="2">
        <v>74.2</v>
      </c>
      <c r="S166">
        <f t="shared" si="2"/>
        <v>27</v>
      </c>
    </row>
    <row r="167" spans="1:19" ht="15.6" customHeight="1" x14ac:dyDescent="0.2">
      <c r="A167" s="3">
        <v>44123</v>
      </c>
      <c r="B167" s="2" t="s">
        <v>6</v>
      </c>
      <c r="C167">
        <v>2020</v>
      </c>
      <c r="D167" s="2">
        <v>1</v>
      </c>
      <c r="E167" s="2" t="s">
        <v>45</v>
      </c>
      <c r="F167" s="2" t="s">
        <v>29</v>
      </c>
      <c r="G167" s="2">
        <v>222</v>
      </c>
      <c r="H167" s="26">
        <v>173</v>
      </c>
      <c r="I167" s="2">
        <v>2.5625</v>
      </c>
      <c r="J167" s="2">
        <v>45</v>
      </c>
      <c r="K167" s="2">
        <v>25</v>
      </c>
      <c r="L167" s="2">
        <v>1</v>
      </c>
      <c r="M167" s="2">
        <v>0</v>
      </c>
      <c r="N167" s="2">
        <v>22.2</v>
      </c>
      <c r="O167" s="2" t="s">
        <v>33</v>
      </c>
      <c r="P167" s="2">
        <v>6</v>
      </c>
      <c r="Q167" s="2">
        <v>5</v>
      </c>
      <c r="R167" s="2">
        <v>60.4</v>
      </c>
      <c r="S167">
        <f t="shared" si="2"/>
        <v>11</v>
      </c>
    </row>
    <row r="168" spans="1:19" ht="15.6" customHeight="1" x14ac:dyDescent="0.2">
      <c r="A168" s="3">
        <v>44123</v>
      </c>
      <c r="B168" s="2" t="s">
        <v>6</v>
      </c>
      <c r="C168">
        <v>2020</v>
      </c>
      <c r="D168" s="2">
        <v>1</v>
      </c>
      <c r="E168" s="2" t="s">
        <v>45</v>
      </c>
      <c r="F168" s="2" t="s">
        <v>29</v>
      </c>
      <c r="G168" s="2">
        <v>222</v>
      </c>
      <c r="H168" s="26">
        <v>174</v>
      </c>
      <c r="I168" s="2">
        <v>2.5625</v>
      </c>
      <c r="J168" s="2">
        <v>45</v>
      </c>
      <c r="K168" s="2">
        <v>25</v>
      </c>
      <c r="L168" s="2">
        <v>1</v>
      </c>
      <c r="M168" s="2">
        <v>0</v>
      </c>
      <c r="N168" s="2">
        <v>22.2</v>
      </c>
      <c r="O168" s="2" t="s">
        <v>33</v>
      </c>
      <c r="P168" s="2">
        <v>13</v>
      </c>
      <c r="Q168" s="2">
        <v>15</v>
      </c>
      <c r="R168" s="2">
        <v>56.4</v>
      </c>
      <c r="S168">
        <f t="shared" si="2"/>
        <v>28</v>
      </c>
    </row>
    <row r="169" spans="1:19" ht="15.6" customHeight="1" x14ac:dyDescent="0.2">
      <c r="A169" s="3">
        <v>44123</v>
      </c>
      <c r="B169" s="2" t="s">
        <v>6</v>
      </c>
      <c r="C169">
        <v>2020</v>
      </c>
      <c r="D169" s="2">
        <v>1</v>
      </c>
      <c r="E169" s="2" t="s">
        <v>45</v>
      </c>
      <c r="F169" s="2" t="s">
        <v>29</v>
      </c>
      <c r="G169" s="2">
        <v>222</v>
      </c>
      <c r="H169" s="26">
        <v>175</v>
      </c>
      <c r="I169" s="2">
        <v>2.5625</v>
      </c>
      <c r="J169" s="2">
        <v>45</v>
      </c>
      <c r="K169" s="2">
        <v>25</v>
      </c>
      <c r="L169" s="2">
        <v>1</v>
      </c>
      <c r="M169" s="2">
        <v>0</v>
      </c>
      <c r="N169" s="2">
        <v>22.2</v>
      </c>
      <c r="O169" s="2" t="s">
        <v>33</v>
      </c>
      <c r="P169" s="2">
        <v>4</v>
      </c>
      <c r="Q169" s="2">
        <v>5</v>
      </c>
      <c r="R169" s="2">
        <v>57.8</v>
      </c>
      <c r="S169">
        <f t="shared" si="2"/>
        <v>9</v>
      </c>
    </row>
    <row r="170" spans="1:19" ht="15.6" customHeight="1" x14ac:dyDescent="0.2">
      <c r="A170" s="3">
        <v>44123</v>
      </c>
      <c r="B170" s="2" t="s">
        <v>6</v>
      </c>
      <c r="C170">
        <v>2020</v>
      </c>
      <c r="D170" s="2">
        <v>1</v>
      </c>
      <c r="E170" s="2" t="s">
        <v>45</v>
      </c>
      <c r="F170" s="2" t="s">
        <v>29</v>
      </c>
      <c r="G170" s="2">
        <v>222</v>
      </c>
      <c r="H170" s="26">
        <v>176</v>
      </c>
      <c r="I170" s="2">
        <v>2.5625</v>
      </c>
      <c r="J170" s="2">
        <v>45</v>
      </c>
      <c r="K170" s="2">
        <v>25</v>
      </c>
      <c r="L170" s="2">
        <v>1</v>
      </c>
      <c r="M170" s="2">
        <v>0</v>
      </c>
      <c r="N170" s="2">
        <v>22.2</v>
      </c>
      <c r="O170" s="2" t="s">
        <v>33</v>
      </c>
      <c r="P170" s="2">
        <v>5</v>
      </c>
      <c r="Q170" s="2">
        <v>38</v>
      </c>
      <c r="R170" s="2">
        <v>64.8</v>
      </c>
      <c r="S170">
        <f t="shared" si="2"/>
        <v>43</v>
      </c>
    </row>
    <row r="171" spans="1:19" ht="15.6" customHeight="1" x14ac:dyDescent="0.2">
      <c r="A171" s="3">
        <v>44123</v>
      </c>
      <c r="B171" s="2" t="s">
        <v>6</v>
      </c>
      <c r="C171">
        <v>2020</v>
      </c>
      <c r="D171" s="2">
        <v>1</v>
      </c>
      <c r="E171" s="2" t="s">
        <v>45</v>
      </c>
      <c r="F171" s="2" t="s">
        <v>29</v>
      </c>
      <c r="G171" s="2">
        <v>222</v>
      </c>
      <c r="H171" s="26">
        <v>177</v>
      </c>
      <c r="I171" s="2">
        <v>2.5625</v>
      </c>
      <c r="J171" s="2">
        <v>45</v>
      </c>
      <c r="K171" s="2">
        <v>25</v>
      </c>
      <c r="L171" s="2">
        <v>1</v>
      </c>
      <c r="M171" s="2">
        <v>0</v>
      </c>
      <c r="N171" s="2">
        <v>22.2</v>
      </c>
      <c r="O171" s="2" t="s">
        <v>33</v>
      </c>
      <c r="P171" s="2">
        <v>9</v>
      </c>
      <c r="Q171" s="2">
        <v>32</v>
      </c>
      <c r="R171" s="2">
        <v>84.6</v>
      </c>
      <c r="S171">
        <f t="shared" si="2"/>
        <v>41</v>
      </c>
    </row>
    <row r="172" spans="1:19" ht="15.6" customHeight="1" x14ac:dyDescent="0.2">
      <c r="A172" s="3">
        <v>44123</v>
      </c>
      <c r="B172" s="2" t="s">
        <v>6</v>
      </c>
      <c r="C172">
        <v>2020</v>
      </c>
      <c r="D172" s="2">
        <v>1</v>
      </c>
      <c r="E172" s="2" t="s">
        <v>45</v>
      </c>
      <c r="F172" s="2" t="s">
        <v>29</v>
      </c>
      <c r="G172" s="2">
        <v>223</v>
      </c>
      <c r="H172" s="26">
        <v>178</v>
      </c>
      <c r="I172" s="2">
        <v>3.4375</v>
      </c>
      <c r="J172" s="2">
        <v>60</v>
      </c>
      <c r="K172" s="2">
        <v>20</v>
      </c>
      <c r="L172" s="2">
        <v>1</v>
      </c>
      <c r="M172" s="2">
        <v>0</v>
      </c>
      <c r="N172" s="2">
        <v>19.399999999999999</v>
      </c>
      <c r="O172" s="2" t="s">
        <v>33</v>
      </c>
      <c r="P172" s="2">
        <v>8</v>
      </c>
      <c r="Q172" s="2">
        <v>2</v>
      </c>
      <c r="R172" s="2">
        <v>39.4</v>
      </c>
      <c r="S172">
        <f t="shared" si="2"/>
        <v>10</v>
      </c>
    </row>
    <row r="173" spans="1:19" ht="15.6" customHeight="1" x14ac:dyDescent="0.2">
      <c r="A173" s="3">
        <v>44123</v>
      </c>
      <c r="B173" s="2" t="s">
        <v>6</v>
      </c>
      <c r="C173">
        <v>2020</v>
      </c>
      <c r="D173" s="2">
        <v>1</v>
      </c>
      <c r="E173" s="2" t="s">
        <v>45</v>
      </c>
      <c r="F173" s="2" t="s">
        <v>29</v>
      </c>
      <c r="G173" s="2">
        <v>223</v>
      </c>
      <c r="H173" s="26">
        <v>179</v>
      </c>
      <c r="I173" s="2">
        <v>3.4375</v>
      </c>
      <c r="J173" s="2">
        <v>60</v>
      </c>
      <c r="K173" s="2">
        <v>20</v>
      </c>
      <c r="L173" s="2">
        <v>1</v>
      </c>
      <c r="M173" s="2">
        <v>0</v>
      </c>
      <c r="N173" s="2">
        <v>19.399999999999999</v>
      </c>
      <c r="O173" s="2" t="s">
        <v>33</v>
      </c>
      <c r="P173" s="2">
        <v>24</v>
      </c>
      <c r="Q173" s="2">
        <v>7</v>
      </c>
      <c r="R173" s="2">
        <v>55.2</v>
      </c>
      <c r="S173">
        <f t="shared" si="2"/>
        <v>31</v>
      </c>
    </row>
    <row r="174" spans="1:19" ht="15.6" customHeight="1" x14ac:dyDescent="0.2">
      <c r="A174" s="3">
        <v>44123</v>
      </c>
      <c r="B174" s="2" t="s">
        <v>6</v>
      </c>
      <c r="C174">
        <v>2020</v>
      </c>
      <c r="D174" s="2">
        <v>1</v>
      </c>
      <c r="E174" s="2" t="s">
        <v>45</v>
      </c>
      <c r="F174" s="2" t="s">
        <v>29</v>
      </c>
      <c r="G174" s="2">
        <v>223</v>
      </c>
      <c r="H174" s="26">
        <v>180</v>
      </c>
      <c r="I174" s="2">
        <v>3.4375</v>
      </c>
      <c r="J174" s="2">
        <v>60</v>
      </c>
      <c r="K174" s="2">
        <v>20</v>
      </c>
      <c r="L174" s="2">
        <v>1</v>
      </c>
      <c r="M174" s="2">
        <v>0</v>
      </c>
      <c r="N174" s="2">
        <v>19.399999999999999</v>
      </c>
      <c r="O174" s="2" t="s">
        <v>33</v>
      </c>
      <c r="P174" s="2">
        <v>6</v>
      </c>
      <c r="Q174" s="2">
        <v>11</v>
      </c>
      <c r="R174" s="2">
        <v>52.2</v>
      </c>
      <c r="S174">
        <f t="shared" si="2"/>
        <v>17</v>
      </c>
    </row>
    <row r="175" spans="1:19" ht="15.6" customHeight="1" x14ac:dyDescent="0.2">
      <c r="A175" s="3">
        <v>44123</v>
      </c>
      <c r="B175" s="2" t="s">
        <v>6</v>
      </c>
      <c r="C175">
        <v>2020</v>
      </c>
      <c r="D175" s="2">
        <v>1</v>
      </c>
      <c r="E175" s="2" t="s">
        <v>45</v>
      </c>
      <c r="F175" s="2" t="s">
        <v>29</v>
      </c>
      <c r="G175" s="2">
        <v>223</v>
      </c>
      <c r="H175" s="26">
        <v>181</v>
      </c>
      <c r="I175" s="2">
        <v>3.4375</v>
      </c>
      <c r="J175" s="2">
        <v>60</v>
      </c>
      <c r="K175" s="2">
        <v>20</v>
      </c>
      <c r="L175" s="2">
        <v>1</v>
      </c>
      <c r="M175" s="2">
        <v>0</v>
      </c>
      <c r="N175" s="2">
        <v>19.399999999999999</v>
      </c>
      <c r="O175" s="2" t="s">
        <v>33</v>
      </c>
      <c r="P175" s="2">
        <v>9</v>
      </c>
      <c r="Q175" s="2">
        <v>25</v>
      </c>
      <c r="R175" s="2">
        <v>65.400000000000006</v>
      </c>
      <c r="S175">
        <f t="shared" si="2"/>
        <v>34</v>
      </c>
    </row>
    <row r="176" spans="1:19" ht="15.6" customHeight="1" x14ac:dyDescent="0.2">
      <c r="A176" s="3">
        <v>44123</v>
      </c>
      <c r="B176" s="2" t="s">
        <v>6</v>
      </c>
      <c r="C176">
        <v>2020</v>
      </c>
      <c r="D176" s="2">
        <v>1</v>
      </c>
      <c r="E176" s="2" t="s">
        <v>45</v>
      </c>
      <c r="F176" s="2" t="s">
        <v>29</v>
      </c>
      <c r="G176" s="2">
        <v>223</v>
      </c>
      <c r="H176" s="26">
        <v>182</v>
      </c>
      <c r="I176" s="2">
        <v>3.4375</v>
      </c>
      <c r="J176" s="2">
        <v>60</v>
      </c>
      <c r="K176" s="2">
        <v>20</v>
      </c>
      <c r="L176" s="2">
        <v>1</v>
      </c>
      <c r="M176" s="2">
        <v>0</v>
      </c>
      <c r="N176" s="2">
        <v>19.399999999999999</v>
      </c>
      <c r="O176" s="2" t="s">
        <v>33</v>
      </c>
      <c r="P176" s="2">
        <v>16</v>
      </c>
      <c r="Q176" s="2">
        <v>9</v>
      </c>
      <c r="R176" s="2">
        <v>61.4</v>
      </c>
      <c r="S176">
        <f t="shared" si="2"/>
        <v>25</v>
      </c>
    </row>
    <row r="177" spans="1:19" ht="15.6" customHeight="1" x14ac:dyDescent="0.2">
      <c r="A177" s="3">
        <v>44123</v>
      </c>
      <c r="B177" s="2" t="s">
        <v>6</v>
      </c>
      <c r="C177">
        <v>2020</v>
      </c>
      <c r="D177" s="2">
        <v>1</v>
      </c>
      <c r="E177" s="2" t="s">
        <v>45</v>
      </c>
      <c r="F177" s="2" t="s">
        <v>29</v>
      </c>
      <c r="G177" s="2">
        <v>223</v>
      </c>
      <c r="H177" s="26">
        <v>183</v>
      </c>
      <c r="I177" s="2">
        <v>3.4375</v>
      </c>
      <c r="J177" s="2">
        <v>60</v>
      </c>
      <c r="K177" s="2">
        <v>20</v>
      </c>
      <c r="L177" s="2">
        <v>1</v>
      </c>
      <c r="M177" s="2">
        <v>0</v>
      </c>
      <c r="N177" s="2">
        <v>19.399999999999999</v>
      </c>
      <c r="O177" s="2" t="s">
        <v>33</v>
      </c>
      <c r="P177" s="2">
        <v>2</v>
      </c>
      <c r="Q177" s="2">
        <v>2</v>
      </c>
      <c r="R177" s="2">
        <v>59.8</v>
      </c>
      <c r="S177">
        <f t="shared" si="2"/>
        <v>4</v>
      </c>
    </row>
    <row r="178" spans="1:19" ht="15.6" customHeight="1" x14ac:dyDescent="0.2">
      <c r="A178" s="3">
        <v>44123</v>
      </c>
      <c r="B178" s="2" t="s">
        <v>6</v>
      </c>
      <c r="C178">
        <v>2020</v>
      </c>
      <c r="D178" s="2">
        <v>1</v>
      </c>
      <c r="E178" s="2" t="s">
        <v>45</v>
      </c>
      <c r="F178" s="2" t="s">
        <v>29</v>
      </c>
      <c r="G178" s="2">
        <v>223</v>
      </c>
      <c r="H178" s="26">
        <v>184</v>
      </c>
      <c r="I178" s="2">
        <v>3.4375</v>
      </c>
      <c r="J178" s="2">
        <v>60</v>
      </c>
      <c r="K178" s="2">
        <v>20</v>
      </c>
      <c r="L178" s="2">
        <v>1</v>
      </c>
      <c r="M178" s="2">
        <v>0</v>
      </c>
      <c r="N178" s="2">
        <v>19.399999999999999</v>
      </c>
      <c r="O178" s="2" t="s">
        <v>33</v>
      </c>
      <c r="P178" s="2">
        <v>8</v>
      </c>
      <c r="Q178" s="2">
        <v>5</v>
      </c>
      <c r="R178" s="2">
        <v>54.4</v>
      </c>
      <c r="S178">
        <f t="shared" si="2"/>
        <v>13</v>
      </c>
    </row>
    <row r="179" spans="1:19" ht="15.6" customHeight="1" x14ac:dyDescent="0.2">
      <c r="A179" s="3">
        <v>44123</v>
      </c>
      <c r="B179" s="2" t="s">
        <v>6</v>
      </c>
      <c r="C179">
        <v>2020</v>
      </c>
      <c r="D179" s="2">
        <v>1</v>
      </c>
      <c r="E179" s="2" t="s">
        <v>45</v>
      </c>
      <c r="F179" s="2" t="s">
        <v>29</v>
      </c>
      <c r="G179" s="2">
        <v>223</v>
      </c>
      <c r="H179" s="26">
        <v>185</v>
      </c>
      <c r="I179" s="2">
        <v>3.4375</v>
      </c>
      <c r="J179" s="2">
        <v>60</v>
      </c>
      <c r="K179" s="2">
        <v>20</v>
      </c>
      <c r="L179" s="2">
        <v>1</v>
      </c>
      <c r="M179" s="2">
        <v>0</v>
      </c>
      <c r="N179" s="2">
        <v>19.399999999999999</v>
      </c>
      <c r="O179" s="2" t="s">
        <v>33</v>
      </c>
      <c r="P179" s="2">
        <v>11</v>
      </c>
      <c r="Q179" s="2">
        <v>7</v>
      </c>
      <c r="R179" s="2">
        <v>65.599999999999994</v>
      </c>
      <c r="S179">
        <f t="shared" si="2"/>
        <v>18</v>
      </c>
    </row>
    <row r="180" spans="1:19" ht="15.6" customHeight="1" x14ac:dyDescent="0.2">
      <c r="A180" s="3">
        <v>44123</v>
      </c>
      <c r="B180" s="2" t="s">
        <v>6</v>
      </c>
      <c r="C180">
        <v>2020</v>
      </c>
      <c r="D180" s="2">
        <v>1</v>
      </c>
      <c r="E180" s="2" t="s">
        <v>45</v>
      </c>
      <c r="F180" s="2" t="s">
        <v>29</v>
      </c>
      <c r="G180" s="2">
        <v>223</v>
      </c>
      <c r="H180" s="26">
        <v>186</v>
      </c>
      <c r="I180" s="2">
        <v>3.4375</v>
      </c>
      <c r="J180" s="2">
        <v>60</v>
      </c>
      <c r="K180" s="2">
        <v>20</v>
      </c>
      <c r="L180" s="2">
        <v>1</v>
      </c>
      <c r="M180" s="2">
        <v>0</v>
      </c>
      <c r="N180" s="2">
        <v>19.399999999999999</v>
      </c>
      <c r="O180" s="2" t="s">
        <v>33</v>
      </c>
      <c r="P180" s="2">
        <v>27</v>
      </c>
      <c r="Q180" s="2">
        <v>7</v>
      </c>
      <c r="R180" s="2">
        <v>45.6</v>
      </c>
      <c r="S180">
        <f t="shared" si="2"/>
        <v>34</v>
      </c>
    </row>
    <row r="181" spans="1:19" ht="15.6" customHeight="1" x14ac:dyDescent="0.2">
      <c r="A181" s="3">
        <v>44123</v>
      </c>
      <c r="B181" s="2" t="s">
        <v>6</v>
      </c>
      <c r="C181">
        <v>2020</v>
      </c>
      <c r="D181" s="2">
        <v>1</v>
      </c>
      <c r="E181" s="2" t="s">
        <v>45</v>
      </c>
      <c r="F181" s="2" t="s">
        <v>29</v>
      </c>
      <c r="G181" s="2">
        <v>223</v>
      </c>
      <c r="H181" s="26">
        <v>187</v>
      </c>
      <c r="I181" s="2">
        <v>3.4375</v>
      </c>
      <c r="J181" s="2">
        <v>60</v>
      </c>
      <c r="K181" s="2">
        <v>20</v>
      </c>
      <c r="L181" s="2">
        <v>1</v>
      </c>
      <c r="M181" s="2">
        <v>0</v>
      </c>
      <c r="N181" s="2">
        <v>19.399999999999999</v>
      </c>
      <c r="O181" s="2" t="s">
        <v>33</v>
      </c>
      <c r="P181" s="2">
        <v>21</v>
      </c>
      <c r="Q181" s="2">
        <v>17</v>
      </c>
      <c r="R181" s="2">
        <v>60.2</v>
      </c>
      <c r="S181">
        <f t="shared" si="2"/>
        <v>38</v>
      </c>
    </row>
    <row r="182" spans="1:19" ht="15.6" customHeight="1" x14ac:dyDescent="0.2">
      <c r="A182" s="4">
        <v>44116</v>
      </c>
      <c r="B182" s="2" t="s">
        <v>22</v>
      </c>
      <c r="C182">
        <v>2020</v>
      </c>
      <c r="D182" s="2">
        <v>1</v>
      </c>
      <c r="E182" s="2" t="s">
        <v>45</v>
      </c>
      <c r="F182" s="2" t="s">
        <v>23</v>
      </c>
      <c r="G182" s="2">
        <v>257</v>
      </c>
      <c r="H182" s="26">
        <v>188</v>
      </c>
      <c r="I182" s="2">
        <v>3.4375</v>
      </c>
      <c r="J182" s="2">
        <v>25</v>
      </c>
      <c r="K182" s="2">
        <v>15</v>
      </c>
      <c r="L182" s="2">
        <v>0.5</v>
      </c>
      <c r="M182" s="2">
        <v>0.5</v>
      </c>
      <c r="N182" s="2">
        <v>31.6</v>
      </c>
      <c r="O182" s="2" t="s">
        <v>34</v>
      </c>
      <c r="P182" s="2">
        <v>2</v>
      </c>
      <c r="Q182" s="2">
        <v>8</v>
      </c>
      <c r="R182" s="2">
        <v>47</v>
      </c>
      <c r="S182">
        <f t="shared" si="2"/>
        <v>10</v>
      </c>
    </row>
    <row r="183" spans="1:19" ht="15.6" customHeight="1" x14ac:dyDescent="0.2">
      <c r="A183" s="4">
        <v>44116</v>
      </c>
      <c r="B183" s="2" t="s">
        <v>22</v>
      </c>
      <c r="C183">
        <v>2020</v>
      </c>
      <c r="D183" s="2">
        <v>1</v>
      </c>
      <c r="E183" s="2" t="s">
        <v>45</v>
      </c>
      <c r="F183" s="2" t="s">
        <v>23</v>
      </c>
      <c r="G183" s="2">
        <v>257</v>
      </c>
      <c r="H183" s="26">
        <v>189</v>
      </c>
      <c r="I183" s="2">
        <v>3.4375</v>
      </c>
      <c r="J183" s="2">
        <v>25</v>
      </c>
      <c r="K183" s="2">
        <v>15</v>
      </c>
      <c r="L183" s="2">
        <v>0.5</v>
      </c>
      <c r="M183" s="2">
        <v>0.5</v>
      </c>
      <c r="N183" s="2">
        <v>31.6</v>
      </c>
      <c r="O183" s="2" t="s">
        <v>34</v>
      </c>
      <c r="P183" s="2">
        <v>4</v>
      </c>
      <c r="Q183" s="2">
        <v>11</v>
      </c>
      <c r="R183" s="2">
        <v>42.5</v>
      </c>
      <c r="S183">
        <f t="shared" si="2"/>
        <v>15</v>
      </c>
    </row>
    <row r="184" spans="1:19" ht="15.6" customHeight="1" x14ac:dyDescent="0.2">
      <c r="A184" s="4">
        <v>44116</v>
      </c>
      <c r="B184" s="2" t="s">
        <v>22</v>
      </c>
      <c r="C184">
        <v>2020</v>
      </c>
      <c r="D184" s="2">
        <v>1</v>
      </c>
      <c r="E184" s="2" t="s">
        <v>45</v>
      </c>
      <c r="F184" s="2" t="s">
        <v>23</v>
      </c>
      <c r="G184" s="2">
        <v>257</v>
      </c>
      <c r="H184" s="26">
        <v>190</v>
      </c>
      <c r="I184" s="2">
        <v>3.4375</v>
      </c>
      <c r="J184" s="2">
        <v>25</v>
      </c>
      <c r="K184" s="2">
        <v>15</v>
      </c>
      <c r="L184" s="2">
        <v>0.5</v>
      </c>
      <c r="M184" s="2">
        <v>0.5</v>
      </c>
      <c r="N184" s="2">
        <v>31.6</v>
      </c>
      <c r="O184" s="2" t="s">
        <v>34</v>
      </c>
      <c r="P184" s="2">
        <v>5</v>
      </c>
      <c r="Q184" s="2">
        <v>17</v>
      </c>
      <c r="R184" s="2">
        <v>48.2</v>
      </c>
      <c r="S184">
        <f t="shared" si="2"/>
        <v>22</v>
      </c>
    </row>
    <row r="185" spans="1:19" ht="15.6" customHeight="1" x14ac:dyDescent="0.2">
      <c r="A185" s="4">
        <v>44116</v>
      </c>
      <c r="B185" s="2" t="s">
        <v>22</v>
      </c>
      <c r="C185">
        <v>2020</v>
      </c>
      <c r="D185" s="2">
        <v>1</v>
      </c>
      <c r="E185" s="2" t="s">
        <v>45</v>
      </c>
      <c r="F185" s="2" t="s">
        <v>23</v>
      </c>
      <c r="G185" s="2">
        <v>257</v>
      </c>
      <c r="H185" s="26">
        <v>191</v>
      </c>
      <c r="I185" s="2">
        <v>3.4375</v>
      </c>
      <c r="J185" s="2">
        <v>25</v>
      </c>
      <c r="K185" s="2">
        <v>15</v>
      </c>
      <c r="L185" s="2">
        <v>0.5</v>
      </c>
      <c r="M185" s="2">
        <v>0.5</v>
      </c>
      <c r="N185" s="2">
        <v>31.6</v>
      </c>
      <c r="O185" s="2" t="s">
        <v>34</v>
      </c>
      <c r="P185" s="2">
        <v>2</v>
      </c>
      <c r="Q185" s="2">
        <v>22</v>
      </c>
      <c r="R185" s="2">
        <v>61.2</v>
      </c>
      <c r="S185">
        <f t="shared" si="2"/>
        <v>24</v>
      </c>
    </row>
    <row r="186" spans="1:19" ht="15.6" customHeight="1" x14ac:dyDescent="0.2">
      <c r="A186" s="4">
        <v>44116</v>
      </c>
      <c r="B186" s="2" t="s">
        <v>22</v>
      </c>
      <c r="C186">
        <v>2020</v>
      </c>
      <c r="D186" s="2">
        <v>1</v>
      </c>
      <c r="E186" s="2" t="s">
        <v>45</v>
      </c>
      <c r="F186" s="2" t="s">
        <v>23</v>
      </c>
      <c r="G186" s="2">
        <v>257</v>
      </c>
      <c r="H186" s="26">
        <v>192</v>
      </c>
      <c r="I186" s="2">
        <v>3.4375</v>
      </c>
      <c r="J186" s="2">
        <v>25</v>
      </c>
      <c r="K186" s="2">
        <v>15</v>
      </c>
      <c r="L186" s="2">
        <v>0.5</v>
      </c>
      <c r="M186" s="2">
        <v>0.5</v>
      </c>
      <c r="N186" s="2">
        <v>31.6</v>
      </c>
      <c r="O186" s="2" t="s">
        <v>34</v>
      </c>
      <c r="P186" s="2">
        <v>4</v>
      </c>
      <c r="Q186" s="2">
        <v>14</v>
      </c>
      <c r="R186" s="2">
        <v>54</v>
      </c>
      <c r="S186">
        <f t="shared" si="2"/>
        <v>18</v>
      </c>
    </row>
    <row r="187" spans="1:19" ht="15.6" customHeight="1" x14ac:dyDescent="0.2">
      <c r="A187" s="4">
        <v>44116</v>
      </c>
      <c r="B187" s="2" t="s">
        <v>22</v>
      </c>
      <c r="C187">
        <v>2020</v>
      </c>
      <c r="D187" s="2">
        <v>1</v>
      </c>
      <c r="E187" s="2" t="s">
        <v>45</v>
      </c>
      <c r="F187" s="2" t="s">
        <v>23</v>
      </c>
      <c r="G187" s="2">
        <v>257</v>
      </c>
      <c r="H187" s="26">
        <v>193</v>
      </c>
      <c r="I187" s="2">
        <v>3.4375</v>
      </c>
      <c r="J187" s="2">
        <v>25</v>
      </c>
      <c r="K187" s="2">
        <v>15</v>
      </c>
      <c r="L187" s="2">
        <v>0.5</v>
      </c>
      <c r="M187" s="2">
        <v>0.5</v>
      </c>
      <c r="N187" s="2">
        <v>31.6</v>
      </c>
      <c r="O187" s="2" t="s">
        <v>34</v>
      </c>
      <c r="P187" s="2">
        <v>4</v>
      </c>
      <c r="Q187" s="2">
        <v>22</v>
      </c>
      <c r="R187" s="2">
        <v>62</v>
      </c>
      <c r="S187">
        <f t="shared" si="2"/>
        <v>26</v>
      </c>
    </row>
    <row r="188" spans="1:19" ht="15.6" customHeight="1" x14ac:dyDescent="0.2">
      <c r="A188" s="4">
        <v>44116</v>
      </c>
      <c r="B188" s="2" t="s">
        <v>22</v>
      </c>
      <c r="C188">
        <v>2020</v>
      </c>
      <c r="D188" s="2">
        <v>1</v>
      </c>
      <c r="E188" s="2" t="s">
        <v>45</v>
      </c>
      <c r="F188" s="2" t="s">
        <v>23</v>
      </c>
      <c r="G188" s="2">
        <v>257</v>
      </c>
      <c r="H188" s="26">
        <v>194</v>
      </c>
      <c r="I188" s="2">
        <v>3.4375</v>
      </c>
      <c r="J188" s="2">
        <v>25</v>
      </c>
      <c r="K188" s="2">
        <v>15</v>
      </c>
      <c r="L188" s="2">
        <v>0.5</v>
      </c>
      <c r="M188" s="2">
        <v>0.5</v>
      </c>
      <c r="N188" s="2">
        <v>31.6</v>
      </c>
      <c r="O188" s="2" t="s">
        <v>34</v>
      </c>
      <c r="P188" s="2">
        <v>0</v>
      </c>
      <c r="Q188" s="2">
        <v>21</v>
      </c>
      <c r="R188" s="2">
        <v>60.4</v>
      </c>
      <c r="S188">
        <f t="shared" si="2"/>
        <v>21</v>
      </c>
    </row>
    <row r="189" spans="1:19" ht="15.6" customHeight="1" x14ac:dyDescent="0.2">
      <c r="A189" s="4">
        <v>44116</v>
      </c>
      <c r="B189" s="2" t="s">
        <v>22</v>
      </c>
      <c r="C189">
        <v>2020</v>
      </c>
      <c r="D189" s="2">
        <v>1</v>
      </c>
      <c r="E189" s="2" t="s">
        <v>45</v>
      </c>
      <c r="F189" s="2" t="s">
        <v>23</v>
      </c>
      <c r="G189" s="2">
        <v>257</v>
      </c>
      <c r="H189" s="26">
        <v>195</v>
      </c>
      <c r="I189" s="2">
        <v>3.4375</v>
      </c>
      <c r="J189" s="2">
        <v>25</v>
      </c>
      <c r="K189" s="2">
        <v>15</v>
      </c>
      <c r="L189" s="2">
        <v>0.5</v>
      </c>
      <c r="M189" s="2">
        <v>0.5</v>
      </c>
      <c r="N189" s="2">
        <v>31.6</v>
      </c>
      <c r="O189" s="2" t="s">
        <v>34</v>
      </c>
      <c r="P189" s="2">
        <v>18</v>
      </c>
      <c r="Q189" s="2">
        <v>17</v>
      </c>
      <c r="R189" s="2">
        <v>65.5</v>
      </c>
      <c r="S189">
        <f t="shared" si="2"/>
        <v>35</v>
      </c>
    </row>
    <row r="190" spans="1:19" ht="15.6" customHeight="1" x14ac:dyDescent="0.2">
      <c r="A190" s="4">
        <v>44116</v>
      </c>
      <c r="B190" s="2" t="s">
        <v>22</v>
      </c>
      <c r="C190">
        <v>2020</v>
      </c>
      <c r="D190" s="2">
        <v>1</v>
      </c>
      <c r="E190" s="2" t="s">
        <v>45</v>
      </c>
      <c r="F190" s="2" t="s">
        <v>23</v>
      </c>
      <c r="G190" s="2">
        <v>257</v>
      </c>
      <c r="H190" s="26">
        <v>196</v>
      </c>
      <c r="I190" s="2">
        <v>3.4375</v>
      </c>
      <c r="J190" s="2">
        <v>25</v>
      </c>
      <c r="K190" s="2">
        <v>15</v>
      </c>
      <c r="L190" s="2">
        <v>0.5</v>
      </c>
      <c r="M190" s="2">
        <v>0.5</v>
      </c>
      <c r="N190" s="2">
        <v>31.6</v>
      </c>
      <c r="O190" s="2" t="s">
        <v>34</v>
      </c>
      <c r="P190" s="2">
        <v>6</v>
      </c>
      <c r="Q190" s="2">
        <v>12</v>
      </c>
      <c r="R190" s="2">
        <v>42.3</v>
      </c>
      <c r="S190">
        <f t="shared" si="2"/>
        <v>18</v>
      </c>
    </row>
    <row r="191" spans="1:19" ht="15.6" customHeight="1" x14ac:dyDescent="0.2">
      <c r="A191" s="3">
        <v>44116</v>
      </c>
      <c r="B191" s="2" t="s">
        <v>22</v>
      </c>
      <c r="C191">
        <v>2020</v>
      </c>
      <c r="D191" s="2">
        <v>1</v>
      </c>
      <c r="E191" s="2" t="s">
        <v>45</v>
      </c>
      <c r="F191" s="2" t="s">
        <v>23</v>
      </c>
      <c r="G191" s="2">
        <v>257</v>
      </c>
      <c r="H191" s="26">
        <v>197</v>
      </c>
      <c r="I191" s="2">
        <v>3.4375</v>
      </c>
      <c r="J191" s="2">
        <v>25</v>
      </c>
      <c r="K191" s="2">
        <v>15</v>
      </c>
      <c r="L191" s="2">
        <v>0.5</v>
      </c>
      <c r="M191" s="2">
        <v>0.5</v>
      </c>
      <c r="N191" s="2">
        <v>31.6</v>
      </c>
      <c r="O191" s="2" t="s">
        <v>34</v>
      </c>
      <c r="P191" s="2">
        <v>10</v>
      </c>
      <c r="Q191" s="2">
        <v>10</v>
      </c>
      <c r="R191" s="2">
        <v>26.1</v>
      </c>
      <c r="S191">
        <f t="shared" si="2"/>
        <v>20</v>
      </c>
    </row>
    <row r="192" spans="1:19" ht="15.6" customHeight="1" x14ac:dyDescent="0.2">
      <c r="A192" s="4">
        <v>44116</v>
      </c>
      <c r="B192" s="2" t="s">
        <v>22</v>
      </c>
      <c r="C192">
        <v>2020</v>
      </c>
      <c r="D192" s="2">
        <v>1</v>
      </c>
      <c r="E192" s="2" t="s">
        <v>45</v>
      </c>
      <c r="F192" s="2" t="s">
        <v>23</v>
      </c>
      <c r="G192" s="2">
        <v>258</v>
      </c>
      <c r="H192" s="26">
        <v>198</v>
      </c>
      <c r="I192" s="2">
        <v>2.5</v>
      </c>
      <c r="J192" s="2">
        <v>25</v>
      </c>
      <c r="K192" s="2">
        <v>25</v>
      </c>
      <c r="L192" s="2">
        <v>0</v>
      </c>
      <c r="M192" s="2">
        <v>0.5</v>
      </c>
      <c r="N192" s="2">
        <v>25</v>
      </c>
      <c r="O192" s="2" t="s">
        <v>34</v>
      </c>
      <c r="P192" s="2">
        <v>2</v>
      </c>
      <c r="Q192" s="2">
        <v>15</v>
      </c>
      <c r="R192" s="2">
        <v>41.4</v>
      </c>
      <c r="S192">
        <f t="shared" si="2"/>
        <v>17</v>
      </c>
    </row>
    <row r="193" spans="1:19" ht="15.6" customHeight="1" x14ac:dyDescent="0.2">
      <c r="A193" s="4">
        <v>44116</v>
      </c>
      <c r="B193" s="2" t="s">
        <v>22</v>
      </c>
      <c r="C193">
        <v>2020</v>
      </c>
      <c r="D193" s="2">
        <v>1</v>
      </c>
      <c r="E193" s="2" t="s">
        <v>45</v>
      </c>
      <c r="F193" s="2" t="s">
        <v>23</v>
      </c>
      <c r="G193" s="2">
        <v>258</v>
      </c>
      <c r="H193" s="26">
        <v>199</v>
      </c>
      <c r="I193" s="2">
        <v>2.5</v>
      </c>
      <c r="J193" s="2">
        <v>25</v>
      </c>
      <c r="K193" s="2">
        <v>25</v>
      </c>
      <c r="L193" s="2">
        <v>0</v>
      </c>
      <c r="M193" s="2">
        <v>0.5</v>
      </c>
      <c r="N193" s="2">
        <v>25</v>
      </c>
      <c r="O193" s="2" t="s">
        <v>34</v>
      </c>
      <c r="P193" s="2">
        <v>4</v>
      </c>
      <c r="Q193" s="2">
        <v>37</v>
      </c>
      <c r="R193" s="2">
        <v>59.6</v>
      </c>
      <c r="S193">
        <f t="shared" si="2"/>
        <v>41</v>
      </c>
    </row>
    <row r="194" spans="1:19" ht="15.6" customHeight="1" x14ac:dyDescent="0.2">
      <c r="A194" s="4">
        <v>44116</v>
      </c>
      <c r="B194" s="2" t="s">
        <v>22</v>
      </c>
      <c r="C194">
        <v>2020</v>
      </c>
      <c r="D194" s="2">
        <v>1</v>
      </c>
      <c r="E194" s="2" t="s">
        <v>45</v>
      </c>
      <c r="F194" s="2" t="s">
        <v>23</v>
      </c>
      <c r="G194" s="2">
        <v>258</v>
      </c>
      <c r="H194" s="26">
        <v>200</v>
      </c>
      <c r="I194" s="2">
        <v>2.5</v>
      </c>
      <c r="J194" s="2">
        <v>25</v>
      </c>
      <c r="K194" s="2">
        <v>25</v>
      </c>
      <c r="L194" s="2">
        <v>0</v>
      </c>
      <c r="M194" s="2">
        <v>0.5</v>
      </c>
      <c r="N194" s="2">
        <v>25</v>
      </c>
      <c r="O194" s="2" t="s">
        <v>34</v>
      </c>
      <c r="P194" s="2">
        <v>1</v>
      </c>
      <c r="Q194" s="2">
        <v>5</v>
      </c>
      <c r="R194" s="2">
        <v>31.6</v>
      </c>
      <c r="S194">
        <f t="shared" ref="S194:S257" si="3">P194+Q194</f>
        <v>6</v>
      </c>
    </row>
    <row r="195" spans="1:19" ht="15.6" customHeight="1" x14ac:dyDescent="0.2">
      <c r="A195" s="4">
        <v>44116</v>
      </c>
      <c r="B195" s="2" t="s">
        <v>22</v>
      </c>
      <c r="C195">
        <v>2020</v>
      </c>
      <c r="D195" s="2">
        <v>1</v>
      </c>
      <c r="E195" s="2" t="s">
        <v>45</v>
      </c>
      <c r="F195" s="2" t="s">
        <v>23</v>
      </c>
      <c r="G195" s="2">
        <v>258</v>
      </c>
      <c r="H195" s="26">
        <v>201</v>
      </c>
      <c r="I195" s="2">
        <v>2.5</v>
      </c>
      <c r="J195" s="2">
        <v>25</v>
      </c>
      <c r="K195" s="2">
        <v>25</v>
      </c>
      <c r="L195" s="2">
        <v>0</v>
      </c>
      <c r="M195" s="2">
        <v>0.5</v>
      </c>
      <c r="N195" s="2">
        <v>25</v>
      </c>
      <c r="O195" s="2" t="s">
        <v>34</v>
      </c>
      <c r="P195" s="2">
        <v>11</v>
      </c>
      <c r="Q195" s="2">
        <v>38</v>
      </c>
      <c r="R195" s="2">
        <v>63</v>
      </c>
      <c r="S195">
        <f t="shared" si="3"/>
        <v>49</v>
      </c>
    </row>
    <row r="196" spans="1:19" ht="15.6" customHeight="1" x14ac:dyDescent="0.2">
      <c r="A196" s="4">
        <v>44116</v>
      </c>
      <c r="B196" s="2" t="s">
        <v>22</v>
      </c>
      <c r="C196">
        <v>2020</v>
      </c>
      <c r="D196" s="2">
        <v>1</v>
      </c>
      <c r="E196" s="2" t="s">
        <v>45</v>
      </c>
      <c r="F196" s="2" t="s">
        <v>23</v>
      </c>
      <c r="G196" s="2">
        <v>258</v>
      </c>
      <c r="H196" s="26">
        <v>202</v>
      </c>
      <c r="I196" s="2">
        <v>2.5</v>
      </c>
      <c r="J196" s="2">
        <v>25</v>
      </c>
      <c r="K196" s="2">
        <v>25</v>
      </c>
      <c r="L196" s="2">
        <v>0</v>
      </c>
      <c r="M196" s="2">
        <v>0.5</v>
      </c>
      <c r="N196" s="2">
        <v>25</v>
      </c>
      <c r="O196" s="2" t="s">
        <v>34</v>
      </c>
      <c r="P196" s="2">
        <v>1</v>
      </c>
      <c r="Q196" s="2">
        <v>9</v>
      </c>
      <c r="R196" s="2">
        <v>55</v>
      </c>
      <c r="S196">
        <f t="shared" si="3"/>
        <v>10</v>
      </c>
    </row>
    <row r="197" spans="1:19" ht="15.6" customHeight="1" x14ac:dyDescent="0.2">
      <c r="A197" s="4">
        <v>44116</v>
      </c>
      <c r="B197" s="2" t="s">
        <v>22</v>
      </c>
      <c r="C197">
        <v>2020</v>
      </c>
      <c r="D197" s="2">
        <v>1</v>
      </c>
      <c r="E197" s="2" t="s">
        <v>45</v>
      </c>
      <c r="F197" s="2" t="s">
        <v>23</v>
      </c>
      <c r="G197" s="2">
        <v>258</v>
      </c>
      <c r="H197" s="26">
        <v>203</v>
      </c>
      <c r="I197" s="2">
        <v>2.5</v>
      </c>
      <c r="J197" s="2">
        <v>25</v>
      </c>
      <c r="K197" s="2">
        <v>25</v>
      </c>
      <c r="L197" s="2">
        <v>0</v>
      </c>
      <c r="M197" s="2">
        <v>0.5</v>
      </c>
      <c r="N197" s="2">
        <v>25</v>
      </c>
      <c r="O197" s="2" t="s">
        <v>34</v>
      </c>
      <c r="P197" s="2">
        <v>3</v>
      </c>
      <c r="Q197" s="2">
        <v>19</v>
      </c>
      <c r="R197" s="2">
        <v>56.9</v>
      </c>
      <c r="S197">
        <f t="shared" si="3"/>
        <v>22</v>
      </c>
    </row>
    <row r="198" spans="1:19" ht="15.6" customHeight="1" x14ac:dyDescent="0.2">
      <c r="A198" s="4">
        <v>44116</v>
      </c>
      <c r="B198" s="2" t="s">
        <v>22</v>
      </c>
      <c r="C198">
        <v>2020</v>
      </c>
      <c r="D198" s="2">
        <v>1</v>
      </c>
      <c r="E198" s="2" t="s">
        <v>45</v>
      </c>
      <c r="F198" s="2" t="s">
        <v>23</v>
      </c>
      <c r="G198" s="2">
        <v>258</v>
      </c>
      <c r="H198" s="26">
        <v>204</v>
      </c>
      <c r="I198" s="2">
        <v>2.5</v>
      </c>
      <c r="J198" s="2">
        <v>25</v>
      </c>
      <c r="K198" s="2">
        <v>25</v>
      </c>
      <c r="L198" s="2">
        <v>0</v>
      </c>
      <c r="M198" s="2">
        <v>0.5</v>
      </c>
      <c r="N198" s="2">
        <v>25</v>
      </c>
      <c r="O198" s="2" t="s">
        <v>34</v>
      </c>
      <c r="P198" s="2">
        <v>16</v>
      </c>
      <c r="Q198" s="2">
        <v>53</v>
      </c>
      <c r="R198" s="2">
        <v>54.1</v>
      </c>
      <c r="S198">
        <f t="shared" si="3"/>
        <v>69</v>
      </c>
    </row>
    <row r="199" spans="1:19" ht="15.6" customHeight="1" x14ac:dyDescent="0.2">
      <c r="A199" s="4">
        <v>44116</v>
      </c>
      <c r="B199" s="2" t="s">
        <v>22</v>
      </c>
      <c r="C199">
        <v>2020</v>
      </c>
      <c r="D199" s="2">
        <v>1</v>
      </c>
      <c r="E199" s="2" t="s">
        <v>45</v>
      </c>
      <c r="F199" s="2" t="s">
        <v>23</v>
      </c>
      <c r="G199" s="2">
        <v>258</v>
      </c>
      <c r="H199" s="26">
        <v>205</v>
      </c>
      <c r="I199" s="2">
        <v>2.5</v>
      </c>
      <c r="J199" s="2">
        <v>25</v>
      </c>
      <c r="K199" s="2">
        <v>25</v>
      </c>
      <c r="L199" s="2">
        <v>0</v>
      </c>
      <c r="M199" s="2">
        <v>0.5</v>
      </c>
      <c r="N199" s="2">
        <v>25</v>
      </c>
      <c r="O199" s="2" t="s">
        <v>34</v>
      </c>
      <c r="P199" s="2">
        <v>1</v>
      </c>
      <c r="Q199" s="2">
        <v>7</v>
      </c>
      <c r="R199" s="2">
        <v>45.2</v>
      </c>
      <c r="S199">
        <f t="shared" si="3"/>
        <v>8</v>
      </c>
    </row>
    <row r="200" spans="1:19" ht="15.6" customHeight="1" x14ac:dyDescent="0.2">
      <c r="A200" s="4">
        <v>44116</v>
      </c>
      <c r="B200" s="2" t="s">
        <v>22</v>
      </c>
      <c r="C200">
        <v>2020</v>
      </c>
      <c r="D200" s="2">
        <v>1</v>
      </c>
      <c r="E200" s="2" t="s">
        <v>45</v>
      </c>
      <c r="F200" s="2" t="s">
        <v>23</v>
      </c>
      <c r="G200" s="2">
        <v>258</v>
      </c>
      <c r="H200" s="26">
        <v>206</v>
      </c>
      <c r="I200" s="2">
        <v>2.5</v>
      </c>
      <c r="J200" s="2">
        <v>25</v>
      </c>
      <c r="K200" s="2">
        <v>25</v>
      </c>
      <c r="L200" s="2">
        <v>0</v>
      </c>
      <c r="M200" s="2">
        <v>0.5</v>
      </c>
      <c r="N200" s="2">
        <v>25</v>
      </c>
      <c r="O200" s="2" t="s">
        <v>34</v>
      </c>
      <c r="P200" s="2">
        <v>2</v>
      </c>
      <c r="Q200" s="2">
        <v>18</v>
      </c>
      <c r="R200" s="2">
        <v>59.7</v>
      </c>
      <c r="S200">
        <f t="shared" si="3"/>
        <v>20</v>
      </c>
    </row>
    <row r="201" spans="1:19" ht="15.6" customHeight="1" x14ac:dyDescent="0.2">
      <c r="A201" s="4">
        <v>44116</v>
      </c>
      <c r="B201" s="2" t="s">
        <v>22</v>
      </c>
      <c r="C201">
        <v>2020</v>
      </c>
      <c r="D201" s="2">
        <v>1</v>
      </c>
      <c r="E201" s="2" t="s">
        <v>45</v>
      </c>
      <c r="F201" s="2" t="s">
        <v>23</v>
      </c>
      <c r="G201" s="2">
        <v>258</v>
      </c>
      <c r="H201" s="26">
        <v>207</v>
      </c>
      <c r="I201" s="2">
        <v>2.5</v>
      </c>
      <c r="J201" s="2">
        <v>25</v>
      </c>
      <c r="K201" s="2">
        <v>25</v>
      </c>
      <c r="L201" s="2">
        <v>0</v>
      </c>
      <c r="M201" s="2">
        <v>0.5</v>
      </c>
      <c r="N201" s="2">
        <v>25</v>
      </c>
      <c r="O201" s="2" t="s">
        <v>34</v>
      </c>
      <c r="P201" s="2">
        <v>0</v>
      </c>
      <c r="Q201" s="2">
        <v>3</v>
      </c>
      <c r="R201" s="2">
        <v>10.8</v>
      </c>
      <c r="S201">
        <f t="shared" si="3"/>
        <v>3</v>
      </c>
    </row>
    <row r="202" spans="1:19" ht="15.6" customHeight="1" x14ac:dyDescent="0.2">
      <c r="A202" s="4">
        <v>44116</v>
      </c>
      <c r="B202" s="2" t="s">
        <v>22</v>
      </c>
      <c r="C202">
        <v>2020</v>
      </c>
      <c r="D202" s="2">
        <v>1</v>
      </c>
      <c r="E202" s="2" t="s">
        <v>45</v>
      </c>
      <c r="F202" s="2" t="s">
        <v>23</v>
      </c>
      <c r="G202" s="2">
        <v>259</v>
      </c>
      <c r="H202" s="26">
        <v>208</v>
      </c>
      <c r="I202" s="2">
        <v>4</v>
      </c>
      <c r="J202" s="2">
        <v>25</v>
      </c>
      <c r="K202" s="2">
        <v>25</v>
      </c>
      <c r="L202" s="2">
        <v>0</v>
      </c>
      <c r="M202" s="2">
        <v>0</v>
      </c>
      <c r="N202" s="2">
        <v>24</v>
      </c>
      <c r="O202" s="2" t="s">
        <v>34</v>
      </c>
      <c r="P202" s="2">
        <v>1</v>
      </c>
      <c r="Q202" s="2">
        <v>7</v>
      </c>
      <c r="R202" s="2">
        <v>31</v>
      </c>
      <c r="S202">
        <f t="shared" si="3"/>
        <v>8</v>
      </c>
    </row>
    <row r="203" spans="1:19" ht="15.6" customHeight="1" x14ac:dyDescent="0.2">
      <c r="A203" s="4">
        <v>44116</v>
      </c>
      <c r="B203" s="2" t="s">
        <v>22</v>
      </c>
      <c r="C203">
        <v>2020</v>
      </c>
      <c r="D203" s="2">
        <v>1</v>
      </c>
      <c r="E203" s="2" t="s">
        <v>45</v>
      </c>
      <c r="F203" s="2" t="s">
        <v>23</v>
      </c>
      <c r="G203" s="2">
        <v>259</v>
      </c>
      <c r="H203" s="26">
        <v>209</v>
      </c>
      <c r="I203" s="2">
        <v>4</v>
      </c>
      <c r="J203" s="2">
        <v>25</v>
      </c>
      <c r="K203" s="2">
        <v>25</v>
      </c>
      <c r="L203" s="2">
        <v>0</v>
      </c>
      <c r="M203" s="2">
        <v>0</v>
      </c>
      <c r="N203" s="2">
        <v>24</v>
      </c>
      <c r="O203" s="2" t="s">
        <v>34</v>
      </c>
      <c r="P203" s="2">
        <v>2</v>
      </c>
      <c r="Q203" s="2">
        <v>3</v>
      </c>
      <c r="R203" s="2">
        <v>46.1</v>
      </c>
      <c r="S203">
        <f t="shared" si="3"/>
        <v>5</v>
      </c>
    </row>
    <row r="204" spans="1:19" ht="15.6" customHeight="1" x14ac:dyDescent="0.2">
      <c r="A204" s="4">
        <v>44116</v>
      </c>
      <c r="B204" s="2" t="s">
        <v>22</v>
      </c>
      <c r="C204">
        <v>2020</v>
      </c>
      <c r="D204" s="2">
        <v>1</v>
      </c>
      <c r="E204" s="2" t="s">
        <v>45</v>
      </c>
      <c r="F204" s="2" t="s">
        <v>23</v>
      </c>
      <c r="G204" s="2">
        <v>259</v>
      </c>
      <c r="H204" s="26">
        <v>210</v>
      </c>
      <c r="I204" s="2">
        <v>4</v>
      </c>
      <c r="J204" s="2">
        <v>25</v>
      </c>
      <c r="K204" s="2">
        <v>25</v>
      </c>
      <c r="L204" s="2">
        <v>0</v>
      </c>
      <c r="M204" s="2">
        <v>0</v>
      </c>
      <c r="N204" s="2">
        <v>24</v>
      </c>
      <c r="O204" s="2" t="s">
        <v>34</v>
      </c>
      <c r="P204" s="2">
        <v>3</v>
      </c>
      <c r="Q204" s="2">
        <v>10</v>
      </c>
      <c r="R204" s="2">
        <v>43.2</v>
      </c>
      <c r="S204">
        <f t="shared" si="3"/>
        <v>13</v>
      </c>
    </row>
    <row r="205" spans="1:19" ht="15.6" customHeight="1" x14ac:dyDescent="0.2">
      <c r="A205" s="4">
        <v>44116</v>
      </c>
      <c r="B205" s="2" t="s">
        <v>22</v>
      </c>
      <c r="C205">
        <v>2020</v>
      </c>
      <c r="D205" s="2">
        <v>1</v>
      </c>
      <c r="E205" s="2" t="s">
        <v>45</v>
      </c>
      <c r="F205" s="2" t="s">
        <v>23</v>
      </c>
      <c r="G205" s="2">
        <v>259</v>
      </c>
      <c r="H205" s="26">
        <v>211</v>
      </c>
      <c r="I205" s="2">
        <v>4</v>
      </c>
      <c r="J205" s="2">
        <v>25</v>
      </c>
      <c r="K205" s="2">
        <v>25</v>
      </c>
      <c r="L205" s="2">
        <v>0</v>
      </c>
      <c r="M205" s="2">
        <v>0</v>
      </c>
      <c r="N205" s="2">
        <v>24</v>
      </c>
      <c r="O205" s="2" t="s">
        <v>34</v>
      </c>
      <c r="P205" s="2">
        <v>19</v>
      </c>
      <c r="Q205" s="2">
        <v>37</v>
      </c>
      <c r="R205" s="2">
        <v>64</v>
      </c>
      <c r="S205">
        <f t="shared" si="3"/>
        <v>56</v>
      </c>
    </row>
    <row r="206" spans="1:19" ht="15.6" customHeight="1" x14ac:dyDescent="0.2">
      <c r="A206" s="4">
        <v>44116</v>
      </c>
      <c r="B206" s="2" t="s">
        <v>22</v>
      </c>
      <c r="C206">
        <v>2020</v>
      </c>
      <c r="D206" s="2">
        <v>1</v>
      </c>
      <c r="E206" s="2" t="s">
        <v>45</v>
      </c>
      <c r="F206" s="2" t="s">
        <v>23</v>
      </c>
      <c r="G206" s="2">
        <v>259</v>
      </c>
      <c r="H206" s="26">
        <v>212</v>
      </c>
      <c r="I206" s="2">
        <v>4</v>
      </c>
      <c r="J206" s="2">
        <v>25</v>
      </c>
      <c r="K206" s="2">
        <v>25</v>
      </c>
      <c r="L206" s="2">
        <v>0</v>
      </c>
      <c r="M206" s="2">
        <v>0</v>
      </c>
      <c r="N206" s="2">
        <v>24</v>
      </c>
      <c r="O206" s="2" t="s">
        <v>34</v>
      </c>
      <c r="P206" s="2">
        <v>2</v>
      </c>
      <c r="Q206" s="2">
        <v>8</v>
      </c>
      <c r="R206" s="2">
        <v>50.1</v>
      </c>
      <c r="S206">
        <f t="shared" si="3"/>
        <v>10</v>
      </c>
    </row>
    <row r="207" spans="1:19" ht="15.6" customHeight="1" x14ac:dyDescent="0.2">
      <c r="A207" s="4">
        <v>44116</v>
      </c>
      <c r="B207" s="2" t="s">
        <v>22</v>
      </c>
      <c r="C207">
        <v>2020</v>
      </c>
      <c r="D207" s="2">
        <v>1</v>
      </c>
      <c r="E207" s="2" t="s">
        <v>45</v>
      </c>
      <c r="F207" s="2" t="s">
        <v>23</v>
      </c>
      <c r="G207" s="2">
        <v>259</v>
      </c>
      <c r="H207" s="26">
        <v>213</v>
      </c>
      <c r="I207" s="2">
        <v>4</v>
      </c>
      <c r="J207" s="2">
        <v>25</v>
      </c>
      <c r="K207" s="2">
        <v>25</v>
      </c>
      <c r="L207" s="2">
        <v>0</v>
      </c>
      <c r="M207" s="2">
        <v>0</v>
      </c>
      <c r="N207" s="2">
        <v>24</v>
      </c>
      <c r="O207" s="2" t="s">
        <v>34</v>
      </c>
      <c r="P207" s="2">
        <v>3</v>
      </c>
      <c r="Q207" s="2">
        <v>7</v>
      </c>
      <c r="R207" s="2">
        <v>39</v>
      </c>
      <c r="S207">
        <f t="shared" si="3"/>
        <v>10</v>
      </c>
    </row>
    <row r="208" spans="1:19" ht="15.6" customHeight="1" x14ac:dyDescent="0.2">
      <c r="A208" s="4">
        <v>44116</v>
      </c>
      <c r="B208" s="2" t="s">
        <v>22</v>
      </c>
      <c r="C208">
        <v>2020</v>
      </c>
      <c r="D208" s="2">
        <v>1</v>
      </c>
      <c r="E208" s="2" t="s">
        <v>45</v>
      </c>
      <c r="F208" s="2" t="s">
        <v>23</v>
      </c>
      <c r="G208" s="2">
        <v>259</v>
      </c>
      <c r="H208" s="26">
        <v>214</v>
      </c>
      <c r="I208" s="2">
        <v>4</v>
      </c>
      <c r="J208" s="2">
        <v>25</v>
      </c>
      <c r="K208" s="2">
        <v>25</v>
      </c>
      <c r="L208" s="2">
        <v>0</v>
      </c>
      <c r="M208" s="2">
        <v>0</v>
      </c>
      <c r="N208" s="2">
        <v>24</v>
      </c>
      <c r="O208" s="2" t="s">
        <v>34</v>
      </c>
      <c r="P208" s="2">
        <v>10</v>
      </c>
      <c r="Q208" s="2">
        <v>52</v>
      </c>
      <c r="R208" s="2">
        <v>51.1</v>
      </c>
      <c r="S208">
        <f t="shared" si="3"/>
        <v>62</v>
      </c>
    </row>
    <row r="209" spans="1:19" ht="15.6" customHeight="1" x14ac:dyDescent="0.2">
      <c r="A209" s="4">
        <v>44116</v>
      </c>
      <c r="B209" s="2" t="s">
        <v>22</v>
      </c>
      <c r="C209">
        <v>2020</v>
      </c>
      <c r="D209" s="2">
        <v>1</v>
      </c>
      <c r="E209" s="2" t="s">
        <v>45</v>
      </c>
      <c r="F209" s="2" t="s">
        <v>23</v>
      </c>
      <c r="G209" s="2">
        <v>259</v>
      </c>
      <c r="H209" s="26">
        <v>215</v>
      </c>
      <c r="I209" s="2">
        <v>4</v>
      </c>
      <c r="J209" s="2">
        <v>25</v>
      </c>
      <c r="K209" s="2">
        <v>25</v>
      </c>
      <c r="L209" s="2">
        <v>0</v>
      </c>
      <c r="M209" s="2">
        <v>0</v>
      </c>
      <c r="N209" s="2">
        <v>24</v>
      </c>
      <c r="O209" s="2" t="s">
        <v>34</v>
      </c>
      <c r="P209" s="2">
        <v>3</v>
      </c>
      <c r="Q209" s="2">
        <v>7</v>
      </c>
      <c r="R209" s="2">
        <v>45.5</v>
      </c>
      <c r="S209">
        <f t="shared" si="3"/>
        <v>10</v>
      </c>
    </row>
    <row r="210" spans="1:19" ht="15.6" customHeight="1" x14ac:dyDescent="0.2">
      <c r="A210" s="4">
        <v>44116</v>
      </c>
      <c r="B210" s="2" t="s">
        <v>22</v>
      </c>
      <c r="C210">
        <v>2020</v>
      </c>
      <c r="D210" s="2">
        <v>1</v>
      </c>
      <c r="E210" s="2" t="s">
        <v>45</v>
      </c>
      <c r="F210" s="2" t="s">
        <v>23</v>
      </c>
      <c r="G210" s="2">
        <v>259</v>
      </c>
      <c r="H210" s="26">
        <v>216</v>
      </c>
      <c r="I210" s="2">
        <v>4</v>
      </c>
      <c r="J210" s="2">
        <v>25</v>
      </c>
      <c r="K210" s="2">
        <v>25</v>
      </c>
      <c r="L210" s="2">
        <v>0</v>
      </c>
      <c r="M210" s="2">
        <v>0</v>
      </c>
      <c r="N210" s="2">
        <v>24</v>
      </c>
      <c r="O210" s="2" t="s">
        <v>34</v>
      </c>
      <c r="P210" s="2">
        <v>8</v>
      </c>
      <c r="Q210" s="2">
        <v>46</v>
      </c>
      <c r="R210" s="2">
        <v>71.2</v>
      </c>
      <c r="S210">
        <f t="shared" si="3"/>
        <v>54</v>
      </c>
    </row>
    <row r="211" spans="1:19" ht="15.6" customHeight="1" x14ac:dyDescent="0.2">
      <c r="A211" s="4">
        <v>44116</v>
      </c>
      <c r="B211" s="2" t="s">
        <v>22</v>
      </c>
      <c r="C211">
        <v>2020</v>
      </c>
      <c r="D211" s="2">
        <v>1</v>
      </c>
      <c r="E211" s="2" t="s">
        <v>45</v>
      </c>
      <c r="F211" s="2" t="s">
        <v>23</v>
      </c>
      <c r="G211" s="2">
        <v>259</v>
      </c>
      <c r="H211" s="26">
        <v>217</v>
      </c>
      <c r="I211" s="2">
        <v>4</v>
      </c>
      <c r="J211" s="2">
        <v>25</v>
      </c>
      <c r="K211" s="2">
        <v>25</v>
      </c>
      <c r="L211" s="2">
        <v>0</v>
      </c>
      <c r="M211" s="2">
        <v>0</v>
      </c>
      <c r="N211" s="2">
        <v>24</v>
      </c>
      <c r="O211" s="2" t="s">
        <v>34</v>
      </c>
      <c r="P211" s="2">
        <v>4</v>
      </c>
      <c r="Q211" s="2">
        <v>37</v>
      </c>
      <c r="R211" s="2">
        <v>62.1</v>
      </c>
      <c r="S211">
        <f t="shared" si="3"/>
        <v>41</v>
      </c>
    </row>
    <row r="212" spans="1:19" ht="15.6" customHeight="1" x14ac:dyDescent="0.2">
      <c r="A212" s="3">
        <v>44103</v>
      </c>
      <c r="B212" s="2" t="s">
        <v>8</v>
      </c>
      <c r="C212">
        <v>2020</v>
      </c>
      <c r="D212" s="2">
        <v>1</v>
      </c>
      <c r="E212" s="2" t="s">
        <v>45</v>
      </c>
      <c r="F212" s="2" t="s">
        <v>15</v>
      </c>
      <c r="G212" s="2">
        <v>254</v>
      </c>
      <c r="H212" s="26">
        <v>224</v>
      </c>
      <c r="I212" s="2">
        <v>2.5625</v>
      </c>
      <c r="J212" s="2">
        <v>25</v>
      </c>
      <c r="K212" s="2">
        <v>10</v>
      </c>
      <c r="L212" s="2">
        <v>1</v>
      </c>
      <c r="M212" s="2">
        <v>1</v>
      </c>
      <c r="N212" s="2">
        <v>13.4</v>
      </c>
      <c r="O212" s="2" t="s">
        <v>32</v>
      </c>
      <c r="P212" s="2">
        <v>5</v>
      </c>
      <c r="Q212" s="2">
        <v>11</v>
      </c>
      <c r="R212" s="2">
        <v>40</v>
      </c>
      <c r="S212">
        <f t="shared" si="3"/>
        <v>16</v>
      </c>
    </row>
    <row r="213" spans="1:19" ht="15.6" customHeight="1" x14ac:dyDescent="0.2">
      <c r="A213" s="3">
        <v>44103</v>
      </c>
      <c r="B213" s="2" t="s">
        <v>8</v>
      </c>
      <c r="C213">
        <v>2020</v>
      </c>
      <c r="D213" s="2">
        <v>1</v>
      </c>
      <c r="E213" s="2" t="s">
        <v>45</v>
      </c>
      <c r="F213" s="2" t="s">
        <v>15</v>
      </c>
      <c r="G213" s="2">
        <v>254</v>
      </c>
      <c r="H213" s="26">
        <v>225</v>
      </c>
      <c r="I213" s="2">
        <v>2.5625</v>
      </c>
      <c r="J213" s="2">
        <v>25</v>
      </c>
      <c r="K213" s="2">
        <v>10</v>
      </c>
      <c r="L213" s="2">
        <v>1</v>
      </c>
      <c r="M213" s="2">
        <v>1</v>
      </c>
      <c r="N213" s="2">
        <v>13.4</v>
      </c>
      <c r="O213" s="2" t="s">
        <v>32</v>
      </c>
      <c r="P213" s="2">
        <v>15</v>
      </c>
      <c r="Q213" s="2">
        <v>13</v>
      </c>
      <c r="R213" s="2">
        <v>46</v>
      </c>
      <c r="S213">
        <f t="shared" si="3"/>
        <v>28</v>
      </c>
    </row>
    <row r="214" spans="1:19" ht="15.6" customHeight="1" x14ac:dyDescent="0.2">
      <c r="A214" s="3">
        <v>44103</v>
      </c>
      <c r="B214" s="2" t="s">
        <v>8</v>
      </c>
      <c r="C214">
        <v>2020</v>
      </c>
      <c r="D214" s="2">
        <v>1</v>
      </c>
      <c r="E214" s="2" t="s">
        <v>45</v>
      </c>
      <c r="F214" s="2" t="s">
        <v>15</v>
      </c>
      <c r="G214" s="2">
        <v>254</v>
      </c>
      <c r="H214" s="26">
        <v>226</v>
      </c>
      <c r="I214" s="2">
        <v>2.5625</v>
      </c>
      <c r="J214" s="2">
        <v>25</v>
      </c>
      <c r="K214" s="2">
        <v>10</v>
      </c>
      <c r="L214" s="2">
        <v>1</v>
      </c>
      <c r="M214" s="2">
        <v>1</v>
      </c>
      <c r="N214" s="2">
        <v>13.4</v>
      </c>
      <c r="O214" s="2" t="s">
        <v>32</v>
      </c>
      <c r="P214" s="2">
        <v>22</v>
      </c>
      <c r="Q214" s="2">
        <v>26</v>
      </c>
      <c r="R214" s="2">
        <v>73</v>
      </c>
      <c r="S214">
        <f t="shared" si="3"/>
        <v>48</v>
      </c>
    </row>
    <row r="215" spans="1:19" ht="15.6" customHeight="1" x14ac:dyDescent="0.2">
      <c r="A215" s="3">
        <v>44103</v>
      </c>
      <c r="B215" s="2" t="s">
        <v>8</v>
      </c>
      <c r="C215">
        <v>2020</v>
      </c>
      <c r="D215" s="2">
        <v>1</v>
      </c>
      <c r="E215" s="2" t="s">
        <v>45</v>
      </c>
      <c r="F215" s="2" t="s">
        <v>15</v>
      </c>
      <c r="G215" s="2">
        <v>254</v>
      </c>
      <c r="H215" s="26">
        <v>227</v>
      </c>
      <c r="I215" s="2">
        <v>2.5625</v>
      </c>
      <c r="J215" s="2">
        <v>25</v>
      </c>
      <c r="K215" s="2">
        <v>10</v>
      </c>
      <c r="L215" s="2">
        <v>1</v>
      </c>
      <c r="M215" s="2">
        <v>1</v>
      </c>
      <c r="N215" s="2">
        <v>13.4</v>
      </c>
      <c r="O215" s="2" t="s">
        <v>32</v>
      </c>
      <c r="P215" s="2">
        <v>6</v>
      </c>
      <c r="Q215" s="2">
        <v>5</v>
      </c>
      <c r="R215" s="2">
        <v>53</v>
      </c>
      <c r="S215">
        <f t="shared" si="3"/>
        <v>11</v>
      </c>
    </row>
    <row r="216" spans="1:19" ht="15.6" customHeight="1" x14ac:dyDescent="0.2">
      <c r="A216" s="3">
        <v>44103</v>
      </c>
      <c r="B216" s="2" t="s">
        <v>8</v>
      </c>
      <c r="C216">
        <v>2020</v>
      </c>
      <c r="D216" s="2">
        <v>1</v>
      </c>
      <c r="E216" s="2" t="s">
        <v>45</v>
      </c>
      <c r="F216" s="2" t="s">
        <v>15</v>
      </c>
      <c r="G216" s="2">
        <v>254</v>
      </c>
      <c r="H216" s="26">
        <v>228</v>
      </c>
      <c r="I216" s="2">
        <v>2.5625</v>
      </c>
      <c r="J216" s="2">
        <v>25</v>
      </c>
      <c r="K216" s="2">
        <v>10</v>
      </c>
      <c r="L216" s="2">
        <v>1</v>
      </c>
      <c r="M216" s="2">
        <v>1</v>
      </c>
      <c r="N216" s="2">
        <v>13.4</v>
      </c>
      <c r="O216" s="2" t="s">
        <v>32</v>
      </c>
      <c r="P216" s="2">
        <v>13</v>
      </c>
      <c r="Q216" s="2">
        <v>11</v>
      </c>
      <c r="R216" s="2">
        <v>52</v>
      </c>
      <c r="S216">
        <f t="shared" si="3"/>
        <v>24</v>
      </c>
    </row>
    <row r="217" spans="1:19" ht="15.6" customHeight="1" x14ac:dyDescent="0.2">
      <c r="A217" s="3">
        <v>44103</v>
      </c>
      <c r="B217" s="2" t="s">
        <v>8</v>
      </c>
      <c r="C217">
        <v>2020</v>
      </c>
      <c r="D217" s="2">
        <v>1</v>
      </c>
      <c r="E217" s="2" t="s">
        <v>45</v>
      </c>
      <c r="F217" s="2" t="s">
        <v>15</v>
      </c>
      <c r="G217" s="2">
        <v>254</v>
      </c>
      <c r="H217" s="27">
        <v>229</v>
      </c>
      <c r="I217" s="2">
        <v>2.5625</v>
      </c>
      <c r="J217" s="2">
        <v>25</v>
      </c>
      <c r="K217" s="2">
        <v>10</v>
      </c>
      <c r="L217" s="2">
        <v>1</v>
      </c>
      <c r="M217" s="2">
        <v>1</v>
      </c>
      <c r="N217" s="2">
        <v>13.4</v>
      </c>
      <c r="O217" s="2" t="s">
        <v>32</v>
      </c>
      <c r="P217" s="2">
        <v>13</v>
      </c>
      <c r="Q217" s="2">
        <v>3</v>
      </c>
      <c r="R217" s="2">
        <v>42</v>
      </c>
      <c r="S217">
        <f t="shared" si="3"/>
        <v>16</v>
      </c>
    </row>
    <row r="218" spans="1:19" ht="15.6" customHeight="1" x14ac:dyDescent="0.2">
      <c r="A218" s="3">
        <v>44103</v>
      </c>
      <c r="B218" s="2" t="s">
        <v>8</v>
      </c>
      <c r="C218">
        <v>2020</v>
      </c>
      <c r="D218" s="2">
        <v>1</v>
      </c>
      <c r="E218" s="2" t="s">
        <v>45</v>
      </c>
      <c r="F218" s="2" t="s">
        <v>15</v>
      </c>
      <c r="G218" s="2">
        <v>254</v>
      </c>
      <c r="H218" s="26">
        <v>230</v>
      </c>
      <c r="I218" s="2">
        <v>2.5625</v>
      </c>
      <c r="J218" s="2">
        <v>25</v>
      </c>
      <c r="K218" s="2">
        <v>10</v>
      </c>
      <c r="L218" s="2">
        <v>1</v>
      </c>
      <c r="M218" s="2">
        <v>1</v>
      </c>
      <c r="N218" s="2">
        <v>13.4</v>
      </c>
      <c r="O218" s="2" t="s">
        <v>32</v>
      </c>
      <c r="P218" s="2">
        <v>16</v>
      </c>
      <c r="Q218" s="2">
        <v>22</v>
      </c>
      <c r="R218" s="2">
        <v>60</v>
      </c>
      <c r="S218">
        <f t="shared" si="3"/>
        <v>38</v>
      </c>
    </row>
    <row r="219" spans="1:19" ht="15.6" customHeight="1" x14ac:dyDescent="0.2">
      <c r="A219" s="3">
        <v>44103</v>
      </c>
      <c r="B219" s="2" t="s">
        <v>8</v>
      </c>
      <c r="C219">
        <v>2020</v>
      </c>
      <c r="D219" s="2">
        <v>1</v>
      </c>
      <c r="E219" s="2" t="s">
        <v>45</v>
      </c>
      <c r="F219" s="2" t="s">
        <v>15</v>
      </c>
      <c r="G219" s="2">
        <v>254</v>
      </c>
      <c r="H219" s="26">
        <v>231</v>
      </c>
      <c r="I219" s="2">
        <v>2.5625</v>
      </c>
      <c r="J219" s="2">
        <v>25</v>
      </c>
      <c r="K219" s="2">
        <v>10</v>
      </c>
      <c r="L219" s="2">
        <v>1</v>
      </c>
      <c r="M219" s="2">
        <v>1</v>
      </c>
      <c r="N219" s="2">
        <v>13.4</v>
      </c>
      <c r="O219" s="2" t="s">
        <v>32</v>
      </c>
      <c r="P219" s="2">
        <v>7</v>
      </c>
      <c r="Q219" s="2">
        <v>3</v>
      </c>
      <c r="R219" s="2">
        <v>47</v>
      </c>
      <c r="S219">
        <f t="shared" si="3"/>
        <v>10</v>
      </c>
    </row>
    <row r="220" spans="1:19" ht="15.6" customHeight="1" x14ac:dyDescent="0.2">
      <c r="A220" s="3">
        <v>44103</v>
      </c>
      <c r="B220" s="2" t="s">
        <v>8</v>
      </c>
      <c r="C220">
        <v>2020</v>
      </c>
      <c r="D220" s="2">
        <v>1</v>
      </c>
      <c r="E220" s="2" t="s">
        <v>45</v>
      </c>
      <c r="F220" s="2" t="s">
        <v>15</v>
      </c>
      <c r="G220" s="2">
        <v>254</v>
      </c>
      <c r="H220" s="26">
        <v>232</v>
      </c>
      <c r="I220" s="2">
        <v>2.5625</v>
      </c>
      <c r="J220" s="2">
        <v>25</v>
      </c>
      <c r="K220" s="2">
        <v>10</v>
      </c>
      <c r="L220" s="2">
        <v>1</v>
      </c>
      <c r="M220" s="2">
        <v>1</v>
      </c>
      <c r="N220" s="2">
        <v>13.4</v>
      </c>
      <c r="O220" s="2" t="s">
        <v>32</v>
      </c>
      <c r="P220" s="2">
        <v>26</v>
      </c>
      <c r="Q220" s="2">
        <v>25</v>
      </c>
      <c r="R220" s="2">
        <v>72</v>
      </c>
      <c r="S220">
        <f t="shared" si="3"/>
        <v>51</v>
      </c>
    </row>
    <row r="221" spans="1:19" ht="15.6" customHeight="1" x14ac:dyDescent="0.2">
      <c r="A221" s="3">
        <v>44103</v>
      </c>
      <c r="B221" s="2" t="s">
        <v>8</v>
      </c>
      <c r="C221">
        <v>2020</v>
      </c>
      <c r="D221" s="2">
        <v>1</v>
      </c>
      <c r="E221" s="2" t="s">
        <v>45</v>
      </c>
      <c r="F221" s="2" t="s">
        <v>15</v>
      </c>
      <c r="G221" s="2">
        <v>254</v>
      </c>
      <c r="H221" s="26">
        <v>233</v>
      </c>
      <c r="I221" s="2">
        <v>2.5625</v>
      </c>
      <c r="J221" s="2">
        <v>25</v>
      </c>
      <c r="K221" s="2">
        <v>10</v>
      </c>
      <c r="L221" s="2">
        <v>1</v>
      </c>
      <c r="M221" s="2">
        <v>1</v>
      </c>
      <c r="N221" s="2">
        <v>13.4</v>
      </c>
      <c r="O221" s="2" t="s">
        <v>32</v>
      </c>
      <c r="P221" s="2">
        <v>22</v>
      </c>
      <c r="Q221" s="2">
        <v>21</v>
      </c>
      <c r="R221" s="2">
        <v>67</v>
      </c>
      <c r="S221">
        <f t="shared" si="3"/>
        <v>43</v>
      </c>
    </row>
    <row r="222" spans="1:19" ht="15.6" customHeight="1" x14ac:dyDescent="0.2">
      <c r="A222" s="3">
        <v>44103</v>
      </c>
      <c r="B222" s="2" t="s">
        <v>8</v>
      </c>
      <c r="C222">
        <v>2020</v>
      </c>
      <c r="D222" s="2">
        <v>1</v>
      </c>
      <c r="E222" s="2" t="s">
        <v>45</v>
      </c>
      <c r="F222" s="2" t="s">
        <v>15</v>
      </c>
      <c r="G222" s="2">
        <v>255</v>
      </c>
      <c r="H222" s="26">
        <v>234</v>
      </c>
      <c r="I222" s="2">
        <v>4.375</v>
      </c>
      <c r="J222" s="2">
        <v>30</v>
      </c>
      <c r="K222" s="2">
        <v>5</v>
      </c>
      <c r="L222" s="2">
        <v>1</v>
      </c>
      <c r="M222" s="2">
        <v>0</v>
      </c>
      <c r="N222" s="2">
        <v>11.8</v>
      </c>
      <c r="O222" s="2" t="s">
        <v>32</v>
      </c>
      <c r="P222" s="2">
        <v>12</v>
      </c>
      <c r="Q222" s="2">
        <v>8</v>
      </c>
      <c r="R222" s="2">
        <v>34</v>
      </c>
      <c r="S222">
        <f t="shared" si="3"/>
        <v>20</v>
      </c>
    </row>
    <row r="223" spans="1:19" ht="15.6" customHeight="1" x14ac:dyDescent="0.2">
      <c r="A223" s="3">
        <v>44103</v>
      </c>
      <c r="B223" s="2" t="s">
        <v>8</v>
      </c>
      <c r="C223">
        <v>2020</v>
      </c>
      <c r="D223" s="2">
        <v>1</v>
      </c>
      <c r="E223" s="2" t="s">
        <v>45</v>
      </c>
      <c r="F223" s="2" t="s">
        <v>15</v>
      </c>
      <c r="G223" s="2">
        <v>255</v>
      </c>
      <c r="H223" s="26">
        <v>235</v>
      </c>
      <c r="I223" s="2">
        <v>4.375</v>
      </c>
      <c r="J223" s="2">
        <v>30</v>
      </c>
      <c r="K223" s="2">
        <v>5</v>
      </c>
      <c r="L223" s="2">
        <v>1</v>
      </c>
      <c r="M223" s="2">
        <v>0</v>
      </c>
      <c r="N223" s="2">
        <v>11.8</v>
      </c>
      <c r="O223" s="2" t="s">
        <v>32</v>
      </c>
      <c r="P223" s="2">
        <v>9</v>
      </c>
      <c r="Q223" s="2">
        <v>10</v>
      </c>
      <c r="R223" s="2">
        <v>41</v>
      </c>
      <c r="S223">
        <f t="shared" si="3"/>
        <v>19</v>
      </c>
    </row>
    <row r="224" spans="1:19" ht="15.6" customHeight="1" x14ac:dyDescent="0.2">
      <c r="A224" s="3">
        <v>44103</v>
      </c>
      <c r="B224" s="2" t="s">
        <v>8</v>
      </c>
      <c r="C224">
        <v>2020</v>
      </c>
      <c r="D224" s="2">
        <v>1</v>
      </c>
      <c r="E224" s="2" t="s">
        <v>45</v>
      </c>
      <c r="F224" s="2" t="s">
        <v>15</v>
      </c>
      <c r="G224" s="2">
        <v>255</v>
      </c>
      <c r="H224" s="26">
        <v>236</v>
      </c>
      <c r="I224" s="2">
        <v>4.375</v>
      </c>
      <c r="J224" s="2">
        <v>30</v>
      </c>
      <c r="K224" s="2">
        <v>5</v>
      </c>
      <c r="L224" s="2">
        <v>1</v>
      </c>
      <c r="M224" s="2">
        <v>0</v>
      </c>
      <c r="N224" s="2">
        <v>11.8</v>
      </c>
      <c r="O224" s="2" t="s">
        <v>32</v>
      </c>
      <c r="P224" s="2">
        <v>4</v>
      </c>
      <c r="Q224" s="2">
        <v>4</v>
      </c>
      <c r="R224" s="2">
        <v>30</v>
      </c>
      <c r="S224">
        <f t="shared" si="3"/>
        <v>8</v>
      </c>
    </row>
    <row r="225" spans="1:19" ht="15.6" customHeight="1" x14ac:dyDescent="0.2">
      <c r="A225" s="3">
        <v>44103</v>
      </c>
      <c r="B225" s="2" t="s">
        <v>8</v>
      </c>
      <c r="C225">
        <v>2020</v>
      </c>
      <c r="D225" s="2">
        <v>1</v>
      </c>
      <c r="E225" s="2" t="s">
        <v>45</v>
      </c>
      <c r="F225" s="2" t="s">
        <v>15</v>
      </c>
      <c r="G225" s="2">
        <v>255</v>
      </c>
      <c r="H225" s="26">
        <v>237</v>
      </c>
      <c r="I225" s="2">
        <v>4.375</v>
      </c>
      <c r="J225" s="2">
        <v>30</v>
      </c>
      <c r="K225" s="2">
        <v>5</v>
      </c>
      <c r="L225" s="2">
        <v>1</v>
      </c>
      <c r="M225" s="2">
        <v>0</v>
      </c>
      <c r="N225" s="2">
        <v>11.8</v>
      </c>
      <c r="O225" s="2" t="s">
        <v>32</v>
      </c>
      <c r="P225" s="2">
        <v>11</v>
      </c>
      <c r="Q225" s="2">
        <v>15</v>
      </c>
      <c r="R225" s="2">
        <v>51</v>
      </c>
      <c r="S225">
        <f t="shared" si="3"/>
        <v>26</v>
      </c>
    </row>
    <row r="226" spans="1:19" ht="15.6" customHeight="1" x14ac:dyDescent="0.2">
      <c r="A226" s="3">
        <v>44103</v>
      </c>
      <c r="B226" s="2" t="s">
        <v>8</v>
      </c>
      <c r="C226">
        <v>2020</v>
      </c>
      <c r="D226" s="2">
        <v>1</v>
      </c>
      <c r="E226" s="2" t="s">
        <v>45</v>
      </c>
      <c r="F226" s="2" t="s">
        <v>15</v>
      </c>
      <c r="G226" s="2">
        <v>255</v>
      </c>
      <c r="H226" s="26">
        <v>238</v>
      </c>
      <c r="I226" s="2">
        <v>4.375</v>
      </c>
      <c r="J226" s="2">
        <v>30</v>
      </c>
      <c r="K226" s="2">
        <v>5</v>
      </c>
      <c r="L226" s="2">
        <v>1</v>
      </c>
      <c r="M226" s="2">
        <v>0</v>
      </c>
      <c r="N226" s="2">
        <v>11.8</v>
      </c>
      <c r="O226" s="2" t="s">
        <v>32</v>
      </c>
      <c r="P226" s="2">
        <v>4</v>
      </c>
      <c r="Q226" s="2">
        <v>2</v>
      </c>
      <c r="R226" s="2">
        <v>29</v>
      </c>
      <c r="S226">
        <f t="shared" si="3"/>
        <v>6</v>
      </c>
    </row>
    <row r="227" spans="1:19" ht="15.6" customHeight="1" x14ac:dyDescent="0.2">
      <c r="A227" s="3">
        <v>44103</v>
      </c>
      <c r="B227" s="2" t="s">
        <v>8</v>
      </c>
      <c r="C227">
        <v>2020</v>
      </c>
      <c r="D227" s="2">
        <v>1</v>
      </c>
      <c r="E227" s="2" t="s">
        <v>45</v>
      </c>
      <c r="F227" s="2" t="s">
        <v>15</v>
      </c>
      <c r="G227" s="2">
        <v>255</v>
      </c>
      <c r="H227" s="26">
        <v>239</v>
      </c>
      <c r="I227" s="2">
        <v>4.375</v>
      </c>
      <c r="J227" s="2">
        <v>30</v>
      </c>
      <c r="K227" s="2">
        <v>5</v>
      </c>
      <c r="L227" s="2">
        <v>1</v>
      </c>
      <c r="M227" s="2">
        <v>0</v>
      </c>
      <c r="N227" s="2">
        <v>11.8</v>
      </c>
      <c r="O227" s="2" t="s">
        <v>32</v>
      </c>
      <c r="P227" s="2">
        <v>14</v>
      </c>
      <c r="Q227" s="2">
        <v>10</v>
      </c>
      <c r="R227" s="2">
        <v>38</v>
      </c>
      <c r="S227">
        <f t="shared" si="3"/>
        <v>24</v>
      </c>
    </row>
    <row r="228" spans="1:19" ht="15.6" customHeight="1" x14ac:dyDescent="0.2">
      <c r="A228" s="3">
        <v>44103</v>
      </c>
      <c r="B228" s="2" t="s">
        <v>8</v>
      </c>
      <c r="C228">
        <v>2020</v>
      </c>
      <c r="D228" s="2">
        <v>1</v>
      </c>
      <c r="E228" s="2" t="s">
        <v>45</v>
      </c>
      <c r="F228" s="2" t="s">
        <v>15</v>
      </c>
      <c r="G228" s="2">
        <v>255</v>
      </c>
      <c r="H228" s="26">
        <v>240</v>
      </c>
      <c r="I228" s="2">
        <v>4.375</v>
      </c>
      <c r="J228" s="2">
        <v>30</v>
      </c>
      <c r="K228" s="2">
        <v>5</v>
      </c>
      <c r="L228" s="2">
        <v>1</v>
      </c>
      <c r="M228" s="2">
        <v>0</v>
      </c>
      <c r="N228" s="2">
        <v>11.8</v>
      </c>
      <c r="O228" s="2" t="s">
        <v>32</v>
      </c>
      <c r="P228" s="2">
        <v>5</v>
      </c>
      <c r="Q228" s="2">
        <v>2</v>
      </c>
      <c r="R228" s="2">
        <v>21</v>
      </c>
      <c r="S228">
        <f t="shared" si="3"/>
        <v>7</v>
      </c>
    </row>
    <row r="229" spans="1:19" ht="15.6" customHeight="1" x14ac:dyDescent="0.2">
      <c r="A229" s="3">
        <v>44103</v>
      </c>
      <c r="B229" s="2" t="s">
        <v>8</v>
      </c>
      <c r="C229">
        <v>2020</v>
      </c>
      <c r="D229" s="2">
        <v>1</v>
      </c>
      <c r="E229" s="2" t="s">
        <v>45</v>
      </c>
      <c r="F229" s="2" t="s">
        <v>15</v>
      </c>
      <c r="G229" s="2">
        <v>255</v>
      </c>
      <c r="H229" s="26">
        <v>241</v>
      </c>
      <c r="I229" s="2">
        <v>4.375</v>
      </c>
      <c r="J229" s="2">
        <v>30</v>
      </c>
      <c r="K229" s="2">
        <v>5</v>
      </c>
      <c r="L229" s="2">
        <v>1</v>
      </c>
      <c r="M229" s="2">
        <v>0</v>
      </c>
      <c r="N229" s="2">
        <v>11.8</v>
      </c>
      <c r="O229" s="2" t="s">
        <v>32</v>
      </c>
      <c r="P229" s="2">
        <v>4</v>
      </c>
      <c r="Q229" s="2">
        <v>8</v>
      </c>
      <c r="R229" s="2">
        <v>45</v>
      </c>
      <c r="S229">
        <f t="shared" si="3"/>
        <v>12</v>
      </c>
    </row>
    <row r="230" spans="1:19" ht="15.6" customHeight="1" x14ac:dyDescent="0.2">
      <c r="A230" s="3">
        <v>44103</v>
      </c>
      <c r="B230" s="2" t="s">
        <v>8</v>
      </c>
      <c r="C230">
        <v>2020</v>
      </c>
      <c r="D230" s="2">
        <v>1</v>
      </c>
      <c r="E230" s="2" t="s">
        <v>45</v>
      </c>
      <c r="F230" s="2" t="s">
        <v>15</v>
      </c>
      <c r="G230" s="2">
        <v>255</v>
      </c>
      <c r="H230" s="26">
        <v>242</v>
      </c>
      <c r="I230" s="2">
        <v>4.375</v>
      </c>
      <c r="J230" s="2">
        <v>30</v>
      </c>
      <c r="K230" s="2">
        <v>5</v>
      </c>
      <c r="L230" s="2">
        <v>1</v>
      </c>
      <c r="M230" s="2">
        <v>0</v>
      </c>
      <c r="N230" s="2">
        <v>11.8</v>
      </c>
      <c r="O230" s="2" t="s">
        <v>32</v>
      </c>
      <c r="P230" s="2">
        <v>9</v>
      </c>
      <c r="Q230" s="2">
        <v>10</v>
      </c>
      <c r="R230" s="2">
        <v>32</v>
      </c>
      <c r="S230">
        <f t="shared" si="3"/>
        <v>19</v>
      </c>
    </row>
    <row r="231" spans="1:19" ht="15.6" customHeight="1" x14ac:dyDescent="0.2">
      <c r="A231" s="3">
        <v>44103</v>
      </c>
      <c r="B231" s="2" t="s">
        <v>8</v>
      </c>
      <c r="C231">
        <v>2020</v>
      </c>
      <c r="D231" s="2">
        <v>1</v>
      </c>
      <c r="E231" s="2" t="s">
        <v>45</v>
      </c>
      <c r="F231" s="2" t="s">
        <v>15</v>
      </c>
      <c r="G231" s="2">
        <v>255</v>
      </c>
      <c r="H231" s="26">
        <v>243</v>
      </c>
      <c r="I231" s="2">
        <v>4.375</v>
      </c>
      <c r="J231" s="2">
        <v>30</v>
      </c>
      <c r="K231" s="2">
        <v>5</v>
      </c>
      <c r="L231" s="2">
        <v>1</v>
      </c>
      <c r="M231" s="2">
        <v>0</v>
      </c>
      <c r="N231" s="2">
        <v>11.8</v>
      </c>
      <c r="O231" s="2" t="s">
        <v>32</v>
      </c>
      <c r="P231" s="2">
        <v>15</v>
      </c>
      <c r="Q231" s="2">
        <v>43</v>
      </c>
      <c r="R231" s="2">
        <v>60</v>
      </c>
      <c r="S231">
        <f t="shared" si="3"/>
        <v>58</v>
      </c>
    </row>
    <row r="232" spans="1:19" ht="15.6" customHeight="1" x14ac:dyDescent="0.2">
      <c r="A232" s="3">
        <v>44103</v>
      </c>
      <c r="B232" s="2" t="s">
        <v>8</v>
      </c>
      <c r="C232">
        <v>2020</v>
      </c>
      <c r="D232" s="2">
        <v>1</v>
      </c>
      <c r="E232" s="2" t="s">
        <v>45</v>
      </c>
      <c r="F232" s="2" t="s">
        <v>15</v>
      </c>
      <c r="G232" s="2">
        <v>256</v>
      </c>
      <c r="H232" s="26">
        <v>244</v>
      </c>
      <c r="I232" s="2">
        <v>3.9375</v>
      </c>
      <c r="J232" s="2">
        <v>30</v>
      </c>
      <c r="K232" s="2">
        <v>15</v>
      </c>
      <c r="L232" s="2">
        <v>0.5</v>
      </c>
      <c r="M232" s="2">
        <v>0</v>
      </c>
      <c r="N232" s="2">
        <v>12.8</v>
      </c>
      <c r="O232" s="2" t="s">
        <v>32</v>
      </c>
      <c r="P232" s="2">
        <v>14</v>
      </c>
      <c r="Q232" s="2">
        <v>29</v>
      </c>
      <c r="R232" s="2">
        <v>53</v>
      </c>
      <c r="S232">
        <f t="shared" si="3"/>
        <v>43</v>
      </c>
    </row>
    <row r="233" spans="1:19" ht="15.6" customHeight="1" x14ac:dyDescent="0.2">
      <c r="A233" s="3">
        <v>44103</v>
      </c>
      <c r="B233" s="2" t="s">
        <v>8</v>
      </c>
      <c r="C233">
        <v>2020</v>
      </c>
      <c r="D233" s="2">
        <v>1</v>
      </c>
      <c r="E233" s="2" t="s">
        <v>45</v>
      </c>
      <c r="F233" s="2" t="s">
        <v>15</v>
      </c>
      <c r="G233" s="2">
        <v>256</v>
      </c>
      <c r="H233" s="26">
        <v>245</v>
      </c>
      <c r="I233" s="2">
        <v>3.9375</v>
      </c>
      <c r="J233" s="2">
        <v>30</v>
      </c>
      <c r="K233" s="2">
        <v>15</v>
      </c>
      <c r="L233" s="2">
        <v>0.5</v>
      </c>
      <c r="M233" s="2">
        <v>0</v>
      </c>
      <c r="N233" s="2">
        <v>12.8</v>
      </c>
      <c r="O233" s="2" t="s">
        <v>32</v>
      </c>
      <c r="P233" s="2">
        <v>10</v>
      </c>
      <c r="Q233" s="2">
        <v>13</v>
      </c>
      <c r="R233" s="2">
        <v>39</v>
      </c>
      <c r="S233">
        <f t="shared" si="3"/>
        <v>23</v>
      </c>
    </row>
    <row r="234" spans="1:19" ht="15.6" customHeight="1" x14ac:dyDescent="0.2">
      <c r="A234" s="3">
        <v>44103</v>
      </c>
      <c r="B234" s="2" t="s">
        <v>8</v>
      </c>
      <c r="C234">
        <v>2020</v>
      </c>
      <c r="D234" s="2">
        <v>1</v>
      </c>
      <c r="E234" s="2" t="s">
        <v>45</v>
      </c>
      <c r="F234" s="2" t="s">
        <v>15</v>
      </c>
      <c r="G234" s="2">
        <v>256</v>
      </c>
      <c r="H234" s="26">
        <v>246</v>
      </c>
      <c r="I234" s="2">
        <v>3.9375</v>
      </c>
      <c r="J234" s="2">
        <v>30</v>
      </c>
      <c r="K234" s="2">
        <v>15</v>
      </c>
      <c r="L234" s="2">
        <v>0.5</v>
      </c>
      <c r="M234" s="2">
        <v>0</v>
      </c>
      <c r="N234" s="2">
        <v>12.8</v>
      </c>
      <c r="O234" s="2" t="s">
        <v>32</v>
      </c>
      <c r="P234" s="2">
        <v>3</v>
      </c>
      <c r="Q234" s="2">
        <v>1</v>
      </c>
      <c r="R234" s="2">
        <v>29</v>
      </c>
      <c r="S234">
        <f t="shared" si="3"/>
        <v>4</v>
      </c>
    </row>
    <row r="235" spans="1:19" ht="15.6" customHeight="1" x14ac:dyDescent="0.2">
      <c r="A235" s="3">
        <v>44103</v>
      </c>
      <c r="B235" s="2" t="s">
        <v>8</v>
      </c>
      <c r="C235">
        <v>2020</v>
      </c>
      <c r="D235" s="2">
        <v>1</v>
      </c>
      <c r="E235" s="2" t="s">
        <v>45</v>
      </c>
      <c r="F235" s="2" t="s">
        <v>15</v>
      </c>
      <c r="G235" s="2">
        <v>256</v>
      </c>
      <c r="H235" s="26">
        <v>247</v>
      </c>
      <c r="I235" s="2">
        <v>3.9375</v>
      </c>
      <c r="J235" s="2">
        <v>30</v>
      </c>
      <c r="K235" s="2">
        <v>15</v>
      </c>
      <c r="L235" s="2">
        <v>0.5</v>
      </c>
      <c r="M235" s="2">
        <v>0</v>
      </c>
      <c r="N235" s="2">
        <v>12.8</v>
      </c>
      <c r="O235" s="2" t="s">
        <v>32</v>
      </c>
      <c r="P235" s="2">
        <v>6</v>
      </c>
      <c r="Q235" s="2">
        <v>12</v>
      </c>
      <c r="R235" s="2">
        <v>55</v>
      </c>
      <c r="S235">
        <f t="shared" si="3"/>
        <v>18</v>
      </c>
    </row>
    <row r="236" spans="1:19" ht="15.6" customHeight="1" x14ac:dyDescent="0.2">
      <c r="A236" s="3">
        <v>44103</v>
      </c>
      <c r="B236" s="2" t="s">
        <v>8</v>
      </c>
      <c r="C236">
        <v>2020</v>
      </c>
      <c r="D236" s="2">
        <v>1</v>
      </c>
      <c r="E236" s="2" t="s">
        <v>45</v>
      </c>
      <c r="F236" s="2" t="s">
        <v>15</v>
      </c>
      <c r="G236" s="2">
        <v>256</v>
      </c>
      <c r="H236" s="26">
        <v>248</v>
      </c>
      <c r="I236" s="2">
        <v>3.9375</v>
      </c>
      <c r="J236" s="2">
        <v>30</v>
      </c>
      <c r="K236" s="2">
        <v>15</v>
      </c>
      <c r="L236" s="2">
        <v>0.5</v>
      </c>
      <c r="M236" s="2">
        <v>0</v>
      </c>
      <c r="N236" s="2">
        <v>12.8</v>
      </c>
      <c r="O236" s="2" t="s">
        <v>32</v>
      </c>
      <c r="P236" s="2">
        <v>19</v>
      </c>
      <c r="Q236" s="2">
        <v>20</v>
      </c>
      <c r="R236" s="2">
        <v>59</v>
      </c>
      <c r="S236">
        <f t="shared" si="3"/>
        <v>39</v>
      </c>
    </row>
    <row r="237" spans="1:19" ht="15.6" customHeight="1" x14ac:dyDescent="0.2">
      <c r="A237" s="3">
        <v>44103</v>
      </c>
      <c r="B237" s="2" t="s">
        <v>8</v>
      </c>
      <c r="C237">
        <v>2020</v>
      </c>
      <c r="D237" s="2">
        <v>1</v>
      </c>
      <c r="E237" s="2" t="s">
        <v>45</v>
      </c>
      <c r="F237" s="2" t="s">
        <v>15</v>
      </c>
      <c r="G237" s="2">
        <v>256</v>
      </c>
      <c r="H237" s="26">
        <v>249</v>
      </c>
      <c r="I237" s="2">
        <v>3.9375</v>
      </c>
      <c r="J237" s="2">
        <v>30</v>
      </c>
      <c r="K237" s="2">
        <v>15</v>
      </c>
      <c r="L237" s="2">
        <v>0.5</v>
      </c>
      <c r="M237" s="2">
        <v>0</v>
      </c>
      <c r="N237" s="2">
        <v>12.8</v>
      </c>
      <c r="O237" s="2" t="s">
        <v>32</v>
      </c>
      <c r="P237" s="2">
        <v>5</v>
      </c>
      <c r="Q237" s="2">
        <v>7</v>
      </c>
      <c r="R237" s="2">
        <v>31</v>
      </c>
      <c r="S237">
        <f t="shared" si="3"/>
        <v>12</v>
      </c>
    </row>
    <row r="238" spans="1:19" ht="15.6" customHeight="1" x14ac:dyDescent="0.2">
      <c r="A238" s="3">
        <v>44103</v>
      </c>
      <c r="B238" s="2" t="s">
        <v>8</v>
      </c>
      <c r="C238">
        <v>2020</v>
      </c>
      <c r="D238" s="2">
        <v>1</v>
      </c>
      <c r="E238" s="2" t="s">
        <v>45</v>
      </c>
      <c r="F238" s="2" t="s">
        <v>15</v>
      </c>
      <c r="G238" s="2">
        <v>256</v>
      </c>
      <c r="H238" s="26">
        <v>250</v>
      </c>
      <c r="I238" s="2">
        <v>3.9375</v>
      </c>
      <c r="J238" s="2">
        <v>30</v>
      </c>
      <c r="K238" s="2">
        <v>15</v>
      </c>
      <c r="L238" s="2">
        <v>0.5</v>
      </c>
      <c r="M238" s="2">
        <v>0</v>
      </c>
      <c r="N238" s="2">
        <v>12.8</v>
      </c>
      <c r="O238" s="2" t="s">
        <v>32</v>
      </c>
      <c r="P238" s="2">
        <v>10</v>
      </c>
      <c r="Q238" s="2">
        <v>12</v>
      </c>
      <c r="R238" s="2">
        <v>39</v>
      </c>
      <c r="S238">
        <f t="shared" si="3"/>
        <v>22</v>
      </c>
    </row>
    <row r="239" spans="1:19" ht="15.6" customHeight="1" x14ac:dyDescent="0.2">
      <c r="A239" s="3">
        <v>44103</v>
      </c>
      <c r="B239" s="2" t="s">
        <v>8</v>
      </c>
      <c r="C239">
        <v>2020</v>
      </c>
      <c r="D239" s="2">
        <v>1</v>
      </c>
      <c r="E239" s="2" t="s">
        <v>45</v>
      </c>
      <c r="F239" s="2" t="s">
        <v>15</v>
      </c>
      <c r="G239" s="2">
        <v>256</v>
      </c>
      <c r="H239" s="26">
        <v>251</v>
      </c>
      <c r="I239" s="2">
        <v>3.9375</v>
      </c>
      <c r="J239" s="2">
        <v>30</v>
      </c>
      <c r="K239" s="2">
        <v>15</v>
      </c>
      <c r="L239" s="2">
        <v>0.5</v>
      </c>
      <c r="M239" s="2">
        <v>0</v>
      </c>
      <c r="N239" s="2">
        <v>12.8</v>
      </c>
      <c r="O239" s="2" t="s">
        <v>32</v>
      </c>
      <c r="P239" s="2">
        <v>22</v>
      </c>
      <c r="Q239" s="2">
        <v>6</v>
      </c>
      <c r="R239" s="2">
        <v>40</v>
      </c>
      <c r="S239">
        <f t="shared" si="3"/>
        <v>28</v>
      </c>
    </row>
    <row r="240" spans="1:19" ht="15.6" customHeight="1" x14ac:dyDescent="0.2">
      <c r="A240" s="3">
        <v>44103</v>
      </c>
      <c r="B240" s="2" t="s">
        <v>8</v>
      </c>
      <c r="C240">
        <v>2020</v>
      </c>
      <c r="D240" s="2">
        <v>1</v>
      </c>
      <c r="E240" s="2" t="s">
        <v>45</v>
      </c>
      <c r="F240" s="2" t="s">
        <v>15</v>
      </c>
      <c r="G240" s="2">
        <v>256</v>
      </c>
      <c r="H240" s="26">
        <v>252</v>
      </c>
      <c r="I240" s="2">
        <v>3.9375</v>
      </c>
      <c r="J240" s="2">
        <v>30</v>
      </c>
      <c r="K240" s="2">
        <v>15</v>
      </c>
      <c r="L240" s="2">
        <v>0.5</v>
      </c>
      <c r="M240" s="2">
        <v>0</v>
      </c>
      <c r="N240" s="2">
        <v>12.8</v>
      </c>
      <c r="O240" s="2" t="s">
        <v>32</v>
      </c>
      <c r="P240" s="2">
        <v>4</v>
      </c>
      <c r="Q240" s="2">
        <v>2</v>
      </c>
      <c r="R240" s="2">
        <v>22</v>
      </c>
      <c r="S240">
        <f t="shared" si="3"/>
        <v>6</v>
      </c>
    </row>
    <row r="241" spans="1:20" ht="15.6" customHeight="1" x14ac:dyDescent="0.2">
      <c r="A241" s="3">
        <v>44103</v>
      </c>
      <c r="B241" s="2" t="s">
        <v>8</v>
      </c>
      <c r="C241">
        <v>2020</v>
      </c>
      <c r="D241" s="2">
        <v>1</v>
      </c>
      <c r="E241" s="2" t="s">
        <v>45</v>
      </c>
      <c r="F241" s="2" t="s">
        <v>15</v>
      </c>
      <c r="G241" s="2">
        <v>256</v>
      </c>
      <c r="H241" s="26">
        <v>253</v>
      </c>
      <c r="I241" s="2">
        <v>3.9375</v>
      </c>
      <c r="J241" s="2">
        <v>30</v>
      </c>
      <c r="K241" s="2">
        <v>15</v>
      </c>
      <c r="L241" s="2">
        <v>0.5</v>
      </c>
      <c r="M241" s="2">
        <v>0</v>
      </c>
      <c r="N241" s="2">
        <v>12.8</v>
      </c>
      <c r="O241" s="2" t="s">
        <v>32</v>
      </c>
      <c r="P241" s="2">
        <v>5</v>
      </c>
      <c r="Q241" s="2">
        <v>5</v>
      </c>
      <c r="R241" s="2">
        <v>47</v>
      </c>
      <c r="S241">
        <f t="shared" si="3"/>
        <v>10</v>
      </c>
    </row>
    <row r="242" spans="1:20" ht="15.6" customHeight="1" x14ac:dyDescent="0.2">
      <c r="A242" s="3">
        <v>44117</v>
      </c>
      <c r="B242" s="2" t="s">
        <v>18</v>
      </c>
      <c r="C242">
        <v>2020</v>
      </c>
      <c r="D242" s="2">
        <v>1</v>
      </c>
      <c r="E242" s="2" t="s">
        <v>45</v>
      </c>
      <c r="F242" s="2" t="s">
        <v>20</v>
      </c>
      <c r="G242" s="2">
        <v>263</v>
      </c>
      <c r="H242" s="26">
        <v>266</v>
      </c>
      <c r="I242" s="2">
        <v>3.0625</v>
      </c>
      <c r="J242" s="2">
        <v>80</v>
      </c>
      <c r="K242" s="2">
        <v>3</v>
      </c>
      <c r="L242" s="2">
        <v>0</v>
      </c>
      <c r="M242" s="2">
        <v>1</v>
      </c>
      <c r="N242" s="2">
        <v>11.8</v>
      </c>
      <c r="O242" s="2" t="s">
        <v>34</v>
      </c>
      <c r="P242" s="2">
        <v>12</v>
      </c>
      <c r="Q242" s="2">
        <v>104</v>
      </c>
      <c r="R242" s="2">
        <v>78.2</v>
      </c>
      <c r="S242">
        <f t="shared" si="3"/>
        <v>116</v>
      </c>
    </row>
    <row r="243" spans="1:20" ht="15.6" customHeight="1" x14ac:dyDescent="0.2">
      <c r="A243" s="3">
        <v>44117</v>
      </c>
      <c r="B243" s="2" t="s">
        <v>18</v>
      </c>
      <c r="C243">
        <v>2020</v>
      </c>
      <c r="D243" s="2">
        <v>1</v>
      </c>
      <c r="E243" s="2" t="s">
        <v>45</v>
      </c>
      <c r="F243" s="2" t="s">
        <v>20</v>
      </c>
      <c r="G243" s="2">
        <v>263</v>
      </c>
      <c r="H243" s="26">
        <v>267</v>
      </c>
      <c r="I243" s="2">
        <v>3.0625</v>
      </c>
      <c r="J243" s="2">
        <v>80</v>
      </c>
      <c r="K243" s="2">
        <v>3</v>
      </c>
      <c r="L243" s="2">
        <v>0</v>
      </c>
      <c r="M243" s="2">
        <v>1</v>
      </c>
      <c r="N243" s="2">
        <v>11.8</v>
      </c>
      <c r="O243" s="2" t="s">
        <v>34</v>
      </c>
      <c r="P243" s="2">
        <v>4</v>
      </c>
      <c r="Q243" s="2">
        <v>33</v>
      </c>
      <c r="R243" s="2">
        <v>47</v>
      </c>
      <c r="S243">
        <f t="shared" si="3"/>
        <v>37</v>
      </c>
    </row>
    <row r="244" spans="1:20" ht="15.6" customHeight="1" x14ac:dyDescent="0.2">
      <c r="A244" s="3">
        <v>44117</v>
      </c>
      <c r="B244" s="2" t="s">
        <v>18</v>
      </c>
      <c r="C244">
        <v>2020</v>
      </c>
      <c r="D244" s="2">
        <v>1</v>
      </c>
      <c r="E244" s="2" t="s">
        <v>45</v>
      </c>
      <c r="F244" s="2" t="s">
        <v>20</v>
      </c>
      <c r="G244" s="2">
        <v>263</v>
      </c>
      <c r="H244" s="26">
        <v>268</v>
      </c>
      <c r="I244" s="2">
        <v>3.0625</v>
      </c>
      <c r="J244" s="2">
        <v>80</v>
      </c>
      <c r="K244" s="2">
        <v>3</v>
      </c>
      <c r="L244" s="2">
        <v>0</v>
      </c>
      <c r="M244" s="2">
        <v>1</v>
      </c>
      <c r="N244" s="2">
        <v>11.8</v>
      </c>
      <c r="O244" s="2" t="s">
        <v>34</v>
      </c>
      <c r="P244" s="2">
        <v>1</v>
      </c>
      <c r="Q244" s="2">
        <v>13</v>
      </c>
      <c r="R244" s="2">
        <v>53.8</v>
      </c>
      <c r="S244">
        <f t="shared" si="3"/>
        <v>14</v>
      </c>
      <c r="T244" s="2" t="s">
        <v>21</v>
      </c>
    </row>
    <row r="245" spans="1:20" ht="15.6" customHeight="1" x14ac:dyDescent="0.2">
      <c r="A245" s="3">
        <v>44117</v>
      </c>
      <c r="B245" s="2" t="s">
        <v>18</v>
      </c>
      <c r="C245">
        <v>2020</v>
      </c>
      <c r="D245" s="2">
        <v>1</v>
      </c>
      <c r="E245" s="2" t="s">
        <v>45</v>
      </c>
      <c r="F245" s="2" t="s">
        <v>20</v>
      </c>
      <c r="G245" s="2">
        <v>263</v>
      </c>
      <c r="H245" s="26">
        <v>269</v>
      </c>
      <c r="I245" s="2">
        <v>3.0625</v>
      </c>
      <c r="J245" s="2">
        <v>80</v>
      </c>
      <c r="K245" s="2">
        <v>3</v>
      </c>
      <c r="L245" s="2">
        <v>0</v>
      </c>
      <c r="M245" s="2">
        <v>1</v>
      </c>
      <c r="N245" s="2">
        <v>11.8</v>
      </c>
      <c r="O245" s="2" t="s">
        <v>34</v>
      </c>
      <c r="P245" s="2">
        <v>6</v>
      </c>
      <c r="Q245" s="2">
        <v>25</v>
      </c>
      <c r="R245" s="2">
        <v>66</v>
      </c>
      <c r="S245">
        <f t="shared" si="3"/>
        <v>31</v>
      </c>
    </row>
    <row r="246" spans="1:20" ht="15.6" customHeight="1" x14ac:dyDescent="0.2">
      <c r="A246" s="3">
        <v>44117</v>
      </c>
      <c r="B246" s="2" t="s">
        <v>18</v>
      </c>
      <c r="C246">
        <v>2020</v>
      </c>
      <c r="D246" s="2">
        <v>1</v>
      </c>
      <c r="E246" s="2" t="s">
        <v>45</v>
      </c>
      <c r="F246" s="2" t="s">
        <v>20</v>
      </c>
      <c r="G246" s="2">
        <v>263</v>
      </c>
      <c r="H246" s="26">
        <v>270</v>
      </c>
      <c r="I246" s="2">
        <v>3.0625</v>
      </c>
      <c r="J246" s="2">
        <v>80</v>
      </c>
      <c r="K246" s="2">
        <v>3</v>
      </c>
      <c r="L246" s="2">
        <v>0</v>
      </c>
      <c r="M246" s="2">
        <v>1</v>
      </c>
      <c r="N246" s="2">
        <v>11.8</v>
      </c>
      <c r="O246" s="2" t="s">
        <v>34</v>
      </c>
      <c r="P246" s="2">
        <v>6</v>
      </c>
      <c r="Q246" s="2">
        <v>51</v>
      </c>
      <c r="R246" s="2">
        <v>66</v>
      </c>
      <c r="S246">
        <f t="shared" si="3"/>
        <v>57</v>
      </c>
    </row>
    <row r="247" spans="1:20" ht="15.6" customHeight="1" x14ac:dyDescent="0.2">
      <c r="A247" s="3">
        <v>44117</v>
      </c>
      <c r="B247" s="2" t="s">
        <v>18</v>
      </c>
      <c r="C247">
        <v>2020</v>
      </c>
      <c r="D247" s="2">
        <v>1</v>
      </c>
      <c r="E247" s="2" t="s">
        <v>45</v>
      </c>
      <c r="F247" s="2" t="s">
        <v>20</v>
      </c>
      <c r="G247" s="2">
        <v>263</v>
      </c>
      <c r="H247" s="26">
        <v>271</v>
      </c>
      <c r="I247" s="2">
        <v>3.0625</v>
      </c>
      <c r="J247" s="2">
        <v>80</v>
      </c>
      <c r="K247" s="2">
        <v>3</v>
      </c>
      <c r="L247" s="2">
        <v>0</v>
      </c>
      <c r="M247" s="2">
        <v>1</v>
      </c>
      <c r="N247" s="2">
        <v>11.8</v>
      </c>
      <c r="O247" s="2" t="s">
        <v>34</v>
      </c>
      <c r="P247" s="2">
        <v>0</v>
      </c>
      <c r="Q247" s="2">
        <v>32</v>
      </c>
      <c r="R247" s="2">
        <v>46</v>
      </c>
      <c r="S247">
        <f t="shared" si="3"/>
        <v>32</v>
      </c>
    </row>
    <row r="248" spans="1:20" ht="15.6" customHeight="1" x14ac:dyDescent="0.2">
      <c r="A248" s="3">
        <v>44117</v>
      </c>
      <c r="B248" s="2" t="s">
        <v>18</v>
      </c>
      <c r="C248">
        <v>2020</v>
      </c>
      <c r="D248" s="2">
        <v>1</v>
      </c>
      <c r="E248" s="2" t="s">
        <v>45</v>
      </c>
      <c r="F248" s="2" t="s">
        <v>20</v>
      </c>
      <c r="G248" s="2">
        <v>263</v>
      </c>
      <c r="H248" s="26">
        <v>272</v>
      </c>
      <c r="I248" s="2">
        <v>3.0625</v>
      </c>
      <c r="J248" s="2">
        <v>80</v>
      </c>
      <c r="K248" s="2">
        <v>3</v>
      </c>
      <c r="L248" s="2">
        <v>0</v>
      </c>
      <c r="M248" s="2">
        <v>1</v>
      </c>
      <c r="N248" s="2">
        <v>11.8</v>
      </c>
      <c r="O248" s="2" t="s">
        <v>34</v>
      </c>
      <c r="P248" s="2">
        <v>6</v>
      </c>
      <c r="Q248" s="2">
        <v>49</v>
      </c>
      <c r="R248" s="2">
        <v>71</v>
      </c>
      <c r="S248">
        <f t="shared" si="3"/>
        <v>55</v>
      </c>
    </row>
    <row r="249" spans="1:20" ht="15.6" customHeight="1" x14ac:dyDescent="0.2">
      <c r="A249" s="3">
        <v>44117</v>
      </c>
      <c r="B249" s="2" t="s">
        <v>18</v>
      </c>
      <c r="C249">
        <v>2020</v>
      </c>
      <c r="D249" s="2">
        <v>1</v>
      </c>
      <c r="E249" s="2" t="s">
        <v>45</v>
      </c>
      <c r="F249" s="2" t="s">
        <v>20</v>
      </c>
      <c r="G249" s="2">
        <v>263</v>
      </c>
      <c r="H249" s="26">
        <v>273</v>
      </c>
      <c r="I249" s="2">
        <v>3.0625</v>
      </c>
      <c r="J249" s="2">
        <v>80</v>
      </c>
      <c r="K249" s="2">
        <v>3</v>
      </c>
      <c r="L249" s="2">
        <v>0</v>
      </c>
      <c r="M249" s="2">
        <v>1</v>
      </c>
      <c r="N249" s="2">
        <v>11.8</v>
      </c>
      <c r="O249" s="2" t="s">
        <v>34</v>
      </c>
      <c r="P249" s="2">
        <v>4</v>
      </c>
      <c r="Q249" s="2">
        <v>10</v>
      </c>
      <c r="R249" s="2">
        <v>52</v>
      </c>
      <c r="S249">
        <f t="shared" si="3"/>
        <v>14</v>
      </c>
    </row>
    <row r="250" spans="1:20" ht="15.6" customHeight="1" x14ac:dyDescent="0.2">
      <c r="A250" s="3">
        <v>44117</v>
      </c>
      <c r="B250" s="2" t="s">
        <v>18</v>
      </c>
      <c r="C250">
        <v>2020</v>
      </c>
      <c r="D250" s="2">
        <v>1</v>
      </c>
      <c r="E250" s="2" t="s">
        <v>45</v>
      </c>
      <c r="F250" s="2" t="s">
        <v>20</v>
      </c>
      <c r="G250" s="2">
        <v>263</v>
      </c>
      <c r="H250" s="26">
        <v>274</v>
      </c>
      <c r="I250" s="2">
        <v>3.0625</v>
      </c>
      <c r="J250" s="2">
        <v>80</v>
      </c>
      <c r="K250" s="2">
        <v>3</v>
      </c>
      <c r="L250" s="2">
        <v>0</v>
      </c>
      <c r="M250" s="2">
        <v>1</v>
      </c>
      <c r="N250" s="2">
        <v>11.8</v>
      </c>
      <c r="O250" s="2" t="s">
        <v>34</v>
      </c>
      <c r="P250" s="2">
        <v>3</v>
      </c>
      <c r="Q250" s="2">
        <v>28</v>
      </c>
      <c r="R250" s="2">
        <v>50.8</v>
      </c>
      <c r="S250">
        <f t="shared" si="3"/>
        <v>31</v>
      </c>
    </row>
    <row r="251" spans="1:20" ht="15.6" customHeight="1" x14ac:dyDescent="0.2">
      <c r="A251" s="3">
        <v>44117</v>
      </c>
      <c r="B251" s="2" t="s">
        <v>18</v>
      </c>
      <c r="C251">
        <v>2020</v>
      </c>
      <c r="D251" s="2">
        <v>1</v>
      </c>
      <c r="E251" s="2" t="s">
        <v>45</v>
      </c>
      <c r="F251" s="2" t="s">
        <v>20</v>
      </c>
      <c r="G251" s="2">
        <v>263</v>
      </c>
      <c r="H251" s="26">
        <v>275</v>
      </c>
      <c r="I251" s="2">
        <v>3.0625</v>
      </c>
      <c r="J251" s="2">
        <v>80</v>
      </c>
      <c r="K251" s="2">
        <v>3</v>
      </c>
      <c r="L251" s="2">
        <v>0</v>
      </c>
      <c r="M251" s="2">
        <v>1</v>
      </c>
      <c r="N251" s="2">
        <v>11.8</v>
      </c>
      <c r="O251" s="2" t="s">
        <v>34</v>
      </c>
      <c r="P251" s="2">
        <v>9</v>
      </c>
      <c r="Q251" s="2">
        <v>40</v>
      </c>
      <c r="R251" s="2">
        <v>68</v>
      </c>
      <c r="S251">
        <f t="shared" si="3"/>
        <v>49</v>
      </c>
    </row>
    <row r="252" spans="1:20" ht="15.6" customHeight="1" x14ac:dyDescent="0.2">
      <c r="A252" s="3">
        <v>44117</v>
      </c>
      <c r="B252" s="2" t="s">
        <v>18</v>
      </c>
      <c r="C252">
        <v>2020</v>
      </c>
      <c r="D252" s="2">
        <v>1</v>
      </c>
      <c r="E252" s="2" t="s">
        <v>45</v>
      </c>
      <c r="F252" s="2" t="s">
        <v>20</v>
      </c>
      <c r="G252" s="2">
        <v>264</v>
      </c>
      <c r="H252" s="26">
        <v>276</v>
      </c>
      <c r="I252" s="2">
        <v>2</v>
      </c>
      <c r="J252" s="2">
        <v>12</v>
      </c>
      <c r="K252" s="2">
        <v>10</v>
      </c>
      <c r="L252" s="2">
        <v>0.5</v>
      </c>
      <c r="M252" s="2">
        <v>1</v>
      </c>
      <c r="N252" s="2">
        <v>13.8</v>
      </c>
      <c r="O252" s="2" t="s">
        <v>34</v>
      </c>
      <c r="P252" s="2">
        <v>10</v>
      </c>
      <c r="Q252" s="2">
        <v>19</v>
      </c>
      <c r="R252" s="2">
        <v>55.8</v>
      </c>
      <c r="S252">
        <f t="shared" si="3"/>
        <v>29</v>
      </c>
    </row>
    <row r="253" spans="1:20" ht="15.6" customHeight="1" x14ac:dyDescent="0.2">
      <c r="A253" s="3">
        <v>44117</v>
      </c>
      <c r="B253" s="2" t="s">
        <v>18</v>
      </c>
      <c r="C253">
        <v>2020</v>
      </c>
      <c r="D253" s="2">
        <v>1</v>
      </c>
      <c r="E253" s="2" t="s">
        <v>45</v>
      </c>
      <c r="F253" s="2" t="s">
        <v>20</v>
      </c>
      <c r="G253" s="2">
        <v>264</v>
      </c>
      <c r="H253" s="26">
        <v>277</v>
      </c>
      <c r="I253" s="2">
        <v>2</v>
      </c>
      <c r="J253" s="2">
        <v>12</v>
      </c>
      <c r="K253" s="2">
        <v>10</v>
      </c>
      <c r="L253" s="2">
        <v>0.5</v>
      </c>
      <c r="M253" s="2">
        <v>1</v>
      </c>
      <c r="N253" s="2">
        <v>13.8</v>
      </c>
      <c r="O253" s="2" t="s">
        <v>34</v>
      </c>
      <c r="P253" s="2">
        <v>20</v>
      </c>
      <c r="Q253" s="2">
        <v>18</v>
      </c>
      <c r="R253" s="2">
        <v>53</v>
      </c>
      <c r="S253">
        <f t="shared" si="3"/>
        <v>38</v>
      </c>
    </row>
    <row r="254" spans="1:20" ht="15.6" customHeight="1" x14ac:dyDescent="0.2">
      <c r="A254" s="3">
        <v>44117</v>
      </c>
      <c r="B254" s="2" t="s">
        <v>18</v>
      </c>
      <c r="C254">
        <v>2020</v>
      </c>
      <c r="D254" s="2">
        <v>1</v>
      </c>
      <c r="E254" s="2" t="s">
        <v>45</v>
      </c>
      <c r="F254" s="2" t="s">
        <v>20</v>
      </c>
      <c r="G254" s="2">
        <v>264</v>
      </c>
      <c r="H254" s="26">
        <v>278</v>
      </c>
      <c r="I254" s="2">
        <v>2</v>
      </c>
      <c r="J254" s="2">
        <v>12</v>
      </c>
      <c r="K254" s="2">
        <v>10</v>
      </c>
      <c r="L254" s="2">
        <v>0.5</v>
      </c>
      <c r="M254" s="2">
        <v>1</v>
      </c>
      <c r="N254" s="2">
        <v>13.8</v>
      </c>
      <c r="O254" s="2" t="s">
        <v>34</v>
      </c>
      <c r="P254" s="2">
        <v>7</v>
      </c>
      <c r="Q254" s="2">
        <v>15</v>
      </c>
      <c r="R254" s="2">
        <v>55</v>
      </c>
      <c r="S254">
        <f t="shared" si="3"/>
        <v>22</v>
      </c>
    </row>
    <row r="255" spans="1:20" ht="15.6" customHeight="1" x14ac:dyDescent="0.2">
      <c r="A255" s="3">
        <v>44117</v>
      </c>
      <c r="B255" s="2" t="s">
        <v>18</v>
      </c>
      <c r="C255">
        <v>2020</v>
      </c>
      <c r="D255" s="2">
        <v>1</v>
      </c>
      <c r="E255" s="2" t="s">
        <v>45</v>
      </c>
      <c r="F255" s="2" t="s">
        <v>20</v>
      </c>
      <c r="G255" s="2">
        <v>264</v>
      </c>
      <c r="H255" s="26">
        <v>279</v>
      </c>
      <c r="I255" s="2">
        <v>2</v>
      </c>
      <c r="J255" s="2">
        <v>12</v>
      </c>
      <c r="K255" s="2">
        <v>10</v>
      </c>
      <c r="L255" s="2">
        <v>0.5</v>
      </c>
      <c r="M255" s="2">
        <v>1</v>
      </c>
      <c r="N255" s="2">
        <v>13.8</v>
      </c>
      <c r="O255" s="2" t="s">
        <v>34</v>
      </c>
      <c r="P255" s="2">
        <v>25</v>
      </c>
      <c r="Q255" s="2">
        <v>15</v>
      </c>
      <c r="R255" s="2">
        <v>70</v>
      </c>
      <c r="S255">
        <f t="shared" si="3"/>
        <v>40</v>
      </c>
    </row>
    <row r="256" spans="1:20" ht="15.6" customHeight="1" x14ac:dyDescent="0.2">
      <c r="A256" s="3">
        <v>44117</v>
      </c>
      <c r="B256" s="2" t="s">
        <v>18</v>
      </c>
      <c r="C256">
        <v>2020</v>
      </c>
      <c r="D256" s="2">
        <v>1</v>
      </c>
      <c r="E256" s="2" t="s">
        <v>45</v>
      </c>
      <c r="F256" s="2" t="s">
        <v>20</v>
      </c>
      <c r="G256" s="2">
        <v>264</v>
      </c>
      <c r="H256" s="26">
        <v>280</v>
      </c>
      <c r="I256" s="2">
        <v>2</v>
      </c>
      <c r="J256" s="2">
        <v>12</v>
      </c>
      <c r="K256" s="2">
        <v>10</v>
      </c>
      <c r="L256" s="2">
        <v>0.5</v>
      </c>
      <c r="M256" s="2">
        <v>1</v>
      </c>
      <c r="N256" s="2">
        <v>13.8</v>
      </c>
      <c r="O256" s="2" t="s">
        <v>34</v>
      </c>
      <c r="P256" s="2">
        <v>27</v>
      </c>
      <c r="Q256" s="2">
        <v>52</v>
      </c>
      <c r="R256" s="2">
        <v>79.599999999999994</v>
      </c>
      <c r="S256">
        <f t="shared" si="3"/>
        <v>79</v>
      </c>
    </row>
    <row r="257" spans="1:19" ht="15.6" customHeight="1" x14ac:dyDescent="0.2">
      <c r="A257" s="3">
        <v>44117</v>
      </c>
      <c r="B257" s="2" t="s">
        <v>18</v>
      </c>
      <c r="C257">
        <v>2020</v>
      </c>
      <c r="D257" s="2">
        <v>1</v>
      </c>
      <c r="E257" s="2" t="s">
        <v>45</v>
      </c>
      <c r="F257" s="2" t="s">
        <v>20</v>
      </c>
      <c r="G257" s="2">
        <v>264</v>
      </c>
      <c r="H257" s="26">
        <v>281</v>
      </c>
      <c r="I257" s="2">
        <v>2</v>
      </c>
      <c r="J257" s="2">
        <v>12</v>
      </c>
      <c r="K257" s="2">
        <v>10</v>
      </c>
      <c r="L257" s="2">
        <v>0.5</v>
      </c>
      <c r="M257" s="2">
        <v>1</v>
      </c>
      <c r="N257" s="2">
        <v>13.8</v>
      </c>
      <c r="O257" s="2" t="s">
        <v>34</v>
      </c>
      <c r="P257" s="2">
        <v>10</v>
      </c>
      <c r="Q257" s="2">
        <v>13</v>
      </c>
      <c r="R257" s="2">
        <v>44</v>
      </c>
      <c r="S257">
        <f t="shared" si="3"/>
        <v>23</v>
      </c>
    </row>
    <row r="258" spans="1:19" ht="15.6" customHeight="1" x14ac:dyDescent="0.2">
      <c r="A258" s="3">
        <v>44117</v>
      </c>
      <c r="B258" s="2" t="s">
        <v>18</v>
      </c>
      <c r="C258">
        <v>2020</v>
      </c>
      <c r="D258" s="2">
        <v>1</v>
      </c>
      <c r="E258" s="2" t="s">
        <v>45</v>
      </c>
      <c r="F258" s="2" t="s">
        <v>20</v>
      </c>
      <c r="G258" s="2">
        <v>264</v>
      </c>
      <c r="H258" s="26">
        <v>282</v>
      </c>
      <c r="I258" s="2">
        <v>2</v>
      </c>
      <c r="J258" s="2">
        <v>12</v>
      </c>
      <c r="K258" s="2">
        <v>10</v>
      </c>
      <c r="L258" s="2">
        <v>0.5</v>
      </c>
      <c r="M258" s="2">
        <v>1</v>
      </c>
      <c r="N258" s="2">
        <v>13.8</v>
      </c>
      <c r="O258" s="2" t="s">
        <v>34</v>
      </c>
      <c r="P258" s="2">
        <v>10</v>
      </c>
      <c r="Q258" s="2">
        <v>2</v>
      </c>
      <c r="R258" s="2">
        <v>33</v>
      </c>
      <c r="S258">
        <f t="shared" ref="S258:S305" si="4">P258+Q258</f>
        <v>12</v>
      </c>
    </row>
    <row r="259" spans="1:19" ht="15.6" customHeight="1" x14ac:dyDescent="0.2">
      <c r="A259" s="3">
        <v>44117</v>
      </c>
      <c r="B259" s="2" t="s">
        <v>18</v>
      </c>
      <c r="C259">
        <v>2020</v>
      </c>
      <c r="D259" s="2">
        <v>1</v>
      </c>
      <c r="E259" s="2" t="s">
        <v>45</v>
      </c>
      <c r="F259" s="2" t="s">
        <v>20</v>
      </c>
      <c r="G259" s="2">
        <v>264</v>
      </c>
      <c r="H259" s="26">
        <v>283</v>
      </c>
      <c r="I259" s="2">
        <v>2</v>
      </c>
      <c r="J259" s="2">
        <v>12</v>
      </c>
      <c r="K259" s="2">
        <v>10</v>
      </c>
      <c r="L259" s="2">
        <v>0.5</v>
      </c>
      <c r="M259" s="2">
        <v>1</v>
      </c>
      <c r="N259" s="2">
        <v>13.8</v>
      </c>
      <c r="O259" s="2" t="s">
        <v>34</v>
      </c>
      <c r="P259" s="2">
        <v>4</v>
      </c>
      <c r="Q259" s="2">
        <v>1</v>
      </c>
      <c r="R259" s="2">
        <v>10.6</v>
      </c>
      <c r="S259">
        <f t="shared" si="4"/>
        <v>5</v>
      </c>
    </row>
    <row r="260" spans="1:19" ht="15.6" customHeight="1" x14ac:dyDescent="0.2">
      <c r="A260" s="3">
        <v>44117</v>
      </c>
      <c r="B260" s="2" t="s">
        <v>18</v>
      </c>
      <c r="C260">
        <v>2020</v>
      </c>
      <c r="D260" s="2">
        <v>1</v>
      </c>
      <c r="E260" s="2" t="s">
        <v>45</v>
      </c>
      <c r="F260" s="2" t="s">
        <v>20</v>
      </c>
      <c r="G260" s="2">
        <v>264</v>
      </c>
      <c r="H260" s="26">
        <v>284</v>
      </c>
      <c r="I260" s="2">
        <v>2</v>
      </c>
      <c r="J260" s="2">
        <v>12</v>
      </c>
      <c r="K260" s="2">
        <v>10</v>
      </c>
      <c r="L260" s="2">
        <v>0.5</v>
      </c>
      <c r="M260" s="2">
        <v>1</v>
      </c>
      <c r="N260" s="2">
        <v>13.8</v>
      </c>
      <c r="O260" s="2" t="s">
        <v>34</v>
      </c>
      <c r="P260" s="2">
        <v>1</v>
      </c>
      <c r="Q260" s="2">
        <v>16</v>
      </c>
      <c r="R260" s="2">
        <v>70</v>
      </c>
      <c r="S260">
        <f t="shared" si="4"/>
        <v>17</v>
      </c>
    </row>
    <row r="261" spans="1:19" ht="15.6" customHeight="1" x14ac:dyDescent="0.2">
      <c r="A261" s="3">
        <v>44117</v>
      </c>
      <c r="B261" s="2" t="s">
        <v>18</v>
      </c>
      <c r="C261">
        <v>2020</v>
      </c>
      <c r="D261" s="2">
        <v>1</v>
      </c>
      <c r="E261" s="2" t="s">
        <v>45</v>
      </c>
      <c r="F261" s="2" t="s">
        <v>20</v>
      </c>
      <c r="G261" s="2">
        <v>264</v>
      </c>
      <c r="H261" s="26">
        <v>285</v>
      </c>
      <c r="I261" s="2">
        <v>2</v>
      </c>
      <c r="J261" s="2">
        <v>12</v>
      </c>
      <c r="K261" s="2">
        <v>10</v>
      </c>
      <c r="L261" s="2">
        <v>0.5</v>
      </c>
      <c r="M261" s="2">
        <v>1</v>
      </c>
      <c r="N261" s="2">
        <v>13.8</v>
      </c>
      <c r="O261" s="2" t="s">
        <v>34</v>
      </c>
      <c r="P261" s="2">
        <v>7</v>
      </c>
      <c r="Q261" s="2">
        <v>9</v>
      </c>
      <c r="R261" s="2">
        <v>20</v>
      </c>
      <c r="S261">
        <f t="shared" si="4"/>
        <v>16</v>
      </c>
    </row>
    <row r="262" spans="1:19" ht="15.6" customHeight="1" x14ac:dyDescent="0.2">
      <c r="A262" s="3">
        <v>44117</v>
      </c>
      <c r="B262" s="2" t="s">
        <v>18</v>
      </c>
      <c r="C262">
        <v>2020</v>
      </c>
      <c r="D262" s="2">
        <v>1</v>
      </c>
      <c r="E262" s="2" t="s">
        <v>45</v>
      </c>
      <c r="F262" s="2" t="s">
        <v>20</v>
      </c>
      <c r="G262" s="2">
        <v>265</v>
      </c>
      <c r="H262" s="26">
        <v>286</v>
      </c>
      <c r="I262" s="2">
        <v>3.9375</v>
      </c>
      <c r="J262" s="2">
        <v>30</v>
      </c>
      <c r="K262" s="2">
        <v>18</v>
      </c>
      <c r="L262" s="2">
        <v>0.5</v>
      </c>
      <c r="M262" s="2">
        <v>0.5</v>
      </c>
      <c r="N262" s="2">
        <v>11.4</v>
      </c>
      <c r="O262" s="2" t="s">
        <v>34</v>
      </c>
      <c r="P262" s="2">
        <v>5</v>
      </c>
      <c r="Q262" s="2">
        <v>12</v>
      </c>
      <c r="R262" s="2">
        <v>49.6</v>
      </c>
      <c r="S262">
        <f t="shared" si="4"/>
        <v>17</v>
      </c>
    </row>
    <row r="263" spans="1:19" ht="15.6" customHeight="1" x14ac:dyDescent="0.2">
      <c r="A263" s="3">
        <v>44117</v>
      </c>
      <c r="B263" s="2" t="s">
        <v>18</v>
      </c>
      <c r="C263">
        <v>2020</v>
      </c>
      <c r="D263" s="2">
        <v>1</v>
      </c>
      <c r="E263" s="2" t="s">
        <v>45</v>
      </c>
      <c r="F263" s="2" t="s">
        <v>20</v>
      </c>
      <c r="G263" s="2">
        <v>265</v>
      </c>
      <c r="H263" s="26">
        <v>287</v>
      </c>
      <c r="I263" s="2">
        <v>3.9375</v>
      </c>
      <c r="J263" s="2">
        <v>30</v>
      </c>
      <c r="K263" s="2">
        <v>18</v>
      </c>
      <c r="L263" s="2">
        <v>0.5</v>
      </c>
      <c r="M263" s="2">
        <v>0.5</v>
      </c>
      <c r="N263" s="2">
        <v>11.4</v>
      </c>
      <c r="O263" s="2" t="s">
        <v>34</v>
      </c>
      <c r="P263" s="2">
        <v>3</v>
      </c>
      <c r="Q263" s="2">
        <v>11</v>
      </c>
      <c r="R263" s="2">
        <v>55</v>
      </c>
      <c r="S263">
        <f t="shared" si="4"/>
        <v>14</v>
      </c>
    </row>
    <row r="264" spans="1:19" ht="15.6" customHeight="1" x14ac:dyDescent="0.2">
      <c r="A264" s="3">
        <v>44117</v>
      </c>
      <c r="B264" s="2" t="s">
        <v>18</v>
      </c>
      <c r="C264">
        <v>2020</v>
      </c>
      <c r="D264" s="2">
        <v>1</v>
      </c>
      <c r="E264" s="2" t="s">
        <v>45</v>
      </c>
      <c r="F264" s="2" t="s">
        <v>20</v>
      </c>
      <c r="G264" s="2">
        <v>265</v>
      </c>
      <c r="H264" s="26">
        <v>288</v>
      </c>
      <c r="I264" s="2">
        <v>3.9375</v>
      </c>
      <c r="J264" s="2">
        <v>30</v>
      </c>
      <c r="K264" s="2">
        <v>18</v>
      </c>
      <c r="L264" s="2">
        <v>0.5</v>
      </c>
      <c r="M264" s="2">
        <v>0.5</v>
      </c>
      <c r="N264" s="2">
        <v>11.4</v>
      </c>
      <c r="O264" s="2" t="s">
        <v>34</v>
      </c>
      <c r="P264" s="2">
        <v>2</v>
      </c>
      <c r="Q264" s="2">
        <v>3</v>
      </c>
      <c r="R264" s="2">
        <v>32</v>
      </c>
      <c r="S264">
        <f t="shared" si="4"/>
        <v>5</v>
      </c>
    </row>
    <row r="265" spans="1:19" ht="15.6" customHeight="1" x14ac:dyDescent="0.2">
      <c r="A265" s="3">
        <v>44117</v>
      </c>
      <c r="B265" s="2" t="s">
        <v>18</v>
      </c>
      <c r="C265">
        <v>2020</v>
      </c>
      <c r="D265" s="2">
        <v>1</v>
      </c>
      <c r="E265" s="2" t="s">
        <v>45</v>
      </c>
      <c r="F265" s="2" t="s">
        <v>20</v>
      </c>
      <c r="G265" s="2">
        <v>265</v>
      </c>
      <c r="H265" s="26">
        <v>289</v>
      </c>
      <c r="I265" s="2">
        <v>3.9375</v>
      </c>
      <c r="J265" s="2">
        <v>30</v>
      </c>
      <c r="K265" s="2">
        <v>18</v>
      </c>
      <c r="L265" s="2">
        <v>0.5</v>
      </c>
      <c r="M265" s="2">
        <v>0.5</v>
      </c>
      <c r="N265" s="2">
        <v>11.4</v>
      </c>
      <c r="O265" s="2" t="s">
        <v>34</v>
      </c>
      <c r="P265" s="2">
        <v>9</v>
      </c>
      <c r="Q265" s="2">
        <v>15</v>
      </c>
      <c r="R265" s="2">
        <v>45.6</v>
      </c>
      <c r="S265">
        <f t="shared" si="4"/>
        <v>24</v>
      </c>
    </row>
    <row r="266" spans="1:19" ht="15.6" customHeight="1" x14ac:dyDescent="0.2">
      <c r="A266" s="3">
        <v>44117</v>
      </c>
      <c r="B266" s="2" t="s">
        <v>18</v>
      </c>
      <c r="C266">
        <v>2020</v>
      </c>
      <c r="D266" s="2">
        <v>1</v>
      </c>
      <c r="E266" s="2" t="s">
        <v>45</v>
      </c>
      <c r="F266" s="2" t="s">
        <v>20</v>
      </c>
      <c r="G266" s="2">
        <v>265</v>
      </c>
      <c r="H266" s="26">
        <v>290</v>
      </c>
      <c r="I266" s="2">
        <v>3.9375</v>
      </c>
      <c r="J266" s="2">
        <v>30</v>
      </c>
      <c r="K266" s="2">
        <v>18</v>
      </c>
      <c r="L266" s="2">
        <v>0.5</v>
      </c>
      <c r="M266" s="2">
        <v>0.5</v>
      </c>
      <c r="N266" s="2">
        <v>11.4</v>
      </c>
      <c r="O266" s="2" t="s">
        <v>34</v>
      </c>
      <c r="P266" s="2">
        <v>2</v>
      </c>
      <c r="Q266" s="2">
        <v>6</v>
      </c>
      <c r="R266" s="2">
        <v>27</v>
      </c>
      <c r="S266">
        <f t="shared" si="4"/>
        <v>8</v>
      </c>
    </row>
    <row r="267" spans="1:19" ht="15.6" customHeight="1" x14ac:dyDescent="0.2">
      <c r="A267" s="3">
        <v>44117</v>
      </c>
      <c r="B267" s="2" t="s">
        <v>18</v>
      </c>
      <c r="C267">
        <v>2020</v>
      </c>
      <c r="D267" s="2">
        <v>1</v>
      </c>
      <c r="E267" s="2" t="s">
        <v>45</v>
      </c>
      <c r="F267" s="2" t="s">
        <v>20</v>
      </c>
      <c r="G267" s="2">
        <v>265</v>
      </c>
      <c r="H267" s="26">
        <v>291</v>
      </c>
      <c r="I267" s="2">
        <v>3.9375</v>
      </c>
      <c r="J267" s="2">
        <v>30</v>
      </c>
      <c r="K267" s="2">
        <v>18</v>
      </c>
      <c r="L267" s="2">
        <v>0.5</v>
      </c>
      <c r="M267" s="2">
        <v>0.5</v>
      </c>
      <c r="N267" s="2">
        <v>11.4</v>
      </c>
      <c r="O267" s="2" t="s">
        <v>34</v>
      </c>
      <c r="P267" s="2">
        <v>5</v>
      </c>
      <c r="Q267" s="2">
        <v>11</v>
      </c>
      <c r="R267" s="2">
        <v>55</v>
      </c>
      <c r="S267">
        <f t="shared" si="4"/>
        <v>16</v>
      </c>
    </row>
    <row r="268" spans="1:19" ht="15.6" customHeight="1" x14ac:dyDescent="0.2">
      <c r="A268" s="3">
        <v>44117</v>
      </c>
      <c r="B268" s="2" t="s">
        <v>18</v>
      </c>
      <c r="C268">
        <v>2020</v>
      </c>
      <c r="D268" s="2">
        <v>1</v>
      </c>
      <c r="E268" s="2" t="s">
        <v>45</v>
      </c>
      <c r="F268" s="2" t="s">
        <v>20</v>
      </c>
      <c r="G268" s="2">
        <v>265</v>
      </c>
      <c r="H268" s="26">
        <v>292</v>
      </c>
      <c r="I268" s="2">
        <v>3.9375</v>
      </c>
      <c r="J268" s="2">
        <v>30</v>
      </c>
      <c r="K268" s="2">
        <v>18</v>
      </c>
      <c r="L268" s="2">
        <v>0.5</v>
      </c>
      <c r="M268" s="2">
        <v>0.5</v>
      </c>
      <c r="N268" s="2">
        <v>11.4</v>
      </c>
      <c r="O268" s="2" t="s">
        <v>34</v>
      </c>
      <c r="P268" s="2">
        <v>22</v>
      </c>
      <c r="Q268" s="2">
        <v>20</v>
      </c>
      <c r="R268" s="2">
        <v>58</v>
      </c>
      <c r="S268">
        <f t="shared" si="4"/>
        <v>42</v>
      </c>
    </row>
    <row r="269" spans="1:19" ht="15.6" customHeight="1" x14ac:dyDescent="0.2">
      <c r="A269" s="3">
        <v>44117</v>
      </c>
      <c r="B269" s="2" t="s">
        <v>18</v>
      </c>
      <c r="C269">
        <v>2020</v>
      </c>
      <c r="D269" s="2">
        <v>1</v>
      </c>
      <c r="E269" s="2" t="s">
        <v>45</v>
      </c>
      <c r="F269" s="2" t="s">
        <v>20</v>
      </c>
      <c r="G269" s="2">
        <v>265</v>
      </c>
      <c r="H269" s="26">
        <v>293</v>
      </c>
      <c r="I269" s="2">
        <v>3.9375</v>
      </c>
      <c r="J269" s="2">
        <v>30</v>
      </c>
      <c r="K269" s="2">
        <v>18</v>
      </c>
      <c r="L269" s="2">
        <v>0.5</v>
      </c>
      <c r="M269" s="2">
        <v>0.5</v>
      </c>
      <c r="N269" s="2">
        <v>11.4</v>
      </c>
      <c r="O269" s="2" t="s">
        <v>34</v>
      </c>
      <c r="P269" s="2">
        <v>26</v>
      </c>
      <c r="Q269" s="2">
        <v>22</v>
      </c>
      <c r="R269" s="2">
        <v>57.8</v>
      </c>
      <c r="S269">
        <f t="shared" si="4"/>
        <v>48</v>
      </c>
    </row>
    <row r="270" spans="1:19" ht="15.6" customHeight="1" x14ac:dyDescent="0.2">
      <c r="A270" s="3">
        <v>44117</v>
      </c>
      <c r="B270" s="2" t="s">
        <v>18</v>
      </c>
      <c r="C270">
        <v>2020</v>
      </c>
      <c r="D270" s="2">
        <v>1</v>
      </c>
      <c r="E270" s="2" t="s">
        <v>45</v>
      </c>
      <c r="F270" s="2" t="s">
        <v>20</v>
      </c>
      <c r="G270" s="2">
        <v>265</v>
      </c>
      <c r="H270" s="26">
        <v>294</v>
      </c>
      <c r="I270" s="2">
        <v>3.9375</v>
      </c>
      <c r="J270" s="2">
        <v>30</v>
      </c>
      <c r="K270" s="2">
        <v>18</v>
      </c>
      <c r="L270" s="2">
        <v>0.5</v>
      </c>
      <c r="M270" s="2">
        <v>0.5</v>
      </c>
      <c r="N270" s="2">
        <v>11.4</v>
      </c>
      <c r="O270" s="2" t="s">
        <v>34</v>
      </c>
      <c r="P270" s="2">
        <v>15</v>
      </c>
      <c r="Q270" s="2">
        <v>8</v>
      </c>
      <c r="R270" s="2">
        <v>53</v>
      </c>
      <c r="S270">
        <f t="shared" si="4"/>
        <v>23</v>
      </c>
    </row>
    <row r="271" spans="1:19" ht="15.6" customHeight="1" x14ac:dyDescent="0.2">
      <c r="A271" s="3">
        <v>44117</v>
      </c>
      <c r="B271" s="2" t="s">
        <v>18</v>
      </c>
      <c r="C271">
        <v>2020</v>
      </c>
      <c r="D271" s="2">
        <v>1</v>
      </c>
      <c r="E271" s="2" t="s">
        <v>45</v>
      </c>
      <c r="F271" s="2" t="s">
        <v>20</v>
      </c>
      <c r="G271" s="2">
        <v>265</v>
      </c>
      <c r="H271" s="26">
        <v>295</v>
      </c>
      <c r="I271" s="2">
        <v>3.9375</v>
      </c>
      <c r="J271" s="2">
        <v>30</v>
      </c>
      <c r="K271" s="2">
        <v>18</v>
      </c>
      <c r="L271" s="2">
        <v>0.5</v>
      </c>
      <c r="M271" s="2">
        <v>0.5</v>
      </c>
      <c r="N271" s="2">
        <v>11.4</v>
      </c>
      <c r="O271" s="2" t="s">
        <v>34</v>
      </c>
      <c r="P271" s="2">
        <v>10</v>
      </c>
      <c r="Q271" s="2">
        <v>11</v>
      </c>
      <c r="R271" s="2">
        <v>43</v>
      </c>
      <c r="S271">
        <f t="shared" si="4"/>
        <v>21</v>
      </c>
    </row>
    <row r="272" spans="1:19" ht="15.6" customHeight="1" x14ac:dyDescent="0.2">
      <c r="A272" s="3">
        <v>44119</v>
      </c>
      <c r="B272" s="2" t="s">
        <v>18</v>
      </c>
      <c r="C272">
        <v>2020</v>
      </c>
      <c r="D272" s="2">
        <v>1</v>
      </c>
      <c r="E272" s="2" t="s">
        <v>45</v>
      </c>
      <c r="F272" s="2" t="s">
        <v>19</v>
      </c>
      <c r="G272" s="2">
        <v>296</v>
      </c>
      <c r="H272" s="26">
        <v>301</v>
      </c>
      <c r="I272" s="2">
        <v>6.4375</v>
      </c>
      <c r="J272" s="2">
        <v>65</v>
      </c>
      <c r="K272" s="2">
        <v>30</v>
      </c>
      <c r="L272" s="2">
        <v>18</v>
      </c>
      <c r="M272" s="2">
        <v>0</v>
      </c>
      <c r="N272" s="2">
        <v>8</v>
      </c>
      <c r="O272" s="2" t="s">
        <v>34</v>
      </c>
      <c r="P272" s="2">
        <v>15</v>
      </c>
      <c r="Q272" s="2">
        <v>9</v>
      </c>
      <c r="R272" s="2">
        <v>46</v>
      </c>
      <c r="S272">
        <f t="shared" si="4"/>
        <v>24</v>
      </c>
    </row>
    <row r="273" spans="1:19" ht="15.6" customHeight="1" x14ac:dyDescent="0.2">
      <c r="A273" s="3">
        <v>44119</v>
      </c>
      <c r="B273" s="2" t="s">
        <v>18</v>
      </c>
      <c r="C273">
        <v>2020</v>
      </c>
      <c r="D273" s="2">
        <v>1</v>
      </c>
      <c r="E273" s="2" t="s">
        <v>45</v>
      </c>
      <c r="F273" s="2" t="s">
        <v>19</v>
      </c>
      <c r="G273" s="2">
        <v>296</v>
      </c>
      <c r="H273" s="26">
        <v>302</v>
      </c>
      <c r="I273" s="2">
        <v>6.4375</v>
      </c>
      <c r="J273" s="2">
        <v>65</v>
      </c>
      <c r="K273" s="2">
        <v>30</v>
      </c>
      <c r="L273" s="2">
        <v>18</v>
      </c>
      <c r="M273" s="2">
        <v>0</v>
      </c>
      <c r="N273" s="2">
        <v>8</v>
      </c>
      <c r="O273" s="2" t="s">
        <v>34</v>
      </c>
      <c r="P273" s="2">
        <v>37</v>
      </c>
      <c r="Q273" s="2">
        <v>8</v>
      </c>
      <c r="R273" s="2">
        <v>36.6</v>
      </c>
      <c r="S273">
        <f t="shared" si="4"/>
        <v>45</v>
      </c>
    </row>
    <row r="274" spans="1:19" ht="15.6" customHeight="1" x14ac:dyDescent="0.2">
      <c r="A274" s="3">
        <v>44119</v>
      </c>
      <c r="B274" s="2" t="s">
        <v>18</v>
      </c>
      <c r="C274">
        <v>2020</v>
      </c>
      <c r="D274" s="2">
        <v>1</v>
      </c>
      <c r="E274" s="2" t="s">
        <v>45</v>
      </c>
      <c r="F274" s="2" t="s">
        <v>19</v>
      </c>
      <c r="G274" s="2">
        <v>296</v>
      </c>
      <c r="H274" s="26">
        <v>303</v>
      </c>
      <c r="I274" s="2">
        <v>6.4375</v>
      </c>
      <c r="J274" s="2">
        <v>65</v>
      </c>
      <c r="K274" s="2">
        <v>30</v>
      </c>
      <c r="L274" s="2">
        <v>18</v>
      </c>
      <c r="M274" s="2">
        <v>0</v>
      </c>
      <c r="N274" s="2">
        <v>8</v>
      </c>
      <c r="O274" s="2" t="s">
        <v>34</v>
      </c>
      <c r="P274" s="2">
        <v>22</v>
      </c>
      <c r="Q274" s="2">
        <v>20</v>
      </c>
      <c r="R274" s="2">
        <v>48.4</v>
      </c>
      <c r="S274">
        <f t="shared" si="4"/>
        <v>42</v>
      </c>
    </row>
    <row r="275" spans="1:19" ht="15.6" customHeight="1" x14ac:dyDescent="0.2">
      <c r="A275" s="3">
        <v>44119</v>
      </c>
      <c r="B275" s="2" t="s">
        <v>18</v>
      </c>
      <c r="C275">
        <v>2020</v>
      </c>
      <c r="D275" s="2">
        <v>1</v>
      </c>
      <c r="E275" s="2" t="s">
        <v>45</v>
      </c>
      <c r="F275" s="2" t="s">
        <v>19</v>
      </c>
      <c r="G275" s="2">
        <v>296</v>
      </c>
      <c r="H275" s="26">
        <v>304</v>
      </c>
      <c r="I275" s="2">
        <v>6.4375</v>
      </c>
      <c r="J275" s="2">
        <v>65</v>
      </c>
      <c r="K275" s="2">
        <v>30</v>
      </c>
      <c r="L275" s="2">
        <v>18</v>
      </c>
      <c r="M275" s="2">
        <v>0</v>
      </c>
      <c r="N275" s="2">
        <v>8</v>
      </c>
      <c r="O275" s="2" t="s">
        <v>34</v>
      </c>
      <c r="P275" s="2">
        <v>27</v>
      </c>
      <c r="Q275" s="2">
        <v>9</v>
      </c>
      <c r="R275" s="2">
        <v>52.2</v>
      </c>
      <c r="S275">
        <f t="shared" si="4"/>
        <v>36</v>
      </c>
    </row>
    <row r="276" spans="1:19" ht="15.6" customHeight="1" x14ac:dyDescent="0.2">
      <c r="A276" s="3">
        <v>44119</v>
      </c>
      <c r="B276" s="2" t="s">
        <v>18</v>
      </c>
      <c r="C276">
        <v>2020</v>
      </c>
      <c r="D276" s="2">
        <v>1</v>
      </c>
      <c r="E276" s="2" t="s">
        <v>45</v>
      </c>
      <c r="F276" s="2" t="s">
        <v>19</v>
      </c>
      <c r="G276" s="2">
        <v>296</v>
      </c>
      <c r="H276" s="26">
        <v>305</v>
      </c>
      <c r="I276" s="2">
        <v>6.4375</v>
      </c>
      <c r="J276" s="2">
        <v>65</v>
      </c>
      <c r="K276" s="2">
        <v>30</v>
      </c>
      <c r="L276" s="2">
        <v>18</v>
      </c>
      <c r="M276" s="2">
        <v>0</v>
      </c>
      <c r="N276" s="2">
        <v>8</v>
      </c>
      <c r="O276" s="2" t="s">
        <v>34</v>
      </c>
      <c r="P276" s="2">
        <v>14</v>
      </c>
      <c r="Q276" s="2">
        <v>3</v>
      </c>
      <c r="R276" s="2">
        <v>30.8</v>
      </c>
      <c r="S276">
        <f t="shared" si="4"/>
        <v>17</v>
      </c>
    </row>
    <row r="277" spans="1:19" ht="15.6" customHeight="1" x14ac:dyDescent="0.2">
      <c r="A277" s="3">
        <v>44119</v>
      </c>
      <c r="B277" s="2" t="s">
        <v>18</v>
      </c>
      <c r="C277">
        <v>2020</v>
      </c>
      <c r="D277" s="2">
        <v>1</v>
      </c>
      <c r="E277" s="2" t="s">
        <v>45</v>
      </c>
      <c r="F277" s="2" t="s">
        <v>19</v>
      </c>
      <c r="G277" s="2">
        <v>296</v>
      </c>
      <c r="H277" s="26">
        <v>306</v>
      </c>
      <c r="I277" s="2">
        <v>6.4375</v>
      </c>
      <c r="J277" s="2">
        <v>65</v>
      </c>
      <c r="K277" s="2">
        <v>30</v>
      </c>
      <c r="L277" s="2">
        <v>18</v>
      </c>
      <c r="M277" s="2">
        <v>0</v>
      </c>
      <c r="N277" s="2">
        <v>8</v>
      </c>
      <c r="O277" s="2" t="s">
        <v>34</v>
      </c>
      <c r="P277" s="2">
        <v>18</v>
      </c>
      <c r="Q277" s="2">
        <v>43</v>
      </c>
      <c r="R277" s="2">
        <v>75</v>
      </c>
      <c r="S277">
        <f t="shared" si="4"/>
        <v>61</v>
      </c>
    </row>
    <row r="278" spans="1:19" ht="15.6" customHeight="1" x14ac:dyDescent="0.2">
      <c r="A278" s="3">
        <v>44119</v>
      </c>
      <c r="B278" s="2" t="s">
        <v>18</v>
      </c>
      <c r="C278">
        <v>2020</v>
      </c>
      <c r="D278" s="2">
        <v>1</v>
      </c>
      <c r="E278" s="2" t="s">
        <v>45</v>
      </c>
      <c r="F278" s="2" t="s">
        <v>19</v>
      </c>
      <c r="G278" s="2">
        <v>296</v>
      </c>
      <c r="H278" s="26">
        <v>307</v>
      </c>
      <c r="I278" s="2">
        <v>6.4375</v>
      </c>
      <c r="J278" s="2">
        <v>65</v>
      </c>
      <c r="K278" s="2">
        <v>30</v>
      </c>
      <c r="L278" s="2">
        <v>18</v>
      </c>
      <c r="M278" s="2">
        <v>0</v>
      </c>
      <c r="N278" s="2">
        <v>8</v>
      </c>
      <c r="O278" s="2" t="s">
        <v>34</v>
      </c>
      <c r="P278" s="2">
        <v>14</v>
      </c>
      <c r="Q278" s="2">
        <v>10</v>
      </c>
      <c r="R278" s="2">
        <v>50.2</v>
      </c>
      <c r="S278">
        <f t="shared" si="4"/>
        <v>24</v>
      </c>
    </row>
    <row r="279" spans="1:19" ht="15.6" customHeight="1" x14ac:dyDescent="0.2">
      <c r="A279" s="3">
        <v>44119</v>
      </c>
      <c r="B279" s="2" t="s">
        <v>18</v>
      </c>
      <c r="C279">
        <v>2020</v>
      </c>
      <c r="D279" s="2">
        <v>1</v>
      </c>
      <c r="E279" s="2" t="s">
        <v>45</v>
      </c>
      <c r="F279" s="2" t="s">
        <v>19</v>
      </c>
      <c r="G279" s="2">
        <v>296</v>
      </c>
      <c r="H279" s="26">
        <v>308</v>
      </c>
      <c r="I279" s="2">
        <v>6.4375</v>
      </c>
      <c r="J279" s="2">
        <v>65</v>
      </c>
      <c r="K279" s="2">
        <v>30</v>
      </c>
      <c r="L279" s="2">
        <v>18</v>
      </c>
      <c r="M279" s="2">
        <v>0</v>
      </c>
      <c r="N279" s="2">
        <v>8</v>
      </c>
      <c r="O279" s="2" t="s">
        <v>34</v>
      </c>
      <c r="P279" s="2">
        <v>22</v>
      </c>
      <c r="Q279" s="2">
        <v>37</v>
      </c>
      <c r="R279" s="2">
        <v>75.2</v>
      </c>
      <c r="S279">
        <f t="shared" si="4"/>
        <v>59</v>
      </c>
    </row>
    <row r="280" spans="1:19" ht="15.6" customHeight="1" x14ac:dyDescent="0.2">
      <c r="A280" s="3">
        <v>44119</v>
      </c>
      <c r="B280" s="2" t="s">
        <v>18</v>
      </c>
      <c r="C280">
        <v>2020</v>
      </c>
      <c r="D280" s="2">
        <v>1</v>
      </c>
      <c r="E280" s="2" t="s">
        <v>45</v>
      </c>
      <c r="F280" s="2" t="s">
        <v>19</v>
      </c>
      <c r="G280" s="2">
        <v>296</v>
      </c>
      <c r="H280" s="26">
        <v>309</v>
      </c>
      <c r="I280" s="2">
        <v>6.4375</v>
      </c>
      <c r="J280" s="2">
        <v>65</v>
      </c>
      <c r="K280" s="2">
        <v>30</v>
      </c>
      <c r="L280" s="2">
        <v>18</v>
      </c>
      <c r="M280" s="2">
        <v>0</v>
      </c>
      <c r="N280" s="2">
        <v>8</v>
      </c>
      <c r="O280" s="2" t="s">
        <v>34</v>
      </c>
      <c r="P280" s="2">
        <v>23</v>
      </c>
      <c r="Q280" s="2">
        <v>16</v>
      </c>
      <c r="R280" s="2">
        <v>64.8</v>
      </c>
      <c r="S280">
        <f t="shared" si="4"/>
        <v>39</v>
      </c>
    </row>
    <row r="281" spans="1:19" ht="15.6" customHeight="1" x14ac:dyDescent="0.2">
      <c r="A281" s="3">
        <v>44119</v>
      </c>
      <c r="B281" s="2" t="s">
        <v>18</v>
      </c>
      <c r="C281">
        <v>2020</v>
      </c>
      <c r="D281" s="2">
        <v>1</v>
      </c>
      <c r="E281" s="2" t="s">
        <v>45</v>
      </c>
      <c r="F281" s="2" t="s">
        <v>19</v>
      </c>
      <c r="G281" s="2">
        <v>296</v>
      </c>
      <c r="H281" s="26">
        <v>310</v>
      </c>
      <c r="I281" s="2">
        <v>6.4375</v>
      </c>
      <c r="J281" s="2">
        <v>65</v>
      </c>
      <c r="K281" s="2">
        <v>30</v>
      </c>
      <c r="L281" s="2">
        <v>18</v>
      </c>
      <c r="M281" s="2">
        <v>0</v>
      </c>
      <c r="N281" s="2">
        <v>8</v>
      </c>
      <c r="O281" s="2" t="s">
        <v>34</v>
      </c>
      <c r="P281" s="2">
        <v>8</v>
      </c>
      <c r="Q281" s="2">
        <v>5</v>
      </c>
      <c r="R281" s="2">
        <v>36.4</v>
      </c>
      <c r="S281">
        <f t="shared" si="4"/>
        <v>13</v>
      </c>
    </row>
    <row r="282" spans="1:19" ht="15.6" customHeight="1" x14ac:dyDescent="0.2">
      <c r="A282" s="3">
        <v>44119</v>
      </c>
      <c r="B282" s="2" t="s">
        <v>18</v>
      </c>
      <c r="C282">
        <v>2020</v>
      </c>
      <c r="D282" s="2">
        <v>1</v>
      </c>
      <c r="E282" s="2" t="s">
        <v>45</v>
      </c>
      <c r="F282" s="2" t="s">
        <v>19</v>
      </c>
      <c r="G282" s="2">
        <v>297</v>
      </c>
      <c r="H282" s="26">
        <v>311</v>
      </c>
      <c r="I282" s="2">
        <v>6.375</v>
      </c>
      <c r="J282" s="2">
        <v>90</v>
      </c>
      <c r="K282" s="2">
        <v>8</v>
      </c>
      <c r="L282" s="2">
        <v>2</v>
      </c>
      <c r="M282" s="2">
        <v>0</v>
      </c>
      <c r="N282" s="2">
        <v>9.1999999999999993</v>
      </c>
      <c r="O282" s="2" t="s">
        <v>34</v>
      </c>
      <c r="P282" s="2">
        <v>16</v>
      </c>
      <c r="Q282" s="2">
        <v>7</v>
      </c>
      <c r="R282" s="2">
        <v>61.4</v>
      </c>
      <c r="S282">
        <f t="shared" si="4"/>
        <v>23</v>
      </c>
    </row>
    <row r="283" spans="1:19" ht="15.6" customHeight="1" x14ac:dyDescent="0.2">
      <c r="A283" s="3">
        <v>44119</v>
      </c>
      <c r="B283" s="2" t="s">
        <v>18</v>
      </c>
      <c r="C283">
        <v>2020</v>
      </c>
      <c r="D283" s="2">
        <v>1</v>
      </c>
      <c r="E283" s="2" t="s">
        <v>45</v>
      </c>
      <c r="F283" s="2" t="s">
        <v>19</v>
      </c>
      <c r="G283" s="2">
        <v>297</v>
      </c>
      <c r="H283" s="26">
        <v>312</v>
      </c>
      <c r="I283" s="2">
        <v>6.375</v>
      </c>
      <c r="J283" s="2">
        <v>90</v>
      </c>
      <c r="K283" s="2">
        <v>8</v>
      </c>
      <c r="L283" s="2">
        <v>2</v>
      </c>
      <c r="M283" s="2">
        <v>0</v>
      </c>
      <c r="N283" s="2">
        <v>9.1999999999999993</v>
      </c>
      <c r="O283" s="2" t="s">
        <v>34</v>
      </c>
      <c r="P283" s="2">
        <v>53</v>
      </c>
      <c r="Q283" s="2">
        <v>20</v>
      </c>
      <c r="R283" s="2">
        <v>70.599999999999994</v>
      </c>
      <c r="S283">
        <f t="shared" si="4"/>
        <v>73</v>
      </c>
    </row>
    <row r="284" spans="1:19" ht="15.6" customHeight="1" x14ac:dyDescent="0.2">
      <c r="A284" s="3">
        <v>44119</v>
      </c>
      <c r="B284" s="2" t="s">
        <v>18</v>
      </c>
      <c r="C284">
        <v>2020</v>
      </c>
      <c r="D284" s="2">
        <v>1</v>
      </c>
      <c r="E284" s="2" t="s">
        <v>45</v>
      </c>
      <c r="F284" s="2" t="s">
        <v>19</v>
      </c>
      <c r="G284" s="2">
        <v>297</v>
      </c>
      <c r="H284" s="26">
        <v>313</v>
      </c>
      <c r="I284" s="2">
        <v>6.375</v>
      </c>
      <c r="J284" s="2">
        <v>90</v>
      </c>
      <c r="K284" s="2">
        <v>8</v>
      </c>
      <c r="L284" s="2">
        <v>2</v>
      </c>
      <c r="M284" s="2">
        <v>0</v>
      </c>
      <c r="N284" s="2">
        <v>9.1999999999999993</v>
      </c>
      <c r="O284" s="2" t="s">
        <v>34</v>
      </c>
      <c r="P284" s="2">
        <v>18</v>
      </c>
      <c r="Q284" s="2">
        <v>7</v>
      </c>
      <c r="R284" s="2">
        <v>68.8</v>
      </c>
      <c r="S284">
        <f t="shared" si="4"/>
        <v>25</v>
      </c>
    </row>
    <row r="285" spans="1:19" ht="15.6" customHeight="1" x14ac:dyDescent="0.2">
      <c r="A285" s="3">
        <v>44119</v>
      </c>
      <c r="B285" s="2" t="s">
        <v>18</v>
      </c>
      <c r="C285">
        <v>2020</v>
      </c>
      <c r="D285" s="2">
        <v>1</v>
      </c>
      <c r="E285" s="2" t="s">
        <v>45</v>
      </c>
      <c r="F285" s="2" t="s">
        <v>19</v>
      </c>
      <c r="G285" s="2">
        <v>297</v>
      </c>
      <c r="H285" s="26">
        <v>314</v>
      </c>
      <c r="I285" s="2">
        <v>6.375</v>
      </c>
      <c r="J285" s="2">
        <v>90</v>
      </c>
      <c r="K285" s="2">
        <v>8</v>
      </c>
      <c r="L285" s="2">
        <v>2</v>
      </c>
      <c r="M285" s="2">
        <v>0</v>
      </c>
      <c r="N285" s="2">
        <v>9.1999999999999993</v>
      </c>
      <c r="O285" s="2" t="s">
        <v>34</v>
      </c>
      <c r="P285" s="2">
        <v>54</v>
      </c>
      <c r="Q285" s="2">
        <v>39</v>
      </c>
      <c r="R285" s="2">
        <v>65.2</v>
      </c>
      <c r="S285">
        <f t="shared" si="4"/>
        <v>93</v>
      </c>
    </row>
    <row r="286" spans="1:19" ht="15.6" customHeight="1" x14ac:dyDescent="0.2">
      <c r="A286" s="3">
        <v>44119</v>
      </c>
      <c r="B286" s="2" t="s">
        <v>18</v>
      </c>
      <c r="C286">
        <v>2020</v>
      </c>
      <c r="D286" s="2">
        <v>1</v>
      </c>
      <c r="E286" s="2" t="s">
        <v>45</v>
      </c>
      <c r="F286" s="2" t="s">
        <v>19</v>
      </c>
      <c r="G286" s="2">
        <v>297</v>
      </c>
      <c r="H286" s="26">
        <v>315</v>
      </c>
      <c r="I286" s="2">
        <v>6.375</v>
      </c>
      <c r="J286" s="2">
        <v>90</v>
      </c>
      <c r="K286" s="2">
        <v>8</v>
      </c>
      <c r="L286" s="2">
        <v>2</v>
      </c>
      <c r="M286" s="2">
        <v>0</v>
      </c>
      <c r="N286" s="2">
        <v>9.1999999999999993</v>
      </c>
      <c r="O286" s="2" t="s">
        <v>34</v>
      </c>
      <c r="P286" s="2">
        <v>10</v>
      </c>
      <c r="Q286" s="2">
        <v>2</v>
      </c>
      <c r="R286" s="2">
        <v>65.599999999999994</v>
      </c>
      <c r="S286">
        <f t="shared" si="4"/>
        <v>12</v>
      </c>
    </row>
    <row r="287" spans="1:19" ht="15.6" customHeight="1" x14ac:dyDescent="0.2">
      <c r="A287" s="3">
        <v>44119</v>
      </c>
      <c r="B287" s="2" t="s">
        <v>18</v>
      </c>
      <c r="C287">
        <v>2020</v>
      </c>
      <c r="D287" s="2">
        <v>1</v>
      </c>
      <c r="E287" s="2" t="s">
        <v>45</v>
      </c>
      <c r="F287" s="2" t="s">
        <v>19</v>
      </c>
      <c r="G287" s="2">
        <v>297</v>
      </c>
      <c r="H287" s="26">
        <v>316</v>
      </c>
      <c r="I287" s="2">
        <v>6.375</v>
      </c>
      <c r="J287" s="2">
        <v>90</v>
      </c>
      <c r="K287" s="2">
        <v>8</v>
      </c>
      <c r="L287" s="2">
        <v>2</v>
      </c>
      <c r="M287" s="2">
        <v>0</v>
      </c>
      <c r="N287" s="2">
        <v>9.1999999999999993</v>
      </c>
      <c r="O287" s="2" t="s">
        <v>34</v>
      </c>
      <c r="P287" s="2">
        <v>47</v>
      </c>
      <c r="Q287" s="2">
        <v>24</v>
      </c>
      <c r="R287" s="2">
        <v>63.8</v>
      </c>
      <c r="S287">
        <f t="shared" si="4"/>
        <v>71</v>
      </c>
    </row>
    <row r="288" spans="1:19" ht="15.6" customHeight="1" x14ac:dyDescent="0.2">
      <c r="A288" s="3">
        <v>44119</v>
      </c>
      <c r="B288" s="2" t="s">
        <v>18</v>
      </c>
      <c r="C288">
        <v>2020</v>
      </c>
      <c r="D288" s="2">
        <v>1</v>
      </c>
      <c r="E288" s="2" t="s">
        <v>45</v>
      </c>
      <c r="F288" s="2" t="s">
        <v>19</v>
      </c>
      <c r="G288" s="2">
        <v>297</v>
      </c>
      <c r="H288" s="26">
        <v>317</v>
      </c>
      <c r="I288" s="2">
        <v>6.375</v>
      </c>
      <c r="J288" s="2">
        <v>90</v>
      </c>
      <c r="K288" s="2">
        <v>8</v>
      </c>
      <c r="L288" s="2">
        <v>2</v>
      </c>
      <c r="M288" s="2">
        <v>0</v>
      </c>
      <c r="N288" s="2">
        <v>9.1999999999999993</v>
      </c>
      <c r="O288" s="2" t="s">
        <v>34</v>
      </c>
      <c r="P288" s="2">
        <v>23</v>
      </c>
      <c r="Q288" s="2">
        <v>15</v>
      </c>
      <c r="R288" s="2">
        <v>59.2</v>
      </c>
      <c r="S288">
        <f t="shared" si="4"/>
        <v>38</v>
      </c>
    </row>
    <row r="289" spans="1:19" ht="15.6" customHeight="1" x14ac:dyDescent="0.2">
      <c r="A289" s="3">
        <v>44119</v>
      </c>
      <c r="B289" s="2" t="s">
        <v>18</v>
      </c>
      <c r="C289">
        <v>2020</v>
      </c>
      <c r="D289" s="2">
        <v>1</v>
      </c>
      <c r="E289" s="2" t="s">
        <v>45</v>
      </c>
      <c r="F289" s="2" t="s">
        <v>19</v>
      </c>
      <c r="G289" s="2">
        <v>297</v>
      </c>
      <c r="H289" s="26">
        <v>318</v>
      </c>
      <c r="I289" s="2">
        <v>6.375</v>
      </c>
      <c r="J289" s="2">
        <v>90</v>
      </c>
      <c r="K289" s="2">
        <v>8</v>
      </c>
      <c r="L289" s="2">
        <v>2</v>
      </c>
      <c r="M289" s="2">
        <v>0</v>
      </c>
      <c r="N289" s="2">
        <v>9.1999999999999993</v>
      </c>
      <c r="O289" s="2" t="s">
        <v>34</v>
      </c>
      <c r="P289" s="2">
        <v>9</v>
      </c>
      <c r="Q289" s="2">
        <v>6</v>
      </c>
      <c r="R289" s="2">
        <v>40</v>
      </c>
      <c r="S289">
        <f t="shared" si="4"/>
        <v>15</v>
      </c>
    </row>
    <row r="290" spans="1:19" ht="15.6" customHeight="1" x14ac:dyDescent="0.2">
      <c r="A290" s="3">
        <v>44119</v>
      </c>
      <c r="B290" s="2" t="s">
        <v>18</v>
      </c>
      <c r="C290">
        <v>2020</v>
      </c>
      <c r="D290" s="2">
        <v>1</v>
      </c>
      <c r="E290" s="2" t="s">
        <v>45</v>
      </c>
      <c r="F290" s="2" t="s">
        <v>19</v>
      </c>
      <c r="G290" s="2">
        <v>297</v>
      </c>
      <c r="H290" s="26">
        <v>319</v>
      </c>
      <c r="I290" s="2">
        <v>6.375</v>
      </c>
      <c r="J290" s="2">
        <v>90</v>
      </c>
      <c r="K290" s="2">
        <v>8</v>
      </c>
      <c r="L290" s="2">
        <v>2</v>
      </c>
      <c r="M290" s="2">
        <v>0</v>
      </c>
      <c r="N290" s="2">
        <v>9.1999999999999993</v>
      </c>
      <c r="O290" s="2" t="s">
        <v>34</v>
      </c>
      <c r="P290" s="2">
        <v>29</v>
      </c>
      <c r="Q290" s="2">
        <v>5</v>
      </c>
      <c r="R290" s="2">
        <v>47</v>
      </c>
      <c r="S290">
        <f t="shared" si="4"/>
        <v>34</v>
      </c>
    </row>
    <row r="291" spans="1:19" ht="15.6" customHeight="1" x14ac:dyDescent="0.2">
      <c r="A291" s="3">
        <v>44119</v>
      </c>
      <c r="B291" s="2" t="s">
        <v>18</v>
      </c>
      <c r="C291">
        <v>2020</v>
      </c>
      <c r="D291" s="2">
        <v>1</v>
      </c>
      <c r="E291" s="2" t="s">
        <v>45</v>
      </c>
      <c r="F291" s="2" t="s">
        <v>19</v>
      </c>
      <c r="G291" s="2">
        <v>297</v>
      </c>
      <c r="H291" s="26">
        <v>320</v>
      </c>
      <c r="I291" s="2">
        <v>6.375</v>
      </c>
      <c r="J291" s="2">
        <v>90</v>
      </c>
      <c r="K291" s="2">
        <v>8</v>
      </c>
      <c r="L291" s="2">
        <v>2</v>
      </c>
      <c r="M291" s="2">
        <v>0</v>
      </c>
      <c r="N291" s="2">
        <v>9.1999999999999993</v>
      </c>
      <c r="O291" s="2" t="s">
        <v>34</v>
      </c>
      <c r="P291" s="2">
        <v>10</v>
      </c>
      <c r="Q291" s="2">
        <v>3</v>
      </c>
      <c r="R291" s="2">
        <v>44.6</v>
      </c>
      <c r="S291">
        <f t="shared" si="4"/>
        <v>13</v>
      </c>
    </row>
    <row r="292" spans="1:19" ht="15.6" customHeight="1" x14ac:dyDescent="0.2">
      <c r="A292" s="3">
        <v>44119</v>
      </c>
      <c r="B292" s="2" t="s">
        <v>18</v>
      </c>
      <c r="C292">
        <v>2020</v>
      </c>
      <c r="D292" s="2">
        <v>1</v>
      </c>
      <c r="E292" s="2" t="s">
        <v>45</v>
      </c>
      <c r="F292" s="2" t="s">
        <v>19</v>
      </c>
      <c r="G292" s="2">
        <v>298</v>
      </c>
      <c r="H292" s="26">
        <v>321</v>
      </c>
      <c r="I292" s="2">
        <v>4.0625</v>
      </c>
      <c r="J292" s="2">
        <v>50</v>
      </c>
      <c r="K292" s="2">
        <v>25</v>
      </c>
      <c r="L292" s="2">
        <v>0.5</v>
      </c>
      <c r="M292" s="2">
        <v>1</v>
      </c>
      <c r="N292" s="2">
        <v>4.4000000000000004</v>
      </c>
      <c r="O292" s="2" t="s">
        <v>34</v>
      </c>
      <c r="P292" s="2">
        <v>7</v>
      </c>
      <c r="Q292" s="2">
        <v>2</v>
      </c>
      <c r="R292" s="2">
        <v>24.2</v>
      </c>
      <c r="S292">
        <f t="shared" si="4"/>
        <v>9</v>
      </c>
    </row>
    <row r="293" spans="1:19" ht="15.6" customHeight="1" x14ac:dyDescent="0.2">
      <c r="A293" s="3">
        <v>44119</v>
      </c>
      <c r="B293" s="2" t="s">
        <v>18</v>
      </c>
      <c r="C293">
        <v>2020</v>
      </c>
      <c r="D293" s="2">
        <v>1</v>
      </c>
      <c r="E293" s="2" t="s">
        <v>45</v>
      </c>
      <c r="F293" s="2" t="s">
        <v>19</v>
      </c>
      <c r="G293" s="2">
        <v>298</v>
      </c>
      <c r="H293" s="26">
        <v>322</v>
      </c>
      <c r="I293" s="2">
        <v>4.0625</v>
      </c>
      <c r="J293" s="2">
        <v>50</v>
      </c>
      <c r="K293" s="2">
        <v>25</v>
      </c>
      <c r="L293" s="2">
        <v>0.5</v>
      </c>
      <c r="M293" s="2">
        <v>1</v>
      </c>
      <c r="N293" s="2">
        <v>4.4000000000000004</v>
      </c>
      <c r="O293" s="2" t="s">
        <v>34</v>
      </c>
      <c r="P293" s="2">
        <v>14</v>
      </c>
      <c r="Q293" s="2">
        <v>3</v>
      </c>
      <c r="R293" s="2">
        <v>29</v>
      </c>
      <c r="S293">
        <f t="shared" si="4"/>
        <v>17</v>
      </c>
    </row>
    <row r="294" spans="1:19" ht="15.6" customHeight="1" x14ac:dyDescent="0.2">
      <c r="A294" s="3">
        <v>44119</v>
      </c>
      <c r="B294" s="2" t="s">
        <v>18</v>
      </c>
      <c r="C294">
        <v>2020</v>
      </c>
      <c r="D294" s="2">
        <v>1</v>
      </c>
      <c r="E294" s="2" t="s">
        <v>45</v>
      </c>
      <c r="F294" s="2" t="s">
        <v>19</v>
      </c>
      <c r="G294" s="2">
        <v>298</v>
      </c>
      <c r="H294" s="26">
        <v>323</v>
      </c>
      <c r="I294" s="2">
        <v>4.0625</v>
      </c>
      <c r="J294" s="2">
        <v>50</v>
      </c>
      <c r="K294" s="2">
        <v>25</v>
      </c>
      <c r="L294" s="2">
        <v>0.5</v>
      </c>
      <c r="M294" s="2">
        <v>1</v>
      </c>
      <c r="N294" s="2">
        <v>4.4000000000000004</v>
      </c>
      <c r="O294" s="2" t="s">
        <v>34</v>
      </c>
      <c r="P294" s="2">
        <v>36</v>
      </c>
      <c r="Q294" s="2">
        <v>21</v>
      </c>
      <c r="R294" s="2">
        <v>47.4</v>
      </c>
      <c r="S294">
        <f t="shared" si="4"/>
        <v>57</v>
      </c>
    </row>
    <row r="295" spans="1:19" ht="15.6" customHeight="1" x14ac:dyDescent="0.2">
      <c r="A295" s="3">
        <v>44119</v>
      </c>
      <c r="B295" s="2" t="s">
        <v>18</v>
      </c>
      <c r="C295">
        <v>2020</v>
      </c>
      <c r="D295" s="2">
        <v>1</v>
      </c>
      <c r="E295" s="2" t="s">
        <v>45</v>
      </c>
      <c r="F295" s="2" t="s">
        <v>19</v>
      </c>
      <c r="G295" s="2">
        <v>298</v>
      </c>
      <c r="H295" s="26">
        <v>324</v>
      </c>
      <c r="I295" s="2">
        <v>4.0625</v>
      </c>
      <c r="J295" s="2">
        <v>50</v>
      </c>
      <c r="K295" s="2">
        <v>25</v>
      </c>
      <c r="L295" s="2">
        <v>0.5</v>
      </c>
      <c r="M295" s="2">
        <v>1</v>
      </c>
      <c r="N295" s="2">
        <v>4.4000000000000004</v>
      </c>
      <c r="O295" s="2" t="s">
        <v>34</v>
      </c>
      <c r="P295" s="2">
        <v>12</v>
      </c>
      <c r="Q295" s="2">
        <v>5</v>
      </c>
      <c r="R295" s="2">
        <v>27.2</v>
      </c>
      <c r="S295">
        <f t="shared" si="4"/>
        <v>17</v>
      </c>
    </row>
    <row r="296" spans="1:19" ht="15.6" customHeight="1" x14ac:dyDescent="0.2">
      <c r="A296" s="3">
        <v>44119</v>
      </c>
      <c r="B296" s="2" t="s">
        <v>18</v>
      </c>
      <c r="C296">
        <v>2020</v>
      </c>
      <c r="D296" s="2">
        <v>1</v>
      </c>
      <c r="E296" s="2" t="s">
        <v>45</v>
      </c>
      <c r="F296" s="2" t="s">
        <v>19</v>
      </c>
      <c r="G296" s="2">
        <v>298</v>
      </c>
      <c r="H296" s="26">
        <v>325</v>
      </c>
      <c r="I296" s="2">
        <v>4.0625</v>
      </c>
      <c r="J296" s="2">
        <v>50</v>
      </c>
      <c r="K296" s="2">
        <v>25</v>
      </c>
      <c r="L296" s="2">
        <v>0.5</v>
      </c>
      <c r="M296" s="2">
        <v>1</v>
      </c>
      <c r="N296" s="2">
        <v>4.4000000000000004</v>
      </c>
      <c r="O296" s="2" t="s">
        <v>34</v>
      </c>
      <c r="P296" s="2">
        <v>21</v>
      </c>
      <c r="Q296" s="2">
        <v>8</v>
      </c>
      <c r="R296" s="2">
        <v>32.200000000000003</v>
      </c>
      <c r="S296">
        <f t="shared" si="4"/>
        <v>29</v>
      </c>
    </row>
    <row r="297" spans="1:19" ht="15.6" customHeight="1" x14ac:dyDescent="0.2">
      <c r="A297" s="3">
        <v>44119</v>
      </c>
      <c r="B297" s="2" t="s">
        <v>18</v>
      </c>
      <c r="C297">
        <v>2020</v>
      </c>
      <c r="D297" s="2">
        <v>1</v>
      </c>
      <c r="E297" s="2" t="s">
        <v>45</v>
      </c>
      <c r="F297" s="2" t="s">
        <v>19</v>
      </c>
      <c r="G297" s="2">
        <v>298</v>
      </c>
      <c r="H297" s="26">
        <v>326</v>
      </c>
      <c r="I297" s="2">
        <v>4.0625</v>
      </c>
      <c r="J297" s="2">
        <v>50</v>
      </c>
      <c r="K297" s="2">
        <v>25</v>
      </c>
      <c r="L297" s="2">
        <v>0.5</v>
      </c>
      <c r="M297" s="2">
        <v>1</v>
      </c>
      <c r="N297" s="2">
        <v>4.4000000000000004</v>
      </c>
      <c r="O297" s="2" t="s">
        <v>34</v>
      </c>
      <c r="P297" s="2">
        <v>14</v>
      </c>
      <c r="Q297" s="2">
        <v>2</v>
      </c>
      <c r="R297" s="2">
        <v>47.6</v>
      </c>
      <c r="S297">
        <f t="shared" si="4"/>
        <v>16</v>
      </c>
    </row>
    <row r="298" spans="1:19" ht="15.6" customHeight="1" x14ac:dyDescent="0.2">
      <c r="A298" s="3">
        <v>44119</v>
      </c>
      <c r="B298" s="2" t="s">
        <v>18</v>
      </c>
      <c r="C298">
        <v>2020</v>
      </c>
      <c r="D298" s="2">
        <v>1</v>
      </c>
      <c r="E298" s="2" t="s">
        <v>45</v>
      </c>
      <c r="F298" s="2" t="s">
        <v>19</v>
      </c>
      <c r="G298" s="2">
        <v>298</v>
      </c>
      <c r="H298" s="26">
        <v>327</v>
      </c>
      <c r="I298" s="2">
        <v>4.0625</v>
      </c>
      <c r="J298" s="2">
        <v>50</v>
      </c>
      <c r="K298" s="2">
        <v>25</v>
      </c>
      <c r="L298" s="2">
        <v>0.5</v>
      </c>
      <c r="M298" s="2">
        <v>1</v>
      </c>
      <c r="N298" s="2">
        <v>4.4000000000000004</v>
      </c>
      <c r="O298" s="2" t="s">
        <v>34</v>
      </c>
      <c r="P298" s="2">
        <v>27</v>
      </c>
      <c r="Q298" s="2">
        <v>10</v>
      </c>
      <c r="R298" s="2">
        <v>40.6</v>
      </c>
      <c r="S298">
        <f t="shared" si="4"/>
        <v>37</v>
      </c>
    </row>
    <row r="299" spans="1:19" ht="15.6" customHeight="1" x14ac:dyDescent="0.2">
      <c r="A299" s="3">
        <v>44119</v>
      </c>
      <c r="B299" s="2" t="s">
        <v>18</v>
      </c>
      <c r="C299">
        <v>2020</v>
      </c>
      <c r="D299" s="2">
        <v>1</v>
      </c>
      <c r="E299" s="2" t="s">
        <v>45</v>
      </c>
      <c r="F299" s="2" t="s">
        <v>19</v>
      </c>
      <c r="G299" s="2">
        <v>298</v>
      </c>
      <c r="H299" s="26">
        <v>328</v>
      </c>
      <c r="I299" s="2">
        <v>4.0625</v>
      </c>
      <c r="J299" s="2">
        <v>50</v>
      </c>
      <c r="K299" s="2">
        <v>25</v>
      </c>
      <c r="L299" s="2">
        <v>0.5</v>
      </c>
      <c r="M299" s="2">
        <v>1</v>
      </c>
      <c r="N299" s="2">
        <v>4.4000000000000004</v>
      </c>
      <c r="O299" s="2" t="s">
        <v>34</v>
      </c>
      <c r="P299" s="2">
        <v>52</v>
      </c>
      <c r="Q299" s="2">
        <v>25</v>
      </c>
      <c r="R299" s="2">
        <v>66.2</v>
      </c>
      <c r="S299">
        <f t="shared" si="4"/>
        <v>77</v>
      </c>
    </row>
    <row r="300" spans="1:19" ht="15.6" customHeight="1" x14ac:dyDescent="0.2">
      <c r="A300" s="3">
        <v>44119</v>
      </c>
      <c r="B300" s="2" t="s">
        <v>18</v>
      </c>
      <c r="C300">
        <v>2020</v>
      </c>
      <c r="D300" s="2">
        <v>1</v>
      </c>
      <c r="E300" s="2" t="s">
        <v>45</v>
      </c>
      <c r="F300" s="2" t="s">
        <v>19</v>
      </c>
      <c r="G300" s="2">
        <v>298</v>
      </c>
      <c r="H300" s="26">
        <v>329</v>
      </c>
      <c r="I300" s="2">
        <v>4.0625</v>
      </c>
      <c r="J300" s="2">
        <v>50</v>
      </c>
      <c r="K300" s="2">
        <v>25</v>
      </c>
      <c r="L300" s="2">
        <v>0.5</v>
      </c>
      <c r="M300" s="2">
        <v>1</v>
      </c>
      <c r="N300" s="2">
        <v>4.4000000000000004</v>
      </c>
      <c r="O300" s="2" t="s">
        <v>34</v>
      </c>
      <c r="P300" s="2">
        <v>37</v>
      </c>
      <c r="Q300" s="2">
        <v>19</v>
      </c>
      <c r="R300" s="2">
        <v>43.8</v>
      </c>
      <c r="S300">
        <f t="shared" si="4"/>
        <v>56</v>
      </c>
    </row>
    <row r="301" spans="1:19" ht="15.6" customHeight="1" x14ac:dyDescent="0.2">
      <c r="A301" s="3">
        <v>44119</v>
      </c>
      <c r="B301" s="2" t="s">
        <v>18</v>
      </c>
      <c r="C301">
        <v>2020</v>
      </c>
      <c r="D301" s="2">
        <v>1</v>
      </c>
      <c r="E301" s="2" t="s">
        <v>45</v>
      </c>
      <c r="F301" s="2" t="s">
        <v>19</v>
      </c>
      <c r="G301" s="2">
        <v>298</v>
      </c>
      <c r="H301" s="26">
        <v>330</v>
      </c>
      <c r="I301" s="2">
        <v>4.0625</v>
      </c>
      <c r="J301" s="2">
        <v>50</v>
      </c>
      <c r="K301" s="2">
        <v>25</v>
      </c>
      <c r="L301" s="2">
        <v>0.5</v>
      </c>
      <c r="M301" s="2">
        <v>1</v>
      </c>
      <c r="N301" s="2">
        <v>4.4000000000000004</v>
      </c>
      <c r="O301" s="2" t="s">
        <v>34</v>
      </c>
      <c r="P301" s="2">
        <v>24</v>
      </c>
      <c r="Q301" s="2">
        <v>8</v>
      </c>
      <c r="R301" s="2">
        <v>54.4</v>
      </c>
      <c r="S301">
        <f t="shared" si="4"/>
        <v>32</v>
      </c>
    </row>
    <row r="302" spans="1:19" ht="15.6" customHeight="1" x14ac:dyDescent="0.2">
      <c r="A302" s="3">
        <v>44123</v>
      </c>
      <c r="B302" s="2" t="s">
        <v>6</v>
      </c>
      <c r="C302">
        <v>2020</v>
      </c>
      <c r="D302" s="2">
        <v>1</v>
      </c>
      <c r="E302" s="2" t="s">
        <v>45</v>
      </c>
      <c r="F302" s="1" t="s">
        <v>7</v>
      </c>
      <c r="G302" s="2">
        <v>362</v>
      </c>
      <c r="H302" s="26">
        <v>332</v>
      </c>
      <c r="I302" s="2">
        <v>4.0625</v>
      </c>
      <c r="J302" s="2">
        <v>55</v>
      </c>
      <c r="K302" s="2">
        <v>40</v>
      </c>
      <c r="L302" s="2">
        <v>1</v>
      </c>
      <c r="M302" s="2">
        <v>3</v>
      </c>
      <c r="N302" s="2">
        <v>17.399999999999999</v>
      </c>
      <c r="O302" s="2" t="s">
        <v>31</v>
      </c>
      <c r="P302" s="2">
        <v>11</v>
      </c>
      <c r="Q302" s="2">
        <v>2</v>
      </c>
      <c r="R302" s="2">
        <v>41.4</v>
      </c>
      <c r="S302">
        <f t="shared" si="4"/>
        <v>13</v>
      </c>
    </row>
    <row r="303" spans="1:19" ht="15.6" customHeight="1" x14ac:dyDescent="0.2">
      <c r="A303" s="3">
        <v>44123</v>
      </c>
      <c r="B303" s="2" t="s">
        <v>6</v>
      </c>
      <c r="C303">
        <v>2020</v>
      </c>
      <c r="D303" s="2">
        <v>1</v>
      </c>
      <c r="E303" s="2" t="s">
        <v>45</v>
      </c>
      <c r="F303" s="1" t="s">
        <v>7</v>
      </c>
      <c r="G303" s="2">
        <v>362</v>
      </c>
      <c r="H303" s="26">
        <v>333</v>
      </c>
      <c r="I303" s="2">
        <v>4.0625</v>
      </c>
      <c r="J303" s="2">
        <v>55</v>
      </c>
      <c r="K303" s="2">
        <v>40</v>
      </c>
      <c r="L303" s="2">
        <v>1</v>
      </c>
      <c r="M303" s="2">
        <v>3</v>
      </c>
      <c r="N303" s="2">
        <v>17.399999999999999</v>
      </c>
      <c r="O303" s="2" t="s">
        <v>31</v>
      </c>
      <c r="P303" s="2">
        <v>5</v>
      </c>
      <c r="Q303" s="2">
        <v>1</v>
      </c>
      <c r="R303" s="2">
        <v>31.2</v>
      </c>
      <c r="S303">
        <f t="shared" si="4"/>
        <v>6</v>
      </c>
    </row>
    <row r="304" spans="1:19" ht="15.6" customHeight="1" x14ac:dyDescent="0.2">
      <c r="A304" s="3">
        <v>44123</v>
      </c>
      <c r="B304" s="2" t="s">
        <v>6</v>
      </c>
      <c r="C304">
        <v>2020</v>
      </c>
      <c r="D304" s="2">
        <v>1</v>
      </c>
      <c r="E304" s="2" t="s">
        <v>45</v>
      </c>
      <c r="F304" s="1" t="s">
        <v>7</v>
      </c>
      <c r="G304" s="2">
        <v>362</v>
      </c>
      <c r="H304" s="26">
        <v>334</v>
      </c>
      <c r="I304" s="2">
        <v>4.0625</v>
      </c>
      <c r="J304" s="2">
        <v>55</v>
      </c>
      <c r="K304" s="2">
        <v>40</v>
      </c>
      <c r="L304" s="2">
        <v>1</v>
      </c>
      <c r="M304" s="2">
        <v>3</v>
      </c>
      <c r="N304" s="2">
        <v>17.399999999999999</v>
      </c>
      <c r="O304" s="2" t="s">
        <v>31</v>
      </c>
      <c r="P304" s="2">
        <v>7</v>
      </c>
      <c r="Q304" s="2">
        <v>7</v>
      </c>
      <c r="R304" s="2">
        <v>58</v>
      </c>
      <c r="S304">
        <f t="shared" si="4"/>
        <v>14</v>
      </c>
    </row>
    <row r="305" spans="1:19" ht="15.6" customHeight="1" x14ac:dyDescent="0.2">
      <c r="A305" s="3">
        <v>44123</v>
      </c>
      <c r="B305" s="2" t="s">
        <v>6</v>
      </c>
      <c r="C305">
        <v>2020</v>
      </c>
      <c r="D305" s="2">
        <v>1</v>
      </c>
      <c r="E305" s="2" t="s">
        <v>45</v>
      </c>
      <c r="F305" s="1" t="s">
        <v>7</v>
      </c>
      <c r="G305" s="2">
        <v>362</v>
      </c>
      <c r="H305" s="26">
        <v>335</v>
      </c>
      <c r="I305" s="2">
        <v>4.0625</v>
      </c>
      <c r="J305" s="2">
        <v>55</v>
      </c>
      <c r="K305" s="2">
        <v>40</v>
      </c>
      <c r="L305" s="2">
        <v>1</v>
      </c>
      <c r="M305" s="2">
        <v>3</v>
      </c>
      <c r="N305" s="2">
        <v>17.399999999999999</v>
      </c>
      <c r="O305" s="2" t="s">
        <v>31</v>
      </c>
      <c r="P305" s="2">
        <v>12</v>
      </c>
      <c r="Q305" s="2">
        <v>1</v>
      </c>
      <c r="R305" s="2">
        <v>40.4</v>
      </c>
      <c r="S305">
        <f t="shared" si="4"/>
        <v>13</v>
      </c>
    </row>
    <row r="306" spans="1:19" ht="15.6" customHeight="1" x14ac:dyDescent="0.2">
      <c r="A306" s="3">
        <v>44123</v>
      </c>
      <c r="B306" s="1" t="s">
        <v>6</v>
      </c>
      <c r="C306">
        <v>2020</v>
      </c>
      <c r="D306" s="2">
        <v>1</v>
      </c>
      <c r="E306" s="2" t="s">
        <v>45</v>
      </c>
      <c r="F306" s="2" t="s">
        <v>7</v>
      </c>
      <c r="G306" s="2">
        <v>362</v>
      </c>
      <c r="H306" s="26">
        <v>336</v>
      </c>
      <c r="I306" s="2">
        <v>4.0625</v>
      </c>
      <c r="J306" s="2">
        <v>55</v>
      </c>
      <c r="K306" s="2">
        <v>40</v>
      </c>
      <c r="L306" s="2">
        <v>1</v>
      </c>
      <c r="M306" s="2">
        <v>3</v>
      </c>
      <c r="N306" s="2">
        <v>17.399999999999999</v>
      </c>
      <c r="O306" s="2" t="s">
        <v>31</v>
      </c>
      <c r="P306" s="2">
        <v>24</v>
      </c>
      <c r="Q306" s="2">
        <v>0</v>
      </c>
      <c r="R306" s="2">
        <v>44.2</v>
      </c>
      <c r="S306">
        <f>Q306+P306</f>
        <v>24</v>
      </c>
    </row>
    <row r="307" spans="1:19" ht="15.6" customHeight="1" x14ac:dyDescent="0.2">
      <c r="A307" s="3">
        <v>44123</v>
      </c>
      <c r="B307" s="2" t="s">
        <v>6</v>
      </c>
      <c r="C307">
        <v>2020</v>
      </c>
      <c r="D307" s="2">
        <v>1</v>
      </c>
      <c r="E307" s="2" t="s">
        <v>45</v>
      </c>
      <c r="F307" s="1" t="s">
        <v>7</v>
      </c>
      <c r="G307" s="2">
        <v>362</v>
      </c>
      <c r="H307" s="26">
        <v>337</v>
      </c>
      <c r="I307" s="2">
        <v>4.0625</v>
      </c>
      <c r="J307" s="2">
        <v>55</v>
      </c>
      <c r="K307" s="2">
        <v>40</v>
      </c>
      <c r="L307" s="2">
        <v>1</v>
      </c>
      <c r="M307" s="2">
        <v>3</v>
      </c>
      <c r="N307" s="2">
        <v>17.399999999999999</v>
      </c>
      <c r="O307" s="2" t="s">
        <v>31</v>
      </c>
      <c r="P307" s="2">
        <v>9</v>
      </c>
      <c r="Q307" s="2">
        <v>1</v>
      </c>
      <c r="R307" s="2">
        <v>24.2</v>
      </c>
      <c r="S307">
        <f t="shared" ref="S307:S331" si="5">P307+Q307</f>
        <v>10</v>
      </c>
    </row>
    <row r="308" spans="1:19" ht="15.6" customHeight="1" x14ac:dyDescent="0.2">
      <c r="A308" s="3">
        <v>44123</v>
      </c>
      <c r="B308" s="2" t="s">
        <v>6</v>
      </c>
      <c r="C308">
        <v>2020</v>
      </c>
      <c r="D308" s="2">
        <v>1</v>
      </c>
      <c r="E308" s="2" t="s">
        <v>45</v>
      </c>
      <c r="F308" s="1" t="s">
        <v>7</v>
      </c>
      <c r="G308" s="2">
        <v>362</v>
      </c>
      <c r="H308" s="26">
        <v>338</v>
      </c>
      <c r="I308" s="2">
        <v>4.0625</v>
      </c>
      <c r="J308" s="2">
        <v>55</v>
      </c>
      <c r="K308" s="2">
        <v>40</v>
      </c>
      <c r="L308" s="2">
        <v>1</v>
      </c>
      <c r="M308" s="2">
        <v>3</v>
      </c>
      <c r="N308" s="2">
        <v>17.399999999999999</v>
      </c>
      <c r="O308" s="2" t="s">
        <v>31</v>
      </c>
      <c r="P308" s="2">
        <v>5</v>
      </c>
      <c r="Q308" s="2">
        <v>5</v>
      </c>
      <c r="R308" s="2">
        <v>41</v>
      </c>
      <c r="S308">
        <f t="shared" si="5"/>
        <v>10</v>
      </c>
    </row>
    <row r="309" spans="1:19" ht="15.6" customHeight="1" x14ac:dyDescent="0.2">
      <c r="A309" s="3">
        <v>44123</v>
      </c>
      <c r="B309" s="2" t="s">
        <v>6</v>
      </c>
      <c r="C309">
        <v>2020</v>
      </c>
      <c r="D309" s="2">
        <v>1</v>
      </c>
      <c r="E309" s="2" t="s">
        <v>45</v>
      </c>
      <c r="F309" s="1" t="s">
        <v>7</v>
      </c>
      <c r="G309" s="2">
        <v>362</v>
      </c>
      <c r="H309" s="26">
        <v>339</v>
      </c>
      <c r="I309" s="2">
        <v>4.0625</v>
      </c>
      <c r="J309" s="2">
        <v>55</v>
      </c>
      <c r="K309" s="2">
        <v>40</v>
      </c>
      <c r="L309" s="2">
        <v>1</v>
      </c>
      <c r="M309" s="2">
        <v>3</v>
      </c>
      <c r="N309" s="2">
        <v>17.399999999999999</v>
      </c>
      <c r="O309" s="2" t="s">
        <v>31</v>
      </c>
      <c r="P309" s="2">
        <v>7</v>
      </c>
      <c r="Q309" s="2">
        <v>0</v>
      </c>
      <c r="R309" s="2">
        <v>22.2</v>
      </c>
      <c r="S309">
        <f t="shared" si="5"/>
        <v>7</v>
      </c>
    </row>
    <row r="310" spans="1:19" ht="15.6" customHeight="1" x14ac:dyDescent="0.2">
      <c r="A310" s="3">
        <v>44123</v>
      </c>
      <c r="B310" s="2" t="s">
        <v>6</v>
      </c>
      <c r="C310">
        <v>2020</v>
      </c>
      <c r="D310" s="2">
        <v>1</v>
      </c>
      <c r="E310" s="2" t="s">
        <v>45</v>
      </c>
      <c r="F310" s="1" t="s">
        <v>7</v>
      </c>
      <c r="G310" s="2">
        <v>362</v>
      </c>
      <c r="H310" s="26">
        <v>340</v>
      </c>
      <c r="I310" s="2">
        <v>4.0625</v>
      </c>
      <c r="J310" s="2">
        <v>55</v>
      </c>
      <c r="K310" s="2">
        <v>40</v>
      </c>
      <c r="L310" s="2">
        <v>1</v>
      </c>
      <c r="M310" s="2">
        <v>3</v>
      </c>
      <c r="N310" s="2">
        <v>17.399999999999999</v>
      </c>
      <c r="O310" s="2" t="s">
        <v>31</v>
      </c>
      <c r="P310" s="2">
        <v>10</v>
      </c>
      <c r="Q310" s="2">
        <v>1</v>
      </c>
      <c r="R310" s="2">
        <v>34.200000000000003</v>
      </c>
      <c r="S310">
        <f t="shared" si="5"/>
        <v>11</v>
      </c>
    </row>
    <row r="311" spans="1:19" ht="15.6" customHeight="1" x14ac:dyDescent="0.2">
      <c r="A311" s="3">
        <v>44123</v>
      </c>
      <c r="B311" s="2" t="s">
        <v>6</v>
      </c>
      <c r="C311">
        <v>2020</v>
      </c>
      <c r="D311" s="2">
        <v>1</v>
      </c>
      <c r="E311" s="2" t="s">
        <v>45</v>
      </c>
      <c r="F311" s="1" t="s">
        <v>7</v>
      </c>
      <c r="G311" s="2">
        <v>362</v>
      </c>
      <c r="H311" s="26">
        <v>341</v>
      </c>
      <c r="I311" s="2">
        <v>4.0625</v>
      </c>
      <c r="J311" s="2">
        <v>55</v>
      </c>
      <c r="K311" s="2">
        <v>40</v>
      </c>
      <c r="L311" s="2">
        <v>1</v>
      </c>
      <c r="M311" s="2">
        <v>3</v>
      </c>
      <c r="N311" s="2">
        <v>17.399999999999999</v>
      </c>
      <c r="O311" s="2" t="s">
        <v>31</v>
      </c>
      <c r="P311" s="2">
        <v>15</v>
      </c>
      <c r="Q311" s="2">
        <v>9</v>
      </c>
      <c r="R311" s="2">
        <v>49.6</v>
      </c>
      <c r="S311">
        <f t="shared" si="5"/>
        <v>24</v>
      </c>
    </row>
    <row r="312" spans="1:19" ht="15.6" customHeight="1" x14ac:dyDescent="0.2">
      <c r="A312" s="3">
        <v>44123</v>
      </c>
      <c r="B312" s="2" t="s">
        <v>6</v>
      </c>
      <c r="C312">
        <v>2020</v>
      </c>
      <c r="D312" s="2">
        <v>1</v>
      </c>
      <c r="E312" s="2" t="s">
        <v>45</v>
      </c>
      <c r="F312" s="2" t="s">
        <v>7</v>
      </c>
      <c r="G312" s="2">
        <v>363</v>
      </c>
      <c r="H312" s="26">
        <v>342</v>
      </c>
      <c r="I312" s="2">
        <v>3.75</v>
      </c>
      <c r="J312" s="2">
        <v>20</v>
      </c>
      <c r="K312" s="2">
        <v>40</v>
      </c>
      <c r="L312" s="2">
        <v>1</v>
      </c>
      <c r="M312" s="2">
        <v>8</v>
      </c>
      <c r="N312" s="2">
        <v>22.4</v>
      </c>
      <c r="O312" s="2" t="s">
        <v>31</v>
      </c>
      <c r="P312" s="2">
        <v>11</v>
      </c>
      <c r="Q312" s="2">
        <v>2</v>
      </c>
      <c r="R312" s="2">
        <v>36.4</v>
      </c>
      <c r="S312">
        <f t="shared" si="5"/>
        <v>13</v>
      </c>
    </row>
    <row r="313" spans="1:19" ht="15.6" customHeight="1" x14ac:dyDescent="0.2">
      <c r="A313" s="3">
        <v>44123</v>
      </c>
      <c r="B313" s="2" t="s">
        <v>6</v>
      </c>
      <c r="C313">
        <v>2020</v>
      </c>
      <c r="D313" s="2">
        <v>1</v>
      </c>
      <c r="E313" s="2" t="s">
        <v>45</v>
      </c>
      <c r="F313" s="2" t="s">
        <v>7</v>
      </c>
      <c r="G313" s="2">
        <v>363</v>
      </c>
      <c r="H313" s="26">
        <v>343</v>
      </c>
      <c r="I313" s="2">
        <v>3.75</v>
      </c>
      <c r="J313" s="2">
        <v>20</v>
      </c>
      <c r="K313" s="2">
        <v>40</v>
      </c>
      <c r="L313" s="2">
        <v>1</v>
      </c>
      <c r="M313" s="2">
        <v>8</v>
      </c>
      <c r="N313" s="2">
        <v>22.4</v>
      </c>
      <c r="O313" s="2" t="s">
        <v>31</v>
      </c>
      <c r="P313" s="2">
        <v>10</v>
      </c>
      <c r="Q313" s="2">
        <v>23</v>
      </c>
      <c r="R313" s="2">
        <v>55.8</v>
      </c>
      <c r="S313">
        <f t="shared" si="5"/>
        <v>33</v>
      </c>
    </row>
    <row r="314" spans="1:19" ht="15.6" customHeight="1" x14ac:dyDescent="0.2">
      <c r="A314" s="3">
        <v>44123</v>
      </c>
      <c r="B314" s="2" t="s">
        <v>6</v>
      </c>
      <c r="C314">
        <v>2020</v>
      </c>
      <c r="D314" s="2">
        <v>1</v>
      </c>
      <c r="E314" s="2" t="s">
        <v>45</v>
      </c>
      <c r="F314" s="2" t="s">
        <v>7</v>
      </c>
      <c r="G314" s="2">
        <v>363</v>
      </c>
      <c r="H314" s="26">
        <v>344</v>
      </c>
      <c r="I314" s="2">
        <v>3.75</v>
      </c>
      <c r="J314" s="2">
        <v>20</v>
      </c>
      <c r="K314" s="2">
        <v>40</v>
      </c>
      <c r="L314" s="2">
        <v>1</v>
      </c>
      <c r="M314" s="2">
        <v>8</v>
      </c>
      <c r="N314" s="2">
        <v>22.4</v>
      </c>
      <c r="O314" s="2" t="s">
        <v>31</v>
      </c>
      <c r="P314" s="2">
        <v>6</v>
      </c>
      <c r="Q314" s="2">
        <v>0</v>
      </c>
      <c r="R314" s="2">
        <v>25.8</v>
      </c>
      <c r="S314">
        <f t="shared" si="5"/>
        <v>6</v>
      </c>
    </row>
    <row r="315" spans="1:19" ht="15.6" customHeight="1" x14ac:dyDescent="0.2">
      <c r="A315" s="3">
        <v>44123</v>
      </c>
      <c r="B315" s="2" t="s">
        <v>6</v>
      </c>
      <c r="C315">
        <v>2020</v>
      </c>
      <c r="D315" s="2">
        <v>1</v>
      </c>
      <c r="E315" s="2" t="s">
        <v>45</v>
      </c>
      <c r="F315" s="2" t="s">
        <v>7</v>
      </c>
      <c r="G315" s="2">
        <v>363</v>
      </c>
      <c r="H315" s="26">
        <v>345</v>
      </c>
      <c r="I315" s="2">
        <v>3.75</v>
      </c>
      <c r="J315" s="2">
        <v>20</v>
      </c>
      <c r="K315" s="2">
        <v>40</v>
      </c>
      <c r="L315" s="2">
        <v>1</v>
      </c>
      <c r="M315" s="2">
        <v>8</v>
      </c>
      <c r="N315" s="2">
        <v>22.4</v>
      </c>
      <c r="O315" s="2" t="s">
        <v>31</v>
      </c>
      <c r="P315" s="2">
        <v>7</v>
      </c>
      <c r="Q315" s="2">
        <v>19</v>
      </c>
      <c r="R315" s="2">
        <v>60.4</v>
      </c>
      <c r="S315">
        <f t="shared" si="5"/>
        <v>26</v>
      </c>
    </row>
    <row r="316" spans="1:19" ht="15.6" customHeight="1" x14ac:dyDescent="0.2">
      <c r="A316" s="3">
        <v>44123</v>
      </c>
      <c r="B316" s="2" t="s">
        <v>6</v>
      </c>
      <c r="C316">
        <v>2020</v>
      </c>
      <c r="D316" s="2">
        <v>1</v>
      </c>
      <c r="E316" s="2" t="s">
        <v>45</v>
      </c>
      <c r="F316" s="2" t="s">
        <v>7</v>
      </c>
      <c r="G316" s="2">
        <v>363</v>
      </c>
      <c r="H316" s="26">
        <v>346</v>
      </c>
      <c r="I316" s="2">
        <v>3.75</v>
      </c>
      <c r="J316" s="2">
        <v>20</v>
      </c>
      <c r="K316" s="2">
        <v>40</v>
      </c>
      <c r="L316" s="2">
        <v>1</v>
      </c>
      <c r="M316" s="2">
        <v>8</v>
      </c>
      <c r="N316" s="2">
        <v>22.4</v>
      </c>
      <c r="O316" s="2" t="s">
        <v>31</v>
      </c>
      <c r="P316" s="2">
        <v>3</v>
      </c>
      <c r="Q316" s="2">
        <v>1</v>
      </c>
      <c r="R316" s="2">
        <v>29</v>
      </c>
      <c r="S316">
        <f t="shared" si="5"/>
        <v>4</v>
      </c>
    </row>
    <row r="317" spans="1:19" ht="15.6" customHeight="1" x14ac:dyDescent="0.2">
      <c r="A317" s="3">
        <v>44123</v>
      </c>
      <c r="B317" s="2" t="s">
        <v>6</v>
      </c>
      <c r="C317">
        <v>2020</v>
      </c>
      <c r="D317" s="2">
        <v>1</v>
      </c>
      <c r="E317" s="2" t="s">
        <v>45</v>
      </c>
      <c r="F317" s="2" t="s">
        <v>7</v>
      </c>
      <c r="G317" s="2">
        <v>363</v>
      </c>
      <c r="H317" s="26">
        <v>347</v>
      </c>
      <c r="I317" s="2">
        <v>3.75</v>
      </c>
      <c r="J317" s="2">
        <v>20</v>
      </c>
      <c r="K317" s="2">
        <v>40</v>
      </c>
      <c r="L317" s="2">
        <v>1</v>
      </c>
      <c r="M317" s="2">
        <v>8</v>
      </c>
      <c r="N317" s="2">
        <v>22.4</v>
      </c>
      <c r="O317" s="2" t="s">
        <v>31</v>
      </c>
      <c r="P317" s="2">
        <v>18</v>
      </c>
      <c r="Q317" s="2">
        <v>24</v>
      </c>
      <c r="R317" s="2">
        <v>64.400000000000006</v>
      </c>
      <c r="S317">
        <f t="shared" si="5"/>
        <v>42</v>
      </c>
    </row>
    <row r="318" spans="1:19" ht="15.6" customHeight="1" x14ac:dyDescent="0.2">
      <c r="A318" s="3">
        <v>44123</v>
      </c>
      <c r="B318" s="2" t="s">
        <v>6</v>
      </c>
      <c r="C318">
        <v>2020</v>
      </c>
      <c r="D318" s="2">
        <v>1</v>
      </c>
      <c r="E318" s="2" t="s">
        <v>45</v>
      </c>
      <c r="F318" s="2" t="s">
        <v>7</v>
      </c>
      <c r="G318" s="2">
        <v>363</v>
      </c>
      <c r="H318" s="26">
        <v>348</v>
      </c>
      <c r="I318" s="2">
        <v>3.75</v>
      </c>
      <c r="J318" s="2">
        <v>20</v>
      </c>
      <c r="K318" s="2">
        <v>40</v>
      </c>
      <c r="L318" s="2">
        <v>1</v>
      </c>
      <c r="M318" s="2">
        <v>8</v>
      </c>
      <c r="N318" s="2">
        <v>22.4</v>
      </c>
      <c r="O318" s="2" t="s">
        <v>31</v>
      </c>
      <c r="P318" s="2">
        <v>16</v>
      </c>
      <c r="Q318" s="2">
        <v>16</v>
      </c>
      <c r="R318" s="2">
        <v>50.2</v>
      </c>
      <c r="S318">
        <f t="shared" si="5"/>
        <v>32</v>
      </c>
    </row>
    <row r="319" spans="1:19" ht="15.6" customHeight="1" x14ac:dyDescent="0.2">
      <c r="A319" s="3">
        <v>44123</v>
      </c>
      <c r="B319" s="2" t="s">
        <v>6</v>
      </c>
      <c r="C319">
        <v>2020</v>
      </c>
      <c r="D319" s="2">
        <v>1</v>
      </c>
      <c r="E319" s="2" t="s">
        <v>45</v>
      </c>
      <c r="F319" s="2" t="s">
        <v>7</v>
      </c>
      <c r="G319" s="2">
        <v>363</v>
      </c>
      <c r="H319" s="26">
        <v>349</v>
      </c>
      <c r="I319" s="2">
        <v>3.75</v>
      </c>
      <c r="J319" s="2">
        <v>20</v>
      </c>
      <c r="K319" s="2">
        <v>40</v>
      </c>
      <c r="L319" s="2">
        <v>1</v>
      </c>
      <c r="M319" s="2">
        <v>8</v>
      </c>
      <c r="N319" s="2">
        <v>22.4</v>
      </c>
      <c r="O319" s="2" t="s">
        <v>31</v>
      </c>
      <c r="P319" s="2">
        <v>6</v>
      </c>
      <c r="Q319" s="2">
        <v>4</v>
      </c>
      <c r="R319" s="2">
        <v>45.4</v>
      </c>
      <c r="S319">
        <f t="shared" si="5"/>
        <v>10</v>
      </c>
    </row>
    <row r="320" spans="1:19" ht="15.6" customHeight="1" x14ac:dyDescent="0.2">
      <c r="A320" s="3">
        <v>44123</v>
      </c>
      <c r="B320" s="2" t="s">
        <v>6</v>
      </c>
      <c r="C320">
        <v>2020</v>
      </c>
      <c r="D320" s="2">
        <v>1</v>
      </c>
      <c r="E320" s="2" t="s">
        <v>45</v>
      </c>
      <c r="F320" s="2" t="s">
        <v>7</v>
      </c>
      <c r="G320" s="2">
        <v>363</v>
      </c>
      <c r="H320" s="26">
        <v>350</v>
      </c>
      <c r="I320" s="2">
        <v>3.75</v>
      </c>
      <c r="J320" s="2">
        <v>20</v>
      </c>
      <c r="K320" s="2">
        <v>40</v>
      </c>
      <c r="L320" s="2">
        <v>1</v>
      </c>
      <c r="M320" s="2">
        <v>8</v>
      </c>
      <c r="N320" s="2">
        <v>22.4</v>
      </c>
      <c r="O320" s="2" t="s">
        <v>31</v>
      </c>
      <c r="P320" s="2">
        <v>3</v>
      </c>
      <c r="Q320" s="2">
        <v>7</v>
      </c>
      <c r="R320" s="2">
        <v>40.200000000000003</v>
      </c>
      <c r="S320">
        <f t="shared" si="5"/>
        <v>10</v>
      </c>
    </row>
    <row r="321" spans="1:20" ht="15.6" customHeight="1" x14ac:dyDescent="0.2">
      <c r="A321" s="3">
        <v>44123</v>
      </c>
      <c r="B321" s="2" t="s">
        <v>6</v>
      </c>
      <c r="C321">
        <v>2020</v>
      </c>
      <c r="D321" s="2">
        <v>1</v>
      </c>
      <c r="E321" s="2" t="s">
        <v>45</v>
      </c>
      <c r="F321" s="2" t="s">
        <v>7</v>
      </c>
      <c r="G321" s="2">
        <v>363</v>
      </c>
      <c r="H321" s="26">
        <v>351</v>
      </c>
      <c r="I321" s="2">
        <v>3.75</v>
      </c>
      <c r="J321" s="2">
        <v>20</v>
      </c>
      <c r="K321" s="2">
        <v>40</v>
      </c>
      <c r="L321" s="2">
        <v>1</v>
      </c>
      <c r="M321" s="2">
        <v>8</v>
      </c>
      <c r="N321" s="2">
        <v>22.4</v>
      </c>
      <c r="O321" s="2" t="s">
        <v>31</v>
      </c>
      <c r="P321" s="2">
        <v>6</v>
      </c>
      <c r="Q321" s="2">
        <v>3</v>
      </c>
      <c r="R321" s="2">
        <v>38</v>
      </c>
      <c r="S321">
        <f t="shared" si="5"/>
        <v>9</v>
      </c>
    </row>
    <row r="322" spans="1:20" ht="15.6" customHeight="1" x14ac:dyDescent="0.2">
      <c r="A322" s="3">
        <v>44123</v>
      </c>
      <c r="B322" s="2" t="s">
        <v>6</v>
      </c>
      <c r="C322">
        <v>2020</v>
      </c>
      <c r="D322" s="2">
        <v>1</v>
      </c>
      <c r="E322" s="2" t="s">
        <v>45</v>
      </c>
      <c r="F322" s="2" t="s">
        <v>7</v>
      </c>
      <c r="G322" s="2">
        <v>364</v>
      </c>
      <c r="H322" s="26">
        <v>352</v>
      </c>
      <c r="I322" s="2">
        <v>2.9375</v>
      </c>
      <c r="J322" s="2">
        <v>23</v>
      </c>
      <c r="K322" s="2">
        <v>25</v>
      </c>
      <c r="L322" s="2">
        <v>2</v>
      </c>
      <c r="M322" s="2">
        <v>5</v>
      </c>
      <c r="N322" s="2">
        <v>18.8</v>
      </c>
      <c r="O322" s="2" t="s">
        <v>31</v>
      </c>
      <c r="P322" s="2">
        <v>5</v>
      </c>
      <c r="Q322" s="2">
        <v>8</v>
      </c>
      <c r="R322" s="2">
        <v>49.6</v>
      </c>
      <c r="S322">
        <f t="shared" si="5"/>
        <v>13</v>
      </c>
    </row>
    <row r="323" spans="1:20" ht="15.6" customHeight="1" x14ac:dyDescent="0.2">
      <c r="A323" s="3">
        <v>44123</v>
      </c>
      <c r="B323" s="2" t="s">
        <v>6</v>
      </c>
      <c r="C323">
        <v>2020</v>
      </c>
      <c r="D323" s="2">
        <v>1</v>
      </c>
      <c r="E323" s="2" t="s">
        <v>45</v>
      </c>
      <c r="F323" s="2" t="s">
        <v>7</v>
      </c>
      <c r="G323" s="2">
        <v>364</v>
      </c>
      <c r="H323" s="26">
        <v>353</v>
      </c>
      <c r="I323" s="2">
        <v>2.9375</v>
      </c>
      <c r="J323" s="2">
        <v>23</v>
      </c>
      <c r="K323" s="2">
        <v>25</v>
      </c>
      <c r="L323" s="2">
        <v>2</v>
      </c>
      <c r="M323" s="2">
        <v>5</v>
      </c>
      <c r="N323" s="2">
        <v>18.8</v>
      </c>
      <c r="O323" s="2" t="s">
        <v>31</v>
      </c>
      <c r="P323" s="2">
        <v>2</v>
      </c>
      <c r="Q323" s="2">
        <v>1</v>
      </c>
      <c r="R323" s="2">
        <v>17.2</v>
      </c>
      <c r="S323">
        <f t="shared" si="5"/>
        <v>3</v>
      </c>
    </row>
    <row r="324" spans="1:20" ht="15.6" customHeight="1" x14ac:dyDescent="0.2">
      <c r="A324" s="3">
        <v>44123</v>
      </c>
      <c r="B324" s="2" t="s">
        <v>6</v>
      </c>
      <c r="C324">
        <v>2020</v>
      </c>
      <c r="D324" s="2">
        <v>1</v>
      </c>
      <c r="E324" s="2" t="s">
        <v>45</v>
      </c>
      <c r="F324" s="2" t="s">
        <v>7</v>
      </c>
      <c r="G324" s="2">
        <v>364</v>
      </c>
      <c r="H324" s="26">
        <v>354</v>
      </c>
      <c r="I324" s="2">
        <v>2.9375</v>
      </c>
      <c r="J324" s="2">
        <v>23</v>
      </c>
      <c r="K324" s="2">
        <v>25</v>
      </c>
      <c r="L324" s="2">
        <v>2</v>
      </c>
      <c r="M324" s="2">
        <v>5</v>
      </c>
      <c r="N324" s="2">
        <v>18.8</v>
      </c>
      <c r="O324" s="2" t="s">
        <v>31</v>
      </c>
      <c r="P324" s="2">
        <v>22</v>
      </c>
      <c r="Q324" s="2">
        <v>26</v>
      </c>
      <c r="R324" s="2">
        <v>53</v>
      </c>
      <c r="S324">
        <f t="shared" si="5"/>
        <v>48</v>
      </c>
    </row>
    <row r="325" spans="1:20" ht="15.6" customHeight="1" x14ac:dyDescent="0.2">
      <c r="A325" s="3">
        <v>44123</v>
      </c>
      <c r="B325" s="2" t="s">
        <v>6</v>
      </c>
      <c r="C325">
        <v>2020</v>
      </c>
      <c r="D325" s="2">
        <v>1</v>
      </c>
      <c r="E325" s="2" t="s">
        <v>45</v>
      </c>
      <c r="F325" s="2" t="s">
        <v>7</v>
      </c>
      <c r="G325" s="2">
        <v>364</v>
      </c>
      <c r="H325" s="26">
        <v>355</v>
      </c>
      <c r="I325" s="2">
        <v>2.9375</v>
      </c>
      <c r="J325" s="2">
        <v>23</v>
      </c>
      <c r="K325" s="2">
        <v>25</v>
      </c>
      <c r="L325" s="2">
        <v>2</v>
      </c>
      <c r="M325" s="2">
        <v>5</v>
      </c>
      <c r="N325" s="2">
        <v>18.8</v>
      </c>
      <c r="O325" s="2" t="s">
        <v>31</v>
      </c>
      <c r="P325" s="2">
        <v>11</v>
      </c>
      <c r="Q325" s="2">
        <v>5</v>
      </c>
      <c r="R325" s="2">
        <v>34.4</v>
      </c>
      <c r="S325">
        <f t="shared" si="5"/>
        <v>16</v>
      </c>
    </row>
    <row r="326" spans="1:20" ht="15.6" customHeight="1" x14ac:dyDescent="0.2">
      <c r="A326" s="3">
        <v>44123</v>
      </c>
      <c r="B326" s="2" t="s">
        <v>6</v>
      </c>
      <c r="C326">
        <v>2020</v>
      </c>
      <c r="D326" s="2">
        <v>1</v>
      </c>
      <c r="E326" s="2" t="s">
        <v>45</v>
      </c>
      <c r="F326" s="2" t="s">
        <v>7</v>
      </c>
      <c r="G326" s="2">
        <v>364</v>
      </c>
      <c r="H326" s="26">
        <v>356</v>
      </c>
      <c r="I326" s="2">
        <v>2.9375</v>
      </c>
      <c r="J326" s="2">
        <v>23</v>
      </c>
      <c r="K326" s="2">
        <v>25</v>
      </c>
      <c r="L326" s="2">
        <v>2</v>
      </c>
      <c r="M326" s="2">
        <v>5</v>
      </c>
      <c r="N326" s="2">
        <v>18.8</v>
      </c>
      <c r="O326" s="2" t="s">
        <v>31</v>
      </c>
      <c r="P326" s="2">
        <v>4</v>
      </c>
      <c r="Q326" s="2">
        <v>3</v>
      </c>
      <c r="R326" s="2">
        <v>32.6</v>
      </c>
      <c r="S326">
        <f t="shared" si="5"/>
        <v>7</v>
      </c>
    </row>
    <row r="327" spans="1:20" ht="15.6" customHeight="1" x14ac:dyDescent="0.2">
      <c r="A327" s="3">
        <v>44123</v>
      </c>
      <c r="B327" s="2" t="s">
        <v>6</v>
      </c>
      <c r="C327">
        <v>2020</v>
      </c>
      <c r="D327" s="2">
        <v>1</v>
      </c>
      <c r="E327" s="2" t="s">
        <v>45</v>
      </c>
      <c r="F327" s="2" t="s">
        <v>7</v>
      </c>
      <c r="G327" s="2">
        <v>364</v>
      </c>
      <c r="H327" s="26">
        <v>357</v>
      </c>
      <c r="I327" s="2">
        <v>2.9375</v>
      </c>
      <c r="J327" s="2">
        <v>23</v>
      </c>
      <c r="K327" s="2">
        <v>25</v>
      </c>
      <c r="L327" s="2">
        <v>2</v>
      </c>
      <c r="M327" s="2">
        <v>5</v>
      </c>
      <c r="N327" s="2">
        <v>18.8</v>
      </c>
      <c r="O327" s="2" t="s">
        <v>31</v>
      </c>
      <c r="P327" s="2">
        <v>13</v>
      </c>
      <c r="Q327" s="2">
        <v>1</v>
      </c>
      <c r="R327" s="2">
        <v>27.6</v>
      </c>
      <c r="S327">
        <f t="shared" si="5"/>
        <v>14</v>
      </c>
    </row>
    <row r="328" spans="1:20" ht="15.6" customHeight="1" x14ac:dyDescent="0.2">
      <c r="A328" s="3">
        <v>44123</v>
      </c>
      <c r="B328" s="2" t="s">
        <v>6</v>
      </c>
      <c r="C328">
        <v>2020</v>
      </c>
      <c r="D328" s="2">
        <v>1</v>
      </c>
      <c r="E328" s="2" t="s">
        <v>45</v>
      </c>
      <c r="F328" s="2" t="s">
        <v>7</v>
      </c>
      <c r="G328" s="2">
        <v>364</v>
      </c>
      <c r="H328" s="26">
        <v>358</v>
      </c>
      <c r="I328" s="2">
        <v>2.9375</v>
      </c>
      <c r="J328" s="2">
        <v>23</v>
      </c>
      <c r="K328" s="2">
        <v>25</v>
      </c>
      <c r="L328" s="2">
        <v>2</v>
      </c>
      <c r="M328" s="2">
        <v>5</v>
      </c>
      <c r="N328" s="2">
        <v>18.8</v>
      </c>
      <c r="O328" s="2" t="s">
        <v>31</v>
      </c>
      <c r="P328" s="2">
        <v>7</v>
      </c>
      <c r="Q328" s="2">
        <v>2</v>
      </c>
      <c r="R328" s="2">
        <v>35.4</v>
      </c>
      <c r="S328">
        <f t="shared" si="5"/>
        <v>9</v>
      </c>
    </row>
    <row r="329" spans="1:20" ht="15.6" customHeight="1" x14ac:dyDescent="0.2">
      <c r="A329" s="3">
        <v>44123</v>
      </c>
      <c r="B329" s="2" t="s">
        <v>6</v>
      </c>
      <c r="C329">
        <v>2020</v>
      </c>
      <c r="D329" s="2">
        <v>1</v>
      </c>
      <c r="E329" s="2" t="s">
        <v>45</v>
      </c>
      <c r="F329" s="2" t="s">
        <v>7</v>
      </c>
      <c r="G329" s="2">
        <v>364</v>
      </c>
      <c r="H329" s="26">
        <v>359</v>
      </c>
      <c r="I329" s="2">
        <v>2.9375</v>
      </c>
      <c r="J329" s="2">
        <v>23</v>
      </c>
      <c r="K329" s="2">
        <v>25</v>
      </c>
      <c r="L329" s="2">
        <v>2</v>
      </c>
      <c r="M329" s="2">
        <v>5</v>
      </c>
      <c r="N329" s="2">
        <v>18.8</v>
      </c>
      <c r="O329" s="2" t="s">
        <v>31</v>
      </c>
      <c r="P329" s="2">
        <v>33</v>
      </c>
      <c r="Q329" s="2">
        <v>8</v>
      </c>
      <c r="R329" s="2">
        <v>30.2</v>
      </c>
      <c r="S329">
        <f t="shared" si="5"/>
        <v>41</v>
      </c>
    </row>
    <row r="330" spans="1:20" ht="15.6" customHeight="1" x14ac:dyDescent="0.2">
      <c r="A330" s="3">
        <v>44123</v>
      </c>
      <c r="B330" s="2" t="s">
        <v>6</v>
      </c>
      <c r="C330">
        <v>2020</v>
      </c>
      <c r="D330" s="2">
        <v>1</v>
      </c>
      <c r="E330" s="2" t="s">
        <v>45</v>
      </c>
      <c r="F330" s="2" t="s">
        <v>7</v>
      </c>
      <c r="G330" s="2">
        <v>364</v>
      </c>
      <c r="H330" s="26">
        <v>360</v>
      </c>
      <c r="I330" s="2">
        <v>2.9375</v>
      </c>
      <c r="J330" s="2">
        <v>23</v>
      </c>
      <c r="K330" s="2">
        <v>25</v>
      </c>
      <c r="L330" s="2">
        <v>2</v>
      </c>
      <c r="M330" s="2">
        <v>5</v>
      </c>
      <c r="N330" s="2">
        <v>18.8</v>
      </c>
      <c r="O330" s="2" t="s">
        <v>31</v>
      </c>
      <c r="P330" s="2">
        <v>7</v>
      </c>
      <c r="Q330" s="2">
        <v>8</v>
      </c>
      <c r="R330" s="2">
        <v>55.2</v>
      </c>
      <c r="S330">
        <f t="shared" si="5"/>
        <v>15</v>
      </c>
    </row>
    <row r="331" spans="1:20" s="7" customFormat="1" ht="15.6" customHeight="1" x14ac:dyDescent="0.2">
      <c r="A331" s="5">
        <v>44123</v>
      </c>
      <c r="B331" s="6" t="s">
        <v>6</v>
      </c>
      <c r="C331" s="7">
        <v>2020</v>
      </c>
      <c r="D331" s="6">
        <v>1</v>
      </c>
      <c r="E331" s="6" t="s">
        <v>45</v>
      </c>
      <c r="F331" s="6" t="s">
        <v>7</v>
      </c>
      <c r="G331" s="6">
        <v>364</v>
      </c>
      <c r="H331" s="28">
        <v>361</v>
      </c>
      <c r="I331" s="6">
        <v>2.9375</v>
      </c>
      <c r="J331" s="6">
        <v>23</v>
      </c>
      <c r="K331" s="6">
        <v>25</v>
      </c>
      <c r="L331" s="6">
        <v>2</v>
      </c>
      <c r="M331" s="6">
        <v>5</v>
      </c>
      <c r="N331" s="6">
        <v>18.8</v>
      </c>
      <c r="O331" s="6" t="s">
        <v>31</v>
      </c>
      <c r="P331" s="6">
        <v>1</v>
      </c>
      <c r="Q331" s="6">
        <v>1</v>
      </c>
      <c r="R331" s="6">
        <v>26.2</v>
      </c>
      <c r="S331" s="7">
        <f t="shared" si="5"/>
        <v>2</v>
      </c>
    </row>
    <row r="332" spans="1:20" ht="15.6" customHeight="1" x14ac:dyDescent="0.2">
      <c r="A332" s="8">
        <v>44465</v>
      </c>
      <c r="B332" s="2" t="s">
        <v>56</v>
      </c>
      <c r="C332" s="2">
        <v>2021</v>
      </c>
      <c r="D332" s="2">
        <v>2</v>
      </c>
      <c r="E332" s="2" t="s">
        <v>45</v>
      </c>
      <c r="F332" s="2" t="s">
        <v>13</v>
      </c>
      <c r="G332">
        <v>260</v>
      </c>
      <c r="H332" s="26">
        <v>1</v>
      </c>
      <c r="I332">
        <v>4.5625</v>
      </c>
      <c r="J332">
        <v>33</v>
      </c>
      <c r="K332">
        <v>20</v>
      </c>
      <c r="L332">
        <v>0.5</v>
      </c>
      <c r="M332">
        <v>0.5</v>
      </c>
      <c r="N332">
        <v>10.199999999999999</v>
      </c>
      <c r="O332" t="s">
        <v>33</v>
      </c>
      <c r="P332">
        <v>0</v>
      </c>
      <c r="Q332">
        <v>0</v>
      </c>
      <c r="R332">
        <v>0</v>
      </c>
      <c r="S332">
        <v>0</v>
      </c>
      <c r="T332" t="s">
        <v>48</v>
      </c>
    </row>
    <row r="333" spans="1:20" ht="15.6" customHeight="1" x14ac:dyDescent="0.2">
      <c r="A333" s="8">
        <v>44465</v>
      </c>
      <c r="B333" s="2" t="s">
        <v>56</v>
      </c>
      <c r="C333" s="2">
        <v>2021</v>
      </c>
      <c r="D333" s="2">
        <v>2</v>
      </c>
      <c r="E333" s="2" t="s">
        <v>45</v>
      </c>
      <c r="F333" s="2" t="s">
        <v>13</v>
      </c>
      <c r="G333">
        <v>260</v>
      </c>
      <c r="H333" s="26">
        <v>2</v>
      </c>
      <c r="I333">
        <v>4.5625</v>
      </c>
      <c r="J333">
        <v>33</v>
      </c>
      <c r="K333">
        <v>20</v>
      </c>
      <c r="L333">
        <v>0.5</v>
      </c>
      <c r="M333">
        <v>0.5</v>
      </c>
      <c r="N333">
        <v>10.199999999999999</v>
      </c>
      <c r="O333" t="s">
        <v>33</v>
      </c>
      <c r="P333">
        <v>42</v>
      </c>
      <c r="Q333">
        <v>5</v>
      </c>
      <c r="R333">
        <v>123</v>
      </c>
      <c r="S333">
        <v>47</v>
      </c>
      <c r="T333" t="s">
        <v>57</v>
      </c>
    </row>
    <row r="334" spans="1:20" ht="15.6" customHeight="1" x14ac:dyDescent="0.2">
      <c r="A334" s="8">
        <v>44465</v>
      </c>
      <c r="B334" s="2" t="s">
        <v>56</v>
      </c>
      <c r="C334" s="2">
        <v>2021</v>
      </c>
      <c r="D334" s="2">
        <v>2</v>
      </c>
      <c r="E334" s="2" t="s">
        <v>45</v>
      </c>
      <c r="F334" s="2" t="s">
        <v>13</v>
      </c>
      <c r="G334">
        <v>260</v>
      </c>
      <c r="H334" s="26">
        <v>3</v>
      </c>
      <c r="I334">
        <v>4.5625</v>
      </c>
      <c r="J334">
        <v>33</v>
      </c>
      <c r="K334">
        <v>20</v>
      </c>
      <c r="L334">
        <v>0.5</v>
      </c>
      <c r="M334">
        <v>0.5</v>
      </c>
      <c r="N334">
        <v>10.199999999999999</v>
      </c>
      <c r="O334" t="s">
        <v>33</v>
      </c>
      <c r="P334">
        <v>21</v>
      </c>
      <c r="Q334">
        <v>15</v>
      </c>
      <c r="R334">
        <v>102</v>
      </c>
      <c r="S334">
        <v>36</v>
      </c>
    </row>
    <row r="335" spans="1:20" ht="15.6" customHeight="1" x14ac:dyDescent="0.2">
      <c r="A335" s="8">
        <v>44465</v>
      </c>
      <c r="B335" s="2" t="s">
        <v>56</v>
      </c>
      <c r="C335" s="2">
        <v>2021</v>
      </c>
      <c r="D335" s="2">
        <v>2</v>
      </c>
      <c r="E335" s="2" t="s">
        <v>45</v>
      </c>
      <c r="F335" s="2" t="s">
        <v>13</v>
      </c>
      <c r="G335">
        <v>260</v>
      </c>
      <c r="H335" s="26">
        <v>4</v>
      </c>
      <c r="I335">
        <v>4.5625</v>
      </c>
      <c r="J335">
        <v>33</v>
      </c>
      <c r="K335">
        <v>20</v>
      </c>
      <c r="L335">
        <v>0.5</v>
      </c>
      <c r="M335">
        <v>0.5</v>
      </c>
      <c r="N335">
        <v>10.199999999999999</v>
      </c>
      <c r="O335" t="s">
        <v>33</v>
      </c>
      <c r="P335">
        <v>0</v>
      </c>
      <c r="Q335">
        <v>0</v>
      </c>
      <c r="R335">
        <v>0</v>
      </c>
      <c r="S335">
        <v>0</v>
      </c>
      <c r="T335" t="s">
        <v>48</v>
      </c>
    </row>
    <row r="336" spans="1:20" ht="15.6" customHeight="1" x14ac:dyDescent="0.2">
      <c r="A336" s="8">
        <v>44465</v>
      </c>
      <c r="B336" s="2" t="s">
        <v>56</v>
      </c>
      <c r="C336" s="2">
        <v>2021</v>
      </c>
      <c r="D336" s="2">
        <v>2</v>
      </c>
      <c r="E336" s="2" t="s">
        <v>45</v>
      </c>
      <c r="F336" s="2" t="s">
        <v>13</v>
      </c>
      <c r="G336">
        <v>260</v>
      </c>
      <c r="H336" s="26">
        <v>5</v>
      </c>
      <c r="I336">
        <v>4.5625</v>
      </c>
      <c r="J336">
        <v>33</v>
      </c>
      <c r="K336">
        <v>20</v>
      </c>
      <c r="L336">
        <v>0.5</v>
      </c>
      <c r="M336">
        <v>0.5</v>
      </c>
      <c r="N336">
        <v>10.199999999999999</v>
      </c>
      <c r="O336" t="s">
        <v>33</v>
      </c>
      <c r="P336">
        <v>38</v>
      </c>
      <c r="Q336">
        <v>7</v>
      </c>
      <c r="R336">
        <v>142</v>
      </c>
      <c r="S336">
        <v>45</v>
      </c>
    </row>
    <row r="337" spans="1:20" ht="15.6" customHeight="1" x14ac:dyDescent="0.2">
      <c r="A337" s="8">
        <v>44465</v>
      </c>
      <c r="B337" s="2" t="s">
        <v>56</v>
      </c>
      <c r="C337" s="2">
        <v>2021</v>
      </c>
      <c r="D337" s="2">
        <v>2</v>
      </c>
      <c r="E337" s="2" t="s">
        <v>45</v>
      </c>
      <c r="F337" s="2" t="s">
        <v>13</v>
      </c>
      <c r="G337">
        <v>260</v>
      </c>
      <c r="H337" s="26">
        <v>6</v>
      </c>
      <c r="I337">
        <v>4.5625</v>
      </c>
      <c r="J337">
        <v>33</v>
      </c>
      <c r="K337">
        <v>20</v>
      </c>
      <c r="L337">
        <v>0.5</v>
      </c>
      <c r="M337">
        <v>0.5</v>
      </c>
      <c r="N337">
        <v>10.199999999999999</v>
      </c>
      <c r="O337" t="s">
        <v>33</v>
      </c>
      <c r="P337">
        <v>24</v>
      </c>
      <c r="Q337">
        <v>28</v>
      </c>
      <c r="R337">
        <v>110</v>
      </c>
      <c r="S337">
        <v>52</v>
      </c>
    </row>
    <row r="338" spans="1:20" ht="15.6" customHeight="1" x14ac:dyDescent="0.2">
      <c r="A338" s="8">
        <v>44465</v>
      </c>
      <c r="B338" s="2" t="s">
        <v>56</v>
      </c>
      <c r="C338" s="2">
        <v>2021</v>
      </c>
      <c r="D338" s="2">
        <v>2</v>
      </c>
      <c r="E338" s="2" t="s">
        <v>45</v>
      </c>
      <c r="F338" s="2" t="s">
        <v>13</v>
      </c>
      <c r="G338">
        <v>260</v>
      </c>
      <c r="H338" s="26">
        <v>7</v>
      </c>
      <c r="I338">
        <v>4.5625</v>
      </c>
      <c r="J338">
        <v>33</v>
      </c>
      <c r="K338">
        <v>20</v>
      </c>
      <c r="L338">
        <v>0.5</v>
      </c>
      <c r="M338">
        <v>0.5</v>
      </c>
      <c r="N338">
        <v>10.199999999999999</v>
      </c>
      <c r="O338" t="s">
        <v>33</v>
      </c>
      <c r="P338">
        <v>35</v>
      </c>
      <c r="Q338">
        <v>10</v>
      </c>
      <c r="R338">
        <v>112</v>
      </c>
      <c r="S338">
        <v>45</v>
      </c>
    </row>
    <row r="339" spans="1:20" ht="15.6" customHeight="1" x14ac:dyDescent="0.2">
      <c r="A339" s="8">
        <v>44465</v>
      </c>
      <c r="B339" s="2" t="s">
        <v>56</v>
      </c>
      <c r="C339" s="2">
        <v>2021</v>
      </c>
      <c r="D339" s="2">
        <v>2</v>
      </c>
      <c r="E339" s="2" t="s">
        <v>45</v>
      </c>
      <c r="F339" s="2" t="s">
        <v>13</v>
      </c>
      <c r="G339">
        <v>260</v>
      </c>
      <c r="H339" s="26">
        <v>8</v>
      </c>
      <c r="I339">
        <v>4.5625</v>
      </c>
      <c r="J339">
        <v>33</v>
      </c>
      <c r="K339">
        <v>20</v>
      </c>
      <c r="L339">
        <v>0.5</v>
      </c>
      <c r="M339">
        <v>0.5</v>
      </c>
      <c r="N339">
        <v>10.199999999999999</v>
      </c>
      <c r="O339" t="s">
        <v>33</v>
      </c>
      <c r="P339">
        <v>26</v>
      </c>
      <c r="Q339">
        <v>10</v>
      </c>
      <c r="R339">
        <v>106</v>
      </c>
      <c r="S339">
        <v>36</v>
      </c>
    </row>
    <row r="340" spans="1:20" ht="15.6" customHeight="1" x14ac:dyDescent="0.2">
      <c r="A340" s="8">
        <v>44465</v>
      </c>
      <c r="B340" s="2" t="s">
        <v>56</v>
      </c>
      <c r="C340" s="2">
        <v>2021</v>
      </c>
      <c r="D340" s="2">
        <v>2</v>
      </c>
      <c r="E340" s="2" t="s">
        <v>45</v>
      </c>
      <c r="F340" s="2" t="s">
        <v>13</v>
      </c>
      <c r="G340">
        <v>260</v>
      </c>
      <c r="H340" s="26">
        <v>9</v>
      </c>
      <c r="I340">
        <v>4.5625</v>
      </c>
      <c r="J340">
        <v>33</v>
      </c>
      <c r="K340">
        <v>20</v>
      </c>
      <c r="L340">
        <v>0.5</v>
      </c>
      <c r="M340">
        <v>0.5</v>
      </c>
      <c r="N340">
        <v>10.199999999999999</v>
      </c>
      <c r="O340" t="s">
        <v>33</v>
      </c>
      <c r="P340">
        <v>0</v>
      </c>
      <c r="Q340">
        <v>0</v>
      </c>
      <c r="R340">
        <v>0</v>
      </c>
      <c r="S340">
        <v>0</v>
      </c>
      <c r="T340" t="s">
        <v>48</v>
      </c>
    </row>
    <row r="341" spans="1:20" ht="15.6" customHeight="1" x14ac:dyDescent="0.2">
      <c r="A341" s="8">
        <v>44465</v>
      </c>
      <c r="B341" s="2" t="s">
        <v>56</v>
      </c>
      <c r="C341" s="2">
        <v>2021</v>
      </c>
      <c r="D341" s="2">
        <v>2</v>
      </c>
      <c r="E341" s="2" t="s">
        <v>45</v>
      </c>
      <c r="F341" s="2" t="s">
        <v>13</v>
      </c>
      <c r="G341">
        <v>260</v>
      </c>
      <c r="H341" s="26">
        <v>10</v>
      </c>
      <c r="I341">
        <v>4.5625</v>
      </c>
      <c r="J341">
        <v>33</v>
      </c>
      <c r="K341">
        <v>20</v>
      </c>
      <c r="L341">
        <v>0.5</v>
      </c>
      <c r="M341">
        <v>0.5</v>
      </c>
      <c r="N341">
        <v>10.199999999999999</v>
      </c>
      <c r="O341" t="s">
        <v>33</v>
      </c>
      <c r="P341">
        <v>34</v>
      </c>
      <c r="Q341">
        <v>10</v>
      </c>
      <c r="R341">
        <v>137</v>
      </c>
      <c r="S341">
        <v>44</v>
      </c>
    </row>
    <row r="342" spans="1:20" ht="15.6" customHeight="1" x14ac:dyDescent="0.2">
      <c r="A342" s="8">
        <v>44465</v>
      </c>
      <c r="B342" s="2" t="s">
        <v>56</v>
      </c>
      <c r="C342" s="2">
        <v>2021</v>
      </c>
      <c r="D342" s="2">
        <v>2</v>
      </c>
      <c r="E342" s="2" t="s">
        <v>45</v>
      </c>
      <c r="F342" s="2" t="s">
        <v>13</v>
      </c>
      <c r="G342">
        <v>261</v>
      </c>
      <c r="H342" s="26">
        <v>11</v>
      </c>
      <c r="I342">
        <v>10.5</v>
      </c>
      <c r="J342">
        <v>40</v>
      </c>
      <c r="K342">
        <v>5</v>
      </c>
      <c r="L342">
        <v>8</v>
      </c>
      <c r="M342">
        <v>13</v>
      </c>
      <c r="N342">
        <v>6.6</v>
      </c>
      <c r="O342" t="s">
        <v>33</v>
      </c>
      <c r="P342">
        <v>0</v>
      </c>
      <c r="Q342">
        <v>0</v>
      </c>
      <c r="R342">
        <v>0</v>
      </c>
      <c r="S342">
        <v>0</v>
      </c>
      <c r="T342" t="s">
        <v>52</v>
      </c>
    </row>
    <row r="343" spans="1:20" ht="15.6" customHeight="1" x14ac:dyDescent="0.2">
      <c r="A343" s="8">
        <v>44465</v>
      </c>
      <c r="B343" s="2" t="s">
        <v>56</v>
      </c>
      <c r="C343" s="2">
        <v>2021</v>
      </c>
      <c r="D343" s="2">
        <v>2</v>
      </c>
      <c r="E343" s="2" t="s">
        <v>45</v>
      </c>
      <c r="F343" s="2" t="s">
        <v>13</v>
      </c>
      <c r="G343">
        <v>261</v>
      </c>
      <c r="H343" s="26">
        <v>12</v>
      </c>
      <c r="I343">
        <v>10.5</v>
      </c>
      <c r="J343">
        <v>40</v>
      </c>
      <c r="K343">
        <v>5</v>
      </c>
      <c r="L343">
        <v>8</v>
      </c>
      <c r="M343">
        <v>13</v>
      </c>
      <c r="N343">
        <v>6.6</v>
      </c>
      <c r="O343" t="s">
        <v>33</v>
      </c>
      <c r="P343">
        <v>0</v>
      </c>
      <c r="Q343">
        <v>0</v>
      </c>
      <c r="R343">
        <v>0</v>
      </c>
      <c r="S343">
        <v>0</v>
      </c>
      <c r="T343" t="s">
        <v>48</v>
      </c>
    </row>
    <row r="344" spans="1:20" ht="15.6" customHeight="1" x14ac:dyDescent="0.2">
      <c r="A344" s="8">
        <v>44465</v>
      </c>
      <c r="B344" s="2" t="s">
        <v>56</v>
      </c>
      <c r="C344" s="2">
        <v>2021</v>
      </c>
      <c r="D344" s="2">
        <v>2</v>
      </c>
      <c r="E344" s="2" t="s">
        <v>45</v>
      </c>
      <c r="F344" s="2" t="s">
        <v>13</v>
      </c>
      <c r="G344">
        <v>261</v>
      </c>
      <c r="H344" s="26">
        <v>13</v>
      </c>
      <c r="I344">
        <v>10.5</v>
      </c>
      <c r="J344">
        <v>40</v>
      </c>
      <c r="K344">
        <v>5</v>
      </c>
      <c r="L344">
        <v>8</v>
      </c>
      <c r="M344">
        <v>13</v>
      </c>
      <c r="N344">
        <v>6.6</v>
      </c>
      <c r="O344" t="s">
        <v>33</v>
      </c>
      <c r="P344">
        <v>29</v>
      </c>
      <c r="Q344">
        <v>14</v>
      </c>
      <c r="R344">
        <v>105</v>
      </c>
      <c r="S344">
        <v>43</v>
      </c>
    </row>
    <row r="345" spans="1:20" ht="15.6" customHeight="1" x14ac:dyDescent="0.2">
      <c r="A345" s="8">
        <v>44465</v>
      </c>
      <c r="B345" s="2" t="s">
        <v>56</v>
      </c>
      <c r="C345" s="2">
        <v>2021</v>
      </c>
      <c r="D345" s="2">
        <v>2</v>
      </c>
      <c r="E345" s="2" t="s">
        <v>45</v>
      </c>
      <c r="F345" s="2" t="s">
        <v>13</v>
      </c>
      <c r="G345">
        <v>261</v>
      </c>
      <c r="H345" s="26">
        <v>14</v>
      </c>
      <c r="I345">
        <v>10.5</v>
      </c>
      <c r="J345">
        <v>40</v>
      </c>
      <c r="K345">
        <v>5</v>
      </c>
      <c r="L345">
        <v>8</v>
      </c>
      <c r="M345">
        <v>13</v>
      </c>
      <c r="N345">
        <v>6.6</v>
      </c>
      <c r="O345" t="s">
        <v>33</v>
      </c>
      <c r="P345">
        <v>4</v>
      </c>
      <c r="Q345">
        <v>7</v>
      </c>
      <c r="R345">
        <v>109</v>
      </c>
      <c r="S345">
        <v>11</v>
      </c>
    </row>
    <row r="346" spans="1:20" ht="15.6" customHeight="1" x14ac:dyDescent="0.2">
      <c r="A346" s="8">
        <v>44465</v>
      </c>
      <c r="B346" s="2" t="s">
        <v>56</v>
      </c>
      <c r="C346" s="2">
        <v>2021</v>
      </c>
      <c r="D346" s="2">
        <v>2</v>
      </c>
      <c r="E346" s="2" t="s">
        <v>45</v>
      </c>
      <c r="F346" s="2" t="s">
        <v>13</v>
      </c>
      <c r="G346">
        <v>261</v>
      </c>
      <c r="H346" s="26">
        <v>15</v>
      </c>
      <c r="I346">
        <v>10.5</v>
      </c>
      <c r="J346">
        <v>40</v>
      </c>
      <c r="K346">
        <v>5</v>
      </c>
      <c r="L346">
        <v>8</v>
      </c>
      <c r="M346">
        <v>13</v>
      </c>
      <c r="N346">
        <v>6.6</v>
      </c>
      <c r="O346" t="s">
        <v>33</v>
      </c>
      <c r="P346">
        <v>48</v>
      </c>
      <c r="Q346">
        <v>19</v>
      </c>
      <c r="R346">
        <v>119</v>
      </c>
      <c r="S346">
        <v>67</v>
      </c>
    </row>
    <row r="347" spans="1:20" ht="15.6" customHeight="1" x14ac:dyDescent="0.2">
      <c r="A347" s="8">
        <v>44465</v>
      </c>
      <c r="B347" s="2" t="s">
        <v>56</v>
      </c>
      <c r="C347" s="2">
        <v>2021</v>
      </c>
      <c r="D347" s="2">
        <v>2</v>
      </c>
      <c r="E347" s="2" t="s">
        <v>45</v>
      </c>
      <c r="F347" s="2" t="s">
        <v>13</v>
      </c>
      <c r="G347">
        <v>261</v>
      </c>
      <c r="H347" s="26">
        <v>16</v>
      </c>
      <c r="I347">
        <v>10.5</v>
      </c>
      <c r="J347">
        <v>40</v>
      </c>
      <c r="K347">
        <v>5</v>
      </c>
      <c r="L347">
        <v>8</v>
      </c>
      <c r="M347">
        <v>13</v>
      </c>
      <c r="N347">
        <v>6.6</v>
      </c>
      <c r="O347" t="s">
        <v>33</v>
      </c>
      <c r="P347">
        <v>29</v>
      </c>
      <c r="Q347">
        <v>16</v>
      </c>
      <c r="R347">
        <v>120</v>
      </c>
      <c r="S347">
        <v>45</v>
      </c>
    </row>
    <row r="348" spans="1:20" ht="15.6" customHeight="1" x14ac:dyDescent="0.2">
      <c r="A348" s="8">
        <v>44465</v>
      </c>
      <c r="B348" s="2" t="s">
        <v>56</v>
      </c>
      <c r="C348" s="2">
        <v>2021</v>
      </c>
      <c r="D348" s="2">
        <v>2</v>
      </c>
      <c r="E348" s="2" t="s">
        <v>45</v>
      </c>
      <c r="F348" s="2" t="s">
        <v>13</v>
      </c>
      <c r="G348">
        <v>261</v>
      </c>
      <c r="H348" s="26">
        <v>17</v>
      </c>
      <c r="I348">
        <v>10.5</v>
      </c>
      <c r="J348">
        <v>40</v>
      </c>
      <c r="K348">
        <v>5</v>
      </c>
      <c r="L348">
        <v>8</v>
      </c>
      <c r="M348">
        <v>13</v>
      </c>
      <c r="N348">
        <v>6.6</v>
      </c>
      <c r="O348" t="s">
        <v>33</v>
      </c>
      <c r="P348">
        <v>42</v>
      </c>
      <c r="Q348">
        <v>21</v>
      </c>
      <c r="R348">
        <v>116</v>
      </c>
      <c r="S348">
        <v>63</v>
      </c>
    </row>
    <row r="349" spans="1:20" ht="15.6" customHeight="1" x14ac:dyDescent="0.2">
      <c r="A349" s="8">
        <v>44465</v>
      </c>
      <c r="B349" s="2" t="s">
        <v>56</v>
      </c>
      <c r="C349" s="2">
        <v>2021</v>
      </c>
      <c r="D349" s="2">
        <v>2</v>
      </c>
      <c r="E349" s="2" t="s">
        <v>45</v>
      </c>
      <c r="F349" s="2" t="s">
        <v>13</v>
      </c>
      <c r="G349">
        <v>261</v>
      </c>
      <c r="H349" s="26">
        <v>18</v>
      </c>
      <c r="I349">
        <v>10.5</v>
      </c>
      <c r="J349">
        <v>40</v>
      </c>
      <c r="K349">
        <v>5</v>
      </c>
      <c r="L349">
        <v>8</v>
      </c>
      <c r="M349">
        <v>13</v>
      </c>
      <c r="N349">
        <v>6.6</v>
      </c>
      <c r="O349" t="s">
        <v>33</v>
      </c>
      <c r="P349">
        <v>33</v>
      </c>
      <c r="Q349">
        <v>43</v>
      </c>
      <c r="R349">
        <v>98</v>
      </c>
      <c r="S349">
        <v>76</v>
      </c>
    </row>
    <row r="350" spans="1:20" ht="15.6" customHeight="1" x14ac:dyDescent="0.2">
      <c r="A350" s="8">
        <v>44465</v>
      </c>
      <c r="B350" s="2" t="s">
        <v>56</v>
      </c>
      <c r="C350" s="2">
        <v>2021</v>
      </c>
      <c r="D350" s="2">
        <v>2</v>
      </c>
      <c r="E350" s="2" t="s">
        <v>45</v>
      </c>
      <c r="F350" s="2" t="s">
        <v>13</v>
      </c>
      <c r="G350">
        <v>261</v>
      </c>
      <c r="H350" s="26">
        <v>19</v>
      </c>
      <c r="I350">
        <v>10.5</v>
      </c>
      <c r="J350">
        <v>40</v>
      </c>
      <c r="K350">
        <v>5</v>
      </c>
      <c r="L350">
        <v>8</v>
      </c>
      <c r="M350">
        <v>13</v>
      </c>
      <c r="N350">
        <v>6.6</v>
      </c>
      <c r="O350" t="s">
        <v>33</v>
      </c>
      <c r="P350">
        <v>7</v>
      </c>
      <c r="Q350">
        <v>10</v>
      </c>
      <c r="R350">
        <v>96</v>
      </c>
      <c r="S350">
        <v>17</v>
      </c>
    </row>
    <row r="351" spans="1:20" ht="15.6" customHeight="1" x14ac:dyDescent="0.2">
      <c r="A351" s="8">
        <v>44465</v>
      </c>
      <c r="B351" s="2" t="s">
        <v>56</v>
      </c>
      <c r="C351" s="2">
        <v>2021</v>
      </c>
      <c r="D351" s="2">
        <v>2</v>
      </c>
      <c r="E351" s="2" t="s">
        <v>45</v>
      </c>
      <c r="F351" s="2" t="s">
        <v>13</v>
      </c>
      <c r="G351">
        <v>261</v>
      </c>
      <c r="H351" s="26">
        <v>20</v>
      </c>
      <c r="I351">
        <v>10.5</v>
      </c>
      <c r="J351">
        <v>40</v>
      </c>
      <c r="K351">
        <v>5</v>
      </c>
      <c r="L351">
        <v>8</v>
      </c>
      <c r="M351">
        <v>13</v>
      </c>
      <c r="N351">
        <v>6.6</v>
      </c>
      <c r="O351" t="s">
        <v>33</v>
      </c>
      <c r="P351">
        <v>6</v>
      </c>
      <c r="Q351">
        <v>18</v>
      </c>
      <c r="R351">
        <v>109</v>
      </c>
      <c r="S351">
        <v>24</v>
      </c>
    </row>
    <row r="352" spans="1:20" ht="15.6" customHeight="1" x14ac:dyDescent="0.2">
      <c r="A352" s="8">
        <v>44465</v>
      </c>
      <c r="B352" s="2" t="s">
        <v>56</v>
      </c>
      <c r="C352" s="2">
        <v>2021</v>
      </c>
      <c r="D352" s="2">
        <v>2</v>
      </c>
      <c r="E352" s="2" t="s">
        <v>45</v>
      </c>
      <c r="F352" s="2" t="s">
        <v>13</v>
      </c>
      <c r="G352">
        <v>262</v>
      </c>
      <c r="H352" s="26">
        <v>21</v>
      </c>
      <c r="I352">
        <v>4.1875</v>
      </c>
      <c r="J352">
        <v>50</v>
      </c>
      <c r="K352">
        <v>15</v>
      </c>
      <c r="L352">
        <v>12</v>
      </c>
      <c r="M352">
        <v>20</v>
      </c>
      <c r="N352">
        <v>14.6</v>
      </c>
      <c r="O352" t="s">
        <v>33</v>
      </c>
      <c r="P352">
        <v>31</v>
      </c>
      <c r="Q352">
        <v>27</v>
      </c>
      <c r="R352">
        <v>99</v>
      </c>
      <c r="S352">
        <v>58</v>
      </c>
    </row>
    <row r="353" spans="1:20" ht="15.6" customHeight="1" x14ac:dyDescent="0.2">
      <c r="A353" s="8">
        <v>44465</v>
      </c>
      <c r="B353" s="2" t="s">
        <v>56</v>
      </c>
      <c r="C353" s="2">
        <v>2021</v>
      </c>
      <c r="D353" s="2">
        <v>2</v>
      </c>
      <c r="E353" s="2" t="s">
        <v>45</v>
      </c>
      <c r="F353" s="2" t="s">
        <v>13</v>
      </c>
      <c r="G353">
        <v>262</v>
      </c>
      <c r="H353" s="26">
        <v>22</v>
      </c>
      <c r="I353">
        <v>4.1875</v>
      </c>
      <c r="J353">
        <v>50</v>
      </c>
      <c r="K353">
        <v>15</v>
      </c>
      <c r="L353">
        <v>12</v>
      </c>
      <c r="M353">
        <v>20</v>
      </c>
      <c r="N353">
        <v>14.6</v>
      </c>
      <c r="O353" t="s">
        <v>33</v>
      </c>
      <c r="P353">
        <v>0</v>
      </c>
      <c r="Q353">
        <v>0</v>
      </c>
      <c r="R353">
        <v>0</v>
      </c>
      <c r="S353">
        <v>0</v>
      </c>
      <c r="T353" t="s">
        <v>48</v>
      </c>
    </row>
    <row r="354" spans="1:20" ht="15.6" customHeight="1" x14ac:dyDescent="0.2">
      <c r="A354" s="8">
        <v>44465</v>
      </c>
      <c r="B354" s="2" t="s">
        <v>56</v>
      </c>
      <c r="C354" s="2">
        <v>2021</v>
      </c>
      <c r="D354" s="2">
        <v>2</v>
      </c>
      <c r="E354" s="2" t="s">
        <v>45</v>
      </c>
      <c r="F354" s="2" t="s">
        <v>13</v>
      </c>
      <c r="G354">
        <v>262</v>
      </c>
      <c r="H354" s="26">
        <v>23</v>
      </c>
      <c r="I354">
        <v>4.1875</v>
      </c>
      <c r="J354">
        <v>50</v>
      </c>
      <c r="K354">
        <v>15</v>
      </c>
      <c r="L354">
        <v>12</v>
      </c>
      <c r="M354">
        <v>20</v>
      </c>
      <c r="N354">
        <v>14.6</v>
      </c>
      <c r="O354" t="s">
        <v>33</v>
      </c>
      <c r="P354">
        <v>18</v>
      </c>
      <c r="Q354">
        <v>3</v>
      </c>
      <c r="R354">
        <v>104</v>
      </c>
      <c r="S354">
        <v>22</v>
      </c>
    </row>
    <row r="355" spans="1:20" ht="15.6" customHeight="1" x14ac:dyDescent="0.2">
      <c r="A355" s="8">
        <v>44465</v>
      </c>
      <c r="B355" s="2" t="s">
        <v>56</v>
      </c>
      <c r="C355" s="2">
        <v>2021</v>
      </c>
      <c r="D355" s="2">
        <v>2</v>
      </c>
      <c r="E355" s="2" t="s">
        <v>45</v>
      </c>
      <c r="F355" s="2" t="s">
        <v>13</v>
      </c>
      <c r="G355">
        <v>262</v>
      </c>
      <c r="H355" s="26">
        <v>24</v>
      </c>
      <c r="I355">
        <v>4.1875</v>
      </c>
      <c r="J355">
        <v>50</v>
      </c>
      <c r="K355">
        <v>15</v>
      </c>
      <c r="L355">
        <v>12</v>
      </c>
      <c r="M355">
        <v>20</v>
      </c>
      <c r="N355">
        <v>14.6</v>
      </c>
      <c r="O355" t="s">
        <v>33</v>
      </c>
      <c r="P355">
        <v>32</v>
      </c>
      <c r="Q355">
        <v>13</v>
      </c>
      <c r="R355">
        <v>103</v>
      </c>
      <c r="S355">
        <v>45</v>
      </c>
    </row>
    <row r="356" spans="1:20" ht="15.6" customHeight="1" x14ac:dyDescent="0.2">
      <c r="A356" s="8">
        <v>44465</v>
      </c>
      <c r="B356" s="2" t="s">
        <v>56</v>
      </c>
      <c r="C356" s="2">
        <v>2021</v>
      </c>
      <c r="D356" s="2">
        <v>2</v>
      </c>
      <c r="E356" s="2" t="s">
        <v>45</v>
      </c>
      <c r="F356" s="2" t="s">
        <v>13</v>
      </c>
      <c r="G356">
        <v>262</v>
      </c>
      <c r="H356" s="26">
        <v>25</v>
      </c>
      <c r="I356">
        <v>4.1875</v>
      </c>
      <c r="J356">
        <v>50</v>
      </c>
      <c r="K356">
        <v>15</v>
      </c>
      <c r="L356">
        <v>12</v>
      </c>
      <c r="M356">
        <v>20</v>
      </c>
      <c r="N356">
        <v>14.6</v>
      </c>
      <c r="O356" t="s">
        <v>33</v>
      </c>
      <c r="P356">
        <v>0</v>
      </c>
      <c r="Q356">
        <v>0</v>
      </c>
      <c r="R356">
        <v>0</v>
      </c>
      <c r="S356">
        <v>0</v>
      </c>
      <c r="T356" t="s">
        <v>48</v>
      </c>
    </row>
    <row r="357" spans="1:20" ht="15.6" customHeight="1" x14ac:dyDescent="0.2">
      <c r="A357" s="8">
        <v>44465</v>
      </c>
      <c r="B357" s="2" t="s">
        <v>56</v>
      </c>
      <c r="C357" s="2">
        <v>2021</v>
      </c>
      <c r="D357" s="2">
        <v>2</v>
      </c>
      <c r="E357" s="2" t="s">
        <v>45</v>
      </c>
      <c r="F357" s="2" t="s">
        <v>13</v>
      </c>
      <c r="G357">
        <v>262</v>
      </c>
      <c r="H357" s="26">
        <v>26</v>
      </c>
      <c r="I357">
        <v>4.1875</v>
      </c>
      <c r="J357">
        <v>50</v>
      </c>
      <c r="K357">
        <v>15</v>
      </c>
      <c r="L357">
        <v>12</v>
      </c>
      <c r="M357">
        <v>20</v>
      </c>
      <c r="N357">
        <v>14.6</v>
      </c>
      <c r="O357" t="s">
        <v>33</v>
      </c>
      <c r="P357">
        <v>10</v>
      </c>
      <c r="Q357">
        <v>51</v>
      </c>
      <c r="R357">
        <v>103</v>
      </c>
      <c r="S357">
        <v>61</v>
      </c>
    </row>
    <row r="358" spans="1:20" ht="15.6" customHeight="1" x14ac:dyDescent="0.2">
      <c r="A358" s="8">
        <v>44465</v>
      </c>
      <c r="B358" s="2" t="s">
        <v>56</v>
      </c>
      <c r="C358" s="2">
        <v>2021</v>
      </c>
      <c r="D358" s="2">
        <v>2</v>
      </c>
      <c r="E358" s="2" t="s">
        <v>45</v>
      </c>
      <c r="F358" s="2" t="s">
        <v>13</v>
      </c>
      <c r="G358">
        <v>262</v>
      </c>
      <c r="H358" s="26">
        <v>27</v>
      </c>
      <c r="I358">
        <v>4.1875</v>
      </c>
      <c r="J358">
        <v>50</v>
      </c>
      <c r="K358">
        <v>15</v>
      </c>
      <c r="L358">
        <v>12</v>
      </c>
      <c r="M358">
        <v>20</v>
      </c>
      <c r="N358">
        <v>14.6</v>
      </c>
      <c r="O358" t="s">
        <v>33</v>
      </c>
      <c r="P358">
        <v>11</v>
      </c>
      <c r="Q358">
        <v>9</v>
      </c>
      <c r="R358">
        <v>105</v>
      </c>
      <c r="S358">
        <v>20</v>
      </c>
    </row>
    <row r="359" spans="1:20" ht="15.6" customHeight="1" x14ac:dyDescent="0.2">
      <c r="A359" s="8">
        <v>44465</v>
      </c>
      <c r="B359" s="2" t="s">
        <v>56</v>
      </c>
      <c r="C359" s="2">
        <v>2021</v>
      </c>
      <c r="D359" s="2">
        <v>2</v>
      </c>
      <c r="E359" s="2" t="s">
        <v>45</v>
      </c>
      <c r="F359" s="2" t="s">
        <v>13</v>
      </c>
      <c r="G359">
        <v>262</v>
      </c>
      <c r="H359" s="26">
        <v>28</v>
      </c>
      <c r="I359">
        <v>4.1875</v>
      </c>
      <c r="J359">
        <v>50</v>
      </c>
      <c r="K359">
        <v>15</v>
      </c>
      <c r="L359">
        <v>12</v>
      </c>
      <c r="M359">
        <v>20</v>
      </c>
      <c r="N359">
        <v>14.6</v>
      </c>
      <c r="O359" t="s">
        <v>33</v>
      </c>
      <c r="P359">
        <v>16</v>
      </c>
      <c r="Q359">
        <v>1</v>
      </c>
      <c r="R359">
        <v>127</v>
      </c>
      <c r="S359">
        <v>17</v>
      </c>
    </row>
    <row r="360" spans="1:20" ht="15.6" customHeight="1" x14ac:dyDescent="0.2">
      <c r="A360" s="8">
        <v>44465</v>
      </c>
      <c r="B360" s="2" t="s">
        <v>56</v>
      </c>
      <c r="C360" s="2">
        <v>2021</v>
      </c>
      <c r="D360" s="2">
        <v>2</v>
      </c>
      <c r="E360" s="2" t="s">
        <v>45</v>
      </c>
      <c r="F360" s="2" t="s">
        <v>13</v>
      </c>
      <c r="G360">
        <v>262</v>
      </c>
      <c r="H360" s="26">
        <v>29</v>
      </c>
      <c r="I360">
        <v>4.1875</v>
      </c>
      <c r="J360">
        <v>50</v>
      </c>
      <c r="K360">
        <v>15</v>
      </c>
      <c r="L360">
        <v>12</v>
      </c>
      <c r="M360">
        <v>20</v>
      </c>
      <c r="N360">
        <v>14.6</v>
      </c>
      <c r="O360" t="s">
        <v>33</v>
      </c>
      <c r="P360">
        <v>33</v>
      </c>
      <c r="Q360">
        <v>18</v>
      </c>
      <c r="R360">
        <v>126</v>
      </c>
      <c r="S360">
        <v>51</v>
      </c>
    </row>
    <row r="361" spans="1:20" ht="15.6" customHeight="1" x14ac:dyDescent="0.2">
      <c r="A361" s="8">
        <v>44465</v>
      </c>
      <c r="B361" s="2" t="s">
        <v>56</v>
      </c>
      <c r="C361" s="2">
        <v>2021</v>
      </c>
      <c r="D361" s="2">
        <v>2</v>
      </c>
      <c r="E361" s="2" t="s">
        <v>45</v>
      </c>
      <c r="F361" s="2" t="s">
        <v>13</v>
      </c>
      <c r="G361">
        <v>262</v>
      </c>
      <c r="H361" s="26">
        <v>30</v>
      </c>
      <c r="I361">
        <v>4.1875</v>
      </c>
      <c r="J361">
        <v>50</v>
      </c>
      <c r="K361">
        <v>15</v>
      </c>
      <c r="L361">
        <v>12</v>
      </c>
      <c r="M361">
        <v>20</v>
      </c>
      <c r="N361">
        <v>14.6</v>
      </c>
      <c r="O361" t="s">
        <v>33</v>
      </c>
      <c r="P361">
        <v>6</v>
      </c>
      <c r="Q361">
        <v>35</v>
      </c>
      <c r="R361">
        <v>124</v>
      </c>
      <c r="S361">
        <v>41</v>
      </c>
    </row>
    <row r="362" spans="1:20" ht="15.6" customHeight="1" x14ac:dyDescent="0.2">
      <c r="A362" s="8">
        <v>44465</v>
      </c>
      <c r="B362" s="2" t="s">
        <v>56</v>
      </c>
      <c r="C362" s="2">
        <v>2021</v>
      </c>
      <c r="D362" s="2">
        <v>2</v>
      </c>
      <c r="E362" s="2" t="s">
        <v>45</v>
      </c>
      <c r="F362" s="2" t="s">
        <v>16</v>
      </c>
      <c r="G362">
        <v>40</v>
      </c>
      <c r="H362" s="26">
        <v>31</v>
      </c>
      <c r="I362">
        <v>8.6875</v>
      </c>
      <c r="J362" s="2">
        <v>45</v>
      </c>
      <c r="K362">
        <v>10</v>
      </c>
      <c r="L362" s="2">
        <v>0.5</v>
      </c>
      <c r="M362">
        <v>13</v>
      </c>
      <c r="N362" s="2">
        <v>8</v>
      </c>
      <c r="O362" t="s">
        <v>31</v>
      </c>
      <c r="P362">
        <v>28</v>
      </c>
      <c r="Q362">
        <v>32</v>
      </c>
      <c r="R362">
        <v>102</v>
      </c>
      <c r="S362">
        <v>50</v>
      </c>
    </row>
    <row r="363" spans="1:20" ht="15.6" customHeight="1" x14ac:dyDescent="0.2">
      <c r="A363" s="8">
        <v>44465</v>
      </c>
      <c r="B363" s="2" t="s">
        <v>56</v>
      </c>
      <c r="C363" s="2">
        <v>2021</v>
      </c>
      <c r="D363" s="2">
        <v>2</v>
      </c>
      <c r="E363" s="2" t="s">
        <v>45</v>
      </c>
      <c r="F363" s="2" t="s">
        <v>16</v>
      </c>
      <c r="G363">
        <v>40</v>
      </c>
      <c r="H363" s="26">
        <v>32</v>
      </c>
      <c r="I363">
        <v>8.6875</v>
      </c>
      <c r="J363" s="2">
        <v>45</v>
      </c>
      <c r="K363">
        <v>10</v>
      </c>
      <c r="L363" s="2">
        <v>0.5</v>
      </c>
      <c r="M363">
        <v>13</v>
      </c>
      <c r="N363" s="2">
        <v>8</v>
      </c>
      <c r="O363" t="s">
        <v>31</v>
      </c>
      <c r="P363" s="2">
        <v>0</v>
      </c>
      <c r="Q363">
        <v>0</v>
      </c>
      <c r="R363" s="2">
        <v>0</v>
      </c>
      <c r="S363">
        <v>0</v>
      </c>
      <c r="T363" t="s">
        <v>48</v>
      </c>
    </row>
    <row r="364" spans="1:20" ht="15.6" customHeight="1" x14ac:dyDescent="0.2">
      <c r="A364" s="8">
        <v>44465</v>
      </c>
      <c r="B364" s="2" t="s">
        <v>56</v>
      </c>
      <c r="C364" s="2">
        <v>2021</v>
      </c>
      <c r="D364" s="2">
        <v>2</v>
      </c>
      <c r="E364" s="2" t="s">
        <v>45</v>
      </c>
      <c r="F364" s="2" t="s">
        <v>16</v>
      </c>
      <c r="G364">
        <v>40</v>
      </c>
      <c r="H364" s="26">
        <v>33</v>
      </c>
      <c r="I364">
        <v>8.6875</v>
      </c>
      <c r="J364" s="2">
        <v>45</v>
      </c>
      <c r="K364">
        <v>10</v>
      </c>
      <c r="L364" s="2">
        <v>0.5</v>
      </c>
      <c r="M364">
        <v>13</v>
      </c>
      <c r="N364" s="2">
        <v>8</v>
      </c>
      <c r="O364" t="s">
        <v>31</v>
      </c>
      <c r="P364">
        <v>0</v>
      </c>
      <c r="Q364">
        <v>0</v>
      </c>
      <c r="R364">
        <v>0</v>
      </c>
      <c r="S364">
        <v>0</v>
      </c>
      <c r="T364" t="s">
        <v>48</v>
      </c>
    </row>
    <row r="365" spans="1:20" ht="15.6" customHeight="1" x14ac:dyDescent="0.2">
      <c r="A365" s="8">
        <v>44465</v>
      </c>
      <c r="B365" s="2" t="s">
        <v>56</v>
      </c>
      <c r="C365" s="2">
        <v>2021</v>
      </c>
      <c r="D365" s="2">
        <v>2</v>
      </c>
      <c r="E365" s="2" t="s">
        <v>45</v>
      </c>
      <c r="F365" s="2" t="s">
        <v>16</v>
      </c>
      <c r="G365">
        <v>40</v>
      </c>
      <c r="H365" s="26">
        <v>34</v>
      </c>
      <c r="I365">
        <v>8.6875</v>
      </c>
      <c r="J365" s="2">
        <v>45</v>
      </c>
      <c r="K365">
        <v>10</v>
      </c>
      <c r="L365" s="2">
        <v>0.5</v>
      </c>
      <c r="M365">
        <v>13</v>
      </c>
      <c r="N365" s="2">
        <v>8</v>
      </c>
      <c r="O365" t="s">
        <v>31</v>
      </c>
      <c r="P365">
        <v>34</v>
      </c>
      <c r="Q365">
        <v>13</v>
      </c>
      <c r="R365">
        <v>121</v>
      </c>
      <c r="S365">
        <v>47</v>
      </c>
    </row>
    <row r="366" spans="1:20" ht="15.6" customHeight="1" x14ac:dyDescent="0.2">
      <c r="A366" s="8">
        <v>44465</v>
      </c>
      <c r="B366" s="2" t="s">
        <v>56</v>
      </c>
      <c r="C366" s="2">
        <v>2021</v>
      </c>
      <c r="D366" s="2">
        <v>2</v>
      </c>
      <c r="E366" s="2" t="s">
        <v>45</v>
      </c>
      <c r="F366" s="2" t="s">
        <v>16</v>
      </c>
      <c r="G366">
        <v>40</v>
      </c>
      <c r="H366" s="26">
        <v>35</v>
      </c>
      <c r="I366">
        <v>8.6875</v>
      </c>
      <c r="J366" s="2">
        <v>45</v>
      </c>
      <c r="K366">
        <v>10</v>
      </c>
      <c r="L366" s="2">
        <v>0.5</v>
      </c>
      <c r="M366">
        <v>13</v>
      </c>
      <c r="N366" s="2">
        <v>8</v>
      </c>
      <c r="O366" t="s">
        <v>31</v>
      </c>
      <c r="P366">
        <v>19</v>
      </c>
      <c r="Q366">
        <v>18</v>
      </c>
      <c r="R366">
        <v>115</v>
      </c>
      <c r="S366">
        <v>37</v>
      </c>
    </row>
    <row r="367" spans="1:20" ht="15.6" customHeight="1" x14ac:dyDescent="0.2">
      <c r="A367" s="8">
        <v>44465</v>
      </c>
      <c r="B367" s="2" t="s">
        <v>56</v>
      </c>
      <c r="C367" s="2">
        <v>2021</v>
      </c>
      <c r="D367" s="2">
        <v>2</v>
      </c>
      <c r="E367" s="2" t="s">
        <v>45</v>
      </c>
      <c r="F367" s="2" t="s">
        <v>16</v>
      </c>
      <c r="G367">
        <v>40</v>
      </c>
      <c r="H367" s="26">
        <v>36</v>
      </c>
      <c r="I367">
        <v>8.6875</v>
      </c>
      <c r="J367" s="2">
        <v>45</v>
      </c>
      <c r="K367">
        <v>10</v>
      </c>
      <c r="L367" s="2">
        <v>0.5</v>
      </c>
      <c r="M367">
        <v>13</v>
      </c>
      <c r="N367" s="2">
        <v>8</v>
      </c>
      <c r="O367" t="s">
        <v>31</v>
      </c>
      <c r="P367">
        <v>17</v>
      </c>
      <c r="Q367">
        <v>5</v>
      </c>
      <c r="R367">
        <v>89</v>
      </c>
      <c r="S367">
        <v>22</v>
      </c>
    </row>
    <row r="368" spans="1:20" ht="15.6" customHeight="1" x14ac:dyDescent="0.2">
      <c r="A368" s="8">
        <v>44465</v>
      </c>
      <c r="B368" s="2" t="s">
        <v>56</v>
      </c>
      <c r="C368" s="2">
        <v>2021</v>
      </c>
      <c r="D368" s="2">
        <v>2</v>
      </c>
      <c r="E368" s="2" t="s">
        <v>45</v>
      </c>
      <c r="F368" s="2" t="s">
        <v>16</v>
      </c>
      <c r="G368">
        <v>40</v>
      </c>
      <c r="H368" s="26">
        <v>37</v>
      </c>
      <c r="I368">
        <v>8.6875</v>
      </c>
      <c r="J368" s="2">
        <v>45</v>
      </c>
      <c r="K368">
        <v>10</v>
      </c>
      <c r="L368" s="2">
        <v>0.5</v>
      </c>
      <c r="M368">
        <v>13</v>
      </c>
      <c r="N368" s="2">
        <v>8</v>
      </c>
      <c r="O368" t="s">
        <v>31</v>
      </c>
      <c r="P368">
        <v>8</v>
      </c>
      <c r="Q368">
        <v>0</v>
      </c>
      <c r="R368">
        <v>77</v>
      </c>
      <c r="S368">
        <v>8</v>
      </c>
    </row>
    <row r="369" spans="1:20" ht="15.6" customHeight="1" x14ac:dyDescent="0.2">
      <c r="A369" s="8">
        <v>44465</v>
      </c>
      <c r="B369" s="2" t="s">
        <v>56</v>
      </c>
      <c r="C369" s="2">
        <v>2021</v>
      </c>
      <c r="D369" s="2">
        <v>2</v>
      </c>
      <c r="E369" s="2" t="s">
        <v>45</v>
      </c>
      <c r="F369" s="2" t="s">
        <v>16</v>
      </c>
      <c r="G369">
        <v>40</v>
      </c>
      <c r="H369" s="26">
        <v>38</v>
      </c>
      <c r="I369">
        <v>8.6875</v>
      </c>
      <c r="J369" s="2">
        <v>45</v>
      </c>
      <c r="K369">
        <v>10</v>
      </c>
      <c r="L369" s="2">
        <v>0.5</v>
      </c>
      <c r="M369">
        <v>13</v>
      </c>
      <c r="N369" s="2">
        <v>8</v>
      </c>
      <c r="O369" t="s">
        <v>31</v>
      </c>
      <c r="P369">
        <v>14</v>
      </c>
      <c r="Q369">
        <v>14</v>
      </c>
      <c r="R369">
        <v>76</v>
      </c>
      <c r="S369">
        <v>28</v>
      </c>
    </row>
    <row r="370" spans="1:20" ht="15.6" customHeight="1" x14ac:dyDescent="0.2">
      <c r="A370" s="8">
        <v>44465</v>
      </c>
      <c r="B370" s="2" t="s">
        <v>56</v>
      </c>
      <c r="C370" s="2">
        <v>2021</v>
      </c>
      <c r="D370" s="2">
        <v>2</v>
      </c>
      <c r="E370" s="2" t="s">
        <v>45</v>
      </c>
      <c r="F370" s="2" t="s">
        <v>16</v>
      </c>
      <c r="G370">
        <v>40</v>
      </c>
      <c r="H370" s="26">
        <v>39</v>
      </c>
      <c r="I370">
        <v>8.6875</v>
      </c>
      <c r="J370" s="2">
        <v>45</v>
      </c>
      <c r="K370">
        <v>10</v>
      </c>
      <c r="L370" s="2">
        <v>0.5</v>
      </c>
      <c r="M370">
        <v>13</v>
      </c>
      <c r="N370" s="2">
        <v>8</v>
      </c>
      <c r="O370" t="s">
        <v>31</v>
      </c>
      <c r="P370">
        <v>4</v>
      </c>
      <c r="Q370">
        <v>0</v>
      </c>
      <c r="R370">
        <v>46</v>
      </c>
      <c r="S370">
        <v>4</v>
      </c>
      <c r="T370" t="s">
        <v>53</v>
      </c>
    </row>
    <row r="371" spans="1:20" ht="15.6" customHeight="1" x14ac:dyDescent="0.2">
      <c r="A371" s="8">
        <v>44463</v>
      </c>
      <c r="B371" s="2" t="s">
        <v>63</v>
      </c>
      <c r="C371" s="2">
        <v>2021</v>
      </c>
      <c r="D371" s="2">
        <v>2</v>
      </c>
      <c r="E371" s="2" t="s">
        <v>45</v>
      </c>
      <c r="F371" s="2" t="s">
        <v>9</v>
      </c>
      <c r="G371">
        <v>299</v>
      </c>
      <c r="H371" s="24">
        <v>43</v>
      </c>
      <c r="I371">
        <v>24.5625</v>
      </c>
      <c r="J371">
        <v>65</v>
      </c>
      <c r="K371">
        <v>10</v>
      </c>
      <c r="L371">
        <v>0.5</v>
      </c>
      <c r="M371">
        <v>5</v>
      </c>
      <c r="N371">
        <v>21.6</v>
      </c>
      <c r="O371" t="s">
        <v>32</v>
      </c>
      <c r="P371">
        <f t="shared" ref="P371:P400" si="6">S371-Q371</f>
        <v>0</v>
      </c>
      <c r="Q371">
        <v>0</v>
      </c>
      <c r="R371">
        <v>0</v>
      </c>
      <c r="S371">
        <v>0</v>
      </c>
      <c r="T371" t="s">
        <v>48</v>
      </c>
    </row>
    <row r="372" spans="1:20" ht="15.6" customHeight="1" x14ac:dyDescent="0.2">
      <c r="A372" s="8">
        <v>44463</v>
      </c>
      <c r="B372" s="2" t="s">
        <v>63</v>
      </c>
      <c r="C372" s="2">
        <v>2021</v>
      </c>
      <c r="D372" s="2">
        <v>2</v>
      </c>
      <c r="E372" s="2" t="s">
        <v>45</v>
      </c>
      <c r="F372" s="2" t="s">
        <v>9</v>
      </c>
      <c r="G372">
        <v>299</v>
      </c>
      <c r="H372" s="24">
        <v>44</v>
      </c>
      <c r="I372">
        <v>24.5625</v>
      </c>
      <c r="J372">
        <v>65</v>
      </c>
      <c r="K372">
        <v>10</v>
      </c>
      <c r="L372">
        <v>0.5</v>
      </c>
      <c r="M372">
        <v>5</v>
      </c>
      <c r="N372">
        <v>21.6</v>
      </c>
      <c r="O372" t="s">
        <v>32</v>
      </c>
      <c r="P372">
        <f t="shared" si="6"/>
        <v>0</v>
      </c>
      <c r="Q372">
        <v>0</v>
      </c>
      <c r="R372">
        <v>0</v>
      </c>
      <c r="S372">
        <v>0</v>
      </c>
      <c r="T372" t="s">
        <v>48</v>
      </c>
    </row>
    <row r="373" spans="1:20" ht="15.6" customHeight="1" x14ac:dyDescent="0.2">
      <c r="A373" s="8">
        <v>44463</v>
      </c>
      <c r="B373" s="2" t="s">
        <v>63</v>
      </c>
      <c r="C373" s="2">
        <v>2021</v>
      </c>
      <c r="D373" s="2">
        <v>2</v>
      </c>
      <c r="E373" s="2" t="s">
        <v>45</v>
      </c>
      <c r="F373" s="2" t="s">
        <v>9</v>
      </c>
      <c r="G373">
        <v>299</v>
      </c>
      <c r="H373" s="24">
        <v>45</v>
      </c>
      <c r="I373">
        <v>24.5625</v>
      </c>
      <c r="J373">
        <v>65</v>
      </c>
      <c r="K373">
        <v>10</v>
      </c>
      <c r="L373">
        <v>0.5</v>
      </c>
      <c r="M373">
        <v>5</v>
      </c>
      <c r="N373">
        <v>21.6</v>
      </c>
      <c r="O373" t="s">
        <v>32</v>
      </c>
      <c r="P373">
        <f t="shared" si="6"/>
        <v>22</v>
      </c>
      <c r="Q373">
        <v>2</v>
      </c>
      <c r="R373">
        <v>79</v>
      </c>
      <c r="S373">
        <v>24</v>
      </c>
    </row>
    <row r="374" spans="1:20" ht="15.6" customHeight="1" x14ac:dyDescent="0.2">
      <c r="A374" s="8">
        <v>44463</v>
      </c>
      <c r="B374" s="2" t="s">
        <v>63</v>
      </c>
      <c r="C374" s="2">
        <v>2021</v>
      </c>
      <c r="D374" s="2">
        <v>2</v>
      </c>
      <c r="E374" s="2" t="s">
        <v>45</v>
      </c>
      <c r="F374" s="2" t="s">
        <v>9</v>
      </c>
      <c r="G374">
        <v>299</v>
      </c>
      <c r="H374" s="24">
        <v>46</v>
      </c>
      <c r="I374">
        <v>24.5625</v>
      </c>
      <c r="J374">
        <v>65</v>
      </c>
      <c r="K374">
        <v>10</v>
      </c>
      <c r="L374">
        <v>0.5</v>
      </c>
      <c r="M374">
        <v>5</v>
      </c>
      <c r="N374">
        <v>21.6</v>
      </c>
      <c r="O374" t="s">
        <v>32</v>
      </c>
      <c r="P374">
        <f t="shared" si="6"/>
        <v>0</v>
      </c>
      <c r="Q374">
        <v>0</v>
      </c>
      <c r="R374">
        <v>0</v>
      </c>
      <c r="S374">
        <v>0</v>
      </c>
      <c r="T374" t="s">
        <v>48</v>
      </c>
    </row>
    <row r="375" spans="1:20" ht="15.6" customHeight="1" x14ac:dyDescent="0.2">
      <c r="A375" s="8">
        <v>44463</v>
      </c>
      <c r="B375" s="2" t="s">
        <v>63</v>
      </c>
      <c r="C375" s="2">
        <v>2021</v>
      </c>
      <c r="D375" s="2">
        <v>2</v>
      </c>
      <c r="E375" s="2" t="s">
        <v>45</v>
      </c>
      <c r="F375" s="2" t="s">
        <v>9</v>
      </c>
      <c r="G375">
        <v>299</v>
      </c>
      <c r="H375" s="24">
        <v>47</v>
      </c>
      <c r="I375">
        <v>24.5625</v>
      </c>
      <c r="J375">
        <v>65</v>
      </c>
      <c r="K375">
        <v>10</v>
      </c>
      <c r="L375">
        <v>0.5</v>
      </c>
      <c r="M375">
        <v>5</v>
      </c>
      <c r="N375">
        <v>21.6</v>
      </c>
      <c r="O375" t="s">
        <v>32</v>
      </c>
      <c r="P375">
        <f t="shared" si="6"/>
        <v>0</v>
      </c>
      <c r="Q375">
        <v>0</v>
      </c>
      <c r="R375">
        <v>0</v>
      </c>
      <c r="S375">
        <v>0</v>
      </c>
      <c r="T375" t="s">
        <v>48</v>
      </c>
    </row>
    <row r="376" spans="1:20" ht="15.6" customHeight="1" x14ac:dyDescent="0.2">
      <c r="A376" s="8">
        <v>44463</v>
      </c>
      <c r="B376" s="2" t="s">
        <v>63</v>
      </c>
      <c r="C376" s="2">
        <v>2021</v>
      </c>
      <c r="D376" s="2">
        <v>2</v>
      </c>
      <c r="E376" s="2" t="s">
        <v>45</v>
      </c>
      <c r="F376" s="2" t="s">
        <v>9</v>
      </c>
      <c r="G376">
        <v>299</v>
      </c>
      <c r="H376" s="24">
        <v>48</v>
      </c>
      <c r="I376">
        <v>24.5625</v>
      </c>
      <c r="J376">
        <v>65</v>
      </c>
      <c r="K376">
        <v>10</v>
      </c>
      <c r="L376">
        <v>0.5</v>
      </c>
      <c r="M376">
        <v>5</v>
      </c>
      <c r="N376">
        <v>21.6</v>
      </c>
      <c r="O376" t="s">
        <v>32</v>
      </c>
      <c r="P376">
        <f t="shared" si="6"/>
        <v>0</v>
      </c>
      <c r="Q376">
        <v>0</v>
      </c>
      <c r="R376">
        <v>0</v>
      </c>
      <c r="S376">
        <v>0</v>
      </c>
      <c r="T376" t="s">
        <v>48</v>
      </c>
    </row>
    <row r="377" spans="1:20" ht="15.6" customHeight="1" x14ac:dyDescent="0.2">
      <c r="A377" s="8">
        <v>44463</v>
      </c>
      <c r="B377" s="2" t="s">
        <v>63</v>
      </c>
      <c r="C377" s="2">
        <v>2021</v>
      </c>
      <c r="D377" s="2">
        <v>2</v>
      </c>
      <c r="E377" s="2" t="s">
        <v>45</v>
      </c>
      <c r="F377" s="2" t="s">
        <v>9</v>
      </c>
      <c r="G377">
        <v>299</v>
      </c>
      <c r="H377" s="24">
        <v>49</v>
      </c>
      <c r="I377">
        <v>24.5625</v>
      </c>
      <c r="J377">
        <v>65</v>
      </c>
      <c r="K377">
        <v>10</v>
      </c>
      <c r="L377">
        <v>0.5</v>
      </c>
      <c r="M377">
        <v>5</v>
      </c>
      <c r="N377">
        <v>21.6</v>
      </c>
      <c r="O377" t="s">
        <v>32</v>
      </c>
      <c r="P377">
        <f t="shared" si="6"/>
        <v>5</v>
      </c>
      <c r="Q377">
        <v>2</v>
      </c>
      <c r="R377">
        <v>57</v>
      </c>
      <c r="S377">
        <v>7</v>
      </c>
    </row>
    <row r="378" spans="1:20" ht="15.6" customHeight="1" x14ac:dyDescent="0.2">
      <c r="A378" s="8">
        <v>44463</v>
      </c>
      <c r="B378" s="2" t="s">
        <v>63</v>
      </c>
      <c r="C378" s="2">
        <v>2021</v>
      </c>
      <c r="D378" s="2">
        <v>2</v>
      </c>
      <c r="E378" s="2" t="s">
        <v>45</v>
      </c>
      <c r="F378" s="2" t="s">
        <v>9</v>
      </c>
      <c r="G378">
        <v>299</v>
      </c>
      <c r="H378" s="24">
        <v>50</v>
      </c>
      <c r="I378">
        <v>24.5625</v>
      </c>
      <c r="J378">
        <v>65</v>
      </c>
      <c r="K378">
        <v>10</v>
      </c>
      <c r="L378">
        <v>0.5</v>
      </c>
      <c r="M378">
        <v>5</v>
      </c>
      <c r="N378">
        <v>21.6</v>
      </c>
      <c r="O378" t="s">
        <v>32</v>
      </c>
      <c r="P378">
        <f t="shared" si="6"/>
        <v>0</v>
      </c>
      <c r="Q378">
        <v>0</v>
      </c>
      <c r="R378">
        <v>0</v>
      </c>
      <c r="S378">
        <v>0</v>
      </c>
      <c r="T378" t="s">
        <v>48</v>
      </c>
    </row>
    <row r="379" spans="1:20" ht="15.6" customHeight="1" x14ac:dyDescent="0.2">
      <c r="A379" s="8">
        <v>44463</v>
      </c>
      <c r="B379" s="2" t="s">
        <v>63</v>
      </c>
      <c r="C379" s="2">
        <v>2021</v>
      </c>
      <c r="D379" s="2">
        <v>2</v>
      </c>
      <c r="E379" s="2" t="s">
        <v>45</v>
      </c>
      <c r="F379" s="2" t="s">
        <v>9</v>
      </c>
      <c r="G379">
        <v>299</v>
      </c>
      <c r="H379" s="24">
        <v>51</v>
      </c>
      <c r="I379">
        <v>24.5625</v>
      </c>
      <c r="J379">
        <v>65</v>
      </c>
      <c r="K379">
        <v>10</v>
      </c>
      <c r="L379">
        <v>0.5</v>
      </c>
      <c r="M379">
        <v>5</v>
      </c>
      <c r="N379">
        <v>21.6</v>
      </c>
      <c r="O379" t="s">
        <v>32</v>
      </c>
      <c r="P379">
        <f t="shared" si="6"/>
        <v>0</v>
      </c>
      <c r="Q379">
        <v>0</v>
      </c>
      <c r="R379">
        <v>0</v>
      </c>
      <c r="S379">
        <v>0</v>
      </c>
      <c r="T379" t="s">
        <v>48</v>
      </c>
    </row>
    <row r="380" spans="1:20" ht="15.6" customHeight="1" x14ac:dyDescent="0.2">
      <c r="A380" s="8">
        <v>44463</v>
      </c>
      <c r="B380" s="2" t="s">
        <v>63</v>
      </c>
      <c r="C380" s="2">
        <v>2021</v>
      </c>
      <c r="D380" s="2">
        <v>2</v>
      </c>
      <c r="E380" s="2" t="s">
        <v>45</v>
      </c>
      <c r="F380" s="2" t="s">
        <v>9</v>
      </c>
      <c r="G380">
        <v>299</v>
      </c>
      <c r="H380" s="24">
        <v>52</v>
      </c>
      <c r="I380">
        <v>24.5625</v>
      </c>
      <c r="J380">
        <v>65</v>
      </c>
      <c r="K380">
        <v>10</v>
      </c>
      <c r="L380">
        <v>0.5</v>
      </c>
      <c r="M380">
        <v>5</v>
      </c>
      <c r="N380">
        <v>21.6</v>
      </c>
      <c r="O380" t="s">
        <v>32</v>
      </c>
      <c r="P380">
        <f t="shared" si="6"/>
        <v>0</v>
      </c>
      <c r="Q380">
        <v>0</v>
      </c>
      <c r="R380">
        <v>0</v>
      </c>
      <c r="S380">
        <v>0</v>
      </c>
      <c r="T380" t="s">
        <v>48</v>
      </c>
    </row>
    <row r="381" spans="1:20" ht="15.6" customHeight="1" x14ac:dyDescent="0.2">
      <c r="A381" s="8">
        <v>44463</v>
      </c>
      <c r="B381" s="2" t="s">
        <v>63</v>
      </c>
      <c r="C381" s="2">
        <v>2021</v>
      </c>
      <c r="D381" s="2">
        <v>2</v>
      </c>
      <c r="E381" s="2" t="s">
        <v>45</v>
      </c>
      <c r="F381" s="2" t="s">
        <v>9</v>
      </c>
      <c r="G381">
        <v>300</v>
      </c>
      <c r="H381" s="24">
        <v>53</v>
      </c>
      <c r="I381">
        <v>22.1875</v>
      </c>
      <c r="J381">
        <v>70</v>
      </c>
      <c r="K381">
        <v>8</v>
      </c>
      <c r="L381">
        <v>0.5</v>
      </c>
      <c r="M381">
        <v>12</v>
      </c>
      <c r="N381">
        <v>12</v>
      </c>
      <c r="O381" t="s">
        <v>32</v>
      </c>
      <c r="P381">
        <f t="shared" si="6"/>
        <v>0</v>
      </c>
      <c r="Q381">
        <v>0</v>
      </c>
      <c r="R381">
        <v>0</v>
      </c>
      <c r="S381">
        <v>0</v>
      </c>
      <c r="T381" t="s">
        <v>48</v>
      </c>
    </row>
    <row r="382" spans="1:20" ht="15.6" customHeight="1" x14ac:dyDescent="0.2">
      <c r="A382" s="8">
        <v>44463</v>
      </c>
      <c r="B382" s="2" t="s">
        <v>63</v>
      </c>
      <c r="C382" s="2">
        <v>2021</v>
      </c>
      <c r="D382" s="2">
        <v>2</v>
      </c>
      <c r="E382" s="2" t="s">
        <v>45</v>
      </c>
      <c r="F382" s="2" t="s">
        <v>9</v>
      </c>
      <c r="G382">
        <v>300</v>
      </c>
      <c r="H382" s="24">
        <v>54</v>
      </c>
      <c r="I382">
        <v>22.1875</v>
      </c>
      <c r="J382">
        <v>70</v>
      </c>
      <c r="K382">
        <v>8</v>
      </c>
      <c r="L382">
        <v>0.5</v>
      </c>
      <c r="M382">
        <v>12</v>
      </c>
      <c r="N382">
        <v>12</v>
      </c>
      <c r="O382" t="s">
        <v>32</v>
      </c>
      <c r="P382">
        <f t="shared" si="6"/>
        <v>0</v>
      </c>
      <c r="Q382">
        <v>0</v>
      </c>
      <c r="R382">
        <v>0</v>
      </c>
      <c r="S382">
        <v>0</v>
      </c>
      <c r="T382" t="s">
        <v>48</v>
      </c>
    </row>
    <row r="383" spans="1:20" ht="15.6" customHeight="1" x14ac:dyDescent="0.2">
      <c r="A383" s="8">
        <v>44463</v>
      </c>
      <c r="B383" s="2" t="s">
        <v>63</v>
      </c>
      <c r="C383" s="2">
        <v>2021</v>
      </c>
      <c r="D383" s="2">
        <v>2</v>
      </c>
      <c r="E383" s="2" t="s">
        <v>45</v>
      </c>
      <c r="F383" s="2" t="s">
        <v>9</v>
      </c>
      <c r="G383">
        <v>300</v>
      </c>
      <c r="H383" s="24">
        <v>55</v>
      </c>
      <c r="I383">
        <v>22.1875</v>
      </c>
      <c r="J383">
        <v>70</v>
      </c>
      <c r="K383">
        <v>8</v>
      </c>
      <c r="L383">
        <v>0.5</v>
      </c>
      <c r="M383">
        <v>12</v>
      </c>
      <c r="N383">
        <v>12</v>
      </c>
      <c r="O383" t="s">
        <v>32</v>
      </c>
      <c r="P383">
        <f t="shared" si="6"/>
        <v>0</v>
      </c>
      <c r="Q383">
        <v>0</v>
      </c>
      <c r="R383">
        <v>0</v>
      </c>
      <c r="S383">
        <v>0</v>
      </c>
      <c r="T383" t="s">
        <v>48</v>
      </c>
    </row>
    <row r="384" spans="1:20" ht="15.6" customHeight="1" x14ac:dyDescent="0.2">
      <c r="A384" s="8">
        <v>44463</v>
      </c>
      <c r="B384" s="2" t="s">
        <v>63</v>
      </c>
      <c r="C384" s="2">
        <v>2021</v>
      </c>
      <c r="D384" s="2">
        <v>2</v>
      </c>
      <c r="E384" s="2" t="s">
        <v>45</v>
      </c>
      <c r="F384" s="2" t="s">
        <v>9</v>
      </c>
      <c r="G384">
        <v>300</v>
      </c>
      <c r="H384" s="24">
        <v>56</v>
      </c>
      <c r="I384">
        <v>22.1875</v>
      </c>
      <c r="J384">
        <v>70</v>
      </c>
      <c r="K384">
        <v>8</v>
      </c>
      <c r="L384">
        <v>0.5</v>
      </c>
      <c r="M384">
        <v>12</v>
      </c>
      <c r="N384">
        <v>12</v>
      </c>
      <c r="O384" t="s">
        <v>32</v>
      </c>
      <c r="P384">
        <f t="shared" si="6"/>
        <v>0</v>
      </c>
      <c r="Q384">
        <v>0</v>
      </c>
      <c r="R384">
        <v>0</v>
      </c>
      <c r="S384">
        <v>0</v>
      </c>
      <c r="T384" t="s">
        <v>48</v>
      </c>
    </row>
    <row r="385" spans="1:20" ht="15.6" customHeight="1" x14ac:dyDescent="0.2">
      <c r="A385" s="8">
        <v>44463</v>
      </c>
      <c r="B385" s="2" t="s">
        <v>63</v>
      </c>
      <c r="C385" s="2">
        <v>2021</v>
      </c>
      <c r="D385" s="2">
        <v>2</v>
      </c>
      <c r="E385" s="2" t="s">
        <v>45</v>
      </c>
      <c r="F385" s="2" t="s">
        <v>9</v>
      </c>
      <c r="G385">
        <v>300</v>
      </c>
      <c r="H385" s="24">
        <v>57</v>
      </c>
      <c r="I385">
        <v>22.1875</v>
      </c>
      <c r="J385">
        <v>70</v>
      </c>
      <c r="K385">
        <v>8</v>
      </c>
      <c r="L385">
        <v>0.5</v>
      </c>
      <c r="M385">
        <v>12</v>
      </c>
      <c r="N385">
        <v>12</v>
      </c>
      <c r="O385" t="s">
        <v>32</v>
      </c>
      <c r="P385">
        <f t="shared" si="6"/>
        <v>0</v>
      </c>
      <c r="Q385">
        <v>0</v>
      </c>
      <c r="R385">
        <v>0</v>
      </c>
      <c r="S385">
        <v>0</v>
      </c>
      <c r="T385" t="s">
        <v>48</v>
      </c>
    </row>
    <row r="386" spans="1:20" ht="15.6" customHeight="1" x14ac:dyDescent="0.2">
      <c r="A386" s="8">
        <v>44463</v>
      </c>
      <c r="B386" s="2" t="s">
        <v>63</v>
      </c>
      <c r="C386" s="2">
        <v>2021</v>
      </c>
      <c r="D386" s="2">
        <v>2</v>
      </c>
      <c r="E386" s="2" t="s">
        <v>45</v>
      </c>
      <c r="F386" s="2" t="s">
        <v>9</v>
      </c>
      <c r="G386">
        <v>300</v>
      </c>
      <c r="H386" s="24">
        <v>58</v>
      </c>
      <c r="I386">
        <v>22.1875</v>
      </c>
      <c r="J386">
        <v>70</v>
      </c>
      <c r="K386">
        <v>8</v>
      </c>
      <c r="L386">
        <v>0.5</v>
      </c>
      <c r="M386">
        <v>12</v>
      </c>
      <c r="N386">
        <v>12</v>
      </c>
      <c r="O386" t="s">
        <v>32</v>
      </c>
      <c r="P386">
        <f t="shared" si="6"/>
        <v>9</v>
      </c>
      <c r="Q386">
        <v>6</v>
      </c>
      <c r="R386">
        <v>102</v>
      </c>
      <c r="S386">
        <v>15</v>
      </c>
    </row>
    <row r="387" spans="1:20" ht="15.6" customHeight="1" x14ac:dyDescent="0.2">
      <c r="A387" s="8">
        <v>44463</v>
      </c>
      <c r="B387" s="2" t="s">
        <v>63</v>
      </c>
      <c r="C387" s="2">
        <v>2021</v>
      </c>
      <c r="D387" s="2">
        <v>2</v>
      </c>
      <c r="E387" s="2" t="s">
        <v>45</v>
      </c>
      <c r="F387" s="2" t="s">
        <v>9</v>
      </c>
      <c r="G387">
        <v>300</v>
      </c>
      <c r="H387" s="24">
        <v>59</v>
      </c>
      <c r="I387">
        <v>22.1875</v>
      </c>
      <c r="J387">
        <v>70</v>
      </c>
      <c r="K387">
        <v>8</v>
      </c>
      <c r="L387">
        <v>0.5</v>
      </c>
      <c r="M387">
        <v>12</v>
      </c>
      <c r="N387">
        <v>12</v>
      </c>
      <c r="O387" t="s">
        <v>32</v>
      </c>
      <c r="P387">
        <f t="shared" si="6"/>
        <v>0</v>
      </c>
      <c r="Q387">
        <v>0</v>
      </c>
      <c r="R387">
        <v>0</v>
      </c>
      <c r="S387">
        <v>0</v>
      </c>
      <c r="T387" t="s">
        <v>48</v>
      </c>
    </row>
    <row r="388" spans="1:20" ht="15.6" customHeight="1" x14ac:dyDescent="0.2">
      <c r="A388" s="8">
        <v>44463</v>
      </c>
      <c r="B388" s="2" t="s">
        <v>63</v>
      </c>
      <c r="C388" s="2">
        <v>2021</v>
      </c>
      <c r="D388" s="2">
        <v>2</v>
      </c>
      <c r="E388" s="2" t="s">
        <v>45</v>
      </c>
      <c r="F388" s="2" t="s">
        <v>9</v>
      </c>
      <c r="G388">
        <v>300</v>
      </c>
      <c r="H388" s="24">
        <v>60</v>
      </c>
      <c r="I388">
        <v>22.1875</v>
      </c>
      <c r="J388">
        <v>70</v>
      </c>
      <c r="K388">
        <v>8</v>
      </c>
      <c r="L388">
        <v>0.5</v>
      </c>
      <c r="M388">
        <v>12</v>
      </c>
      <c r="N388">
        <v>12</v>
      </c>
      <c r="O388" t="s">
        <v>32</v>
      </c>
      <c r="P388">
        <f t="shared" si="6"/>
        <v>0</v>
      </c>
      <c r="Q388">
        <v>0</v>
      </c>
      <c r="R388">
        <v>0</v>
      </c>
      <c r="S388">
        <v>0</v>
      </c>
      <c r="T388" t="s">
        <v>48</v>
      </c>
    </row>
    <row r="389" spans="1:20" ht="15.6" customHeight="1" x14ac:dyDescent="0.2">
      <c r="A389" s="8">
        <v>44463</v>
      </c>
      <c r="B389" s="2" t="s">
        <v>63</v>
      </c>
      <c r="C389" s="2">
        <v>2021</v>
      </c>
      <c r="D389" s="2">
        <v>2</v>
      </c>
      <c r="E389" s="2" t="s">
        <v>45</v>
      </c>
      <c r="F389" s="2" t="s">
        <v>9</v>
      </c>
      <c r="G389">
        <v>300</v>
      </c>
      <c r="H389" s="24">
        <v>61</v>
      </c>
      <c r="I389">
        <v>22.1875</v>
      </c>
      <c r="J389">
        <v>70</v>
      </c>
      <c r="K389">
        <v>8</v>
      </c>
      <c r="L389">
        <v>0.5</v>
      </c>
      <c r="M389">
        <v>12</v>
      </c>
      <c r="N389">
        <v>12</v>
      </c>
      <c r="O389" t="s">
        <v>32</v>
      </c>
      <c r="P389">
        <f t="shared" si="6"/>
        <v>0</v>
      </c>
      <c r="Q389">
        <v>0</v>
      </c>
      <c r="R389">
        <v>0</v>
      </c>
      <c r="S389">
        <v>0</v>
      </c>
      <c r="T389" t="s">
        <v>48</v>
      </c>
    </row>
    <row r="390" spans="1:20" ht="15.6" customHeight="1" x14ac:dyDescent="0.2">
      <c r="A390" s="8">
        <v>44463</v>
      </c>
      <c r="B390" s="2" t="s">
        <v>63</v>
      </c>
      <c r="C390" s="2">
        <v>2021</v>
      </c>
      <c r="D390" s="2">
        <v>2</v>
      </c>
      <c r="E390" s="2" t="s">
        <v>45</v>
      </c>
      <c r="F390" s="2" t="s">
        <v>9</v>
      </c>
      <c r="G390">
        <v>300</v>
      </c>
      <c r="H390" s="24">
        <v>62</v>
      </c>
      <c r="I390">
        <v>22.1875</v>
      </c>
      <c r="J390">
        <v>70</v>
      </c>
      <c r="K390">
        <v>8</v>
      </c>
      <c r="L390">
        <v>0.5</v>
      </c>
      <c r="M390">
        <v>12</v>
      </c>
      <c r="N390">
        <v>12</v>
      </c>
      <c r="O390" t="s">
        <v>32</v>
      </c>
      <c r="P390">
        <f t="shared" si="6"/>
        <v>0</v>
      </c>
      <c r="Q390">
        <v>0</v>
      </c>
      <c r="R390">
        <v>0</v>
      </c>
      <c r="S390">
        <v>0</v>
      </c>
      <c r="T390" t="s">
        <v>48</v>
      </c>
    </row>
    <row r="391" spans="1:20" ht="15.6" customHeight="1" x14ac:dyDescent="0.2">
      <c r="A391" s="8">
        <v>44463</v>
      </c>
      <c r="B391" s="2" t="s">
        <v>63</v>
      </c>
      <c r="C391" s="2">
        <v>2021</v>
      </c>
      <c r="D391" s="2">
        <v>2</v>
      </c>
      <c r="E391" s="2" t="s">
        <v>45</v>
      </c>
      <c r="F391" s="2" t="s">
        <v>9</v>
      </c>
      <c r="G391">
        <v>331</v>
      </c>
      <c r="H391" s="24">
        <v>63</v>
      </c>
      <c r="I391">
        <v>16.8125</v>
      </c>
      <c r="J391">
        <v>80</v>
      </c>
      <c r="K391">
        <v>5</v>
      </c>
      <c r="L391">
        <v>0.5</v>
      </c>
      <c r="M391">
        <v>7</v>
      </c>
      <c r="N391">
        <v>17.8</v>
      </c>
      <c r="O391" t="s">
        <v>32</v>
      </c>
      <c r="P391">
        <f t="shared" si="6"/>
        <v>0</v>
      </c>
      <c r="Q391">
        <v>0</v>
      </c>
      <c r="R391">
        <v>0</v>
      </c>
      <c r="S391">
        <v>0</v>
      </c>
      <c r="T391" t="s">
        <v>48</v>
      </c>
    </row>
    <row r="392" spans="1:20" ht="15.6" customHeight="1" x14ac:dyDescent="0.2">
      <c r="A392" s="8">
        <v>44463</v>
      </c>
      <c r="B392" s="2" t="s">
        <v>63</v>
      </c>
      <c r="C392" s="2">
        <v>2021</v>
      </c>
      <c r="D392" s="2">
        <v>2</v>
      </c>
      <c r="E392" s="2" t="s">
        <v>45</v>
      </c>
      <c r="F392" s="2" t="s">
        <v>9</v>
      </c>
      <c r="G392">
        <v>331</v>
      </c>
      <c r="H392" s="24">
        <v>64</v>
      </c>
      <c r="I392">
        <v>16.8125</v>
      </c>
      <c r="J392">
        <v>80</v>
      </c>
      <c r="K392">
        <v>5</v>
      </c>
      <c r="L392">
        <v>0.5</v>
      </c>
      <c r="M392">
        <v>7</v>
      </c>
      <c r="N392">
        <v>17.8</v>
      </c>
      <c r="O392" t="s">
        <v>32</v>
      </c>
      <c r="P392">
        <f t="shared" si="6"/>
        <v>0</v>
      </c>
      <c r="Q392">
        <v>0</v>
      </c>
      <c r="R392">
        <v>0</v>
      </c>
      <c r="S392">
        <v>0</v>
      </c>
      <c r="T392" t="s">
        <v>48</v>
      </c>
    </row>
    <row r="393" spans="1:20" ht="15.6" customHeight="1" x14ac:dyDescent="0.2">
      <c r="A393" s="8">
        <v>44463</v>
      </c>
      <c r="B393" s="2" t="s">
        <v>63</v>
      </c>
      <c r="C393" s="2">
        <v>2021</v>
      </c>
      <c r="D393" s="2">
        <v>2</v>
      </c>
      <c r="E393" s="2" t="s">
        <v>45</v>
      </c>
      <c r="F393" s="2" t="s">
        <v>9</v>
      </c>
      <c r="G393">
        <v>331</v>
      </c>
      <c r="H393" s="24">
        <v>65</v>
      </c>
      <c r="I393">
        <v>16.8125</v>
      </c>
      <c r="J393">
        <v>80</v>
      </c>
      <c r="K393">
        <v>5</v>
      </c>
      <c r="L393">
        <v>0.5</v>
      </c>
      <c r="M393">
        <v>7</v>
      </c>
      <c r="N393">
        <v>17.8</v>
      </c>
      <c r="O393" t="s">
        <v>32</v>
      </c>
      <c r="P393">
        <f t="shared" si="6"/>
        <v>8</v>
      </c>
      <c r="Q393">
        <v>3</v>
      </c>
      <c r="R393">
        <v>102</v>
      </c>
      <c r="S393">
        <v>11</v>
      </c>
    </row>
    <row r="394" spans="1:20" ht="15.6" customHeight="1" x14ac:dyDescent="0.2">
      <c r="A394" s="8">
        <v>44463</v>
      </c>
      <c r="B394" s="2" t="s">
        <v>63</v>
      </c>
      <c r="C394" s="2">
        <v>2021</v>
      </c>
      <c r="D394" s="2">
        <v>2</v>
      </c>
      <c r="E394" s="2" t="s">
        <v>45</v>
      </c>
      <c r="F394" s="2" t="s">
        <v>9</v>
      </c>
      <c r="G394">
        <v>331</v>
      </c>
      <c r="H394" s="24">
        <v>66</v>
      </c>
      <c r="I394">
        <v>16.8125</v>
      </c>
      <c r="J394">
        <v>80</v>
      </c>
      <c r="K394">
        <v>5</v>
      </c>
      <c r="L394">
        <v>0.5</v>
      </c>
      <c r="M394">
        <v>7</v>
      </c>
      <c r="N394">
        <v>17.8</v>
      </c>
      <c r="O394" t="s">
        <v>32</v>
      </c>
      <c r="P394">
        <f t="shared" si="6"/>
        <v>8</v>
      </c>
      <c r="Q394">
        <v>1</v>
      </c>
      <c r="R394">
        <v>78</v>
      </c>
      <c r="S394">
        <v>9</v>
      </c>
    </row>
    <row r="395" spans="1:20" ht="15.6" customHeight="1" x14ac:dyDescent="0.2">
      <c r="A395" s="8">
        <v>44463</v>
      </c>
      <c r="B395" s="2" t="s">
        <v>63</v>
      </c>
      <c r="C395" s="2">
        <v>2021</v>
      </c>
      <c r="D395" s="2">
        <v>2</v>
      </c>
      <c r="E395" s="2" t="s">
        <v>45</v>
      </c>
      <c r="F395" s="2" t="s">
        <v>9</v>
      </c>
      <c r="G395">
        <v>331</v>
      </c>
      <c r="H395" s="24">
        <v>67</v>
      </c>
      <c r="I395">
        <v>16.8125</v>
      </c>
      <c r="J395">
        <v>80</v>
      </c>
      <c r="K395">
        <v>5</v>
      </c>
      <c r="L395">
        <v>0.5</v>
      </c>
      <c r="M395">
        <v>7</v>
      </c>
      <c r="N395">
        <v>17.8</v>
      </c>
      <c r="O395" t="s">
        <v>32</v>
      </c>
      <c r="P395">
        <f t="shared" si="6"/>
        <v>4</v>
      </c>
      <c r="Q395">
        <v>0</v>
      </c>
      <c r="R395">
        <v>87</v>
      </c>
      <c r="S395">
        <v>4</v>
      </c>
      <c r="T395" t="s">
        <v>49</v>
      </c>
    </row>
    <row r="396" spans="1:20" ht="15.6" customHeight="1" x14ac:dyDescent="0.2">
      <c r="A396" s="8">
        <v>44463</v>
      </c>
      <c r="B396" s="2" t="s">
        <v>63</v>
      </c>
      <c r="C396" s="2">
        <v>2021</v>
      </c>
      <c r="D396" s="2">
        <v>2</v>
      </c>
      <c r="E396" s="2" t="s">
        <v>45</v>
      </c>
      <c r="F396" s="2" t="s">
        <v>9</v>
      </c>
      <c r="G396">
        <v>331</v>
      </c>
      <c r="H396" s="24">
        <v>68</v>
      </c>
      <c r="I396">
        <v>16.8125</v>
      </c>
      <c r="J396">
        <v>80</v>
      </c>
      <c r="K396">
        <v>5</v>
      </c>
      <c r="L396">
        <v>0.5</v>
      </c>
      <c r="M396">
        <v>7</v>
      </c>
      <c r="N396">
        <v>17.8</v>
      </c>
      <c r="O396" t="s">
        <v>32</v>
      </c>
      <c r="P396">
        <f t="shared" si="6"/>
        <v>0</v>
      </c>
      <c r="Q396">
        <v>0</v>
      </c>
      <c r="R396">
        <v>0</v>
      </c>
      <c r="S396">
        <v>0</v>
      </c>
      <c r="T396" t="s">
        <v>48</v>
      </c>
    </row>
    <row r="397" spans="1:20" ht="15.6" customHeight="1" x14ac:dyDescent="0.2">
      <c r="A397" s="8">
        <v>44463</v>
      </c>
      <c r="B397" s="2" t="s">
        <v>63</v>
      </c>
      <c r="C397" s="2">
        <v>2021</v>
      </c>
      <c r="D397" s="2">
        <v>2</v>
      </c>
      <c r="E397" s="2" t="s">
        <v>45</v>
      </c>
      <c r="F397" s="2" t="s">
        <v>9</v>
      </c>
      <c r="G397">
        <v>331</v>
      </c>
      <c r="H397" s="24">
        <v>69</v>
      </c>
      <c r="I397">
        <v>16.8125</v>
      </c>
      <c r="J397">
        <v>80</v>
      </c>
      <c r="K397">
        <v>5</v>
      </c>
      <c r="L397">
        <v>0.5</v>
      </c>
      <c r="M397">
        <v>7</v>
      </c>
      <c r="N397">
        <v>17.8</v>
      </c>
      <c r="O397" t="s">
        <v>32</v>
      </c>
      <c r="P397">
        <f t="shared" si="6"/>
        <v>0</v>
      </c>
      <c r="Q397">
        <v>0</v>
      </c>
      <c r="R397">
        <v>0</v>
      </c>
      <c r="S397">
        <v>0</v>
      </c>
      <c r="T397" t="s">
        <v>48</v>
      </c>
    </row>
    <row r="398" spans="1:20" ht="15.6" customHeight="1" x14ac:dyDescent="0.2">
      <c r="A398" s="8">
        <v>44463</v>
      </c>
      <c r="B398" s="2" t="s">
        <v>63</v>
      </c>
      <c r="C398" s="2">
        <v>2021</v>
      </c>
      <c r="D398" s="2">
        <v>2</v>
      </c>
      <c r="E398" s="2" t="s">
        <v>45</v>
      </c>
      <c r="F398" s="2" t="s">
        <v>9</v>
      </c>
      <c r="G398">
        <v>331</v>
      </c>
      <c r="H398" s="24">
        <v>70</v>
      </c>
      <c r="I398">
        <v>16.8125</v>
      </c>
      <c r="J398">
        <v>80</v>
      </c>
      <c r="K398">
        <v>5</v>
      </c>
      <c r="L398">
        <v>0.5</v>
      </c>
      <c r="M398">
        <v>7</v>
      </c>
      <c r="N398">
        <v>17.8</v>
      </c>
      <c r="O398" t="s">
        <v>32</v>
      </c>
      <c r="P398">
        <f t="shared" si="6"/>
        <v>0</v>
      </c>
      <c r="Q398">
        <v>0</v>
      </c>
      <c r="R398">
        <v>0</v>
      </c>
      <c r="S398">
        <v>0</v>
      </c>
      <c r="T398" t="s">
        <v>48</v>
      </c>
    </row>
    <row r="399" spans="1:20" ht="15.6" customHeight="1" x14ac:dyDescent="0.2">
      <c r="A399" s="8">
        <v>44463</v>
      </c>
      <c r="B399" s="2" t="s">
        <v>63</v>
      </c>
      <c r="C399" s="2">
        <v>2021</v>
      </c>
      <c r="D399" s="2">
        <v>2</v>
      </c>
      <c r="E399" s="2" t="s">
        <v>45</v>
      </c>
      <c r="F399" s="2" t="s">
        <v>9</v>
      </c>
      <c r="G399">
        <v>331</v>
      </c>
      <c r="H399" s="24">
        <v>71</v>
      </c>
      <c r="I399">
        <v>16.8125</v>
      </c>
      <c r="J399">
        <v>80</v>
      </c>
      <c r="K399">
        <v>5</v>
      </c>
      <c r="L399">
        <v>0.5</v>
      </c>
      <c r="M399">
        <v>7</v>
      </c>
      <c r="N399">
        <v>17.8</v>
      </c>
      <c r="O399" t="s">
        <v>32</v>
      </c>
      <c r="P399">
        <f t="shared" si="6"/>
        <v>0</v>
      </c>
      <c r="Q399">
        <v>0</v>
      </c>
      <c r="R399">
        <v>0</v>
      </c>
      <c r="S399">
        <v>0</v>
      </c>
      <c r="T399" t="s">
        <v>48</v>
      </c>
    </row>
    <row r="400" spans="1:20" ht="15.6" customHeight="1" x14ac:dyDescent="0.2">
      <c r="A400" s="8">
        <v>44463</v>
      </c>
      <c r="B400" s="2" t="s">
        <v>63</v>
      </c>
      <c r="C400" s="2">
        <v>2021</v>
      </c>
      <c r="D400" s="2">
        <v>2</v>
      </c>
      <c r="E400" s="2" t="s">
        <v>45</v>
      </c>
      <c r="F400" s="2" t="s">
        <v>9</v>
      </c>
      <c r="G400">
        <v>331</v>
      </c>
      <c r="H400" s="24">
        <v>72</v>
      </c>
      <c r="I400">
        <v>16.8125</v>
      </c>
      <c r="J400">
        <v>80</v>
      </c>
      <c r="K400">
        <v>5</v>
      </c>
      <c r="L400">
        <v>0.5</v>
      </c>
      <c r="M400">
        <v>7</v>
      </c>
      <c r="N400">
        <v>17.8</v>
      </c>
      <c r="O400" t="s">
        <v>32</v>
      </c>
      <c r="P400">
        <f t="shared" si="6"/>
        <v>0</v>
      </c>
      <c r="Q400">
        <v>0</v>
      </c>
      <c r="R400">
        <v>0</v>
      </c>
      <c r="S400">
        <v>0</v>
      </c>
      <c r="T400" t="s">
        <v>48</v>
      </c>
    </row>
    <row r="401" spans="1:20" ht="15.6" customHeight="1" x14ac:dyDescent="0.2">
      <c r="A401" s="8">
        <v>44465</v>
      </c>
      <c r="B401" s="2" t="s">
        <v>56</v>
      </c>
      <c r="C401" s="2">
        <v>2021</v>
      </c>
      <c r="D401" s="2">
        <v>2</v>
      </c>
      <c r="E401" s="2" t="s">
        <v>45</v>
      </c>
      <c r="F401" s="2" t="s">
        <v>16</v>
      </c>
      <c r="G401">
        <v>41</v>
      </c>
      <c r="H401" s="26">
        <v>73</v>
      </c>
      <c r="I401">
        <v>8.125</v>
      </c>
      <c r="J401">
        <v>33</v>
      </c>
      <c r="K401">
        <v>15</v>
      </c>
      <c r="L401">
        <v>2</v>
      </c>
      <c r="M401">
        <v>20</v>
      </c>
      <c r="N401">
        <v>16.2</v>
      </c>
      <c r="O401" t="s">
        <v>31</v>
      </c>
      <c r="P401">
        <v>0</v>
      </c>
      <c r="Q401">
        <v>0</v>
      </c>
      <c r="R401">
        <v>0</v>
      </c>
      <c r="S401">
        <v>0</v>
      </c>
      <c r="T401" t="s">
        <v>52</v>
      </c>
    </row>
    <row r="402" spans="1:20" ht="15.6" customHeight="1" x14ac:dyDescent="0.2">
      <c r="A402" s="8">
        <v>44465</v>
      </c>
      <c r="B402" s="2" t="s">
        <v>56</v>
      </c>
      <c r="C402" s="2">
        <v>2021</v>
      </c>
      <c r="D402" s="2">
        <v>2</v>
      </c>
      <c r="E402" s="2" t="s">
        <v>45</v>
      </c>
      <c r="F402" s="2" t="s">
        <v>16</v>
      </c>
      <c r="G402">
        <v>41</v>
      </c>
      <c r="H402" s="26">
        <v>74</v>
      </c>
      <c r="I402">
        <v>8.125</v>
      </c>
      <c r="J402">
        <v>33</v>
      </c>
      <c r="K402">
        <v>15</v>
      </c>
      <c r="L402">
        <v>2</v>
      </c>
      <c r="M402">
        <v>20</v>
      </c>
      <c r="N402">
        <v>16.2</v>
      </c>
      <c r="O402" t="s">
        <v>31</v>
      </c>
      <c r="P402">
        <v>2</v>
      </c>
      <c r="Q402">
        <v>0</v>
      </c>
      <c r="R402">
        <v>56</v>
      </c>
      <c r="S402">
        <v>2</v>
      </c>
    </row>
    <row r="403" spans="1:20" ht="15.6" customHeight="1" x14ac:dyDescent="0.2">
      <c r="A403" s="8">
        <v>44465</v>
      </c>
      <c r="B403" s="2" t="s">
        <v>56</v>
      </c>
      <c r="C403" s="2">
        <v>2021</v>
      </c>
      <c r="D403" s="2">
        <v>2</v>
      </c>
      <c r="E403" s="2" t="s">
        <v>45</v>
      </c>
      <c r="F403" s="2" t="s">
        <v>16</v>
      </c>
      <c r="G403">
        <v>41</v>
      </c>
      <c r="H403" s="26">
        <v>75</v>
      </c>
      <c r="I403">
        <v>8.125</v>
      </c>
      <c r="J403">
        <v>33</v>
      </c>
      <c r="K403">
        <v>15</v>
      </c>
      <c r="L403">
        <v>2</v>
      </c>
      <c r="M403">
        <v>20</v>
      </c>
      <c r="N403">
        <v>16.2</v>
      </c>
      <c r="O403" t="s">
        <v>31</v>
      </c>
      <c r="P403">
        <v>0</v>
      </c>
      <c r="Q403">
        <v>0</v>
      </c>
      <c r="R403">
        <v>0</v>
      </c>
      <c r="S403">
        <v>0</v>
      </c>
      <c r="T403" t="s">
        <v>52</v>
      </c>
    </row>
    <row r="404" spans="1:20" ht="15.6" customHeight="1" x14ac:dyDescent="0.2">
      <c r="A404" s="8">
        <v>44465</v>
      </c>
      <c r="B404" s="2" t="s">
        <v>56</v>
      </c>
      <c r="C404" s="2">
        <v>2021</v>
      </c>
      <c r="D404" s="2">
        <v>2</v>
      </c>
      <c r="E404" s="2" t="s">
        <v>45</v>
      </c>
      <c r="F404" s="2" t="s">
        <v>16</v>
      </c>
      <c r="G404">
        <v>41</v>
      </c>
      <c r="H404" s="26">
        <v>76</v>
      </c>
      <c r="I404">
        <v>8.125</v>
      </c>
      <c r="J404">
        <v>33</v>
      </c>
      <c r="K404">
        <v>15</v>
      </c>
      <c r="L404">
        <v>2</v>
      </c>
      <c r="M404">
        <v>20</v>
      </c>
      <c r="N404">
        <v>16.2</v>
      </c>
      <c r="O404" t="s">
        <v>31</v>
      </c>
      <c r="P404">
        <v>18</v>
      </c>
      <c r="Q404">
        <v>9</v>
      </c>
      <c r="R404">
        <v>93</v>
      </c>
      <c r="S404">
        <v>27</v>
      </c>
    </row>
    <row r="405" spans="1:20" ht="15.6" customHeight="1" x14ac:dyDescent="0.2">
      <c r="A405" s="8">
        <v>44465</v>
      </c>
      <c r="B405" s="2" t="s">
        <v>56</v>
      </c>
      <c r="C405" s="2">
        <v>2021</v>
      </c>
      <c r="D405" s="2">
        <v>2</v>
      </c>
      <c r="E405" s="2" t="s">
        <v>45</v>
      </c>
      <c r="F405" s="2" t="s">
        <v>16</v>
      </c>
      <c r="G405">
        <v>41</v>
      </c>
      <c r="H405" s="26">
        <v>78</v>
      </c>
      <c r="I405">
        <v>8.125</v>
      </c>
      <c r="J405">
        <v>33</v>
      </c>
      <c r="K405">
        <v>15</v>
      </c>
      <c r="L405">
        <v>2</v>
      </c>
      <c r="M405">
        <v>20</v>
      </c>
      <c r="N405">
        <v>16.2</v>
      </c>
      <c r="O405" t="s">
        <v>31</v>
      </c>
      <c r="P405">
        <v>0</v>
      </c>
      <c r="Q405">
        <v>0</v>
      </c>
      <c r="R405">
        <v>0</v>
      </c>
      <c r="S405">
        <v>0</v>
      </c>
      <c r="T405" t="s">
        <v>48</v>
      </c>
    </row>
    <row r="406" spans="1:20" ht="15.6" customHeight="1" x14ac:dyDescent="0.2">
      <c r="A406" s="8">
        <v>44465</v>
      </c>
      <c r="B406" s="2" t="s">
        <v>56</v>
      </c>
      <c r="C406" s="2">
        <v>2021</v>
      </c>
      <c r="D406" s="2">
        <v>2</v>
      </c>
      <c r="E406" s="2" t="s">
        <v>45</v>
      </c>
      <c r="F406" s="2" t="s">
        <v>16</v>
      </c>
      <c r="G406">
        <v>41</v>
      </c>
      <c r="H406" s="26">
        <v>79</v>
      </c>
      <c r="I406">
        <v>8.125</v>
      </c>
      <c r="J406">
        <v>33</v>
      </c>
      <c r="K406">
        <v>15</v>
      </c>
      <c r="L406">
        <v>2</v>
      </c>
      <c r="M406">
        <v>20</v>
      </c>
      <c r="N406">
        <v>16.2</v>
      </c>
      <c r="O406" t="s">
        <v>31</v>
      </c>
      <c r="P406">
        <v>0</v>
      </c>
      <c r="Q406">
        <v>0</v>
      </c>
      <c r="R406">
        <v>0</v>
      </c>
      <c r="S406">
        <v>0</v>
      </c>
      <c r="T406" t="s">
        <v>48</v>
      </c>
    </row>
    <row r="407" spans="1:20" ht="15.6" customHeight="1" x14ac:dyDescent="0.2">
      <c r="A407" s="8">
        <v>44465</v>
      </c>
      <c r="B407" s="2" t="s">
        <v>56</v>
      </c>
      <c r="C407" s="2">
        <v>2021</v>
      </c>
      <c r="D407" s="2">
        <v>2</v>
      </c>
      <c r="E407" s="2" t="s">
        <v>45</v>
      </c>
      <c r="F407" s="2" t="s">
        <v>16</v>
      </c>
      <c r="G407">
        <v>41</v>
      </c>
      <c r="H407" s="26">
        <v>80</v>
      </c>
      <c r="I407">
        <v>8.125</v>
      </c>
      <c r="J407">
        <v>33</v>
      </c>
      <c r="K407">
        <v>15</v>
      </c>
      <c r="L407">
        <v>2</v>
      </c>
      <c r="M407">
        <v>20</v>
      </c>
      <c r="N407">
        <v>16.2</v>
      </c>
      <c r="O407" t="s">
        <v>31</v>
      </c>
      <c r="P407">
        <v>11</v>
      </c>
      <c r="Q407">
        <v>2</v>
      </c>
      <c r="R407">
        <v>97</v>
      </c>
      <c r="S407">
        <v>13</v>
      </c>
      <c r="T407" t="s">
        <v>49</v>
      </c>
    </row>
    <row r="408" spans="1:20" ht="15.6" customHeight="1" x14ac:dyDescent="0.2">
      <c r="A408" s="8">
        <v>44465</v>
      </c>
      <c r="B408" s="2" t="s">
        <v>56</v>
      </c>
      <c r="C408" s="2">
        <v>2021</v>
      </c>
      <c r="D408" s="2">
        <v>2</v>
      </c>
      <c r="E408" s="2" t="s">
        <v>45</v>
      </c>
      <c r="F408" s="2" t="s">
        <v>16</v>
      </c>
      <c r="G408">
        <v>41</v>
      </c>
      <c r="H408" s="26">
        <v>81</v>
      </c>
      <c r="I408">
        <v>8.125</v>
      </c>
      <c r="J408">
        <v>33</v>
      </c>
      <c r="K408">
        <v>15</v>
      </c>
      <c r="L408">
        <v>2</v>
      </c>
      <c r="M408">
        <v>20</v>
      </c>
      <c r="N408">
        <v>16.2</v>
      </c>
      <c r="O408" t="s">
        <v>31</v>
      </c>
      <c r="P408">
        <v>42</v>
      </c>
      <c r="Q408">
        <v>21</v>
      </c>
      <c r="R408">
        <v>95</v>
      </c>
      <c r="S408">
        <v>63</v>
      </c>
    </row>
    <row r="409" spans="1:20" ht="15.6" customHeight="1" x14ac:dyDescent="0.2">
      <c r="A409" s="8">
        <v>44465</v>
      </c>
      <c r="B409" s="2" t="s">
        <v>56</v>
      </c>
      <c r="C409" s="2">
        <v>2021</v>
      </c>
      <c r="D409" s="2">
        <v>2</v>
      </c>
      <c r="E409" s="2" t="s">
        <v>45</v>
      </c>
      <c r="F409" s="2" t="s">
        <v>16</v>
      </c>
      <c r="G409">
        <v>41</v>
      </c>
      <c r="H409" s="26">
        <v>82</v>
      </c>
      <c r="I409">
        <v>8.125</v>
      </c>
      <c r="J409">
        <v>33</v>
      </c>
      <c r="K409">
        <v>15</v>
      </c>
      <c r="L409">
        <v>2</v>
      </c>
      <c r="M409">
        <v>20</v>
      </c>
      <c r="N409">
        <v>16.2</v>
      </c>
      <c r="O409" t="s">
        <v>31</v>
      </c>
      <c r="P409">
        <v>28</v>
      </c>
      <c r="Q409">
        <v>25</v>
      </c>
      <c r="R409">
        <v>124</v>
      </c>
      <c r="S409">
        <v>53</v>
      </c>
    </row>
    <row r="410" spans="1:20" ht="15.6" customHeight="1" x14ac:dyDescent="0.2">
      <c r="A410" s="8">
        <v>44465</v>
      </c>
      <c r="B410" s="2" t="s">
        <v>56</v>
      </c>
      <c r="C410" s="2">
        <v>2021</v>
      </c>
      <c r="D410" s="2">
        <v>2</v>
      </c>
      <c r="E410" s="2" t="s">
        <v>45</v>
      </c>
      <c r="F410" s="2" t="s">
        <v>16</v>
      </c>
      <c r="G410">
        <v>40</v>
      </c>
      <c r="H410" s="26">
        <v>83</v>
      </c>
      <c r="I410">
        <v>8.6875</v>
      </c>
      <c r="J410" s="2">
        <v>45</v>
      </c>
      <c r="K410">
        <v>10</v>
      </c>
      <c r="L410" s="2">
        <v>0.5</v>
      </c>
      <c r="M410">
        <v>13</v>
      </c>
      <c r="N410" s="2">
        <v>8</v>
      </c>
      <c r="O410" t="s">
        <v>31</v>
      </c>
      <c r="P410">
        <v>9</v>
      </c>
      <c r="Q410">
        <v>11</v>
      </c>
      <c r="R410">
        <v>105</v>
      </c>
      <c r="S410">
        <v>20</v>
      </c>
    </row>
    <row r="411" spans="1:20" ht="15.6" customHeight="1" x14ac:dyDescent="0.2">
      <c r="A411" s="8">
        <v>44465</v>
      </c>
      <c r="B411" s="2" t="s">
        <v>56</v>
      </c>
      <c r="C411" s="2">
        <v>2021</v>
      </c>
      <c r="D411" s="2">
        <v>2</v>
      </c>
      <c r="E411" s="2" t="s">
        <v>45</v>
      </c>
      <c r="F411" s="2" t="s">
        <v>16</v>
      </c>
      <c r="G411">
        <v>42</v>
      </c>
      <c r="H411" s="26">
        <v>84</v>
      </c>
      <c r="I411">
        <v>3.875</v>
      </c>
      <c r="J411">
        <v>25</v>
      </c>
      <c r="K411">
        <v>15</v>
      </c>
      <c r="L411">
        <v>3</v>
      </c>
      <c r="M411">
        <v>25</v>
      </c>
      <c r="N411">
        <v>18.8</v>
      </c>
      <c r="O411" t="s">
        <v>31</v>
      </c>
      <c r="P411">
        <v>18</v>
      </c>
      <c r="Q411">
        <v>19</v>
      </c>
      <c r="R411">
        <v>109</v>
      </c>
      <c r="S411">
        <v>37</v>
      </c>
    </row>
    <row r="412" spans="1:20" ht="15.6" customHeight="1" x14ac:dyDescent="0.2">
      <c r="A412" s="8">
        <v>44465</v>
      </c>
      <c r="B412" s="2" t="s">
        <v>56</v>
      </c>
      <c r="C412" s="2">
        <v>2021</v>
      </c>
      <c r="D412" s="2">
        <v>2</v>
      </c>
      <c r="E412" s="2" t="s">
        <v>45</v>
      </c>
      <c r="F412" s="2" t="s">
        <v>16</v>
      </c>
      <c r="G412">
        <v>42</v>
      </c>
      <c r="H412" s="26">
        <v>85</v>
      </c>
      <c r="I412">
        <v>3.875</v>
      </c>
      <c r="J412">
        <v>25</v>
      </c>
      <c r="K412">
        <v>15</v>
      </c>
      <c r="L412">
        <v>3</v>
      </c>
      <c r="M412">
        <v>25</v>
      </c>
      <c r="N412">
        <v>18.8</v>
      </c>
      <c r="O412" t="s">
        <v>31</v>
      </c>
      <c r="P412">
        <v>0</v>
      </c>
      <c r="Q412">
        <v>0</v>
      </c>
      <c r="R412">
        <v>0</v>
      </c>
      <c r="S412">
        <v>0</v>
      </c>
      <c r="T412" t="s">
        <v>52</v>
      </c>
    </row>
    <row r="413" spans="1:20" ht="15.6" customHeight="1" x14ac:dyDescent="0.2">
      <c r="A413" s="8">
        <v>44465</v>
      </c>
      <c r="B413" s="2" t="s">
        <v>56</v>
      </c>
      <c r="C413" s="2">
        <v>2021</v>
      </c>
      <c r="D413" s="2">
        <v>2</v>
      </c>
      <c r="E413" s="2" t="s">
        <v>45</v>
      </c>
      <c r="F413" s="2" t="s">
        <v>16</v>
      </c>
      <c r="G413">
        <v>42</v>
      </c>
      <c r="H413" s="26">
        <v>86</v>
      </c>
      <c r="I413">
        <v>3.875</v>
      </c>
      <c r="J413">
        <v>25</v>
      </c>
      <c r="K413">
        <v>15</v>
      </c>
      <c r="L413">
        <v>3</v>
      </c>
      <c r="M413">
        <v>25</v>
      </c>
      <c r="N413">
        <v>18.8</v>
      </c>
      <c r="O413" t="s">
        <v>31</v>
      </c>
      <c r="P413">
        <v>8</v>
      </c>
      <c r="Q413">
        <v>2</v>
      </c>
      <c r="R413">
        <v>98</v>
      </c>
      <c r="S413">
        <v>10</v>
      </c>
    </row>
    <row r="414" spans="1:20" ht="15.6" customHeight="1" x14ac:dyDescent="0.2">
      <c r="A414" s="8">
        <v>44465</v>
      </c>
      <c r="B414" s="2" t="s">
        <v>56</v>
      </c>
      <c r="C414" s="2">
        <v>2021</v>
      </c>
      <c r="D414" s="2">
        <v>2</v>
      </c>
      <c r="E414" s="2" t="s">
        <v>45</v>
      </c>
      <c r="F414" s="2" t="s">
        <v>16</v>
      </c>
      <c r="G414">
        <v>42</v>
      </c>
      <c r="H414" s="26">
        <v>87</v>
      </c>
      <c r="I414">
        <v>3.875</v>
      </c>
      <c r="J414">
        <v>25</v>
      </c>
      <c r="K414">
        <v>15</v>
      </c>
      <c r="L414">
        <v>3</v>
      </c>
      <c r="M414">
        <v>25</v>
      </c>
      <c r="N414">
        <v>18.8</v>
      </c>
      <c r="O414" t="s">
        <v>31</v>
      </c>
      <c r="P414">
        <v>0</v>
      </c>
      <c r="Q414">
        <v>0</v>
      </c>
      <c r="R414">
        <v>0</v>
      </c>
      <c r="S414">
        <v>0</v>
      </c>
      <c r="T414" t="s">
        <v>48</v>
      </c>
    </row>
    <row r="415" spans="1:20" ht="15.6" customHeight="1" x14ac:dyDescent="0.2">
      <c r="A415" s="8">
        <v>44465</v>
      </c>
      <c r="B415" s="2" t="s">
        <v>56</v>
      </c>
      <c r="C415" s="2">
        <v>2021</v>
      </c>
      <c r="D415" s="2">
        <v>2</v>
      </c>
      <c r="E415" s="2" t="s">
        <v>45</v>
      </c>
      <c r="F415" s="2" t="s">
        <v>16</v>
      </c>
      <c r="G415">
        <v>42</v>
      </c>
      <c r="H415" s="26">
        <v>88</v>
      </c>
      <c r="I415">
        <v>3.875</v>
      </c>
      <c r="J415">
        <v>25</v>
      </c>
      <c r="K415">
        <v>15</v>
      </c>
      <c r="L415">
        <v>3</v>
      </c>
      <c r="M415">
        <v>25</v>
      </c>
      <c r="N415">
        <v>18.8</v>
      </c>
      <c r="O415" t="s">
        <v>31</v>
      </c>
      <c r="P415">
        <v>0</v>
      </c>
      <c r="Q415">
        <v>0</v>
      </c>
      <c r="R415">
        <v>0</v>
      </c>
      <c r="S415">
        <v>0</v>
      </c>
      <c r="T415" t="s">
        <v>48</v>
      </c>
    </row>
    <row r="416" spans="1:20" ht="15.6" customHeight="1" x14ac:dyDescent="0.2">
      <c r="A416" s="8">
        <v>44465</v>
      </c>
      <c r="B416" s="2" t="s">
        <v>56</v>
      </c>
      <c r="C416" s="2">
        <v>2021</v>
      </c>
      <c r="D416" s="2">
        <v>2</v>
      </c>
      <c r="E416" s="2" t="s">
        <v>45</v>
      </c>
      <c r="F416" s="2" t="s">
        <v>16</v>
      </c>
      <c r="G416">
        <v>42</v>
      </c>
      <c r="H416" s="26">
        <v>89</v>
      </c>
      <c r="I416">
        <v>3.875</v>
      </c>
      <c r="J416">
        <v>25</v>
      </c>
      <c r="K416">
        <v>15</v>
      </c>
      <c r="L416">
        <v>3</v>
      </c>
      <c r="M416">
        <v>25</v>
      </c>
      <c r="N416">
        <v>18.8</v>
      </c>
      <c r="O416" t="s">
        <v>31</v>
      </c>
      <c r="P416">
        <v>39</v>
      </c>
      <c r="Q416">
        <v>13</v>
      </c>
      <c r="R416">
        <v>122</v>
      </c>
      <c r="S416">
        <v>52</v>
      </c>
    </row>
    <row r="417" spans="1:20" ht="15.6" customHeight="1" x14ac:dyDescent="0.2">
      <c r="A417" s="8">
        <v>44465</v>
      </c>
      <c r="B417" s="2" t="s">
        <v>56</v>
      </c>
      <c r="C417" s="2">
        <v>2021</v>
      </c>
      <c r="D417" s="2">
        <v>2</v>
      </c>
      <c r="E417" s="2" t="s">
        <v>45</v>
      </c>
      <c r="F417" s="2" t="s">
        <v>16</v>
      </c>
      <c r="G417">
        <v>42</v>
      </c>
      <c r="H417" s="26">
        <v>90</v>
      </c>
      <c r="I417">
        <v>3.875</v>
      </c>
      <c r="J417">
        <v>25</v>
      </c>
      <c r="K417">
        <v>15</v>
      </c>
      <c r="L417">
        <v>3</v>
      </c>
      <c r="M417">
        <v>25</v>
      </c>
      <c r="N417">
        <v>18.8</v>
      </c>
      <c r="O417" t="s">
        <v>31</v>
      </c>
      <c r="P417">
        <v>15</v>
      </c>
      <c r="Q417">
        <v>6</v>
      </c>
      <c r="R417">
        <v>104</v>
      </c>
      <c r="S417">
        <v>21</v>
      </c>
    </row>
    <row r="418" spans="1:20" ht="15.6" customHeight="1" x14ac:dyDescent="0.2">
      <c r="A418" s="8">
        <v>44465</v>
      </c>
      <c r="B418" s="2" t="s">
        <v>56</v>
      </c>
      <c r="C418" s="2">
        <v>2021</v>
      </c>
      <c r="D418" s="2">
        <v>2</v>
      </c>
      <c r="E418" s="2" t="s">
        <v>45</v>
      </c>
      <c r="F418" s="2" t="s">
        <v>16</v>
      </c>
      <c r="G418">
        <v>42</v>
      </c>
      <c r="H418" s="26">
        <v>91</v>
      </c>
      <c r="I418">
        <v>3.875</v>
      </c>
      <c r="J418">
        <v>25</v>
      </c>
      <c r="K418">
        <v>15</v>
      </c>
      <c r="L418">
        <v>3</v>
      </c>
      <c r="M418">
        <v>25</v>
      </c>
      <c r="N418">
        <v>18.8</v>
      </c>
      <c r="O418" t="s">
        <v>31</v>
      </c>
      <c r="P418">
        <v>16</v>
      </c>
      <c r="Q418">
        <v>2</v>
      </c>
      <c r="R418">
        <v>90</v>
      </c>
      <c r="S418">
        <v>18</v>
      </c>
    </row>
    <row r="419" spans="1:20" ht="15.6" customHeight="1" x14ac:dyDescent="0.2">
      <c r="A419" s="8">
        <v>44465</v>
      </c>
      <c r="B419" s="2" t="s">
        <v>56</v>
      </c>
      <c r="C419" s="2">
        <v>2021</v>
      </c>
      <c r="D419" s="2">
        <v>2</v>
      </c>
      <c r="E419" s="2" t="s">
        <v>45</v>
      </c>
      <c r="F419" s="2" t="s">
        <v>16</v>
      </c>
      <c r="G419">
        <v>42</v>
      </c>
      <c r="H419" s="26">
        <v>92</v>
      </c>
      <c r="I419">
        <v>3.875</v>
      </c>
      <c r="J419">
        <v>25</v>
      </c>
      <c r="K419">
        <v>15</v>
      </c>
      <c r="L419">
        <v>3</v>
      </c>
      <c r="M419">
        <v>25</v>
      </c>
      <c r="N419">
        <v>18.8</v>
      </c>
      <c r="O419" t="s">
        <v>31</v>
      </c>
      <c r="P419">
        <v>45</v>
      </c>
      <c r="Q419">
        <v>14</v>
      </c>
      <c r="R419">
        <v>91</v>
      </c>
      <c r="S419">
        <v>59</v>
      </c>
    </row>
    <row r="420" spans="1:20" ht="15.6" customHeight="1" x14ac:dyDescent="0.2">
      <c r="A420" s="8">
        <v>44465</v>
      </c>
      <c r="B420" s="2" t="s">
        <v>56</v>
      </c>
      <c r="C420" s="2">
        <v>2021</v>
      </c>
      <c r="D420" s="2">
        <v>2</v>
      </c>
      <c r="E420" s="2" t="s">
        <v>45</v>
      </c>
      <c r="F420" s="2" t="s">
        <v>16</v>
      </c>
      <c r="G420">
        <v>42</v>
      </c>
      <c r="H420" s="26">
        <v>93</v>
      </c>
      <c r="I420">
        <v>3.875</v>
      </c>
      <c r="J420">
        <v>25</v>
      </c>
      <c r="K420">
        <v>15</v>
      </c>
      <c r="L420">
        <v>3</v>
      </c>
      <c r="M420">
        <v>25</v>
      </c>
      <c r="N420">
        <v>18.8</v>
      </c>
      <c r="O420" t="s">
        <v>31</v>
      </c>
      <c r="P420">
        <v>0</v>
      </c>
      <c r="Q420">
        <v>0</v>
      </c>
      <c r="R420">
        <v>0</v>
      </c>
      <c r="S420">
        <v>0</v>
      </c>
      <c r="T420" t="s">
        <v>48</v>
      </c>
    </row>
    <row r="421" spans="1:20" ht="15.6" customHeight="1" x14ac:dyDescent="0.2">
      <c r="A421" s="8">
        <v>44464</v>
      </c>
      <c r="B421" s="2" t="s">
        <v>62</v>
      </c>
      <c r="C421" s="2">
        <v>2021</v>
      </c>
      <c r="D421" s="2">
        <v>2</v>
      </c>
      <c r="E421" s="2" t="s">
        <v>45</v>
      </c>
      <c r="F421" s="2" t="s">
        <v>28</v>
      </c>
      <c r="G421">
        <v>96</v>
      </c>
      <c r="H421" s="26">
        <v>97</v>
      </c>
      <c r="I421">
        <v>7.6875</v>
      </c>
      <c r="J421" s="2">
        <v>90</v>
      </c>
      <c r="K421">
        <v>5</v>
      </c>
      <c r="L421" s="2">
        <v>0.5</v>
      </c>
      <c r="M421">
        <v>3</v>
      </c>
      <c r="N421" s="2">
        <v>12.8</v>
      </c>
      <c r="O421" t="s">
        <v>31</v>
      </c>
      <c r="P421">
        <f t="shared" ref="P421:P452" si="7">S421-Q421</f>
        <v>18</v>
      </c>
      <c r="Q421">
        <v>5</v>
      </c>
      <c r="R421">
        <v>129</v>
      </c>
      <c r="S421">
        <v>23</v>
      </c>
    </row>
    <row r="422" spans="1:20" ht="15.6" customHeight="1" x14ac:dyDescent="0.2">
      <c r="A422" s="8">
        <v>44464</v>
      </c>
      <c r="B422" s="2" t="s">
        <v>62</v>
      </c>
      <c r="C422" s="2">
        <v>2021</v>
      </c>
      <c r="D422" s="2">
        <v>2</v>
      </c>
      <c r="E422" s="2" t="s">
        <v>45</v>
      </c>
      <c r="F422" s="2" t="s">
        <v>28</v>
      </c>
      <c r="G422">
        <v>96</v>
      </c>
      <c r="H422" s="26">
        <v>98</v>
      </c>
      <c r="I422">
        <v>7.6875</v>
      </c>
      <c r="J422" s="2">
        <v>90</v>
      </c>
      <c r="K422">
        <v>5</v>
      </c>
      <c r="L422" s="2">
        <v>0.5</v>
      </c>
      <c r="M422">
        <v>3</v>
      </c>
      <c r="N422" s="2">
        <v>12.8</v>
      </c>
      <c r="O422" t="s">
        <v>31</v>
      </c>
      <c r="P422">
        <f t="shared" si="7"/>
        <v>0</v>
      </c>
      <c r="Q422">
        <v>0</v>
      </c>
      <c r="R422">
        <v>0</v>
      </c>
      <c r="S422">
        <v>0</v>
      </c>
      <c r="T422" t="s">
        <v>48</v>
      </c>
    </row>
    <row r="423" spans="1:20" ht="15.6" customHeight="1" x14ac:dyDescent="0.2">
      <c r="A423" s="8">
        <v>44464</v>
      </c>
      <c r="B423" s="2" t="s">
        <v>62</v>
      </c>
      <c r="C423" s="2">
        <v>2021</v>
      </c>
      <c r="D423" s="2">
        <v>2</v>
      </c>
      <c r="E423" s="2" t="s">
        <v>45</v>
      </c>
      <c r="F423" s="2" t="s">
        <v>28</v>
      </c>
      <c r="G423">
        <v>96</v>
      </c>
      <c r="H423" s="26">
        <v>99</v>
      </c>
      <c r="I423">
        <v>7.6875</v>
      </c>
      <c r="J423" s="2">
        <v>90</v>
      </c>
      <c r="K423">
        <v>5</v>
      </c>
      <c r="L423" s="2">
        <v>0.5</v>
      </c>
      <c r="M423">
        <v>3</v>
      </c>
      <c r="N423" s="2">
        <v>12.8</v>
      </c>
      <c r="O423" t="s">
        <v>31</v>
      </c>
      <c r="P423">
        <f t="shared" si="7"/>
        <v>48</v>
      </c>
      <c r="Q423">
        <v>14</v>
      </c>
      <c r="R423">
        <v>116</v>
      </c>
      <c r="S423">
        <v>62</v>
      </c>
    </row>
    <row r="424" spans="1:20" ht="15.6" customHeight="1" x14ac:dyDescent="0.2">
      <c r="A424" s="8">
        <v>44464</v>
      </c>
      <c r="B424" s="2" t="s">
        <v>62</v>
      </c>
      <c r="C424" s="2">
        <v>2021</v>
      </c>
      <c r="D424" s="2">
        <v>2</v>
      </c>
      <c r="E424" s="2" t="s">
        <v>45</v>
      </c>
      <c r="F424" s="2" t="s">
        <v>28</v>
      </c>
      <c r="G424">
        <v>96</v>
      </c>
      <c r="H424" s="26">
        <v>101</v>
      </c>
      <c r="I424">
        <v>7.6875</v>
      </c>
      <c r="J424" s="2">
        <v>90</v>
      </c>
      <c r="K424">
        <v>5</v>
      </c>
      <c r="L424" s="2">
        <v>0.5</v>
      </c>
      <c r="M424">
        <v>3</v>
      </c>
      <c r="N424" s="2">
        <v>12.8</v>
      </c>
      <c r="O424" t="s">
        <v>31</v>
      </c>
      <c r="P424">
        <f t="shared" si="7"/>
        <v>36</v>
      </c>
      <c r="Q424">
        <v>4</v>
      </c>
      <c r="R424">
        <v>120</v>
      </c>
      <c r="S424">
        <v>40</v>
      </c>
    </row>
    <row r="425" spans="1:20" ht="15.6" customHeight="1" x14ac:dyDescent="0.2">
      <c r="A425" s="8">
        <v>44464</v>
      </c>
      <c r="B425" s="2" t="s">
        <v>62</v>
      </c>
      <c r="C425" s="2">
        <v>2021</v>
      </c>
      <c r="D425" s="2">
        <v>2</v>
      </c>
      <c r="E425" s="2" t="s">
        <v>45</v>
      </c>
      <c r="F425" s="2" t="s">
        <v>28</v>
      </c>
      <c r="G425">
        <v>96</v>
      </c>
      <c r="H425" s="26">
        <v>102</v>
      </c>
      <c r="I425">
        <v>7.6875</v>
      </c>
      <c r="J425" s="2">
        <v>90</v>
      </c>
      <c r="K425">
        <v>5</v>
      </c>
      <c r="L425" s="2">
        <v>0.5</v>
      </c>
      <c r="M425">
        <v>3</v>
      </c>
      <c r="N425" s="2">
        <v>12.8</v>
      </c>
      <c r="O425" t="s">
        <v>31</v>
      </c>
      <c r="P425">
        <f t="shared" si="7"/>
        <v>15</v>
      </c>
      <c r="Q425">
        <v>41</v>
      </c>
      <c r="R425">
        <v>130</v>
      </c>
      <c r="S425">
        <v>56</v>
      </c>
    </row>
    <row r="426" spans="1:20" ht="15.6" customHeight="1" x14ac:dyDescent="0.2">
      <c r="A426" s="8">
        <v>44464</v>
      </c>
      <c r="B426" s="2" t="s">
        <v>62</v>
      </c>
      <c r="C426" s="2">
        <v>2021</v>
      </c>
      <c r="D426" s="2">
        <v>2</v>
      </c>
      <c r="E426" s="2" t="s">
        <v>45</v>
      </c>
      <c r="F426" s="2" t="s">
        <v>28</v>
      </c>
      <c r="G426">
        <v>96</v>
      </c>
      <c r="H426" s="26">
        <v>103</v>
      </c>
      <c r="I426">
        <v>7.6875</v>
      </c>
      <c r="J426" s="2">
        <v>90</v>
      </c>
      <c r="K426">
        <v>5</v>
      </c>
      <c r="L426" s="2">
        <v>0.5</v>
      </c>
      <c r="M426">
        <v>3</v>
      </c>
      <c r="N426" s="2">
        <v>12.8</v>
      </c>
      <c r="O426" t="s">
        <v>31</v>
      </c>
      <c r="P426">
        <f t="shared" si="7"/>
        <v>21</v>
      </c>
      <c r="Q426">
        <v>27</v>
      </c>
      <c r="R426">
        <v>111</v>
      </c>
      <c r="S426">
        <v>48</v>
      </c>
    </row>
    <row r="427" spans="1:20" ht="15.6" customHeight="1" x14ac:dyDescent="0.2">
      <c r="A427" s="8">
        <v>44464</v>
      </c>
      <c r="B427" s="2" t="s">
        <v>62</v>
      </c>
      <c r="C427" s="2">
        <v>2021</v>
      </c>
      <c r="D427" s="2">
        <v>2</v>
      </c>
      <c r="E427" s="2" t="s">
        <v>45</v>
      </c>
      <c r="F427" s="2" t="s">
        <v>28</v>
      </c>
      <c r="G427">
        <v>96</v>
      </c>
      <c r="H427" s="26">
        <v>104</v>
      </c>
      <c r="I427">
        <v>7.6875</v>
      </c>
      <c r="J427" s="2">
        <v>90</v>
      </c>
      <c r="K427">
        <v>5</v>
      </c>
      <c r="L427" s="2">
        <v>0.5</v>
      </c>
      <c r="M427">
        <v>3</v>
      </c>
      <c r="N427" s="2">
        <v>12.8</v>
      </c>
      <c r="O427" t="s">
        <v>31</v>
      </c>
      <c r="P427">
        <f t="shared" si="7"/>
        <v>22</v>
      </c>
      <c r="Q427">
        <v>33</v>
      </c>
      <c r="R427">
        <v>120</v>
      </c>
      <c r="S427">
        <v>55</v>
      </c>
    </row>
    <row r="428" spans="1:20" ht="15.6" customHeight="1" x14ac:dyDescent="0.2">
      <c r="A428" s="8">
        <v>44464</v>
      </c>
      <c r="B428" s="2" t="s">
        <v>62</v>
      </c>
      <c r="C428" s="2">
        <v>2021</v>
      </c>
      <c r="D428" s="2">
        <v>2</v>
      </c>
      <c r="E428" s="2" t="s">
        <v>45</v>
      </c>
      <c r="F428" s="2" t="s">
        <v>28</v>
      </c>
      <c r="G428">
        <v>96</v>
      </c>
      <c r="H428" s="26">
        <v>105</v>
      </c>
      <c r="I428">
        <v>7.6875</v>
      </c>
      <c r="J428" s="2">
        <v>90</v>
      </c>
      <c r="K428">
        <v>5</v>
      </c>
      <c r="L428" s="2">
        <v>0.5</v>
      </c>
      <c r="M428">
        <v>3</v>
      </c>
      <c r="N428" s="2">
        <v>12.8</v>
      </c>
      <c r="O428" t="s">
        <v>31</v>
      </c>
      <c r="P428">
        <f t="shared" si="7"/>
        <v>39</v>
      </c>
      <c r="Q428">
        <v>23</v>
      </c>
      <c r="R428">
        <v>99</v>
      </c>
      <c r="S428">
        <v>62</v>
      </c>
    </row>
    <row r="429" spans="1:20" ht="15.6" customHeight="1" x14ac:dyDescent="0.2">
      <c r="A429" s="8">
        <v>44464</v>
      </c>
      <c r="B429" s="2" t="s">
        <v>62</v>
      </c>
      <c r="C429" s="2">
        <v>2021</v>
      </c>
      <c r="D429" s="2">
        <v>2</v>
      </c>
      <c r="E429" s="2" t="s">
        <v>45</v>
      </c>
      <c r="F429" s="2" t="s">
        <v>28</v>
      </c>
      <c r="G429">
        <v>96</v>
      </c>
      <c r="H429" s="26">
        <v>106</v>
      </c>
      <c r="I429">
        <v>7.6875</v>
      </c>
      <c r="J429" s="2">
        <v>90</v>
      </c>
      <c r="K429">
        <v>5</v>
      </c>
      <c r="L429" s="2">
        <v>0.5</v>
      </c>
      <c r="M429">
        <v>3</v>
      </c>
      <c r="N429" s="2">
        <v>12.8</v>
      </c>
      <c r="O429" t="s">
        <v>31</v>
      </c>
      <c r="P429">
        <f t="shared" si="7"/>
        <v>4</v>
      </c>
      <c r="Q429">
        <v>0</v>
      </c>
      <c r="R429">
        <v>90</v>
      </c>
      <c r="S429">
        <v>4</v>
      </c>
      <c r="T429" t="s">
        <v>49</v>
      </c>
    </row>
    <row r="430" spans="1:20" ht="15.6" customHeight="1" x14ac:dyDescent="0.2">
      <c r="A430" s="8">
        <v>44464</v>
      </c>
      <c r="B430" s="2" t="s">
        <v>62</v>
      </c>
      <c r="C430" s="2">
        <v>2021</v>
      </c>
      <c r="D430" s="2">
        <v>2</v>
      </c>
      <c r="E430" s="2" t="s">
        <v>45</v>
      </c>
      <c r="F430" s="2" t="s">
        <v>28</v>
      </c>
      <c r="G430">
        <v>95</v>
      </c>
      <c r="H430" s="26">
        <v>107</v>
      </c>
      <c r="I430">
        <v>5.4375</v>
      </c>
      <c r="J430">
        <v>90</v>
      </c>
      <c r="K430">
        <v>15</v>
      </c>
      <c r="L430">
        <v>0.5</v>
      </c>
      <c r="M430">
        <v>3</v>
      </c>
      <c r="N430">
        <v>9.1999999999999993</v>
      </c>
      <c r="O430" t="s">
        <v>31</v>
      </c>
      <c r="P430">
        <f t="shared" si="7"/>
        <v>15</v>
      </c>
      <c r="Q430">
        <v>17</v>
      </c>
      <c r="R430">
        <v>145.5</v>
      </c>
      <c r="S430">
        <v>32</v>
      </c>
    </row>
    <row r="431" spans="1:20" ht="15.6" customHeight="1" x14ac:dyDescent="0.2">
      <c r="A431" s="8">
        <v>44464</v>
      </c>
      <c r="B431" s="2" t="s">
        <v>62</v>
      </c>
      <c r="C431" s="2">
        <v>2021</v>
      </c>
      <c r="D431" s="2">
        <v>2</v>
      </c>
      <c r="E431" s="2" t="s">
        <v>45</v>
      </c>
      <c r="F431" s="2" t="s">
        <v>28</v>
      </c>
      <c r="G431">
        <v>95</v>
      </c>
      <c r="H431" s="26">
        <v>108</v>
      </c>
      <c r="I431">
        <v>5.4375</v>
      </c>
      <c r="J431">
        <v>90</v>
      </c>
      <c r="K431">
        <v>15</v>
      </c>
      <c r="L431">
        <v>0.5</v>
      </c>
      <c r="M431">
        <v>3</v>
      </c>
      <c r="N431">
        <v>9.1999999999999993</v>
      </c>
      <c r="O431" t="s">
        <v>31</v>
      </c>
      <c r="P431">
        <f t="shared" si="7"/>
        <v>2</v>
      </c>
      <c r="Q431">
        <v>0</v>
      </c>
      <c r="R431">
        <v>109</v>
      </c>
      <c r="S431">
        <v>2</v>
      </c>
    </row>
    <row r="432" spans="1:20" ht="15.6" customHeight="1" x14ac:dyDescent="0.2">
      <c r="A432" s="8">
        <v>44464</v>
      </c>
      <c r="B432" s="2" t="s">
        <v>62</v>
      </c>
      <c r="C432" s="2">
        <v>2021</v>
      </c>
      <c r="D432" s="2">
        <v>2</v>
      </c>
      <c r="E432" s="2" t="s">
        <v>45</v>
      </c>
      <c r="F432" s="2" t="s">
        <v>28</v>
      </c>
      <c r="G432">
        <v>95</v>
      </c>
      <c r="H432" s="26">
        <v>109</v>
      </c>
      <c r="I432">
        <v>5.4375</v>
      </c>
      <c r="J432">
        <v>90</v>
      </c>
      <c r="K432">
        <v>15</v>
      </c>
      <c r="L432">
        <v>0.5</v>
      </c>
      <c r="M432">
        <v>3</v>
      </c>
      <c r="N432">
        <v>9.1999999999999993</v>
      </c>
      <c r="O432" t="s">
        <v>31</v>
      </c>
      <c r="P432">
        <f t="shared" si="7"/>
        <v>8</v>
      </c>
      <c r="Q432">
        <v>55</v>
      </c>
      <c r="R432">
        <v>130</v>
      </c>
      <c r="S432">
        <v>63</v>
      </c>
    </row>
    <row r="433" spans="1:20" ht="15.6" customHeight="1" x14ac:dyDescent="0.2">
      <c r="A433" s="8">
        <v>44464</v>
      </c>
      <c r="B433" s="2" t="s">
        <v>62</v>
      </c>
      <c r="C433" s="2">
        <v>2021</v>
      </c>
      <c r="D433" s="2">
        <v>2</v>
      </c>
      <c r="E433" s="2" t="s">
        <v>45</v>
      </c>
      <c r="F433" s="2" t="s">
        <v>28</v>
      </c>
      <c r="G433">
        <v>95</v>
      </c>
      <c r="H433" s="26">
        <v>110</v>
      </c>
      <c r="I433">
        <v>5.4375</v>
      </c>
      <c r="J433">
        <v>90</v>
      </c>
      <c r="K433">
        <v>15</v>
      </c>
      <c r="L433">
        <v>0.5</v>
      </c>
      <c r="M433">
        <v>3</v>
      </c>
      <c r="N433">
        <v>9.1999999999999993</v>
      </c>
      <c r="O433" t="s">
        <v>31</v>
      </c>
      <c r="P433">
        <f t="shared" si="7"/>
        <v>16</v>
      </c>
      <c r="Q433">
        <v>4</v>
      </c>
      <c r="R433">
        <v>140</v>
      </c>
      <c r="S433">
        <v>20</v>
      </c>
    </row>
    <row r="434" spans="1:20" ht="15.6" customHeight="1" x14ac:dyDescent="0.2">
      <c r="A434" s="8">
        <v>44464</v>
      </c>
      <c r="B434" s="2" t="s">
        <v>62</v>
      </c>
      <c r="C434" s="2">
        <v>2021</v>
      </c>
      <c r="D434" s="2">
        <v>2</v>
      </c>
      <c r="E434" s="2" t="s">
        <v>45</v>
      </c>
      <c r="F434" s="2" t="s">
        <v>28</v>
      </c>
      <c r="G434">
        <v>95</v>
      </c>
      <c r="H434" s="26">
        <v>111</v>
      </c>
      <c r="I434">
        <v>5.4375</v>
      </c>
      <c r="J434">
        <v>90</v>
      </c>
      <c r="K434">
        <v>15</v>
      </c>
      <c r="L434">
        <v>0.5</v>
      </c>
      <c r="M434">
        <v>3</v>
      </c>
      <c r="N434">
        <v>9.1999999999999993</v>
      </c>
      <c r="O434" t="s">
        <v>31</v>
      </c>
      <c r="P434">
        <f t="shared" si="7"/>
        <v>0</v>
      </c>
      <c r="Q434">
        <v>23</v>
      </c>
      <c r="R434">
        <v>11</v>
      </c>
      <c r="S434">
        <v>23</v>
      </c>
    </row>
    <row r="435" spans="1:20" ht="15.6" customHeight="1" x14ac:dyDescent="0.2">
      <c r="A435" s="8">
        <v>44464</v>
      </c>
      <c r="B435" s="2" t="s">
        <v>62</v>
      </c>
      <c r="C435" s="2">
        <v>2021</v>
      </c>
      <c r="D435" s="2">
        <v>2</v>
      </c>
      <c r="E435" s="2" t="s">
        <v>45</v>
      </c>
      <c r="F435" s="2" t="s">
        <v>28</v>
      </c>
      <c r="G435">
        <v>95</v>
      </c>
      <c r="H435" s="26">
        <v>112</v>
      </c>
      <c r="I435">
        <v>5.4375</v>
      </c>
      <c r="J435">
        <v>90</v>
      </c>
      <c r="K435">
        <v>15</v>
      </c>
      <c r="L435">
        <v>0.5</v>
      </c>
      <c r="M435">
        <v>3</v>
      </c>
      <c r="N435">
        <v>9.1999999999999993</v>
      </c>
      <c r="O435" t="s">
        <v>31</v>
      </c>
      <c r="P435">
        <f t="shared" si="7"/>
        <v>0</v>
      </c>
      <c r="Q435">
        <v>0</v>
      </c>
      <c r="R435">
        <v>0</v>
      </c>
      <c r="S435">
        <v>0</v>
      </c>
      <c r="T435" t="s">
        <v>48</v>
      </c>
    </row>
    <row r="436" spans="1:20" ht="15.6" customHeight="1" x14ac:dyDescent="0.2">
      <c r="A436" s="8">
        <v>44464</v>
      </c>
      <c r="B436" s="2" t="s">
        <v>62</v>
      </c>
      <c r="C436" s="2">
        <v>2021</v>
      </c>
      <c r="D436" s="2">
        <v>2</v>
      </c>
      <c r="E436" s="2" t="s">
        <v>45</v>
      </c>
      <c r="F436" s="2" t="s">
        <v>28</v>
      </c>
      <c r="G436">
        <v>95</v>
      </c>
      <c r="H436" s="26">
        <v>113</v>
      </c>
      <c r="I436">
        <v>5.4375</v>
      </c>
      <c r="J436">
        <v>90</v>
      </c>
      <c r="K436">
        <v>15</v>
      </c>
      <c r="L436">
        <v>0.5</v>
      </c>
      <c r="M436">
        <v>3</v>
      </c>
      <c r="N436">
        <v>9.1999999999999993</v>
      </c>
      <c r="O436" t="s">
        <v>31</v>
      </c>
      <c r="P436">
        <f t="shared" si="7"/>
        <v>64</v>
      </c>
      <c r="Q436">
        <v>27</v>
      </c>
      <c r="R436">
        <v>140</v>
      </c>
      <c r="S436">
        <v>91</v>
      </c>
    </row>
    <row r="437" spans="1:20" ht="15.6" customHeight="1" x14ac:dyDescent="0.2">
      <c r="A437" s="8">
        <v>44464</v>
      </c>
      <c r="B437" s="2" t="s">
        <v>62</v>
      </c>
      <c r="C437" s="2">
        <v>2021</v>
      </c>
      <c r="D437" s="2">
        <v>2</v>
      </c>
      <c r="E437" s="2" t="s">
        <v>45</v>
      </c>
      <c r="F437" s="2" t="s">
        <v>28</v>
      </c>
      <c r="G437">
        <v>95</v>
      </c>
      <c r="H437" s="26">
        <v>114</v>
      </c>
      <c r="I437">
        <v>5.4375</v>
      </c>
      <c r="J437">
        <v>90</v>
      </c>
      <c r="K437">
        <v>15</v>
      </c>
      <c r="L437">
        <v>0.5</v>
      </c>
      <c r="M437">
        <v>3</v>
      </c>
      <c r="N437">
        <v>9.1999999999999993</v>
      </c>
      <c r="O437" t="s">
        <v>31</v>
      </c>
      <c r="P437">
        <f t="shared" si="7"/>
        <v>41</v>
      </c>
      <c r="Q437">
        <v>7</v>
      </c>
      <c r="R437">
        <v>131</v>
      </c>
      <c r="S437">
        <v>48</v>
      </c>
    </row>
    <row r="438" spans="1:20" ht="15.6" customHeight="1" x14ac:dyDescent="0.2">
      <c r="A438" s="8">
        <v>44464</v>
      </c>
      <c r="B438" s="2" t="s">
        <v>62</v>
      </c>
      <c r="C438" s="2">
        <v>2021</v>
      </c>
      <c r="D438" s="2">
        <v>2</v>
      </c>
      <c r="E438" s="2" t="s">
        <v>45</v>
      </c>
      <c r="F438" s="2" t="s">
        <v>28</v>
      </c>
      <c r="G438">
        <v>95</v>
      </c>
      <c r="H438" s="26">
        <v>115</v>
      </c>
      <c r="I438">
        <v>5.4375</v>
      </c>
      <c r="J438">
        <v>90</v>
      </c>
      <c r="K438">
        <v>15</v>
      </c>
      <c r="L438">
        <v>0.5</v>
      </c>
      <c r="M438">
        <v>3</v>
      </c>
      <c r="N438">
        <v>9.1999999999999993</v>
      </c>
      <c r="O438" t="s">
        <v>31</v>
      </c>
      <c r="P438">
        <f t="shared" si="7"/>
        <v>2</v>
      </c>
      <c r="Q438">
        <v>21</v>
      </c>
      <c r="R438">
        <v>124</v>
      </c>
      <c r="S438">
        <v>23</v>
      </c>
    </row>
    <row r="439" spans="1:20" ht="15.6" customHeight="1" x14ac:dyDescent="0.2">
      <c r="A439" s="8">
        <v>44464</v>
      </c>
      <c r="B439" s="2" t="s">
        <v>62</v>
      </c>
      <c r="C439" s="2">
        <v>2021</v>
      </c>
      <c r="D439" s="2">
        <v>2</v>
      </c>
      <c r="E439" s="2" t="s">
        <v>45</v>
      </c>
      <c r="F439" s="2" t="s">
        <v>28</v>
      </c>
      <c r="G439">
        <v>95</v>
      </c>
      <c r="H439" s="26">
        <v>116</v>
      </c>
      <c r="I439">
        <v>5.4375</v>
      </c>
      <c r="J439">
        <v>90</v>
      </c>
      <c r="K439">
        <v>15</v>
      </c>
      <c r="L439">
        <v>0.5</v>
      </c>
      <c r="M439">
        <v>3</v>
      </c>
      <c r="N439">
        <v>9.1999999999999993</v>
      </c>
      <c r="O439" t="s">
        <v>31</v>
      </c>
      <c r="P439">
        <f t="shared" si="7"/>
        <v>0</v>
      </c>
      <c r="Q439">
        <v>0</v>
      </c>
      <c r="R439">
        <v>0</v>
      </c>
      <c r="S439">
        <v>0</v>
      </c>
      <c r="T439" t="s">
        <v>48</v>
      </c>
    </row>
    <row r="440" spans="1:20" ht="15.6" customHeight="1" x14ac:dyDescent="0.2">
      <c r="A440" s="8">
        <v>44464</v>
      </c>
      <c r="B440" s="2" t="s">
        <v>62</v>
      </c>
      <c r="C440" s="2">
        <v>2021</v>
      </c>
      <c r="D440" s="2">
        <v>2</v>
      </c>
      <c r="E440" s="2" t="s">
        <v>45</v>
      </c>
      <c r="F440" s="2" t="s">
        <v>28</v>
      </c>
      <c r="G440">
        <v>96</v>
      </c>
      <c r="H440" s="26">
        <v>117</v>
      </c>
      <c r="I440">
        <v>7.6875</v>
      </c>
      <c r="J440" s="2">
        <v>90</v>
      </c>
      <c r="K440">
        <v>5</v>
      </c>
      <c r="L440" s="2">
        <v>0.5</v>
      </c>
      <c r="M440">
        <v>3</v>
      </c>
      <c r="N440" s="2">
        <v>12.8</v>
      </c>
      <c r="O440" t="s">
        <v>31</v>
      </c>
      <c r="P440">
        <f t="shared" si="7"/>
        <v>15</v>
      </c>
      <c r="Q440">
        <v>11</v>
      </c>
      <c r="R440">
        <v>117</v>
      </c>
      <c r="S440">
        <v>26</v>
      </c>
    </row>
    <row r="441" spans="1:20" ht="15.6" customHeight="1" x14ac:dyDescent="0.2">
      <c r="A441" s="8">
        <v>44464</v>
      </c>
      <c r="B441" s="2" t="s">
        <v>62</v>
      </c>
      <c r="C441" s="2">
        <v>2021</v>
      </c>
      <c r="D441" s="2">
        <v>2</v>
      </c>
      <c r="E441" s="2" t="s">
        <v>45</v>
      </c>
      <c r="F441" s="2" t="s">
        <v>28</v>
      </c>
      <c r="G441">
        <v>94</v>
      </c>
      <c r="H441" s="26">
        <v>118</v>
      </c>
      <c r="I441">
        <v>3.25</v>
      </c>
      <c r="J441">
        <v>90</v>
      </c>
      <c r="K441">
        <v>0</v>
      </c>
      <c r="L441">
        <v>0.5</v>
      </c>
      <c r="M441">
        <v>3</v>
      </c>
      <c r="N441">
        <v>6.6</v>
      </c>
      <c r="O441" t="s">
        <v>31</v>
      </c>
      <c r="P441">
        <f t="shared" si="7"/>
        <v>30</v>
      </c>
      <c r="Q441">
        <v>28</v>
      </c>
      <c r="R441">
        <v>154</v>
      </c>
      <c r="S441">
        <v>58</v>
      </c>
    </row>
    <row r="442" spans="1:20" ht="15.6" customHeight="1" x14ac:dyDescent="0.2">
      <c r="A442" s="8">
        <v>44464</v>
      </c>
      <c r="B442" s="2" t="s">
        <v>62</v>
      </c>
      <c r="C442" s="2">
        <v>2021</v>
      </c>
      <c r="D442" s="2">
        <v>2</v>
      </c>
      <c r="E442" s="2" t="s">
        <v>45</v>
      </c>
      <c r="F442" s="2" t="s">
        <v>28</v>
      </c>
      <c r="G442">
        <v>94</v>
      </c>
      <c r="H442" s="26">
        <v>119</v>
      </c>
      <c r="I442">
        <v>3.25</v>
      </c>
      <c r="J442">
        <v>90</v>
      </c>
      <c r="K442">
        <v>0</v>
      </c>
      <c r="L442">
        <v>0.5</v>
      </c>
      <c r="M442">
        <v>3</v>
      </c>
      <c r="N442">
        <v>6.6</v>
      </c>
      <c r="O442" t="s">
        <v>31</v>
      </c>
      <c r="P442">
        <f t="shared" si="7"/>
        <v>16</v>
      </c>
      <c r="Q442">
        <v>17</v>
      </c>
      <c r="R442">
        <v>138</v>
      </c>
      <c r="S442">
        <v>33</v>
      </c>
    </row>
    <row r="443" spans="1:20" ht="15.6" customHeight="1" x14ac:dyDescent="0.2">
      <c r="A443" s="8">
        <v>44464</v>
      </c>
      <c r="B443" s="2" t="s">
        <v>62</v>
      </c>
      <c r="C443" s="2">
        <v>2021</v>
      </c>
      <c r="D443" s="2">
        <v>2</v>
      </c>
      <c r="E443" s="2" t="s">
        <v>45</v>
      </c>
      <c r="F443" s="2" t="s">
        <v>28</v>
      </c>
      <c r="G443">
        <v>94</v>
      </c>
      <c r="H443" s="26">
        <v>120</v>
      </c>
      <c r="I443">
        <v>3.25</v>
      </c>
      <c r="J443">
        <v>90</v>
      </c>
      <c r="K443">
        <v>0</v>
      </c>
      <c r="L443">
        <v>0.5</v>
      </c>
      <c r="M443">
        <v>3</v>
      </c>
      <c r="N443">
        <v>6.6</v>
      </c>
      <c r="O443" t="s">
        <v>31</v>
      </c>
      <c r="P443">
        <f t="shared" si="7"/>
        <v>50</v>
      </c>
      <c r="Q443">
        <v>88</v>
      </c>
      <c r="R443">
        <v>108</v>
      </c>
      <c r="S443">
        <v>138</v>
      </c>
    </row>
    <row r="444" spans="1:20" ht="15.6" customHeight="1" x14ac:dyDescent="0.2">
      <c r="A444" s="8">
        <v>44464</v>
      </c>
      <c r="B444" s="2" t="s">
        <v>62</v>
      </c>
      <c r="C444" s="2">
        <v>2021</v>
      </c>
      <c r="D444" s="2">
        <v>2</v>
      </c>
      <c r="E444" s="2" t="s">
        <v>45</v>
      </c>
      <c r="F444" s="2" t="s">
        <v>28</v>
      </c>
      <c r="G444">
        <v>94</v>
      </c>
      <c r="H444" s="26">
        <v>121</v>
      </c>
      <c r="I444">
        <v>3.25</v>
      </c>
      <c r="J444">
        <v>90</v>
      </c>
      <c r="K444">
        <v>0</v>
      </c>
      <c r="L444">
        <v>0.5</v>
      </c>
      <c r="M444">
        <v>3</v>
      </c>
      <c r="N444">
        <v>6.6</v>
      </c>
      <c r="O444" t="s">
        <v>31</v>
      </c>
      <c r="P444">
        <f t="shared" si="7"/>
        <v>34</v>
      </c>
      <c r="Q444">
        <v>14</v>
      </c>
      <c r="R444">
        <v>130</v>
      </c>
      <c r="S444">
        <v>48</v>
      </c>
    </row>
    <row r="445" spans="1:20" ht="15.6" customHeight="1" x14ac:dyDescent="0.2">
      <c r="A445" s="8">
        <v>44464</v>
      </c>
      <c r="B445" s="2" t="s">
        <v>62</v>
      </c>
      <c r="C445" s="2">
        <v>2021</v>
      </c>
      <c r="D445" s="2">
        <v>2</v>
      </c>
      <c r="E445" s="2" t="s">
        <v>45</v>
      </c>
      <c r="F445" s="2" t="s">
        <v>28</v>
      </c>
      <c r="G445">
        <v>94</v>
      </c>
      <c r="H445" s="26">
        <v>122</v>
      </c>
      <c r="I445">
        <v>3.25</v>
      </c>
      <c r="J445">
        <v>90</v>
      </c>
      <c r="K445">
        <v>0</v>
      </c>
      <c r="L445">
        <v>0.5</v>
      </c>
      <c r="M445">
        <v>3</v>
      </c>
      <c r="N445">
        <v>6.6</v>
      </c>
      <c r="O445" t="s">
        <v>31</v>
      </c>
      <c r="P445">
        <f t="shared" si="7"/>
        <v>1</v>
      </c>
      <c r="Q445">
        <v>17</v>
      </c>
      <c r="R445">
        <v>109</v>
      </c>
      <c r="S445">
        <v>18</v>
      </c>
    </row>
    <row r="446" spans="1:20" ht="15.6" customHeight="1" x14ac:dyDescent="0.2">
      <c r="A446" s="8">
        <v>44464</v>
      </c>
      <c r="B446" s="2" t="s">
        <v>62</v>
      </c>
      <c r="C446" s="2">
        <v>2021</v>
      </c>
      <c r="D446" s="2">
        <v>2</v>
      </c>
      <c r="E446" s="2" t="s">
        <v>45</v>
      </c>
      <c r="F446" s="2" t="s">
        <v>28</v>
      </c>
      <c r="G446">
        <v>94</v>
      </c>
      <c r="H446" s="26">
        <v>123</v>
      </c>
      <c r="I446">
        <v>3.25</v>
      </c>
      <c r="J446">
        <v>90</v>
      </c>
      <c r="K446">
        <v>0</v>
      </c>
      <c r="L446">
        <v>0.5</v>
      </c>
      <c r="M446">
        <v>3</v>
      </c>
      <c r="N446">
        <v>6.6</v>
      </c>
      <c r="O446" t="s">
        <v>31</v>
      </c>
      <c r="P446">
        <f t="shared" si="7"/>
        <v>46</v>
      </c>
      <c r="Q446">
        <v>10</v>
      </c>
      <c r="R446">
        <v>125</v>
      </c>
      <c r="S446">
        <v>56</v>
      </c>
    </row>
    <row r="447" spans="1:20" ht="15.6" customHeight="1" x14ac:dyDescent="0.2">
      <c r="A447" s="8">
        <v>44464</v>
      </c>
      <c r="B447" s="2" t="s">
        <v>62</v>
      </c>
      <c r="C447" s="2">
        <v>2021</v>
      </c>
      <c r="D447" s="2">
        <v>2</v>
      </c>
      <c r="E447" s="2" t="s">
        <v>45</v>
      </c>
      <c r="F447" s="2" t="s">
        <v>28</v>
      </c>
      <c r="G447">
        <v>94</v>
      </c>
      <c r="H447" s="26">
        <v>124</v>
      </c>
      <c r="I447">
        <v>3.25</v>
      </c>
      <c r="J447">
        <v>90</v>
      </c>
      <c r="K447">
        <v>0</v>
      </c>
      <c r="L447">
        <v>0.5</v>
      </c>
      <c r="M447">
        <v>3</v>
      </c>
      <c r="N447">
        <v>6.6</v>
      </c>
      <c r="O447" t="s">
        <v>31</v>
      </c>
      <c r="P447">
        <f t="shared" si="7"/>
        <v>0</v>
      </c>
      <c r="Q447">
        <v>0</v>
      </c>
      <c r="R447">
        <v>0</v>
      </c>
      <c r="S447">
        <v>0</v>
      </c>
      <c r="T447" t="s">
        <v>48</v>
      </c>
    </row>
    <row r="448" spans="1:20" ht="15.6" customHeight="1" x14ac:dyDescent="0.2">
      <c r="A448" s="8">
        <v>44464</v>
      </c>
      <c r="B448" s="2" t="s">
        <v>62</v>
      </c>
      <c r="C448" s="2">
        <v>2021</v>
      </c>
      <c r="D448" s="2">
        <v>2</v>
      </c>
      <c r="E448" s="2" t="s">
        <v>45</v>
      </c>
      <c r="F448" s="2" t="s">
        <v>28</v>
      </c>
      <c r="G448">
        <v>94</v>
      </c>
      <c r="H448" s="26">
        <v>125</v>
      </c>
      <c r="I448">
        <v>3.25</v>
      </c>
      <c r="J448">
        <v>90</v>
      </c>
      <c r="K448">
        <v>0</v>
      </c>
      <c r="L448">
        <v>0.5</v>
      </c>
      <c r="M448">
        <v>3</v>
      </c>
      <c r="N448">
        <v>6.6</v>
      </c>
      <c r="O448" t="s">
        <v>31</v>
      </c>
      <c r="P448">
        <f t="shared" si="7"/>
        <v>0</v>
      </c>
      <c r="Q448">
        <v>0</v>
      </c>
      <c r="R448">
        <v>0</v>
      </c>
      <c r="S448">
        <v>0</v>
      </c>
      <c r="T448" t="s">
        <v>48</v>
      </c>
    </row>
    <row r="449" spans="1:20" ht="15.6" customHeight="1" x14ac:dyDescent="0.2">
      <c r="A449" s="8">
        <v>44464</v>
      </c>
      <c r="B449" s="2" t="s">
        <v>62</v>
      </c>
      <c r="C449" s="2">
        <v>2021</v>
      </c>
      <c r="D449" s="2">
        <v>2</v>
      </c>
      <c r="E449" s="2" t="s">
        <v>45</v>
      </c>
      <c r="F449" s="2" t="s">
        <v>28</v>
      </c>
      <c r="G449">
        <v>94</v>
      </c>
      <c r="H449" s="26">
        <v>126</v>
      </c>
      <c r="I449">
        <v>3.25</v>
      </c>
      <c r="J449">
        <v>90</v>
      </c>
      <c r="K449">
        <v>0</v>
      </c>
      <c r="L449">
        <v>0.5</v>
      </c>
      <c r="M449">
        <v>3</v>
      </c>
      <c r="N449">
        <v>6.6</v>
      </c>
      <c r="O449" t="s">
        <v>31</v>
      </c>
      <c r="P449">
        <f t="shared" si="7"/>
        <v>23</v>
      </c>
      <c r="Q449">
        <v>25</v>
      </c>
      <c r="R449">
        <v>131</v>
      </c>
      <c r="S449">
        <v>48</v>
      </c>
    </row>
    <row r="450" spans="1:20" ht="15.6" customHeight="1" x14ac:dyDescent="0.2">
      <c r="A450" s="8">
        <v>44464</v>
      </c>
      <c r="B450" s="2" t="s">
        <v>62</v>
      </c>
      <c r="C450" s="2">
        <v>2021</v>
      </c>
      <c r="D450" s="2">
        <v>2</v>
      </c>
      <c r="E450" s="2" t="s">
        <v>45</v>
      </c>
      <c r="F450" s="2" t="s">
        <v>28</v>
      </c>
      <c r="G450">
        <v>94</v>
      </c>
      <c r="H450" s="26">
        <v>127</v>
      </c>
      <c r="I450">
        <v>3.25</v>
      </c>
      <c r="J450">
        <v>90</v>
      </c>
      <c r="K450">
        <v>0</v>
      </c>
      <c r="L450">
        <v>0.5</v>
      </c>
      <c r="M450">
        <v>3</v>
      </c>
      <c r="N450">
        <v>6.6</v>
      </c>
      <c r="O450" t="s">
        <v>31</v>
      </c>
      <c r="P450">
        <f t="shared" si="7"/>
        <v>25</v>
      </c>
      <c r="Q450">
        <v>47</v>
      </c>
      <c r="R450">
        <v>143</v>
      </c>
      <c r="S450">
        <v>72</v>
      </c>
    </row>
    <row r="451" spans="1:20" ht="15.6" customHeight="1" x14ac:dyDescent="0.2">
      <c r="A451" s="8">
        <v>44464</v>
      </c>
      <c r="B451" s="2" t="s">
        <v>62</v>
      </c>
      <c r="C451" s="2">
        <v>2021</v>
      </c>
      <c r="D451" s="2">
        <v>2</v>
      </c>
      <c r="E451" s="2" t="s">
        <v>45</v>
      </c>
      <c r="F451" s="2" t="s">
        <v>25</v>
      </c>
      <c r="G451">
        <v>218</v>
      </c>
      <c r="H451" s="26">
        <v>128</v>
      </c>
      <c r="I451">
        <v>24.4375</v>
      </c>
      <c r="J451">
        <v>60</v>
      </c>
      <c r="K451">
        <v>0</v>
      </c>
      <c r="L451">
        <v>3</v>
      </c>
      <c r="M451">
        <v>10</v>
      </c>
      <c r="N451">
        <v>17</v>
      </c>
      <c r="O451" t="s">
        <v>33</v>
      </c>
      <c r="P451">
        <f t="shared" si="7"/>
        <v>9</v>
      </c>
      <c r="Q451">
        <v>22</v>
      </c>
      <c r="R451">
        <v>105</v>
      </c>
      <c r="S451">
        <v>31</v>
      </c>
    </row>
    <row r="452" spans="1:20" ht="15.6" customHeight="1" x14ac:dyDescent="0.2">
      <c r="A452" s="8">
        <v>44464</v>
      </c>
      <c r="B452" s="2" t="s">
        <v>62</v>
      </c>
      <c r="C452" s="2">
        <v>2021</v>
      </c>
      <c r="D452" s="2">
        <v>2</v>
      </c>
      <c r="E452" s="2" t="s">
        <v>45</v>
      </c>
      <c r="F452" s="2" t="s">
        <v>25</v>
      </c>
      <c r="G452">
        <v>218</v>
      </c>
      <c r="H452" s="26">
        <v>129</v>
      </c>
      <c r="I452">
        <v>24.4375</v>
      </c>
      <c r="J452">
        <v>60</v>
      </c>
      <c r="K452">
        <v>0</v>
      </c>
      <c r="L452">
        <v>3</v>
      </c>
      <c r="M452">
        <v>10</v>
      </c>
      <c r="N452">
        <v>17</v>
      </c>
      <c r="O452" t="s">
        <v>33</v>
      </c>
      <c r="P452">
        <f t="shared" si="7"/>
        <v>6</v>
      </c>
      <c r="Q452">
        <v>0</v>
      </c>
      <c r="R452">
        <v>61</v>
      </c>
      <c r="S452">
        <v>6</v>
      </c>
    </row>
    <row r="453" spans="1:20" ht="15.6" customHeight="1" x14ac:dyDescent="0.2">
      <c r="A453" s="8">
        <v>44464</v>
      </c>
      <c r="B453" s="2" t="s">
        <v>62</v>
      </c>
      <c r="C453" s="2">
        <v>2021</v>
      </c>
      <c r="D453" s="2">
        <v>2</v>
      </c>
      <c r="E453" s="2" t="s">
        <v>45</v>
      </c>
      <c r="F453" s="2" t="s">
        <v>25</v>
      </c>
      <c r="G453">
        <v>218</v>
      </c>
      <c r="H453" s="26">
        <v>130</v>
      </c>
      <c r="I453">
        <v>24.4375</v>
      </c>
      <c r="J453">
        <v>60</v>
      </c>
      <c r="K453">
        <v>0</v>
      </c>
      <c r="L453">
        <v>3</v>
      </c>
      <c r="M453">
        <v>10</v>
      </c>
      <c r="N453">
        <v>17</v>
      </c>
      <c r="O453" t="s">
        <v>33</v>
      </c>
      <c r="P453">
        <f t="shared" ref="P453:P484" si="8">S453-Q453</f>
        <v>5</v>
      </c>
      <c r="Q453">
        <v>0</v>
      </c>
      <c r="R453">
        <v>64</v>
      </c>
      <c r="S453">
        <v>5</v>
      </c>
    </row>
    <row r="454" spans="1:20" ht="15.6" customHeight="1" x14ac:dyDescent="0.2">
      <c r="A454" s="8">
        <v>44464</v>
      </c>
      <c r="B454" s="2" t="s">
        <v>62</v>
      </c>
      <c r="C454" s="2">
        <v>2021</v>
      </c>
      <c r="D454" s="2">
        <v>2</v>
      </c>
      <c r="E454" s="2" t="s">
        <v>45</v>
      </c>
      <c r="F454" s="2" t="s">
        <v>25</v>
      </c>
      <c r="G454">
        <v>218</v>
      </c>
      <c r="H454" s="26">
        <v>131</v>
      </c>
      <c r="I454">
        <v>24.4375</v>
      </c>
      <c r="J454">
        <v>60</v>
      </c>
      <c r="K454">
        <v>0</v>
      </c>
      <c r="L454">
        <v>3</v>
      </c>
      <c r="M454">
        <v>10</v>
      </c>
      <c r="N454">
        <v>17</v>
      </c>
      <c r="O454" t="s">
        <v>33</v>
      </c>
      <c r="P454">
        <f t="shared" si="8"/>
        <v>9</v>
      </c>
      <c r="Q454">
        <v>0</v>
      </c>
      <c r="R454">
        <v>60</v>
      </c>
      <c r="S454">
        <v>9</v>
      </c>
    </row>
    <row r="455" spans="1:20" ht="15.6" customHeight="1" x14ac:dyDescent="0.2">
      <c r="A455" s="8">
        <v>44464</v>
      </c>
      <c r="B455" s="2" t="s">
        <v>62</v>
      </c>
      <c r="C455" s="2">
        <v>2021</v>
      </c>
      <c r="D455" s="2">
        <v>2</v>
      </c>
      <c r="E455" s="2" t="s">
        <v>45</v>
      </c>
      <c r="F455" s="2" t="s">
        <v>25</v>
      </c>
      <c r="G455">
        <v>218</v>
      </c>
      <c r="H455" s="26">
        <v>132</v>
      </c>
      <c r="I455">
        <v>24.4375</v>
      </c>
      <c r="J455">
        <v>60</v>
      </c>
      <c r="K455">
        <v>0</v>
      </c>
      <c r="L455">
        <v>3</v>
      </c>
      <c r="M455">
        <v>10</v>
      </c>
      <c r="N455">
        <v>17</v>
      </c>
      <c r="O455" t="s">
        <v>33</v>
      </c>
      <c r="P455">
        <f t="shared" si="8"/>
        <v>5</v>
      </c>
      <c r="Q455">
        <v>0</v>
      </c>
      <c r="R455">
        <v>55</v>
      </c>
      <c r="S455">
        <v>5</v>
      </c>
    </row>
    <row r="456" spans="1:20" ht="15.6" customHeight="1" x14ac:dyDescent="0.2">
      <c r="A456" s="8">
        <v>44464</v>
      </c>
      <c r="B456" s="2" t="s">
        <v>62</v>
      </c>
      <c r="C456" s="2">
        <v>2021</v>
      </c>
      <c r="D456" s="2">
        <v>2</v>
      </c>
      <c r="E456" s="2" t="s">
        <v>45</v>
      </c>
      <c r="F456" s="2" t="s">
        <v>25</v>
      </c>
      <c r="G456">
        <v>218</v>
      </c>
      <c r="H456" s="26">
        <v>133</v>
      </c>
      <c r="I456">
        <v>24.4375</v>
      </c>
      <c r="J456">
        <v>60</v>
      </c>
      <c r="K456">
        <v>0</v>
      </c>
      <c r="L456">
        <v>3</v>
      </c>
      <c r="M456">
        <v>10</v>
      </c>
      <c r="N456">
        <v>17</v>
      </c>
      <c r="O456" t="s">
        <v>33</v>
      </c>
      <c r="P456">
        <f t="shared" si="8"/>
        <v>6</v>
      </c>
      <c r="Q456">
        <v>0</v>
      </c>
      <c r="R456">
        <v>52</v>
      </c>
      <c r="S456">
        <v>6</v>
      </c>
    </row>
    <row r="457" spans="1:20" ht="15.6" customHeight="1" x14ac:dyDescent="0.2">
      <c r="A457" s="8">
        <v>44464</v>
      </c>
      <c r="B457" s="2" t="s">
        <v>62</v>
      </c>
      <c r="C457" s="2">
        <v>2021</v>
      </c>
      <c r="D457" s="2">
        <v>2</v>
      </c>
      <c r="E457" s="2" t="s">
        <v>45</v>
      </c>
      <c r="F457" s="2" t="s">
        <v>25</v>
      </c>
      <c r="G457">
        <v>218</v>
      </c>
      <c r="H457" s="26">
        <v>134</v>
      </c>
      <c r="I457">
        <v>24.4375</v>
      </c>
      <c r="J457">
        <v>60</v>
      </c>
      <c r="K457">
        <v>0</v>
      </c>
      <c r="L457">
        <v>3</v>
      </c>
      <c r="M457">
        <v>10</v>
      </c>
      <c r="N457">
        <v>17</v>
      </c>
      <c r="O457" t="s">
        <v>33</v>
      </c>
      <c r="P457">
        <f t="shared" si="8"/>
        <v>2</v>
      </c>
      <c r="Q457">
        <v>12</v>
      </c>
      <c r="R457">
        <v>94</v>
      </c>
      <c r="S457">
        <v>14</v>
      </c>
    </row>
    <row r="458" spans="1:20" ht="15.6" customHeight="1" x14ac:dyDescent="0.2">
      <c r="A458" s="8">
        <v>44464</v>
      </c>
      <c r="B458" s="2" t="s">
        <v>62</v>
      </c>
      <c r="C458" s="2">
        <v>2021</v>
      </c>
      <c r="D458" s="2">
        <v>2</v>
      </c>
      <c r="E458" s="2" t="s">
        <v>45</v>
      </c>
      <c r="F458" s="2" t="s">
        <v>25</v>
      </c>
      <c r="G458">
        <v>218</v>
      </c>
      <c r="H458" s="26">
        <v>135</v>
      </c>
      <c r="I458">
        <v>24.4375</v>
      </c>
      <c r="J458">
        <v>60</v>
      </c>
      <c r="K458">
        <v>0</v>
      </c>
      <c r="L458">
        <v>3</v>
      </c>
      <c r="M458">
        <v>10</v>
      </c>
      <c r="N458">
        <v>17</v>
      </c>
      <c r="O458" t="s">
        <v>33</v>
      </c>
      <c r="P458">
        <f t="shared" si="8"/>
        <v>5</v>
      </c>
      <c r="Q458">
        <v>0</v>
      </c>
      <c r="R458">
        <v>60</v>
      </c>
      <c r="S458">
        <v>5</v>
      </c>
    </row>
    <row r="459" spans="1:20" ht="15.6" customHeight="1" x14ac:dyDescent="0.2">
      <c r="A459" s="8">
        <v>44464</v>
      </c>
      <c r="B459" s="2" t="s">
        <v>62</v>
      </c>
      <c r="C459" s="2">
        <v>2021</v>
      </c>
      <c r="D459" s="2">
        <v>2</v>
      </c>
      <c r="E459" s="2" t="s">
        <v>45</v>
      </c>
      <c r="F459" s="2" t="s">
        <v>25</v>
      </c>
      <c r="G459">
        <v>218</v>
      </c>
      <c r="H459" s="26">
        <v>136</v>
      </c>
      <c r="I459">
        <v>24.4375</v>
      </c>
      <c r="J459">
        <v>60</v>
      </c>
      <c r="K459">
        <v>0</v>
      </c>
      <c r="L459">
        <v>3</v>
      </c>
      <c r="M459">
        <v>10</v>
      </c>
      <c r="N459">
        <v>17</v>
      </c>
      <c r="O459" t="s">
        <v>33</v>
      </c>
      <c r="P459">
        <f t="shared" si="8"/>
        <v>0</v>
      </c>
      <c r="Q459">
        <v>0</v>
      </c>
      <c r="R459">
        <v>0</v>
      </c>
      <c r="S459">
        <v>0</v>
      </c>
      <c r="T459" t="s">
        <v>48</v>
      </c>
    </row>
    <row r="460" spans="1:20" ht="15.6" customHeight="1" x14ac:dyDescent="0.2">
      <c r="A460" s="8">
        <v>44464</v>
      </c>
      <c r="B460" s="2" t="s">
        <v>62</v>
      </c>
      <c r="C460" s="2">
        <v>2021</v>
      </c>
      <c r="D460" s="2">
        <v>2</v>
      </c>
      <c r="E460" s="2" t="s">
        <v>45</v>
      </c>
      <c r="F460" s="2" t="s">
        <v>25</v>
      </c>
      <c r="G460">
        <v>218</v>
      </c>
      <c r="H460" s="26">
        <v>137</v>
      </c>
      <c r="I460">
        <v>24.4375</v>
      </c>
      <c r="J460">
        <v>60</v>
      </c>
      <c r="K460">
        <v>0</v>
      </c>
      <c r="L460">
        <v>3</v>
      </c>
      <c r="M460">
        <v>10</v>
      </c>
      <c r="N460">
        <v>17</v>
      </c>
      <c r="O460" t="s">
        <v>33</v>
      </c>
      <c r="P460">
        <f t="shared" si="8"/>
        <v>1</v>
      </c>
      <c r="Q460">
        <v>0</v>
      </c>
      <c r="R460">
        <v>41</v>
      </c>
      <c r="S460">
        <v>1</v>
      </c>
    </row>
    <row r="461" spans="1:20" ht="15.6" customHeight="1" x14ac:dyDescent="0.2">
      <c r="A461" s="8">
        <v>44464</v>
      </c>
      <c r="B461" s="2" t="s">
        <v>62</v>
      </c>
      <c r="C461" s="2">
        <v>2021</v>
      </c>
      <c r="D461" s="2">
        <v>2</v>
      </c>
      <c r="E461" s="2" t="s">
        <v>45</v>
      </c>
      <c r="F461" s="2" t="s">
        <v>25</v>
      </c>
      <c r="G461">
        <v>219</v>
      </c>
      <c r="H461" s="26">
        <v>138</v>
      </c>
      <c r="I461">
        <v>16.5</v>
      </c>
      <c r="J461">
        <v>75</v>
      </c>
      <c r="K461">
        <v>10</v>
      </c>
      <c r="L461">
        <v>4</v>
      </c>
      <c r="M461">
        <v>8</v>
      </c>
      <c r="N461">
        <v>16.399999999999999</v>
      </c>
      <c r="O461" t="s">
        <v>33</v>
      </c>
      <c r="P461">
        <f t="shared" si="8"/>
        <v>5</v>
      </c>
      <c r="Q461">
        <v>0</v>
      </c>
      <c r="R461">
        <v>65</v>
      </c>
      <c r="S461">
        <v>5</v>
      </c>
    </row>
    <row r="462" spans="1:20" ht="15.6" customHeight="1" x14ac:dyDescent="0.2">
      <c r="A462" s="8">
        <v>44464</v>
      </c>
      <c r="B462" s="2" t="s">
        <v>62</v>
      </c>
      <c r="C462" s="2">
        <v>2021</v>
      </c>
      <c r="D462" s="2">
        <v>2</v>
      </c>
      <c r="E462" s="2" t="s">
        <v>45</v>
      </c>
      <c r="F462" s="2" t="s">
        <v>25</v>
      </c>
      <c r="G462">
        <v>219</v>
      </c>
      <c r="H462" s="26">
        <v>139</v>
      </c>
      <c r="I462">
        <v>16.5</v>
      </c>
      <c r="J462">
        <v>75</v>
      </c>
      <c r="K462">
        <v>10</v>
      </c>
      <c r="L462">
        <v>4</v>
      </c>
      <c r="M462">
        <v>8</v>
      </c>
      <c r="N462">
        <v>16.399999999999999</v>
      </c>
      <c r="O462" t="s">
        <v>33</v>
      </c>
      <c r="P462">
        <f t="shared" si="8"/>
        <v>0</v>
      </c>
      <c r="Q462">
        <v>0</v>
      </c>
      <c r="R462">
        <v>0</v>
      </c>
      <c r="S462">
        <v>0</v>
      </c>
      <c r="T462" t="s">
        <v>48</v>
      </c>
    </row>
    <row r="463" spans="1:20" ht="15.6" customHeight="1" x14ac:dyDescent="0.2">
      <c r="A463" s="8">
        <v>44464</v>
      </c>
      <c r="B463" s="2" t="s">
        <v>62</v>
      </c>
      <c r="C463" s="2">
        <v>2021</v>
      </c>
      <c r="D463" s="2">
        <v>2</v>
      </c>
      <c r="E463" s="2" t="s">
        <v>45</v>
      </c>
      <c r="F463" s="2" t="s">
        <v>25</v>
      </c>
      <c r="G463">
        <v>219</v>
      </c>
      <c r="H463" s="26">
        <v>140</v>
      </c>
      <c r="I463">
        <v>16.5</v>
      </c>
      <c r="J463">
        <v>75</v>
      </c>
      <c r="K463">
        <v>10</v>
      </c>
      <c r="L463">
        <v>4</v>
      </c>
      <c r="M463">
        <v>8</v>
      </c>
      <c r="N463">
        <v>16.399999999999999</v>
      </c>
      <c r="O463" t="s">
        <v>33</v>
      </c>
      <c r="P463">
        <f t="shared" si="8"/>
        <v>0</v>
      </c>
      <c r="Q463">
        <v>0</v>
      </c>
      <c r="R463">
        <v>0</v>
      </c>
      <c r="S463">
        <v>0</v>
      </c>
      <c r="T463" t="s">
        <v>48</v>
      </c>
    </row>
    <row r="464" spans="1:20" ht="15.6" customHeight="1" x14ac:dyDescent="0.2">
      <c r="A464" s="8">
        <v>44464</v>
      </c>
      <c r="B464" s="2" t="s">
        <v>62</v>
      </c>
      <c r="C464" s="2">
        <v>2021</v>
      </c>
      <c r="D464" s="2">
        <v>2</v>
      </c>
      <c r="E464" s="2" t="s">
        <v>45</v>
      </c>
      <c r="F464" s="2" t="s">
        <v>25</v>
      </c>
      <c r="G464">
        <v>219</v>
      </c>
      <c r="H464" s="26">
        <v>141</v>
      </c>
      <c r="I464">
        <v>16.5</v>
      </c>
      <c r="J464">
        <v>75</v>
      </c>
      <c r="K464">
        <v>10</v>
      </c>
      <c r="L464">
        <v>4</v>
      </c>
      <c r="M464">
        <v>8</v>
      </c>
      <c r="N464">
        <v>16.399999999999999</v>
      </c>
      <c r="O464" t="s">
        <v>33</v>
      </c>
      <c r="P464">
        <f t="shared" si="8"/>
        <v>0</v>
      </c>
      <c r="Q464">
        <v>0</v>
      </c>
      <c r="R464">
        <v>0</v>
      </c>
      <c r="S464">
        <v>0</v>
      </c>
      <c r="T464" t="s">
        <v>48</v>
      </c>
    </row>
    <row r="465" spans="1:20" ht="15.6" customHeight="1" x14ac:dyDescent="0.2">
      <c r="A465" s="8">
        <v>44464</v>
      </c>
      <c r="B465" s="2" t="s">
        <v>62</v>
      </c>
      <c r="C465" s="2">
        <v>2021</v>
      </c>
      <c r="D465" s="2">
        <v>2</v>
      </c>
      <c r="E465" s="2" t="s">
        <v>45</v>
      </c>
      <c r="F465" s="2" t="s">
        <v>25</v>
      </c>
      <c r="G465">
        <v>219</v>
      </c>
      <c r="H465" s="26">
        <v>142</v>
      </c>
      <c r="I465">
        <v>16.5</v>
      </c>
      <c r="J465">
        <v>75</v>
      </c>
      <c r="K465">
        <v>10</v>
      </c>
      <c r="L465">
        <v>4</v>
      </c>
      <c r="M465">
        <v>8</v>
      </c>
      <c r="N465">
        <v>16.399999999999999</v>
      </c>
      <c r="O465" t="s">
        <v>33</v>
      </c>
      <c r="P465">
        <f t="shared" si="8"/>
        <v>2</v>
      </c>
      <c r="Q465">
        <v>0</v>
      </c>
      <c r="R465">
        <v>71</v>
      </c>
      <c r="S465">
        <v>2</v>
      </c>
    </row>
    <row r="466" spans="1:20" ht="15.6" customHeight="1" x14ac:dyDescent="0.2">
      <c r="A466" s="8">
        <v>44464</v>
      </c>
      <c r="B466" s="2" t="s">
        <v>62</v>
      </c>
      <c r="C466" s="2">
        <v>2021</v>
      </c>
      <c r="D466" s="2">
        <v>2</v>
      </c>
      <c r="E466" s="2" t="s">
        <v>45</v>
      </c>
      <c r="F466" s="2" t="s">
        <v>25</v>
      </c>
      <c r="G466">
        <v>219</v>
      </c>
      <c r="H466" s="26">
        <v>143</v>
      </c>
      <c r="I466">
        <v>16.5</v>
      </c>
      <c r="J466">
        <v>75</v>
      </c>
      <c r="K466">
        <v>10</v>
      </c>
      <c r="L466">
        <v>4</v>
      </c>
      <c r="M466">
        <v>8</v>
      </c>
      <c r="N466">
        <v>16.399999999999999</v>
      </c>
      <c r="O466" t="s">
        <v>33</v>
      </c>
      <c r="P466">
        <f t="shared" si="8"/>
        <v>9</v>
      </c>
      <c r="Q466">
        <v>0</v>
      </c>
      <c r="R466">
        <v>70</v>
      </c>
      <c r="S466">
        <v>9</v>
      </c>
    </row>
    <row r="467" spans="1:20" ht="15.6" customHeight="1" x14ac:dyDescent="0.2">
      <c r="A467" s="8">
        <v>44464</v>
      </c>
      <c r="B467" s="2" t="s">
        <v>62</v>
      </c>
      <c r="C467" s="2">
        <v>2021</v>
      </c>
      <c r="D467" s="2">
        <v>2</v>
      </c>
      <c r="E467" s="2" t="s">
        <v>45</v>
      </c>
      <c r="F467" s="2" t="s">
        <v>25</v>
      </c>
      <c r="G467">
        <v>219</v>
      </c>
      <c r="H467" s="26">
        <v>144</v>
      </c>
      <c r="I467">
        <v>16.5</v>
      </c>
      <c r="J467">
        <v>75</v>
      </c>
      <c r="K467">
        <v>10</v>
      </c>
      <c r="L467">
        <v>4</v>
      </c>
      <c r="M467">
        <v>8</v>
      </c>
      <c r="N467">
        <v>16.399999999999999</v>
      </c>
      <c r="O467" t="s">
        <v>33</v>
      </c>
      <c r="P467">
        <f t="shared" si="8"/>
        <v>0</v>
      </c>
      <c r="Q467">
        <v>0</v>
      </c>
      <c r="R467">
        <v>0</v>
      </c>
      <c r="S467">
        <v>0</v>
      </c>
      <c r="T467" t="s">
        <v>48</v>
      </c>
    </row>
    <row r="468" spans="1:20" ht="15.6" customHeight="1" x14ac:dyDescent="0.2">
      <c r="A468" s="8">
        <v>44464</v>
      </c>
      <c r="B468" s="2" t="s">
        <v>62</v>
      </c>
      <c r="C468" s="2">
        <v>2021</v>
      </c>
      <c r="D468" s="2">
        <v>2</v>
      </c>
      <c r="E468" s="2" t="s">
        <v>45</v>
      </c>
      <c r="F468" s="2" t="s">
        <v>25</v>
      </c>
      <c r="G468">
        <v>219</v>
      </c>
      <c r="H468" s="26">
        <v>145</v>
      </c>
      <c r="I468">
        <v>16.5</v>
      </c>
      <c r="J468">
        <v>75</v>
      </c>
      <c r="K468">
        <v>10</v>
      </c>
      <c r="L468">
        <v>4</v>
      </c>
      <c r="M468">
        <v>8</v>
      </c>
      <c r="N468">
        <v>16.399999999999999</v>
      </c>
      <c r="O468" t="s">
        <v>33</v>
      </c>
      <c r="P468">
        <f t="shared" si="8"/>
        <v>14</v>
      </c>
      <c r="Q468">
        <v>2</v>
      </c>
      <c r="R468">
        <v>90</v>
      </c>
      <c r="S468">
        <v>16</v>
      </c>
    </row>
    <row r="469" spans="1:20" ht="15.6" customHeight="1" x14ac:dyDescent="0.2">
      <c r="A469" s="8">
        <v>44464</v>
      </c>
      <c r="B469" s="2" t="s">
        <v>62</v>
      </c>
      <c r="C469" s="2">
        <v>2021</v>
      </c>
      <c r="D469" s="2">
        <v>2</v>
      </c>
      <c r="E469" s="2" t="s">
        <v>45</v>
      </c>
      <c r="F469" s="2" t="s">
        <v>25</v>
      </c>
      <c r="G469">
        <v>219</v>
      </c>
      <c r="H469" s="26">
        <v>146</v>
      </c>
      <c r="I469">
        <v>16.5</v>
      </c>
      <c r="J469">
        <v>75</v>
      </c>
      <c r="K469">
        <v>10</v>
      </c>
      <c r="L469">
        <v>4</v>
      </c>
      <c r="M469">
        <v>8</v>
      </c>
      <c r="N469">
        <v>16.399999999999999</v>
      </c>
      <c r="O469" t="s">
        <v>33</v>
      </c>
      <c r="P469">
        <f t="shared" si="8"/>
        <v>9</v>
      </c>
      <c r="Q469">
        <v>0</v>
      </c>
      <c r="R469">
        <v>93</v>
      </c>
      <c r="S469">
        <v>9</v>
      </c>
    </row>
    <row r="470" spans="1:20" ht="15.6" customHeight="1" x14ac:dyDescent="0.2">
      <c r="A470" s="8">
        <v>44464</v>
      </c>
      <c r="B470" s="2" t="s">
        <v>62</v>
      </c>
      <c r="C470" s="2">
        <v>2021</v>
      </c>
      <c r="D470" s="2">
        <v>2</v>
      </c>
      <c r="E470" s="2" t="s">
        <v>45</v>
      </c>
      <c r="F470" s="2" t="s">
        <v>25</v>
      </c>
      <c r="G470">
        <v>219</v>
      </c>
      <c r="H470" s="26">
        <v>147</v>
      </c>
      <c r="I470">
        <v>16.5</v>
      </c>
      <c r="J470">
        <v>75</v>
      </c>
      <c r="K470">
        <v>10</v>
      </c>
      <c r="L470">
        <v>4</v>
      </c>
      <c r="M470">
        <v>8</v>
      </c>
      <c r="N470">
        <v>16.399999999999999</v>
      </c>
      <c r="O470" t="s">
        <v>33</v>
      </c>
      <c r="P470">
        <f t="shared" si="8"/>
        <v>2</v>
      </c>
      <c r="Q470">
        <v>0</v>
      </c>
      <c r="R470">
        <v>50</v>
      </c>
      <c r="S470">
        <v>2</v>
      </c>
    </row>
    <row r="471" spans="1:20" ht="15.6" customHeight="1" x14ac:dyDescent="0.2">
      <c r="A471" s="8">
        <v>44464</v>
      </c>
      <c r="B471" s="2" t="s">
        <v>62</v>
      </c>
      <c r="C471" s="2">
        <v>2021</v>
      </c>
      <c r="D471" s="2">
        <v>2</v>
      </c>
      <c r="E471" s="2" t="s">
        <v>45</v>
      </c>
      <c r="F471" s="2" t="s">
        <v>25</v>
      </c>
      <c r="G471">
        <v>220</v>
      </c>
      <c r="H471" s="26">
        <v>148</v>
      </c>
      <c r="I471">
        <v>15.5</v>
      </c>
      <c r="J471">
        <v>50</v>
      </c>
      <c r="K471">
        <v>15</v>
      </c>
      <c r="L471">
        <v>0</v>
      </c>
      <c r="M471">
        <v>3</v>
      </c>
      <c r="N471">
        <v>17.2</v>
      </c>
      <c r="O471" t="s">
        <v>33</v>
      </c>
      <c r="P471">
        <f t="shared" si="8"/>
        <v>0</v>
      </c>
      <c r="Q471">
        <v>0</v>
      </c>
      <c r="R471">
        <v>0</v>
      </c>
      <c r="S471">
        <v>0</v>
      </c>
      <c r="T471" t="s">
        <v>48</v>
      </c>
    </row>
    <row r="472" spans="1:20" ht="15.6" customHeight="1" x14ac:dyDescent="0.2">
      <c r="A472" s="8">
        <v>44464</v>
      </c>
      <c r="B472" s="2" t="s">
        <v>62</v>
      </c>
      <c r="C472" s="2">
        <v>2021</v>
      </c>
      <c r="D472" s="2">
        <v>2</v>
      </c>
      <c r="E472" s="2" t="s">
        <v>45</v>
      </c>
      <c r="F472" s="2" t="s">
        <v>25</v>
      </c>
      <c r="G472">
        <v>220</v>
      </c>
      <c r="H472" s="26">
        <v>149</v>
      </c>
      <c r="I472">
        <v>15.5</v>
      </c>
      <c r="J472">
        <v>50</v>
      </c>
      <c r="K472">
        <v>15</v>
      </c>
      <c r="L472">
        <v>0</v>
      </c>
      <c r="M472">
        <v>3</v>
      </c>
      <c r="N472">
        <v>17.2</v>
      </c>
      <c r="O472" t="s">
        <v>33</v>
      </c>
      <c r="P472">
        <f t="shared" si="8"/>
        <v>0</v>
      </c>
      <c r="Q472">
        <v>0</v>
      </c>
      <c r="R472">
        <v>0</v>
      </c>
      <c r="S472">
        <v>0</v>
      </c>
      <c r="T472" t="s">
        <v>48</v>
      </c>
    </row>
    <row r="473" spans="1:20" ht="15.6" customHeight="1" x14ac:dyDescent="0.2">
      <c r="A473" s="8">
        <v>44464</v>
      </c>
      <c r="B473" s="2" t="s">
        <v>62</v>
      </c>
      <c r="C473" s="2">
        <v>2021</v>
      </c>
      <c r="D473" s="2">
        <v>2</v>
      </c>
      <c r="E473" s="2" t="s">
        <v>45</v>
      </c>
      <c r="F473" s="2" t="s">
        <v>25</v>
      </c>
      <c r="G473">
        <v>220</v>
      </c>
      <c r="H473" s="26">
        <v>150</v>
      </c>
      <c r="I473">
        <v>15.5</v>
      </c>
      <c r="J473">
        <v>50</v>
      </c>
      <c r="K473">
        <v>15</v>
      </c>
      <c r="L473">
        <v>0</v>
      </c>
      <c r="M473">
        <v>3</v>
      </c>
      <c r="N473">
        <v>17.2</v>
      </c>
      <c r="O473" t="s">
        <v>33</v>
      </c>
      <c r="P473">
        <f t="shared" si="8"/>
        <v>3</v>
      </c>
      <c r="Q473">
        <v>0</v>
      </c>
      <c r="R473">
        <v>50</v>
      </c>
      <c r="S473">
        <v>3</v>
      </c>
    </row>
    <row r="474" spans="1:20" ht="15.6" customHeight="1" x14ac:dyDescent="0.2">
      <c r="A474" s="8">
        <v>44464</v>
      </c>
      <c r="B474" s="2" t="s">
        <v>62</v>
      </c>
      <c r="C474" s="2">
        <v>2021</v>
      </c>
      <c r="D474" s="2">
        <v>2</v>
      </c>
      <c r="E474" s="2" t="s">
        <v>45</v>
      </c>
      <c r="F474" s="2" t="s">
        <v>25</v>
      </c>
      <c r="G474">
        <v>220</v>
      </c>
      <c r="H474" s="26">
        <v>151</v>
      </c>
      <c r="I474">
        <v>15.5</v>
      </c>
      <c r="J474">
        <v>50</v>
      </c>
      <c r="K474">
        <v>15</v>
      </c>
      <c r="L474">
        <v>0</v>
      </c>
      <c r="M474">
        <v>3</v>
      </c>
      <c r="N474">
        <v>17.2</v>
      </c>
      <c r="O474" t="s">
        <v>33</v>
      </c>
      <c r="P474">
        <f t="shared" si="8"/>
        <v>5</v>
      </c>
      <c r="Q474">
        <v>0</v>
      </c>
      <c r="R474">
        <v>63</v>
      </c>
      <c r="S474">
        <v>5</v>
      </c>
    </row>
    <row r="475" spans="1:20" ht="15.6" customHeight="1" x14ac:dyDescent="0.2">
      <c r="A475" s="8">
        <v>44464</v>
      </c>
      <c r="B475" s="2" t="s">
        <v>62</v>
      </c>
      <c r="C475" s="2">
        <v>2021</v>
      </c>
      <c r="D475" s="2">
        <v>2</v>
      </c>
      <c r="E475" s="2" t="s">
        <v>45</v>
      </c>
      <c r="F475" s="2" t="s">
        <v>25</v>
      </c>
      <c r="G475">
        <v>220</v>
      </c>
      <c r="H475" s="26">
        <v>152</v>
      </c>
      <c r="I475">
        <v>15.5</v>
      </c>
      <c r="J475">
        <v>50</v>
      </c>
      <c r="K475">
        <v>15</v>
      </c>
      <c r="L475">
        <v>0</v>
      </c>
      <c r="M475">
        <v>3</v>
      </c>
      <c r="N475">
        <v>17.2</v>
      </c>
      <c r="O475" t="s">
        <v>33</v>
      </c>
      <c r="P475">
        <f t="shared" si="8"/>
        <v>4</v>
      </c>
      <c r="Q475">
        <v>0</v>
      </c>
      <c r="R475">
        <v>65</v>
      </c>
      <c r="S475">
        <v>4</v>
      </c>
    </row>
    <row r="476" spans="1:20" ht="15.6" customHeight="1" x14ac:dyDescent="0.2">
      <c r="A476" s="8">
        <v>44464</v>
      </c>
      <c r="B476" s="2" t="s">
        <v>62</v>
      </c>
      <c r="C476" s="2">
        <v>2021</v>
      </c>
      <c r="D476" s="2">
        <v>2</v>
      </c>
      <c r="E476" s="2" t="s">
        <v>45</v>
      </c>
      <c r="F476" s="2" t="s">
        <v>25</v>
      </c>
      <c r="G476">
        <v>220</v>
      </c>
      <c r="H476" s="26">
        <v>153</v>
      </c>
      <c r="I476">
        <v>15.5</v>
      </c>
      <c r="J476">
        <v>50</v>
      </c>
      <c r="K476">
        <v>15</v>
      </c>
      <c r="L476">
        <v>0</v>
      </c>
      <c r="M476">
        <v>3</v>
      </c>
      <c r="N476">
        <v>17.2</v>
      </c>
      <c r="O476" t="s">
        <v>33</v>
      </c>
      <c r="P476">
        <f t="shared" si="8"/>
        <v>3</v>
      </c>
      <c r="Q476">
        <v>0</v>
      </c>
      <c r="R476">
        <v>61</v>
      </c>
      <c r="S476">
        <v>3</v>
      </c>
    </row>
    <row r="477" spans="1:20" ht="15.6" customHeight="1" x14ac:dyDescent="0.2">
      <c r="A477" s="8">
        <v>44464</v>
      </c>
      <c r="B477" s="2" t="s">
        <v>62</v>
      </c>
      <c r="C477" s="2">
        <v>2021</v>
      </c>
      <c r="D477" s="2">
        <v>2</v>
      </c>
      <c r="E477" s="2" t="s">
        <v>45</v>
      </c>
      <c r="F477" s="2" t="s">
        <v>25</v>
      </c>
      <c r="G477">
        <v>220</v>
      </c>
      <c r="H477" s="26">
        <v>154</v>
      </c>
      <c r="I477">
        <v>15.5</v>
      </c>
      <c r="J477">
        <v>50</v>
      </c>
      <c r="K477">
        <v>15</v>
      </c>
      <c r="L477">
        <v>0</v>
      </c>
      <c r="M477">
        <v>3</v>
      </c>
      <c r="N477">
        <v>17.2</v>
      </c>
      <c r="O477" t="s">
        <v>33</v>
      </c>
      <c r="P477">
        <f t="shared" si="8"/>
        <v>0</v>
      </c>
      <c r="Q477">
        <v>0</v>
      </c>
      <c r="R477">
        <v>0</v>
      </c>
      <c r="S477">
        <v>0</v>
      </c>
      <c r="T477" t="s">
        <v>48</v>
      </c>
    </row>
    <row r="478" spans="1:20" ht="15.6" customHeight="1" x14ac:dyDescent="0.2">
      <c r="A478" s="8">
        <v>44464</v>
      </c>
      <c r="B478" s="2" t="s">
        <v>62</v>
      </c>
      <c r="C478" s="2">
        <v>2021</v>
      </c>
      <c r="D478" s="2">
        <v>2</v>
      </c>
      <c r="E478" s="2" t="s">
        <v>45</v>
      </c>
      <c r="F478" s="2" t="s">
        <v>25</v>
      </c>
      <c r="G478">
        <v>220</v>
      </c>
      <c r="H478" s="26">
        <v>155</v>
      </c>
      <c r="I478">
        <v>15.5</v>
      </c>
      <c r="J478">
        <v>50</v>
      </c>
      <c r="K478">
        <v>15</v>
      </c>
      <c r="L478">
        <v>0</v>
      </c>
      <c r="M478">
        <v>3</v>
      </c>
      <c r="N478">
        <v>17.2</v>
      </c>
      <c r="O478" t="s">
        <v>33</v>
      </c>
      <c r="P478">
        <f t="shared" si="8"/>
        <v>0</v>
      </c>
      <c r="Q478">
        <v>0</v>
      </c>
      <c r="R478">
        <v>0</v>
      </c>
      <c r="S478">
        <v>0</v>
      </c>
      <c r="T478" t="s">
        <v>48</v>
      </c>
    </row>
    <row r="479" spans="1:20" ht="15.6" customHeight="1" x14ac:dyDescent="0.2">
      <c r="A479" s="8">
        <v>44464</v>
      </c>
      <c r="B479" s="2" t="s">
        <v>62</v>
      </c>
      <c r="C479" s="2">
        <v>2021</v>
      </c>
      <c r="D479" s="2">
        <v>2</v>
      </c>
      <c r="E479" s="2" t="s">
        <v>45</v>
      </c>
      <c r="F479" s="2" t="s">
        <v>25</v>
      </c>
      <c r="G479">
        <v>220</v>
      </c>
      <c r="H479" s="26">
        <v>156</v>
      </c>
      <c r="I479">
        <v>15.5</v>
      </c>
      <c r="J479">
        <v>50</v>
      </c>
      <c r="K479">
        <v>15</v>
      </c>
      <c r="L479">
        <v>0</v>
      </c>
      <c r="M479">
        <v>3</v>
      </c>
      <c r="N479">
        <v>17.2</v>
      </c>
      <c r="O479" t="s">
        <v>33</v>
      </c>
      <c r="P479">
        <f t="shared" si="8"/>
        <v>0</v>
      </c>
      <c r="Q479">
        <v>0</v>
      </c>
      <c r="R479">
        <v>0</v>
      </c>
      <c r="S479">
        <v>0</v>
      </c>
      <c r="T479" t="s">
        <v>48</v>
      </c>
    </row>
    <row r="480" spans="1:20" ht="15.6" customHeight="1" x14ac:dyDescent="0.2">
      <c r="A480" s="8">
        <v>44464</v>
      </c>
      <c r="B480" s="2" t="s">
        <v>62</v>
      </c>
      <c r="C480" s="2">
        <v>2021</v>
      </c>
      <c r="D480" s="2">
        <v>2</v>
      </c>
      <c r="E480" s="2" t="s">
        <v>45</v>
      </c>
      <c r="F480" s="2" t="s">
        <v>25</v>
      </c>
      <c r="G480">
        <v>220</v>
      </c>
      <c r="H480" s="26">
        <v>157</v>
      </c>
      <c r="I480">
        <v>15.5</v>
      </c>
      <c r="J480">
        <v>50</v>
      </c>
      <c r="K480">
        <v>15</v>
      </c>
      <c r="L480">
        <v>0</v>
      </c>
      <c r="M480">
        <v>3</v>
      </c>
      <c r="N480">
        <v>17.2</v>
      </c>
      <c r="O480" t="s">
        <v>33</v>
      </c>
      <c r="P480">
        <f t="shared" si="8"/>
        <v>3</v>
      </c>
      <c r="Q480">
        <v>0</v>
      </c>
      <c r="R480">
        <v>56</v>
      </c>
      <c r="S480">
        <v>3</v>
      </c>
    </row>
    <row r="481" spans="1:20" ht="15.6" customHeight="1" x14ac:dyDescent="0.2">
      <c r="A481" s="8">
        <v>44494</v>
      </c>
      <c r="B481" s="2" t="s">
        <v>6</v>
      </c>
      <c r="C481" s="2">
        <v>2021</v>
      </c>
      <c r="D481" s="2">
        <v>2</v>
      </c>
      <c r="E481" s="2" t="s">
        <v>45</v>
      </c>
      <c r="F481" s="2" t="s">
        <v>29</v>
      </c>
      <c r="G481">
        <v>221</v>
      </c>
      <c r="H481" s="26">
        <v>158</v>
      </c>
      <c r="I481">
        <v>6.875</v>
      </c>
      <c r="J481">
        <v>80</v>
      </c>
      <c r="K481">
        <v>0</v>
      </c>
      <c r="L481">
        <v>1</v>
      </c>
      <c r="M481">
        <v>0.5</v>
      </c>
      <c r="N481">
        <v>15.6</v>
      </c>
      <c r="O481" t="s">
        <v>33</v>
      </c>
      <c r="P481">
        <f t="shared" si="8"/>
        <v>7</v>
      </c>
      <c r="Q481">
        <v>15</v>
      </c>
      <c r="R481">
        <v>122</v>
      </c>
      <c r="S481">
        <v>22</v>
      </c>
      <c r="T481" t="s">
        <v>61</v>
      </c>
    </row>
    <row r="482" spans="1:20" ht="15.6" customHeight="1" x14ac:dyDescent="0.2">
      <c r="A482" s="8">
        <v>44494</v>
      </c>
      <c r="B482" s="2" t="s">
        <v>6</v>
      </c>
      <c r="C482" s="2">
        <v>2021</v>
      </c>
      <c r="D482" s="2">
        <v>2</v>
      </c>
      <c r="E482" s="2" t="s">
        <v>45</v>
      </c>
      <c r="F482" s="2" t="s">
        <v>29</v>
      </c>
      <c r="G482">
        <v>221</v>
      </c>
      <c r="H482" s="26">
        <v>159</v>
      </c>
      <c r="I482">
        <v>6.875</v>
      </c>
      <c r="J482">
        <v>80</v>
      </c>
      <c r="K482">
        <v>0</v>
      </c>
      <c r="L482">
        <v>1</v>
      </c>
      <c r="M482">
        <v>0.5</v>
      </c>
      <c r="N482">
        <v>15.6</v>
      </c>
      <c r="O482" t="s">
        <v>33</v>
      </c>
      <c r="P482">
        <f t="shared" si="8"/>
        <v>11</v>
      </c>
      <c r="Q482">
        <v>9</v>
      </c>
      <c r="R482">
        <v>127</v>
      </c>
      <c r="S482">
        <v>20</v>
      </c>
      <c r="T482" t="s">
        <v>59</v>
      </c>
    </row>
    <row r="483" spans="1:20" ht="15.6" customHeight="1" x14ac:dyDescent="0.2">
      <c r="A483" s="8">
        <v>44494</v>
      </c>
      <c r="B483" s="2" t="s">
        <v>6</v>
      </c>
      <c r="C483" s="2">
        <v>2021</v>
      </c>
      <c r="D483" s="2">
        <v>2</v>
      </c>
      <c r="E483" s="2" t="s">
        <v>45</v>
      </c>
      <c r="F483" s="2" t="s">
        <v>29</v>
      </c>
      <c r="G483">
        <v>221</v>
      </c>
      <c r="H483" s="26">
        <v>160</v>
      </c>
      <c r="I483">
        <v>6.875</v>
      </c>
      <c r="J483">
        <v>80</v>
      </c>
      <c r="K483">
        <v>0</v>
      </c>
      <c r="L483">
        <v>1</v>
      </c>
      <c r="M483">
        <v>0.5</v>
      </c>
      <c r="N483">
        <v>15.6</v>
      </c>
      <c r="O483" t="s">
        <v>33</v>
      </c>
      <c r="P483">
        <f t="shared" si="8"/>
        <v>18</v>
      </c>
      <c r="Q483">
        <v>64</v>
      </c>
      <c r="R483">
        <v>136</v>
      </c>
      <c r="S483">
        <v>82</v>
      </c>
    </row>
    <row r="484" spans="1:20" ht="15.6" customHeight="1" x14ac:dyDescent="0.2">
      <c r="A484" s="8">
        <v>44494</v>
      </c>
      <c r="B484" s="2" t="s">
        <v>6</v>
      </c>
      <c r="C484" s="2">
        <v>2021</v>
      </c>
      <c r="D484" s="2">
        <v>2</v>
      </c>
      <c r="E484" s="2" t="s">
        <v>45</v>
      </c>
      <c r="F484" s="2" t="s">
        <v>29</v>
      </c>
      <c r="G484">
        <v>221</v>
      </c>
      <c r="H484" s="26">
        <v>161</v>
      </c>
      <c r="I484">
        <v>6.875</v>
      </c>
      <c r="J484">
        <v>80</v>
      </c>
      <c r="K484">
        <v>0</v>
      </c>
      <c r="L484">
        <v>1</v>
      </c>
      <c r="M484">
        <v>0.5</v>
      </c>
      <c r="N484">
        <v>15.6</v>
      </c>
      <c r="O484" t="s">
        <v>33</v>
      </c>
      <c r="P484">
        <f t="shared" si="8"/>
        <v>1</v>
      </c>
      <c r="Q484">
        <v>0</v>
      </c>
      <c r="R484">
        <v>72</v>
      </c>
      <c r="S484">
        <v>1</v>
      </c>
      <c r="T484" t="s">
        <v>49</v>
      </c>
    </row>
    <row r="485" spans="1:20" ht="15.6" customHeight="1" x14ac:dyDescent="0.2">
      <c r="A485" s="8">
        <v>44494</v>
      </c>
      <c r="B485" s="2" t="s">
        <v>6</v>
      </c>
      <c r="C485" s="2">
        <v>2021</v>
      </c>
      <c r="D485" s="2">
        <v>2</v>
      </c>
      <c r="E485" s="2" t="s">
        <v>45</v>
      </c>
      <c r="F485" s="2" t="s">
        <v>29</v>
      </c>
      <c r="G485">
        <v>221</v>
      </c>
      <c r="H485" s="26">
        <v>162</v>
      </c>
      <c r="I485">
        <v>6.875</v>
      </c>
      <c r="J485">
        <v>80</v>
      </c>
      <c r="K485">
        <v>0</v>
      </c>
      <c r="L485">
        <v>1</v>
      </c>
      <c r="M485">
        <v>0.5</v>
      </c>
      <c r="N485">
        <v>15.6</v>
      </c>
      <c r="O485" t="s">
        <v>33</v>
      </c>
      <c r="P485">
        <f t="shared" ref="P485:P495" si="9">S485-Q485</f>
        <v>0</v>
      </c>
      <c r="Q485">
        <v>3</v>
      </c>
      <c r="R485">
        <v>116</v>
      </c>
      <c r="S485">
        <v>3</v>
      </c>
    </row>
    <row r="486" spans="1:20" ht="15.6" customHeight="1" x14ac:dyDescent="0.2">
      <c r="A486" s="8">
        <v>44494</v>
      </c>
      <c r="B486" s="2" t="s">
        <v>6</v>
      </c>
      <c r="C486" s="2">
        <v>2021</v>
      </c>
      <c r="D486" s="2">
        <v>2</v>
      </c>
      <c r="E486" s="2" t="s">
        <v>45</v>
      </c>
      <c r="F486" s="2" t="s">
        <v>29</v>
      </c>
      <c r="G486">
        <v>221</v>
      </c>
      <c r="H486" s="26">
        <v>163</v>
      </c>
      <c r="I486">
        <v>6.875</v>
      </c>
      <c r="J486">
        <v>80</v>
      </c>
      <c r="K486">
        <v>0</v>
      </c>
      <c r="L486">
        <v>1</v>
      </c>
      <c r="M486">
        <v>0.5</v>
      </c>
      <c r="N486">
        <v>15.6</v>
      </c>
      <c r="O486" t="s">
        <v>33</v>
      </c>
      <c r="P486">
        <f t="shared" si="9"/>
        <v>25</v>
      </c>
      <c r="Q486">
        <v>49</v>
      </c>
      <c r="R486">
        <v>127.5</v>
      </c>
      <c r="S486">
        <v>74</v>
      </c>
    </row>
    <row r="487" spans="1:20" ht="15.6" customHeight="1" x14ac:dyDescent="0.2">
      <c r="A487" s="8">
        <v>44494</v>
      </c>
      <c r="B487" s="2" t="s">
        <v>6</v>
      </c>
      <c r="C487" s="2">
        <v>2021</v>
      </c>
      <c r="D487" s="2">
        <v>2</v>
      </c>
      <c r="E487" s="2" t="s">
        <v>45</v>
      </c>
      <c r="F487" s="2" t="s">
        <v>29</v>
      </c>
      <c r="G487">
        <v>221</v>
      </c>
      <c r="H487" s="26">
        <v>164</v>
      </c>
      <c r="I487">
        <v>6.875</v>
      </c>
      <c r="J487">
        <v>80</v>
      </c>
      <c r="K487">
        <v>0</v>
      </c>
      <c r="L487">
        <v>1</v>
      </c>
      <c r="M487">
        <v>0.5</v>
      </c>
      <c r="N487">
        <v>15.6</v>
      </c>
      <c r="O487" t="s">
        <v>33</v>
      </c>
      <c r="P487">
        <f t="shared" si="9"/>
        <v>8</v>
      </c>
      <c r="Q487">
        <v>17</v>
      </c>
      <c r="R487">
        <v>124.5</v>
      </c>
      <c r="S487">
        <v>25</v>
      </c>
    </row>
    <row r="488" spans="1:20" ht="15.6" customHeight="1" x14ac:dyDescent="0.2">
      <c r="A488" s="8">
        <v>44494</v>
      </c>
      <c r="B488" s="2" t="s">
        <v>6</v>
      </c>
      <c r="C488" s="2">
        <v>2021</v>
      </c>
      <c r="D488" s="2">
        <v>2</v>
      </c>
      <c r="E488" s="2" t="s">
        <v>45</v>
      </c>
      <c r="F488" s="2" t="s">
        <v>29</v>
      </c>
      <c r="G488">
        <v>222</v>
      </c>
      <c r="H488" s="26">
        <v>165</v>
      </c>
      <c r="I488">
        <v>3.4375</v>
      </c>
      <c r="J488">
        <v>50</v>
      </c>
      <c r="K488">
        <v>16</v>
      </c>
      <c r="L488">
        <v>4</v>
      </c>
      <c r="M488">
        <v>2</v>
      </c>
      <c r="N488">
        <v>22.2</v>
      </c>
      <c r="O488" t="s">
        <v>33</v>
      </c>
      <c r="P488">
        <f t="shared" si="9"/>
        <v>29</v>
      </c>
      <c r="Q488">
        <v>36</v>
      </c>
      <c r="R488">
        <v>134</v>
      </c>
      <c r="S488">
        <v>65</v>
      </c>
    </row>
    <row r="489" spans="1:20" ht="15.6" customHeight="1" x14ac:dyDescent="0.2">
      <c r="A489" s="8">
        <v>44494</v>
      </c>
      <c r="B489" s="2" t="s">
        <v>6</v>
      </c>
      <c r="C489" s="2">
        <v>2021</v>
      </c>
      <c r="D489" s="2">
        <v>2</v>
      </c>
      <c r="E489" s="2" t="s">
        <v>45</v>
      </c>
      <c r="F489" s="2" t="s">
        <v>29</v>
      </c>
      <c r="G489">
        <v>221</v>
      </c>
      <c r="H489" s="26">
        <v>166</v>
      </c>
      <c r="I489">
        <v>6.875</v>
      </c>
      <c r="J489">
        <v>80</v>
      </c>
      <c r="K489">
        <v>0</v>
      </c>
      <c r="L489">
        <v>1</v>
      </c>
      <c r="M489">
        <v>0.5</v>
      </c>
      <c r="N489">
        <v>15.6</v>
      </c>
      <c r="O489" t="s">
        <v>33</v>
      </c>
      <c r="P489">
        <f t="shared" si="9"/>
        <v>5</v>
      </c>
      <c r="Q489">
        <v>6</v>
      </c>
      <c r="R489">
        <v>98</v>
      </c>
      <c r="S489">
        <v>11</v>
      </c>
    </row>
    <row r="490" spans="1:20" ht="15.6" customHeight="1" x14ac:dyDescent="0.2">
      <c r="A490" s="8">
        <v>44494</v>
      </c>
      <c r="B490" s="2" t="s">
        <v>6</v>
      </c>
      <c r="C490" s="2">
        <v>2021</v>
      </c>
      <c r="D490" s="2">
        <v>2</v>
      </c>
      <c r="E490" s="2" t="s">
        <v>45</v>
      </c>
      <c r="F490" s="2" t="s">
        <v>29</v>
      </c>
      <c r="G490">
        <v>221</v>
      </c>
      <c r="H490" s="26">
        <v>167</v>
      </c>
      <c r="I490">
        <v>6.875</v>
      </c>
      <c r="J490">
        <v>80</v>
      </c>
      <c r="K490">
        <v>0</v>
      </c>
      <c r="L490">
        <v>1</v>
      </c>
      <c r="M490">
        <v>0.5</v>
      </c>
      <c r="N490">
        <v>15.6</v>
      </c>
      <c r="O490" t="s">
        <v>33</v>
      </c>
      <c r="P490">
        <f t="shared" si="9"/>
        <v>11</v>
      </c>
      <c r="Q490">
        <v>8</v>
      </c>
      <c r="R490">
        <v>126</v>
      </c>
      <c r="S490">
        <v>19</v>
      </c>
      <c r="T490" t="s">
        <v>60</v>
      </c>
    </row>
    <row r="491" spans="1:20" ht="15.6" customHeight="1" x14ac:dyDescent="0.2">
      <c r="A491" s="8">
        <v>44494</v>
      </c>
      <c r="B491" s="2" t="s">
        <v>6</v>
      </c>
      <c r="C491" s="2">
        <v>2021</v>
      </c>
      <c r="D491" s="2">
        <v>2</v>
      </c>
      <c r="E491" s="2" t="s">
        <v>45</v>
      </c>
      <c r="F491" s="2" t="s">
        <v>29</v>
      </c>
      <c r="G491">
        <v>222</v>
      </c>
      <c r="H491" s="26">
        <v>168</v>
      </c>
      <c r="I491">
        <v>3.4375</v>
      </c>
      <c r="J491">
        <v>50</v>
      </c>
      <c r="K491">
        <v>16</v>
      </c>
      <c r="L491">
        <v>4</v>
      </c>
      <c r="M491">
        <v>2</v>
      </c>
      <c r="N491">
        <v>22.2</v>
      </c>
      <c r="O491" t="s">
        <v>33</v>
      </c>
      <c r="P491">
        <f t="shared" si="9"/>
        <v>5</v>
      </c>
      <c r="Q491">
        <v>6</v>
      </c>
      <c r="R491">
        <v>104</v>
      </c>
      <c r="S491">
        <v>11</v>
      </c>
    </row>
    <row r="492" spans="1:20" ht="15.6" customHeight="1" x14ac:dyDescent="0.2">
      <c r="A492" s="8">
        <v>44494</v>
      </c>
      <c r="B492" s="2" t="s">
        <v>6</v>
      </c>
      <c r="C492" s="2">
        <v>2021</v>
      </c>
      <c r="D492" s="2">
        <v>2</v>
      </c>
      <c r="E492" s="2" t="s">
        <v>45</v>
      </c>
      <c r="F492" s="2" t="s">
        <v>29</v>
      </c>
      <c r="G492">
        <v>221</v>
      </c>
      <c r="H492" s="26">
        <v>169</v>
      </c>
      <c r="I492">
        <v>6.875</v>
      </c>
      <c r="J492">
        <v>80</v>
      </c>
      <c r="K492">
        <v>0</v>
      </c>
      <c r="L492">
        <v>1</v>
      </c>
      <c r="M492">
        <v>0.5</v>
      </c>
      <c r="N492">
        <v>15.6</v>
      </c>
      <c r="O492" t="s">
        <v>33</v>
      </c>
      <c r="P492">
        <f t="shared" si="9"/>
        <v>19</v>
      </c>
      <c r="Q492">
        <v>29</v>
      </c>
      <c r="R492">
        <v>115</v>
      </c>
      <c r="S492">
        <v>48</v>
      </c>
      <c r="T492" t="s">
        <v>78</v>
      </c>
    </row>
    <row r="493" spans="1:20" ht="15.6" customHeight="1" x14ac:dyDescent="0.2">
      <c r="A493" s="8">
        <v>44494</v>
      </c>
      <c r="B493" s="2" t="s">
        <v>6</v>
      </c>
      <c r="C493" s="2">
        <v>2021</v>
      </c>
      <c r="D493" s="2">
        <v>2</v>
      </c>
      <c r="E493" s="2" t="s">
        <v>45</v>
      </c>
      <c r="F493" s="2" t="s">
        <v>29</v>
      </c>
      <c r="G493">
        <v>222</v>
      </c>
      <c r="H493" s="26">
        <v>170</v>
      </c>
      <c r="I493">
        <v>3.4375</v>
      </c>
      <c r="J493">
        <v>50</v>
      </c>
      <c r="K493">
        <v>16</v>
      </c>
      <c r="L493">
        <v>4</v>
      </c>
      <c r="M493">
        <v>2</v>
      </c>
      <c r="N493">
        <v>22.2</v>
      </c>
      <c r="O493" t="s">
        <v>33</v>
      </c>
      <c r="P493">
        <f t="shared" si="9"/>
        <v>23</v>
      </c>
      <c r="Q493">
        <v>66</v>
      </c>
      <c r="R493">
        <v>131</v>
      </c>
      <c r="S493">
        <v>89</v>
      </c>
    </row>
    <row r="494" spans="1:20" ht="15.6" customHeight="1" x14ac:dyDescent="0.2">
      <c r="A494" s="8">
        <v>44494</v>
      </c>
      <c r="B494" s="2" t="s">
        <v>6</v>
      </c>
      <c r="C494" s="2">
        <v>2021</v>
      </c>
      <c r="D494" s="2">
        <v>2</v>
      </c>
      <c r="E494" s="2" t="s">
        <v>45</v>
      </c>
      <c r="F494" s="2" t="s">
        <v>29</v>
      </c>
      <c r="G494">
        <v>222</v>
      </c>
      <c r="H494" s="26">
        <v>171</v>
      </c>
      <c r="I494">
        <v>3.4375</v>
      </c>
      <c r="J494">
        <v>50</v>
      </c>
      <c r="K494">
        <v>16</v>
      </c>
      <c r="L494">
        <v>4</v>
      </c>
      <c r="M494">
        <v>2</v>
      </c>
      <c r="N494">
        <v>22.2</v>
      </c>
      <c r="O494" t="s">
        <v>33</v>
      </c>
      <c r="P494">
        <f t="shared" si="9"/>
        <v>22</v>
      </c>
      <c r="Q494">
        <v>58</v>
      </c>
      <c r="R494">
        <v>163</v>
      </c>
      <c r="S494">
        <v>80</v>
      </c>
    </row>
    <row r="495" spans="1:20" ht="15.6" customHeight="1" x14ac:dyDescent="0.2">
      <c r="A495" s="8">
        <v>44494</v>
      </c>
      <c r="B495" s="2" t="s">
        <v>6</v>
      </c>
      <c r="C495" s="2">
        <v>2021</v>
      </c>
      <c r="D495" s="2">
        <v>2</v>
      </c>
      <c r="E495" s="2" t="s">
        <v>45</v>
      </c>
      <c r="F495" s="2" t="s">
        <v>29</v>
      </c>
      <c r="G495">
        <v>222</v>
      </c>
      <c r="H495" s="26">
        <v>172</v>
      </c>
      <c r="I495">
        <v>3.4375</v>
      </c>
      <c r="J495">
        <v>50</v>
      </c>
      <c r="K495">
        <v>16</v>
      </c>
      <c r="L495">
        <v>4</v>
      </c>
      <c r="M495">
        <v>2</v>
      </c>
      <c r="N495">
        <v>22.2</v>
      </c>
      <c r="O495" t="s">
        <v>33</v>
      </c>
      <c r="P495">
        <f t="shared" si="9"/>
        <v>14</v>
      </c>
      <c r="Q495">
        <v>51</v>
      </c>
      <c r="R495">
        <v>152</v>
      </c>
      <c r="S495">
        <v>65</v>
      </c>
    </row>
    <row r="496" spans="1:20" ht="15.6" customHeight="1" x14ac:dyDescent="0.2">
      <c r="A496" s="8">
        <v>44494</v>
      </c>
      <c r="B496" s="2" t="s">
        <v>6</v>
      </c>
      <c r="C496" s="2">
        <v>2021</v>
      </c>
      <c r="D496" s="2">
        <v>2</v>
      </c>
      <c r="E496" s="2" t="s">
        <v>45</v>
      </c>
      <c r="F496" s="2" t="s">
        <v>29</v>
      </c>
      <c r="G496">
        <v>222</v>
      </c>
      <c r="H496" s="26">
        <v>173</v>
      </c>
      <c r="I496">
        <v>3.4375</v>
      </c>
      <c r="J496">
        <v>50</v>
      </c>
      <c r="K496">
        <v>16</v>
      </c>
      <c r="L496">
        <v>4</v>
      </c>
      <c r="M496">
        <v>2</v>
      </c>
      <c r="N496">
        <v>22.2</v>
      </c>
      <c r="O496" t="s">
        <v>33</v>
      </c>
      <c r="T496" t="s">
        <v>58</v>
      </c>
    </row>
    <row r="497" spans="1:20" ht="15.6" customHeight="1" x14ac:dyDescent="0.2">
      <c r="A497" s="8">
        <v>44494</v>
      </c>
      <c r="B497" s="2" t="s">
        <v>6</v>
      </c>
      <c r="C497" s="2">
        <v>2021</v>
      </c>
      <c r="D497" s="2">
        <v>2</v>
      </c>
      <c r="E497" s="2" t="s">
        <v>45</v>
      </c>
      <c r="F497" s="2" t="s">
        <v>29</v>
      </c>
      <c r="G497">
        <v>222</v>
      </c>
      <c r="H497" s="26">
        <v>174</v>
      </c>
      <c r="I497">
        <v>3.4375</v>
      </c>
      <c r="J497">
        <v>50</v>
      </c>
      <c r="K497">
        <v>16</v>
      </c>
      <c r="L497">
        <v>4</v>
      </c>
      <c r="M497">
        <v>2</v>
      </c>
      <c r="N497">
        <v>22.2</v>
      </c>
      <c r="O497" t="s">
        <v>33</v>
      </c>
      <c r="P497">
        <f t="shared" ref="P497:P510" si="10">S497-Q497</f>
        <v>23</v>
      </c>
      <c r="Q497">
        <v>56</v>
      </c>
      <c r="R497">
        <v>173</v>
      </c>
      <c r="S497">
        <v>79</v>
      </c>
    </row>
    <row r="498" spans="1:20" ht="15.6" customHeight="1" x14ac:dyDescent="0.2">
      <c r="A498" s="8">
        <v>44494</v>
      </c>
      <c r="B498" s="2" t="s">
        <v>6</v>
      </c>
      <c r="C498" s="2">
        <v>2021</v>
      </c>
      <c r="D498" s="2">
        <v>2</v>
      </c>
      <c r="E498" s="2" t="s">
        <v>45</v>
      </c>
      <c r="F498" s="2" t="s">
        <v>29</v>
      </c>
      <c r="G498">
        <v>222</v>
      </c>
      <c r="H498" s="26">
        <v>175</v>
      </c>
      <c r="I498">
        <v>3.4375</v>
      </c>
      <c r="J498">
        <v>50</v>
      </c>
      <c r="K498">
        <v>16</v>
      </c>
      <c r="L498">
        <v>4</v>
      </c>
      <c r="M498">
        <v>2</v>
      </c>
      <c r="N498">
        <v>22.2</v>
      </c>
      <c r="O498" t="s">
        <v>33</v>
      </c>
      <c r="P498">
        <f t="shared" si="10"/>
        <v>6</v>
      </c>
      <c r="Q498">
        <v>6</v>
      </c>
      <c r="R498">
        <v>106</v>
      </c>
      <c r="S498">
        <v>12</v>
      </c>
    </row>
    <row r="499" spans="1:20" ht="15.6" customHeight="1" x14ac:dyDescent="0.2">
      <c r="A499" s="8">
        <v>44494</v>
      </c>
      <c r="B499" s="2" t="s">
        <v>6</v>
      </c>
      <c r="C499" s="2">
        <v>2021</v>
      </c>
      <c r="D499" s="2">
        <v>2</v>
      </c>
      <c r="E499" s="2" t="s">
        <v>45</v>
      </c>
      <c r="F499" s="2" t="s">
        <v>29</v>
      </c>
      <c r="G499">
        <v>222</v>
      </c>
      <c r="H499" s="26">
        <v>176</v>
      </c>
      <c r="I499">
        <v>3.4375</v>
      </c>
      <c r="J499">
        <v>50</v>
      </c>
      <c r="K499">
        <v>16</v>
      </c>
      <c r="L499">
        <v>4</v>
      </c>
      <c r="M499">
        <v>2</v>
      </c>
      <c r="N499">
        <v>22.2</v>
      </c>
      <c r="O499" t="s">
        <v>33</v>
      </c>
      <c r="P499">
        <f t="shared" si="10"/>
        <v>36</v>
      </c>
      <c r="Q499">
        <v>63</v>
      </c>
      <c r="R499">
        <v>143</v>
      </c>
      <c r="S499">
        <v>99</v>
      </c>
    </row>
    <row r="500" spans="1:20" ht="15.6" customHeight="1" x14ac:dyDescent="0.2">
      <c r="A500" s="8">
        <v>44494</v>
      </c>
      <c r="B500" s="2" t="s">
        <v>6</v>
      </c>
      <c r="C500" s="2">
        <v>2021</v>
      </c>
      <c r="D500" s="2">
        <v>2</v>
      </c>
      <c r="E500" s="2" t="s">
        <v>45</v>
      </c>
      <c r="F500" s="2" t="s">
        <v>29</v>
      </c>
      <c r="G500">
        <v>222</v>
      </c>
      <c r="H500" s="26">
        <v>177</v>
      </c>
      <c r="I500">
        <v>3.4375</v>
      </c>
      <c r="J500">
        <v>50</v>
      </c>
      <c r="K500">
        <v>16</v>
      </c>
      <c r="L500">
        <v>4</v>
      </c>
      <c r="M500">
        <v>2</v>
      </c>
      <c r="N500">
        <v>22.2</v>
      </c>
      <c r="O500" t="s">
        <v>33</v>
      </c>
      <c r="P500">
        <f t="shared" si="10"/>
        <v>24</v>
      </c>
      <c r="Q500">
        <v>45</v>
      </c>
      <c r="R500">
        <v>123</v>
      </c>
      <c r="S500">
        <v>69</v>
      </c>
    </row>
    <row r="501" spans="1:20" ht="15.6" customHeight="1" x14ac:dyDescent="0.2">
      <c r="A501" s="8">
        <v>44494</v>
      </c>
      <c r="B501" s="2" t="s">
        <v>6</v>
      </c>
      <c r="C501" s="2">
        <v>2021</v>
      </c>
      <c r="D501" s="2">
        <v>2</v>
      </c>
      <c r="E501" s="2" t="s">
        <v>45</v>
      </c>
      <c r="F501" s="2" t="s">
        <v>29</v>
      </c>
      <c r="G501">
        <v>223</v>
      </c>
      <c r="H501" s="26">
        <v>178</v>
      </c>
      <c r="I501">
        <v>4.75</v>
      </c>
      <c r="J501">
        <v>90</v>
      </c>
      <c r="K501">
        <v>12</v>
      </c>
      <c r="L501">
        <v>2</v>
      </c>
      <c r="M501">
        <v>1</v>
      </c>
      <c r="N501">
        <v>19.399999999999999</v>
      </c>
      <c r="O501" t="s">
        <v>33</v>
      </c>
      <c r="P501">
        <f t="shared" si="10"/>
        <v>4</v>
      </c>
      <c r="Q501">
        <v>24</v>
      </c>
      <c r="R501">
        <v>131</v>
      </c>
      <c r="S501">
        <v>28</v>
      </c>
    </row>
    <row r="502" spans="1:20" ht="15.6" customHeight="1" x14ac:dyDescent="0.2">
      <c r="A502" s="8">
        <v>44494</v>
      </c>
      <c r="B502" s="2" t="s">
        <v>6</v>
      </c>
      <c r="C502" s="2">
        <v>2021</v>
      </c>
      <c r="D502" s="2">
        <v>2</v>
      </c>
      <c r="E502" s="2" t="s">
        <v>45</v>
      </c>
      <c r="F502" s="2" t="s">
        <v>29</v>
      </c>
      <c r="G502">
        <v>223</v>
      </c>
      <c r="H502" s="26">
        <v>179</v>
      </c>
      <c r="I502">
        <v>4.75</v>
      </c>
      <c r="J502">
        <v>90</v>
      </c>
      <c r="K502">
        <v>12</v>
      </c>
      <c r="L502">
        <v>2</v>
      </c>
      <c r="M502">
        <v>1</v>
      </c>
      <c r="N502">
        <v>19.399999999999999</v>
      </c>
      <c r="O502" t="s">
        <v>33</v>
      </c>
      <c r="P502">
        <f t="shared" si="10"/>
        <v>9</v>
      </c>
      <c r="Q502">
        <v>45</v>
      </c>
      <c r="R502">
        <v>125.8</v>
      </c>
      <c r="S502">
        <v>54</v>
      </c>
    </row>
    <row r="503" spans="1:20" ht="15.6" customHeight="1" x14ac:dyDescent="0.2">
      <c r="A503" s="8">
        <v>44494</v>
      </c>
      <c r="B503" s="2" t="s">
        <v>6</v>
      </c>
      <c r="C503" s="2">
        <v>2021</v>
      </c>
      <c r="D503" s="2">
        <v>2</v>
      </c>
      <c r="E503" s="2" t="s">
        <v>45</v>
      </c>
      <c r="F503" s="2" t="s">
        <v>29</v>
      </c>
      <c r="G503">
        <v>223</v>
      </c>
      <c r="H503" s="26">
        <v>180</v>
      </c>
      <c r="I503">
        <v>4.75</v>
      </c>
      <c r="J503">
        <v>90</v>
      </c>
      <c r="K503">
        <v>12</v>
      </c>
      <c r="L503">
        <v>2</v>
      </c>
      <c r="M503">
        <v>1</v>
      </c>
      <c r="N503">
        <v>19.399999999999999</v>
      </c>
      <c r="O503" t="s">
        <v>33</v>
      </c>
      <c r="P503">
        <f t="shared" si="10"/>
        <v>6</v>
      </c>
      <c r="Q503">
        <v>28</v>
      </c>
      <c r="R503">
        <v>139.4</v>
      </c>
      <c r="S503">
        <v>34</v>
      </c>
    </row>
    <row r="504" spans="1:20" ht="15.6" customHeight="1" x14ac:dyDescent="0.2">
      <c r="A504" s="8">
        <v>44494</v>
      </c>
      <c r="B504" s="2" t="s">
        <v>6</v>
      </c>
      <c r="C504" s="2">
        <v>2021</v>
      </c>
      <c r="D504" s="2">
        <v>2</v>
      </c>
      <c r="E504" s="2" t="s">
        <v>45</v>
      </c>
      <c r="F504" s="2" t="s">
        <v>29</v>
      </c>
      <c r="G504">
        <v>223</v>
      </c>
      <c r="H504" s="26">
        <v>181</v>
      </c>
      <c r="I504">
        <v>4.75</v>
      </c>
      <c r="J504">
        <v>90</v>
      </c>
      <c r="K504">
        <v>12</v>
      </c>
      <c r="L504">
        <v>2</v>
      </c>
      <c r="M504">
        <v>1</v>
      </c>
      <c r="N504">
        <v>19.399999999999999</v>
      </c>
      <c r="O504" t="s">
        <v>33</v>
      </c>
      <c r="P504">
        <f t="shared" si="10"/>
        <v>3</v>
      </c>
      <c r="Q504">
        <v>34</v>
      </c>
      <c r="R504">
        <v>152.4</v>
      </c>
      <c r="S504">
        <v>37</v>
      </c>
    </row>
    <row r="505" spans="1:20" ht="15.6" customHeight="1" x14ac:dyDescent="0.2">
      <c r="A505" s="8">
        <v>44494</v>
      </c>
      <c r="B505" s="2" t="s">
        <v>6</v>
      </c>
      <c r="C505" s="2">
        <v>2021</v>
      </c>
      <c r="D505" s="2">
        <v>2</v>
      </c>
      <c r="E505" s="2" t="s">
        <v>45</v>
      </c>
      <c r="F505" s="2" t="s">
        <v>29</v>
      </c>
      <c r="G505">
        <v>223</v>
      </c>
      <c r="H505" s="26">
        <v>182</v>
      </c>
      <c r="I505">
        <v>4.75</v>
      </c>
      <c r="J505">
        <v>90</v>
      </c>
      <c r="K505">
        <v>12</v>
      </c>
      <c r="L505">
        <v>2</v>
      </c>
      <c r="M505">
        <v>1</v>
      </c>
      <c r="N505">
        <v>19.399999999999999</v>
      </c>
      <c r="O505" t="s">
        <v>33</v>
      </c>
      <c r="P505">
        <f t="shared" si="10"/>
        <v>10</v>
      </c>
      <c r="Q505">
        <v>19</v>
      </c>
      <c r="R505">
        <v>140.19999999999999</v>
      </c>
      <c r="S505">
        <v>29</v>
      </c>
    </row>
    <row r="506" spans="1:20" ht="15.6" customHeight="1" x14ac:dyDescent="0.2">
      <c r="A506" s="8">
        <v>44494</v>
      </c>
      <c r="B506" s="2" t="s">
        <v>6</v>
      </c>
      <c r="C506" s="2">
        <v>2021</v>
      </c>
      <c r="D506" s="2">
        <v>2</v>
      </c>
      <c r="E506" s="2" t="s">
        <v>45</v>
      </c>
      <c r="F506" s="2" t="s">
        <v>29</v>
      </c>
      <c r="G506">
        <v>223</v>
      </c>
      <c r="H506" s="26">
        <v>183</v>
      </c>
      <c r="I506">
        <v>4.75</v>
      </c>
      <c r="J506">
        <v>90</v>
      </c>
      <c r="K506">
        <v>12</v>
      </c>
      <c r="L506">
        <v>2</v>
      </c>
      <c r="M506">
        <v>1</v>
      </c>
      <c r="N506">
        <v>19.399999999999999</v>
      </c>
      <c r="O506" t="s">
        <v>33</v>
      </c>
      <c r="P506">
        <f t="shared" si="10"/>
        <v>5</v>
      </c>
      <c r="Q506">
        <v>3</v>
      </c>
      <c r="R506">
        <v>121</v>
      </c>
      <c r="S506">
        <v>8</v>
      </c>
    </row>
    <row r="507" spans="1:20" ht="15.6" customHeight="1" x14ac:dyDescent="0.2">
      <c r="A507" s="8">
        <v>44494</v>
      </c>
      <c r="B507" s="2" t="s">
        <v>6</v>
      </c>
      <c r="C507" s="2">
        <v>2021</v>
      </c>
      <c r="D507" s="2">
        <v>2</v>
      </c>
      <c r="E507" s="2" t="s">
        <v>45</v>
      </c>
      <c r="F507" s="2" t="s">
        <v>29</v>
      </c>
      <c r="G507">
        <v>223</v>
      </c>
      <c r="H507" s="26">
        <v>184</v>
      </c>
      <c r="I507">
        <v>4.75</v>
      </c>
      <c r="J507">
        <v>90</v>
      </c>
      <c r="K507">
        <v>12</v>
      </c>
      <c r="L507">
        <v>2</v>
      </c>
      <c r="M507">
        <v>1</v>
      </c>
      <c r="N507">
        <v>19.399999999999999</v>
      </c>
      <c r="O507" t="s">
        <v>33</v>
      </c>
      <c r="P507">
        <f t="shared" si="10"/>
        <v>20</v>
      </c>
      <c r="Q507">
        <v>32</v>
      </c>
      <c r="R507">
        <v>150.4</v>
      </c>
      <c r="S507">
        <v>52</v>
      </c>
    </row>
    <row r="508" spans="1:20" ht="15.6" customHeight="1" x14ac:dyDescent="0.2">
      <c r="A508" s="8">
        <v>44494</v>
      </c>
      <c r="B508" s="2" t="s">
        <v>6</v>
      </c>
      <c r="C508" s="2">
        <v>2021</v>
      </c>
      <c r="D508" s="2">
        <v>2</v>
      </c>
      <c r="E508" s="2" t="s">
        <v>45</v>
      </c>
      <c r="F508" s="2" t="s">
        <v>29</v>
      </c>
      <c r="G508">
        <v>223</v>
      </c>
      <c r="H508" s="26">
        <v>185</v>
      </c>
      <c r="I508">
        <v>4.75</v>
      </c>
      <c r="J508">
        <v>90</v>
      </c>
      <c r="K508">
        <v>12</v>
      </c>
      <c r="L508">
        <v>2</v>
      </c>
      <c r="M508">
        <v>1</v>
      </c>
      <c r="N508">
        <v>19.399999999999999</v>
      </c>
      <c r="O508" t="s">
        <v>33</v>
      </c>
      <c r="P508">
        <f t="shared" si="10"/>
        <v>12</v>
      </c>
      <c r="Q508">
        <v>36</v>
      </c>
      <c r="R508">
        <v>148.6</v>
      </c>
      <c r="S508">
        <v>48</v>
      </c>
    </row>
    <row r="509" spans="1:20" ht="15.6" customHeight="1" x14ac:dyDescent="0.2">
      <c r="A509" s="8">
        <v>44494</v>
      </c>
      <c r="B509" s="2" t="s">
        <v>6</v>
      </c>
      <c r="C509" s="2">
        <v>2021</v>
      </c>
      <c r="D509" s="2">
        <v>2</v>
      </c>
      <c r="E509" s="2" t="s">
        <v>45</v>
      </c>
      <c r="F509" s="2" t="s">
        <v>29</v>
      </c>
      <c r="G509">
        <v>223</v>
      </c>
      <c r="H509" s="26">
        <v>186</v>
      </c>
      <c r="I509">
        <v>4.75</v>
      </c>
      <c r="J509">
        <v>90</v>
      </c>
      <c r="K509">
        <v>12</v>
      </c>
      <c r="L509">
        <v>2</v>
      </c>
      <c r="M509">
        <v>1</v>
      </c>
      <c r="N509">
        <v>19.399999999999999</v>
      </c>
      <c r="O509" t="s">
        <v>33</v>
      </c>
      <c r="P509">
        <f t="shared" si="10"/>
        <v>46</v>
      </c>
      <c r="Q509">
        <v>66</v>
      </c>
      <c r="R509">
        <v>161.4</v>
      </c>
      <c r="S509">
        <v>112</v>
      </c>
    </row>
    <row r="510" spans="1:20" ht="15.6" customHeight="1" x14ac:dyDescent="0.2">
      <c r="A510" s="8">
        <v>44494</v>
      </c>
      <c r="B510" s="2" t="s">
        <v>6</v>
      </c>
      <c r="C510" s="2">
        <v>2021</v>
      </c>
      <c r="D510" s="2">
        <v>2</v>
      </c>
      <c r="E510" s="2" t="s">
        <v>45</v>
      </c>
      <c r="F510" s="2" t="s">
        <v>29</v>
      </c>
      <c r="G510">
        <v>223</v>
      </c>
      <c r="H510" s="26">
        <v>187</v>
      </c>
      <c r="I510">
        <v>4.75</v>
      </c>
      <c r="J510">
        <v>90</v>
      </c>
      <c r="K510">
        <v>12</v>
      </c>
      <c r="L510">
        <v>2</v>
      </c>
      <c r="M510">
        <v>1</v>
      </c>
      <c r="N510">
        <v>19.399999999999999</v>
      </c>
      <c r="O510" t="s">
        <v>33</v>
      </c>
      <c r="P510">
        <f t="shared" si="10"/>
        <v>40</v>
      </c>
      <c r="Q510">
        <v>43</v>
      </c>
      <c r="R510">
        <v>156.4</v>
      </c>
      <c r="S510">
        <v>83</v>
      </c>
    </row>
    <row r="511" spans="1:20" ht="15.6" customHeight="1" x14ac:dyDescent="0.2">
      <c r="A511" s="8">
        <v>44495</v>
      </c>
      <c r="B511" t="s">
        <v>6</v>
      </c>
      <c r="C511" s="2">
        <v>2021</v>
      </c>
      <c r="D511" s="2">
        <v>2</v>
      </c>
      <c r="E511" s="2" t="s">
        <v>45</v>
      </c>
      <c r="F511" t="s">
        <v>23</v>
      </c>
      <c r="G511">
        <v>257</v>
      </c>
      <c r="H511" s="24">
        <v>188</v>
      </c>
      <c r="I511">
        <v>11.375</v>
      </c>
      <c r="J511">
        <v>50</v>
      </c>
      <c r="K511">
        <v>9</v>
      </c>
      <c r="L511">
        <v>5</v>
      </c>
      <c r="M511">
        <v>5</v>
      </c>
      <c r="N511">
        <v>31.6</v>
      </c>
      <c r="O511" t="s">
        <v>34</v>
      </c>
      <c r="P511">
        <v>0</v>
      </c>
      <c r="Q511">
        <v>0</v>
      </c>
      <c r="R511">
        <v>0</v>
      </c>
      <c r="S511">
        <v>0</v>
      </c>
      <c r="T511" t="s">
        <v>48</v>
      </c>
    </row>
    <row r="512" spans="1:20" ht="15.6" customHeight="1" x14ac:dyDescent="0.2">
      <c r="A512" s="8">
        <v>44495</v>
      </c>
      <c r="B512" t="s">
        <v>6</v>
      </c>
      <c r="C512" s="2">
        <v>2021</v>
      </c>
      <c r="D512" s="2">
        <v>2</v>
      </c>
      <c r="E512" s="2" t="s">
        <v>45</v>
      </c>
      <c r="F512" t="s">
        <v>23</v>
      </c>
      <c r="G512">
        <v>257</v>
      </c>
      <c r="H512" s="24">
        <v>189</v>
      </c>
      <c r="I512">
        <v>11.375</v>
      </c>
      <c r="J512">
        <v>50</v>
      </c>
      <c r="K512">
        <v>9</v>
      </c>
      <c r="L512">
        <v>5</v>
      </c>
      <c r="M512">
        <v>5</v>
      </c>
      <c r="N512">
        <v>31.6</v>
      </c>
      <c r="O512" t="s">
        <v>34</v>
      </c>
      <c r="P512">
        <v>0</v>
      </c>
      <c r="Q512">
        <v>0</v>
      </c>
      <c r="R512">
        <v>0</v>
      </c>
      <c r="S512">
        <v>0</v>
      </c>
      <c r="T512" t="s">
        <v>48</v>
      </c>
    </row>
    <row r="513" spans="1:20" ht="15.6" customHeight="1" x14ac:dyDescent="0.2">
      <c r="A513" s="8">
        <v>44495</v>
      </c>
      <c r="B513" t="s">
        <v>6</v>
      </c>
      <c r="C513" s="2">
        <v>2021</v>
      </c>
      <c r="D513" s="2">
        <v>2</v>
      </c>
      <c r="E513" s="2" t="s">
        <v>45</v>
      </c>
      <c r="F513" t="s">
        <v>23</v>
      </c>
      <c r="G513">
        <v>257</v>
      </c>
      <c r="H513" s="24">
        <v>193</v>
      </c>
      <c r="I513">
        <v>11.375</v>
      </c>
      <c r="J513">
        <v>50</v>
      </c>
      <c r="K513">
        <v>9</v>
      </c>
      <c r="L513">
        <v>5</v>
      </c>
      <c r="M513">
        <v>5</v>
      </c>
      <c r="N513">
        <v>31.6</v>
      </c>
      <c r="O513" t="s">
        <v>34</v>
      </c>
      <c r="P513">
        <v>0</v>
      </c>
      <c r="Q513">
        <v>0</v>
      </c>
      <c r="R513">
        <v>0</v>
      </c>
      <c r="S513">
        <v>0</v>
      </c>
      <c r="T513" t="s">
        <v>48</v>
      </c>
    </row>
    <row r="514" spans="1:20" ht="15.6" customHeight="1" x14ac:dyDescent="0.2">
      <c r="A514" s="8">
        <v>44495</v>
      </c>
      <c r="B514" t="s">
        <v>6</v>
      </c>
      <c r="C514" s="2">
        <v>2021</v>
      </c>
      <c r="D514" s="2">
        <v>2</v>
      </c>
      <c r="E514" s="2" t="s">
        <v>45</v>
      </c>
      <c r="F514" t="s">
        <v>23</v>
      </c>
      <c r="G514">
        <v>257</v>
      </c>
      <c r="H514" s="24">
        <v>194</v>
      </c>
      <c r="I514">
        <v>11.375</v>
      </c>
      <c r="J514">
        <v>50</v>
      </c>
      <c r="K514">
        <v>9</v>
      </c>
      <c r="L514">
        <v>5</v>
      </c>
      <c r="M514">
        <v>5</v>
      </c>
      <c r="N514">
        <v>31.6</v>
      </c>
      <c r="O514" t="s">
        <v>34</v>
      </c>
      <c r="P514">
        <v>0</v>
      </c>
      <c r="Q514">
        <v>0</v>
      </c>
      <c r="R514">
        <v>0</v>
      </c>
      <c r="S514">
        <v>0</v>
      </c>
      <c r="T514" t="s">
        <v>48</v>
      </c>
    </row>
    <row r="515" spans="1:20" ht="15.6" customHeight="1" x14ac:dyDescent="0.2">
      <c r="A515" s="8">
        <v>44495</v>
      </c>
      <c r="B515" t="s">
        <v>6</v>
      </c>
      <c r="C515" s="2">
        <v>2021</v>
      </c>
      <c r="D515" s="2">
        <v>2</v>
      </c>
      <c r="E515" s="2" t="s">
        <v>45</v>
      </c>
      <c r="F515" t="s">
        <v>23</v>
      </c>
      <c r="G515">
        <v>257</v>
      </c>
      <c r="H515" s="24">
        <v>195</v>
      </c>
      <c r="I515">
        <v>11.375</v>
      </c>
      <c r="J515">
        <v>50</v>
      </c>
      <c r="K515">
        <v>9</v>
      </c>
      <c r="L515">
        <v>5</v>
      </c>
      <c r="M515">
        <v>5</v>
      </c>
      <c r="N515">
        <v>31.6</v>
      </c>
      <c r="O515" t="s">
        <v>34</v>
      </c>
      <c r="P515">
        <v>0</v>
      </c>
      <c r="Q515">
        <v>0</v>
      </c>
      <c r="R515">
        <v>0</v>
      </c>
      <c r="S515">
        <v>0</v>
      </c>
      <c r="T515" t="s">
        <v>48</v>
      </c>
    </row>
    <row r="516" spans="1:20" ht="15.6" customHeight="1" x14ac:dyDescent="0.2">
      <c r="A516" s="8">
        <v>44495</v>
      </c>
      <c r="B516" t="s">
        <v>6</v>
      </c>
      <c r="C516" s="2">
        <v>2021</v>
      </c>
      <c r="D516" s="2">
        <v>2</v>
      </c>
      <c r="E516" s="2" t="s">
        <v>45</v>
      </c>
      <c r="F516" t="s">
        <v>23</v>
      </c>
      <c r="G516">
        <v>257</v>
      </c>
      <c r="H516" s="24">
        <v>196</v>
      </c>
      <c r="I516">
        <v>11.375</v>
      </c>
      <c r="J516">
        <v>50</v>
      </c>
      <c r="K516">
        <v>9</v>
      </c>
      <c r="L516">
        <v>5</v>
      </c>
      <c r="M516">
        <v>5</v>
      </c>
      <c r="N516">
        <v>31.6</v>
      </c>
      <c r="O516" t="s">
        <v>34</v>
      </c>
      <c r="P516">
        <v>0</v>
      </c>
      <c r="Q516">
        <v>0</v>
      </c>
      <c r="R516">
        <v>0</v>
      </c>
      <c r="S516">
        <v>0</v>
      </c>
      <c r="T516" t="s">
        <v>48</v>
      </c>
    </row>
    <row r="517" spans="1:20" ht="15.6" customHeight="1" x14ac:dyDescent="0.2">
      <c r="A517" s="8">
        <v>44495</v>
      </c>
      <c r="B517" t="s">
        <v>6</v>
      </c>
      <c r="C517" s="2">
        <v>2021</v>
      </c>
      <c r="D517" s="2">
        <v>2</v>
      </c>
      <c r="E517" s="2" t="s">
        <v>45</v>
      </c>
      <c r="F517" t="s">
        <v>23</v>
      </c>
      <c r="G517">
        <v>257</v>
      </c>
      <c r="H517" s="24">
        <v>197</v>
      </c>
      <c r="I517">
        <v>11.375</v>
      </c>
      <c r="J517">
        <v>50</v>
      </c>
      <c r="K517">
        <v>9</v>
      </c>
      <c r="L517">
        <v>5</v>
      </c>
      <c r="M517">
        <v>5</v>
      </c>
      <c r="N517">
        <v>31.6</v>
      </c>
      <c r="O517" t="s">
        <v>34</v>
      </c>
      <c r="P517">
        <v>0</v>
      </c>
      <c r="Q517">
        <v>0</v>
      </c>
      <c r="R517">
        <v>0</v>
      </c>
      <c r="S517">
        <v>0</v>
      </c>
      <c r="T517" t="s">
        <v>48</v>
      </c>
    </row>
    <row r="518" spans="1:20" ht="15.6" customHeight="1" x14ac:dyDescent="0.2">
      <c r="A518" s="8">
        <v>44495</v>
      </c>
      <c r="B518" t="s">
        <v>6</v>
      </c>
      <c r="C518" s="2">
        <v>2021</v>
      </c>
      <c r="D518" s="2">
        <v>2</v>
      </c>
      <c r="E518" s="2" t="s">
        <v>45</v>
      </c>
      <c r="F518" t="s">
        <v>23</v>
      </c>
      <c r="G518">
        <v>258</v>
      </c>
      <c r="H518" s="24">
        <v>198</v>
      </c>
      <c r="I518">
        <v>10.125</v>
      </c>
      <c r="J518">
        <v>35</v>
      </c>
      <c r="K518">
        <v>23</v>
      </c>
      <c r="L518">
        <v>0</v>
      </c>
      <c r="M518">
        <v>6</v>
      </c>
      <c r="N518">
        <v>25</v>
      </c>
      <c r="O518" t="s">
        <v>34</v>
      </c>
      <c r="P518">
        <v>0</v>
      </c>
      <c r="Q518">
        <v>0</v>
      </c>
      <c r="R518">
        <v>0</v>
      </c>
      <c r="S518">
        <v>0</v>
      </c>
      <c r="T518" t="s">
        <v>48</v>
      </c>
    </row>
    <row r="519" spans="1:20" ht="15.6" customHeight="1" x14ac:dyDescent="0.2">
      <c r="A519" s="8">
        <v>44495</v>
      </c>
      <c r="B519" t="s">
        <v>6</v>
      </c>
      <c r="C519" s="2">
        <v>2021</v>
      </c>
      <c r="D519" s="2">
        <v>2</v>
      </c>
      <c r="E519" s="2" t="s">
        <v>45</v>
      </c>
      <c r="F519" t="s">
        <v>23</v>
      </c>
      <c r="G519">
        <v>258</v>
      </c>
      <c r="H519" s="24">
        <v>199</v>
      </c>
      <c r="I519">
        <v>10.125</v>
      </c>
      <c r="J519">
        <v>35</v>
      </c>
      <c r="K519">
        <v>23</v>
      </c>
      <c r="L519">
        <v>0</v>
      </c>
      <c r="M519">
        <v>6</v>
      </c>
      <c r="N519">
        <v>25</v>
      </c>
      <c r="O519" t="s">
        <v>34</v>
      </c>
      <c r="P519">
        <v>0</v>
      </c>
      <c r="Q519">
        <v>0</v>
      </c>
      <c r="R519">
        <v>0</v>
      </c>
      <c r="S519">
        <v>0</v>
      </c>
      <c r="T519" t="s">
        <v>48</v>
      </c>
    </row>
    <row r="520" spans="1:20" ht="15.6" customHeight="1" x14ac:dyDescent="0.2">
      <c r="A520" s="8">
        <v>44495</v>
      </c>
      <c r="B520" t="s">
        <v>6</v>
      </c>
      <c r="C520" s="2">
        <v>2021</v>
      </c>
      <c r="D520" s="2">
        <v>2</v>
      </c>
      <c r="E520" s="2" t="s">
        <v>45</v>
      </c>
      <c r="F520" t="s">
        <v>23</v>
      </c>
      <c r="G520">
        <v>258</v>
      </c>
      <c r="H520" s="24">
        <v>200</v>
      </c>
      <c r="I520">
        <v>10.125</v>
      </c>
      <c r="J520">
        <v>35</v>
      </c>
      <c r="K520">
        <v>23</v>
      </c>
      <c r="L520">
        <v>0</v>
      </c>
      <c r="M520">
        <v>6</v>
      </c>
      <c r="N520">
        <v>25</v>
      </c>
      <c r="O520" t="s">
        <v>34</v>
      </c>
      <c r="P520">
        <v>0</v>
      </c>
      <c r="Q520">
        <v>0</v>
      </c>
      <c r="R520">
        <v>0</v>
      </c>
      <c r="S520">
        <v>0</v>
      </c>
      <c r="T520" t="s">
        <v>48</v>
      </c>
    </row>
    <row r="521" spans="1:20" ht="15.6" customHeight="1" x14ac:dyDescent="0.2">
      <c r="A521" s="8">
        <v>44495</v>
      </c>
      <c r="B521" t="s">
        <v>6</v>
      </c>
      <c r="C521" s="2">
        <v>2021</v>
      </c>
      <c r="D521" s="2">
        <v>2</v>
      </c>
      <c r="E521" s="2" t="s">
        <v>45</v>
      </c>
      <c r="F521" t="s">
        <v>23</v>
      </c>
      <c r="G521">
        <v>258</v>
      </c>
      <c r="H521" s="24">
        <v>201</v>
      </c>
      <c r="I521">
        <v>10.125</v>
      </c>
      <c r="J521">
        <v>35</v>
      </c>
      <c r="K521">
        <v>23</v>
      </c>
      <c r="L521">
        <v>0</v>
      </c>
      <c r="M521">
        <v>6</v>
      </c>
      <c r="N521">
        <v>25</v>
      </c>
      <c r="O521" t="s">
        <v>34</v>
      </c>
      <c r="P521">
        <v>0</v>
      </c>
      <c r="Q521">
        <v>0</v>
      </c>
      <c r="R521">
        <v>0</v>
      </c>
      <c r="S521">
        <v>0</v>
      </c>
      <c r="T521" t="s">
        <v>48</v>
      </c>
    </row>
    <row r="522" spans="1:20" ht="15.6" customHeight="1" x14ac:dyDescent="0.2">
      <c r="A522" s="8">
        <v>44495</v>
      </c>
      <c r="B522" t="s">
        <v>6</v>
      </c>
      <c r="C522" s="2">
        <v>2021</v>
      </c>
      <c r="D522" s="2">
        <v>2</v>
      </c>
      <c r="E522" s="2" t="s">
        <v>45</v>
      </c>
      <c r="F522" t="s">
        <v>23</v>
      </c>
      <c r="G522">
        <v>258</v>
      </c>
      <c r="H522" s="24">
        <v>202</v>
      </c>
      <c r="I522">
        <v>10.125</v>
      </c>
      <c r="J522">
        <v>35</v>
      </c>
      <c r="K522">
        <v>23</v>
      </c>
      <c r="L522">
        <v>0</v>
      </c>
      <c r="M522">
        <v>6</v>
      </c>
      <c r="N522">
        <v>25</v>
      </c>
      <c r="O522" t="s">
        <v>34</v>
      </c>
      <c r="P522">
        <v>10</v>
      </c>
      <c r="Q522">
        <v>2</v>
      </c>
      <c r="R522">
        <v>105.2</v>
      </c>
      <c r="S522">
        <v>12</v>
      </c>
    </row>
    <row r="523" spans="1:20" ht="15.6" customHeight="1" x14ac:dyDescent="0.2">
      <c r="A523" s="8">
        <v>44495</v>
      </c>
      <c r="B523" t="s">
        <v>6</v>
      </c>
      <c r="C523" s="2">
        <v>2021</v>
      </c>
      <c r="D523" s="2">
        <v>2</v>
      </c>
      <c r="E523" s="2" t="s">
        <v>45</v>
      </c>
      <c r="F523" t="s">
        <v>23</v>
      </c>
      <c r="G523">
        <v>258</v>
      </c>
      <c r="H523" s="24">
        <v>203</v>
      </c>
      <c r="I523">
        <v>10.125</v>
      </c>
      <c r="J523">
        <v>35</v>
      </c>
      <c r="K523">
        <v>23</v>
      </c>
      <c r="L523">
        <v>0</v>
      </c>
      <c r="M523">
        <v>6</v>
      </c>
      <c r="N523">
        <v>25</v>
      </c>
      <c r="O523" t="s">
        <v>34</v>
      </c>
      <c r="P523">
        <v>0</v>
      </c>
      <c r="Q523">
        <v>0</v>
      </c>
      <c r="R523">
        <v>0</v>
      </c>
      <c r="S523">
        <v>0</v>
      </c>
      <c r="T523" t="s">
        <v>48</v>
      </c>
    </row>
    <row r="524" spans="1:20" ht="15.6" customHeight="1" x14ac:dyDescent="0.2">
      <c r="A524" s="8">
        <v>44495</v>
      </c>
      <c r="B524" t="s">
        <v>6</v>
      </c>
      <c r="C524" s="2">
        <v>2021</v>
      </c>
      <c r="D524" s="2">
        <v>2</v>
      </c>
      <c r="E524" s="2" t="s">
        <v>45</v>
      </c>
      <c r="F524" t="s">
        <v>23</v>
      </c>
      <c r="G524">
        <v>258</v>
      </c>
      <c r="H524" s="24">
        <v>204</v>
      </c>
      <c r="I524">
        <v>10.125</v>
      </c>
      <c r="J524">
        <v>35</v>
      </c>
      <c r="K524">
        <v>23</v>
      </c>
      <c r="L524">
        <v>0</v>
      </c>
      <c r="M524">
        <v>6</v>
      </c>
      <c r="N524">
        <v>25</v>
      </c>
      <c r="O524" t="s">
        <v>34</v>
      </c>
      <c r="P524">
        <v>0</v>
      </c>
      <c r="Q524">
        <v>0</v>
      </c>
      <c r="R524">
        <v>0</v>
      </c>
      <c r="S524">
        <v>0</v>
      </c>
      <c r="T524" t="s">
        <v>48</v>
      </c>
    </row>
    <row r="525" spans="1:20" ht="15.6" customHeight="1" x14ac:dyDescent="0.2">
      <c r="A525" s="8">
        <v>44495</v>
      </c>
      <c r="B525" t="s">
        <v>6</v>
      </c>
      <c r="C525" s="2">
        <v>2021</v>
      </c>
      <c r="D525" s="2">
        <v>2</v>
      </c>
      <c r="E525" s="2" t="s">
        <v>45</v>
      </c>
      <c r="F525" t="s">
        <v>23</v>
      </c>
      <c r="G525">
        <v>258</v>
      </c>
      <c r="H525" s="24">
        <v>205</v>
      </c>
      <c r="I525">
        <v>10.125</v>
      </c>
      <c r="J525">
        <v>35</v>
      </c>
      <c r="K525">
        <v>23</v>
      </c>
      <c r="L525">
        <v>0</v>
      </c>
      <c r="M525">
        <v>6</v>
      </c>
      <c r="N525">
        <v>25</v>
      </c>
      <c r="O525" t="s">
        <v>34</v>
      </c>
      <c r="P525">
        <v>18</v>
      </c>
      <c r="Q525">
        <v>6</v>
      </c>
      <c r="R525">
        <v>98.6</v>
      </c>
      <c r="S525">
        <v>24</v>
      </c>
    </row>
    <row r="526" spans="1:20" ht="15.6" customHeight="1" x14ac:dyDescent="0.2">
      <c r="A526" s="8">
        <v>44495</v>
      </c>
      <c r="B526" t="s">
        <v>6</v>
      </c>
      <c r="C526" s="2">
        <v>2021</v>
      </c>
      <c r="D526" s="2">
        <v>2</v>
      </c>
      <c r="E526" s="2" t="s">
        <v>45</v>
      </c>
      <c r="F526" t="s">
        <v>23</v>
      </c>
      <c r="G526">
        <v>258</v>
      </c>
      <c r="H526" s="24">
        <v>206</v>
      </c>
      <c r="I526">
        <v>10.125</v>
      </c>
      <c r="J526">
        <v>35</v>
      </c>
      <c r="K526">
        <v>23</v>
      </c>
      <c r="L526">
        <v>0</v>
      </c>
      <c r="M526">
        <v>6</v>
      </c>
      <c r="N526">
        <v>25</v>
      </c>
      <c r="O526" t="s">
        <v>34</v>
      </c>
      <c r="P526">
        <v>0</v>
      </c>
      <c r="Q526">
        <v>0</v>
      </c>
      <c r="R526">
        <v>0</v>
      </c>
      <c r="S526">
        <v>0</v>
      </c>
      <c r="T526" t="s">
        <v>48</v>
      </c>
    </row>
    <row r="527" spans="1:20" ht="15.6" customHeight="1" x14ac:dyDescent="0.2">
      <c r="A527" s="8">
        <v>44495</v>
      </c>
      <c r="B527" t="s">
        <v>6</v>
      </c>
      <c r="C527" s="2">
        <v>2021</v>
      </c>
      <c r="D527" s="2">
        <v>2</v>
      </c>
      <c r="E527" s="2" t="s">
        <v>45</v>
      </c>
      <c r="F527" t="s">
        <v>23</v>
      </c>
      <c r="G527">
        <v>258</v>
      </c>
      <c r="H527" s="24">
        <v>207</v>
      </c>
      <c r="I527">
        <v>10.125</v>
      </c>
      <c r="J527">
        <v>35</v>
      </c>
      <c r="K527">
        <v>23</v>
      </c>
      <c r="L527">
        <v>0</v>
      </c>
      <c r="M527">
        <v>6</v>
      </c>
      <c r="N527">
        <v>25</v>
      </c>
      <c r="O527" t="s">
        <v>34</v>
      </c>
      <c r="P527">
        <v>8</v>
      </c>
      <c r="Q527">
        <v>2</v>
      </c>
      <c r="R527">
        <v>87.2</v>
      </c>
      <c r="S527">
        <v>10</v>
      </c>
    </row>
    <row r="528" spans="1:20" ht="15.6" customHeight="1" x14ac:dyDescent="0.2">
      <c r="A528" s="8">
        <v>44495</v>
      </c>
      <c r="B528" t="s">
        <v>6</v>
      </c>
      <c r="C528" s="2">
        <v>2021</v>
      </c>
      <c r="D528" s="2">
        <v>2</v>
      </c>
      <c r="E528" s="2" t="s">
        <v>45</v>
      </c>
      <c r="F528" t="s">
        <v>23</v>
      </c>
      <c r="G528">
        <v>259</v>
      </c>
      <c r="H528" s="24">
        <v>208</v>
      </c>
      <c r="I528">
        <v>10.625</v>
      </c>
      <c r="J528">
        <v>36</v>
      </c>
      <c r="K528">
        <v>25</v>
      </c>
      <c r="L528">
        <v>0.5</v>
      </c>
      <c r="M528">
        <v>0.5</v>
      </c>
      <c r="N528">
        <v>24</v>
      </c>
      <c r="O528" t="s">
        <v>34</v>
      </c>
      <c r="P528">
        <v>8</v>
      </c>
      <c r="Q528">
        <v>4</v>
      </c>
      <c r="R528">
        <v>109.6</v>
      </c>
      <c r="S528">
        <v>12</v>
      </c>
    </row>
    <row r="529" spans="1:20" ht="15.6" customHeight="1" x14ac:dyDescent="0.2">
      <c r="A529" s="8">
        <v>44495</v>
      </c>
      <c r="B529" t="s">
        <v>6</v>
      </c>
      <c r="C529" s="2">
        <v>2021</v>
      </c>
      <c r="D529" s="2">
        <v>2</v>
      </c>
      <c r="E529" s="2" t="s">
        <v>45</v>
      </c>
      <c r="F529" t="s">
        <v>23</v>
      </c>
      <c r="G529">
        <v>259</v>
      </c>
      <c r="H529" s="24">
        <v>209</v>
      </c>
      <c r="I529">
        <v>10.625</v>
      </c>
      <c r="J529">
        <v>36</v>
      </c>
      <c r="K529">
        <v>25</v>
      </c>
      <c r="L529">
        <v>0.5</v>
      </c>
      <c r="M529">
        <v>0.5</v>
      </c>
      <c r="N529">
        <v>24</v>
      </c>
      <c r="O529" t="s">
        <v>34</v>
      </c>
      <c r="P529">
        <v>0</v>
      </c>
      <c r="Q529">
        <v>0</v>
      </c>
      <c r="R529">
        <v>0</v>
      </c>
      <c r="S529">
        <v>0</v>
      </c>
      <c r="T529" t="s">
        <v>65</v>
      </c>
    </row>
    <row r="530" spans="1:20" ht="15.6" customHeight="1" x14ac:dyDescent="0.2">
      <c r="A530" s="8">
        <v>44495</v>
      </c>
      <c r="B530" t="s">
        <v>6</v>
      </c>
      <c r="C530" s="2">
        <v>2021</v>
      </c>
      <c r="D530" s="2">
        <v>2</v>
      </c>
      <c r="E530" s="2" t="s">
        <v>45</v>
      </c>
      <c r="F530" t="s">
        <v>23</v>
      </c>
      <c r="G530">
        <v>259</v>
      </c>
      <c r="H530" s="24">
        <v>210</v>
      </c>
      <c r="I530">
        <v>10.625</v>
      </c>
      <c r="J530">
        <v>36</v>
      </c>
      <c r="K530">
        <v>25</v>
      </c>
      <c r="L530">
        <v>0.5</v>
      </c>
      <c r="M530">
        <v>0.5</v>
      </c>
      <c r="N530">
        <v>24</v>
      </c>
      <c r="O530" t="s">
        <v>34</v>
      </c>
      <c r="P530">
        <v>0</v>
      </c>
      <c r="Q530">
        <v>0</v>
      </c>
      <c r="R530">
        <v>0</v>
      </c>
      <c r="S530">
        <v>0</v>
      </c>
      <c r="T530" t="s">
        <v>48</v>
      </c>
    </row>
    <row r="531" spans="1:20" ht="15.6" customHeight="1" x14ac:dyDescent="0.2">
      <c r="A531" s="8">
        <v>44495</v>
      </c>
      <c r="B531" t="s">
        <v>6</v>
      </c>
      <c r="C531" s="2">
        <v>2021</v>
      </c>
      <c r="D531" s="2">
        <v>2</v>
      </c>
      <c r="E531" s="2" t="s">
        <v>45</v>
      </c>
      <c r="F531" t="s">
        <v>23</v>
      </c>
      <c r="G531">
        <v>259</v>
      </c>
      <c r="H531" s="24">
        <v>211</v>
      </c>
      <c r="I531">
        <v>10.625</v>
      </c>
      <c r="J531">
        <v>36</v>
      </c>
      <c r="K531">
        <v>25</v>
      </c>
      <c r="L531">
        <v>0.5</v>
      </c>
      <c r="M531">
        <v>0.5</v>
      </c>
      <c r="N531">
        <v>24</v>
      </c>
      <c r="O531" t="s">
        <v>34</v>
      </c>
      <c r="P531">
        <v>0</v>
      </c>
      <c r="Q531">
        <v>0</v>
      </c>
      <c r="R531">
        <v>0</v>
      </c>
      <c r="S531">
        <v>0</v>
      </c>
      <c r="T531" t="s">
        <v>48</v>
      </c>
    </row>
    <row r="532" spans="1:20" ht="15.6" customHeight="1" x14ac:dyDescent="0.2">
      <c r="A532" s="8">
        <v>44495</v>
      </c>
      <c r="B532" t="s">
        <v>6</v>
      </c>
      <c r="C532" s="2">
        <v>2021</v>
      </c>
      <c r="D532" s="2">
        <v>2</v>
      </c>
      <c r="E532" s="2" t="s">
        <v>45</v>
      </c>
      <c r="F532" t="s">
        <v>23</v>
      </c>
      <c r="G532">
        <v>259</v>
      </c>
      <c r="H532" s="24">
        <v>212</v>
      </c>
      <c r="I532">
        <v>10.625</v>
      </c>
      <c r="J532">
        <v>36</v>
      </c>
      <c r="K532">
        <v>25</v>
      </c>
      <c r="L532">
        <v>0.5</v>
      </c>
      <c r="M532">
        <v>0.5</v>
      </c>
      <c r="N532">
        <v>24</v>
      </c>
      <c r="O532" t="s">
        <v>34</v>
      </c>
      <c r="P532">
        <v>8</v>
      </c>
      <c r="Q532">
        <v>4</v>
      </c>
      <c r="R532">
        <v>98</v>
      </c>
      <c r="S532">
        <v>12</v>
      </c>
    </row>
    <row r="533" spans="1:20" ht="15.6" customHeight="1" x14ac:dyDescent="0.2">
      <c r="A533" s="8">
        <v>44495</v>
      </c>
      <c r="B533" t="s">
        <v>6</v>
      </c>
      <c r="C533" s="2">
        <v>2021</v>
      </c>
      <c r="D533" s="2">
        <v>2</v>
      </c>
      <c r="E533" s="2" t="s">
        <v>45</v>
      </c>
      <c r="F533" t="s">
        <v>23</v>
      </c>
      <c r="G533">
        <v>259</v>
      </c>
      <c r="H533" s="24">
        <v>213</v>
      </c>
      <c r="I533">
        <v>10.625</v>
      </c>
      <c r="J533">
        <v>36</v>
      </c>
      <c r="K533">
        <v>25</v>
      </c>
      <c r="L533">
        <v>0.5</v>
      </c>
      <c r="M533">
        <v>0.5</v>
      </c>
      <c r="N533">
        <v>24</v>
      </c>
      <c r="O533" t="s">
        <v>34</v>
      </c>
      <c r="P533">
        <v>9</v>
      </c>
      <c r="Q533">
        <v>6</v>
      </c>
      <c r="R533">
        <v>117.2</v>
      </c>
      <c r="S533">
        <v>15</v>
      </c>
    </row>
    <row r="534" spans="1:20" ht="15.6" customHeight="1" x14ac:dyDescent="0.2">
      <c r="A534" s="8">
        <v>44495</v>
      </c>
      <c r="B534" t="s">
        <v>6</v>
      </c>
      <c r="C534" s="2">
        <v>2021</v>
      </c>
      <c r="D534" s="2">
        <v>2</v>
      </c>
      <c r="E534" s="2" t="s">
        <v>45</v>
      </c>
      <c r="F534" t="s">
        <v>23</v>
      </c>
      <c r="G534">
        <v>259</v>
      </c>
      <c r="H534" s="24">
        <v>214</v>
      </c>
      <c r="I534">
        <v>10.625</v>
      </c>
      <c r="J534">
        <v>36</v>
      </c>
      <c r="K534">
        <v>25</v>
      </c>
      <c r="L534">
        <v>0.5</v>
      </c>
      <c r="M534">
        <v>0.5</v>
      </c>
      <c r="N534">
        <v>24</v>
      </c>
      <c r="O534" t="s">
        <v>34</v>
      </c>
      <c r="P534">
        <v>13</v>
      </c>
      <c r="Q534">
        <v>10</v>
      </c>
      <c r="R534">
        <v>107.4</v>
      </c>
      <c r="S534">
        <v>23</v>
      </c>
    </row>
    <row r="535" spans="1:20" ht="15.6" customHeight="1" x14ac:dyDescent="0.2">
      <c r="A535" s="8">
        <v>44495</v>
      </c>
      <c r="B535" t="s">
        <v>6</v>
      </c>
      <c r="C535" s="2">
        <v>2021</v>
      </c>
      <c r="D535" s="2">
        <v>2</v>
      </c>
      <c r="E535" s="2" t="s">
        <v>45</v>
      </c>
      <c r="F535" t="s">
        <v>23</v>
      </c>
      <c r="G535">
        <v>259</v>
      </c>
      <c r="H535" s="24">
        <v>215</v>
      </c>
      <c r="I535">
        <v>10.625</v>
      </c>
      <c r="J535">
        <v>36</v>
      </c>
      <c r="K535">
        <v>25</v>
      </c>
      <c r="L535">
        <v>0.5</v>
      </c>
      <c r="M535">
        <v>0.5</v>
      </c>
      <c r="N535">
        <v>24</v>
      </c>
      <c r="O535" t="s">
        <v>34</v>
      </c>
      <c r="P535">
        <v>0</v>
      </c>
      <c r="Q535">
        <v>0</v>
      </c>
      <c r="R535">
        <v>0</v>
      </c>
      <c r="S535">
        <v>0</v>
      </c>
      <c r="T535" t="s">
        <v>48</v>
      </c>
    </row>
    <row r="536" spans="1:20" ht="15.6" customHeight="1" x14ac:dyDescent="0.2">
      <c r="A536" s="8">
        <v>44495</v>
      </c>
      <c r="B536" t="s">
        <v>6</v>
      </c>
      <c r="C536" s="2">
        <v>2021</v>
      </c>
      <c r="D536" s="2">
        <v>2</v>
      </c>
      <c r="E536" s="2" t="s">
        <v>45</v>
      </c>
      <c r="F536" t="s">
        <v>23</v>
      </c>
      <c r="G536">
        <v>259</v>
      </c>
      <c r="H536" s="24">
        <v>216</v>
      </c>
      <c r="I536">
        <v>10.625</v>
      </c>
      <c r="J536">
        <v>36</v>
      </c>
      <c r="K536">
        <v>25</v>
      </c>
      <c r="L536">
        <v>0.5</v>
      </c>
      <c r="M536">
        <v>0.5</v>
      </c>
      <c r="N536">
        <v>24</v>
      </c>
      <c r="O536" t="s">
        <v>34</v>
      </c>
      <c r="P536">
        <v>0</v>
      </c>
      <c r="Q536">
        <v>0</v>
      </c>
      <c r="R536">
        <v>0</v>
      </c>
      <c r="S536">
        <v>0</v>
      </c>
      <c r="T536" t="s">
        <v>48</v>
      </c>
    </row>
    <row r="537" spans="1:20" ht="15.6" customHeight="1" x14ac:dyDescent="0.2">
      <c r="A537" s="8">
        <v>44495</v>
      </c>
      <c r="B537" t="s">
        <v>6</v>
      </c>
      <c r="C537" s="2">
        <v>2021</v>
      </c>
      <c r="D537" s="2">
        <v>2</v>
      </c>
      <c r="E537" s="2" t="s">
        <v>45</v>
      </c>
      <c r="F537" t="s">
        <v>23</v>
      </c>
      <c r="G537">
        <v>259</v>
      </c>
      <c r="H537" s="24">
        <v>217</v>
      </c>
      <c r="I537">
        <v>10.625</v>
      </c>
      <c r="J537">
        <v>36</v>
      </c>
      <c r="K537">
        <v>25</v>
      </c>
      <c r="L537">
        <v>0.5</v>
      </c>
      <c r="M537">
        <v>0.5</v>
      </c>
      <c r="N537">
        <v>24</v>
      </c>
      <c r="O537" t="s">
        <v>34</v>
      </c>
      <c r="P537">
        <v>14</v>
      </c>
      <c r="Q537">
        <v>5</v>
      </c>
      <c r="R537">
        <v>101.8</v>
      </c>
      <c r="S537">
        <v>19</v>
      </c>
    </row>
    <row r="538" spans="1:20" ht="15.6" customHeight="1" x14ac:dyDescent="0.2">
      <c r="A538" s="8">
        <v>44464</v>
      </c>
      <c r="B538" s="2" t="s">
        <v>62</v>
      </c>
      <c r="C538" s="2">
        <v>2021</v>
      </c>
      <c r="D538" s="2">
        <v>2</v>
      </c>
      <c r="E538" s="2" t="s">
        <v>45</v>
      </c>
      <c r="F538" t="s">
        <v>15</v>
      </c>
      <c r="G538">
        <v>254</v>
      </c>
      <c r="H538" s="24">
        <v>224</v>
      </c>
      <c r="I538">
        <v>29.25</v>
      </c>
      <c r="J538">
        <v>50</v>
      </c>
      <c r="K538">
        <v>15</v>
      </c>
      <c r="L538">
        <v>10</v>
      </c>
      <c r="M538">
        <v>5</v>
      </c>
      <c r="N538">
        <v>13.4</v>
      </c>
      <c r="O538" t="s">
        <v>32</v>
      </c>
      <c r="P538">
        <f t="shared" ref="P538:P569" si="11">S538-Q538</f>
        <v>4</v>
      </c>
      <c r="Q538">
        <v>0</v>
      </c>
      <c r="R538">
        <v>58</v>
      </c>
      <c r="S538">
        <v>4</v>
      </c>
      <c r="T538" t="s">
        <v>49</v>
      </c>
    </row>
    <row r="539" spans="1:20" ht="15.6" customHeight="1" x14ac:dyDescent="0.2">
      <c r="A539" s="8">
        <v>44464</v>
      </c>
      <c r="B539" s="2" t="s">
        <v>62</v>
      </c>
      <c r="C539" s="2">
        <v>2021</v>
      </c>
      <c r="D539" s="2">
        <v>2</v>
      </c>
      <c r="E539" s="2" t="s">
        <v>45</v>
      </c>
      <c r="F539" t="s">
        <v>15</v>
      </c>
      <c r="G539">
        <v>254</v>
      </c>
      <c r="H539" s="24">
        <v>225</v>
      </c>
      <c r="I539">
        <v>29.25</v>
      </c>
      <c r="J539">
        <v>50</v>
      </c>
      <c r="K539">
        <v>15</v>
      </c>
      <c r="L539">
        <v>10</v>
      </c>
      <c r="M539">
        <v>5</v>
      </c>
      <c r="N539">
        <v>13.4</v>
      </c>
      <c r="O539" t="s">
        <v>32</v>
      </c>
      <c r="P539">
        <f t="shared" si="11"/>
        <v>0</v>
      </c>
      <c r="Q539">
        <v>0</v>
      </c>
      <c r="R539">
        <v>0</v>
      </c>
      <c r="S539">
        <v>0</v>
      </c>
      <c r="T539" t="s">
        <v>48</v>
      </c>
    </row>
    <row r="540" spans="1:20" ht="15.6" customHeight="1" x14ac:dyDescent="0.2">
      <c r="A540" s="8">
        <v>44464</v>
      </c>
      <c r="B540" s="2" t="s">
        <v>62</v>
      </c>
      <c r="C540" s="2">
        <v>2021</v>
      </c>
      <c r="D540" s="2">
        <v>2</v>
      </c>
      <c r="E540" s="2" t="s">
        <v>45</v>
      </c>
      <c r="F540" t="s">
        <v>15</v>
      </c>
      <c r="G540">
        <v>254</v>
      </c>
      <c r="H540" s="24">
        <v>226</v>
      </c>
      <c r="I540">
        <v>29.25</v>
      </c>
      <c r="J540">
        <v>50</v>
      </c>
      <c r="K540">
        <v>15</v>
      </c>
      <c r="L540">
        <v>10</v>
      </c>
      <c r="M540">
        <v>5</v>
      </c>
      <c r="N540">
        <v>13.4</v>
      </c>
      <c r="O540" t="s">
        <v>32</v>
      </c>
      <c r="P540">
        <f t="shared" si="11"/>
        <v>5</v>
      </c>
      <c r="Q540">
        <v>0</v>
      </c>
      <c r="R540">
        <v>75</v>
      </c>
      <c r="S540">
        <v>5</v>
      </c>
      <c r="T540" t="s">
        <v>49</v>
      </c>
    </row>
    <row r="541" spans="1:20" ht="15.6" customHeight="1" x14ac:dyDescent="0.2">
      <c r="A541" s="8">
        <v>44464</v>
      </c>
      <c r="B541" s="2" t="s">
        <v>62</v>
      </c>
      <c r="C541" s="2">
        <v>2021</v>
      </c>
      <c r="D541" s="2">
        <v>2</v>
      </c>
      <c r="E541" s="2" t="s">
        <v>45</v>
      </c>
      <c r="F541" s="2" t="s">
        <v>15</v>
      </c>
      <c r="G541">
        <v>254</v>
      </c>
      <c r="H541" s="24">
        <v>227</v>
      </c>
      <c r="I541">
        <v>29.25</v>
      </c>
      <c r="J541">
        <v>50</v>
      </c>
      <c r="K541">
        <v>15</v>
      </c>
      <c r="L541">
        <v>10</v>
      </c>
      <c r="M541">
        <v>5</v>
      </c>
      <c r="N541">
        <v>13.4</v>
      </c>
      <c r="O541" t="s">
        <v>32</v>
      </c>
      <c r="P541">
        <f t="shared" si="11"/>
        <v>0</v>
      </c>
      <c r="Q541">
        <v>0</v>
      </c>
      <c r="R541">
        <v>0</v>
      </c>
      <c r="S541">
        <v>0</v>
      </c>
      <c r="T541" t="s">
        <v>48</v>
      </c>
    </row>
    <row r="542" spans="1:20" ht="15.6" customHeight="1" x14ac:dyDescent="0.2">
      <c r="A542" s="8">
        <v>44464</v>
      </c>
      <c r="B542" s="2" t="s">
        <v>62</v>
      </c>
      <c r="C542" s="2">
        <v>2021</v>
      </c>
      <c r="D542" s="2">
        <v>2</v>
      </c>
      <c r="E542" s="2" t="s">
        <v>45</v>
      </c>
      <c r="F542" t="s">
        <v>15</v>
      </c>
      <c r="G542">
        <v>254</v>
      </c>
      <c r="H542" s="24">
        <v>228</v>
      </c>
      <c r="I542">
        <v>29.25</v>
      </c>
      <c r="J542">
        <v>50</v>
      </c>
      <c r="K542">
        <v>15</v>
      </c>
      <c r="L542">
        <v>10</v>
      </c>
      <c r="M542">
        <v>5</v>
      </c>
      <c r="N542">
        <v>13.4</v>
      </c>
      <c r="O542" t="s">
        <v>32</v>
      </c>
      <c r="P542">
        <f t="shared" si="11"/>
        <v>7</v>
      </c>
      <c r="Q542">
        <v>0</v>
      </c>
      <c r="R542">
        <v>69</v>
      </c>
      <c r="S542">
        <v>7</v>
      </c>
      <c r="T542" t="s">
        <v>49</v>
      </c>
    </row>
    <row r="543" spans="1:20" ht="15.6" customHeight="1" x14ac:dyDescent="0.2">
      <c r="A543" s="8">
        <v>44464</v>
      </c>
      <c r="B543" s="2" t="s">
        <v>62</v>
      </c>
      <c r="C543" s="2">
        <v>2021</v>
      </c>
      <c r="D543" s="2">
        <v>2</v>
      </c>
      <c r="E543" s="2" t="s">
        <v>45</v>
      </c>
      <c r="F543" t="s">
        <v>15</v>
      </c>
      <c r="G543">
        <v>254</v>
      </c>
      <c r="H543" s="24">
        <v>229</v>
      </c>
      <c r="I543">
        <v>29.25</v>
      </c>
      <c r="J543">
        <v>50</v>
      </c>
      <c r="K543">
        <v>15</v>
      </c>
      <c r="L543">
        <v>10</v>
      </c>
      <c r="M543">
        <v>5</v>
      </c>
      <c r="N543">
        <v>13.4</v>
      </c>
      <c r="O543" t="s">
        <v>32</v>
      </c>
      <c r="P543">
        <f t="shared" si="11"/>
        <v>0</v>
      </c>
      <c r="Q543">
        <v>0</v>
      </c>
      <c r="R543">
        <v>0</v>
      </c>
      <c r="S543">
        <v>0</v>
      </c>
      <c r="T543" t="s">
        <v>48</v>
      </c>
    </row>
    <row r="544" spans="1:20" ht="15.6" customHeight="1" x14ac:dyDescent="0.2">
      <c r="A544" s="8">
        <v>44464</v>
      </c>
      <c r="B544" s="2" t="s">
        <v>62</v>
      </c>
      <c r="C544" s="2">
        <v>2021</v>
      </c>
      <c r="D544" s="2">
        <v>2</v>
      </c>
      <c r="E544" s="2" t="s">
        <v>45</v>
      </c>
      <c r="F544" t="s">
        <v>15</v>
      </c>
      <c r="G544">
        <v>254</v>
      </c>
      <c r="H544" s="24">
        <v>230</v>
      </c>
      <c r="I544">
        <v>29.25</v>
      </c>
      <c r="J544">
        <v>50</v>
      </c>
      <c r="K544">
        <v>15</v>
      </c>
      <c r="L544">
        <v>10</v>
      </c>
      <c r="M544">
        <v>5</v>
      </c>
      <c r="N544">
        <v>13.4</v>
      </c>
      <c r="O544" t="s">
        <v>32</v>
      </c>
      <c r="P544">
        <f t="shared" si="11"/>
        <v>2</v>
      </c>
      <c r="Q544">
        <v>0</v>
      </c>
      <c r="R544">
        <v>42</v>
      </c>
      <c r="S544">
        <v>2</v>
      </c>
      <c r="T544" t="s">
        <v>49</v>
      </c>
    </row>
    <row r="545" spans="1:20" ht="15.6" customHeight="1" x14ac:dyDescent="0.2">
      <c r="A545" s="8">
        <v>44464</v>
      </c>
      <c r="B545" s="2" t="s">
        <v>62</v>
      </c>
      <c r="C545" s="2">
        <v>2021</v>
      </c>
      <c r="D545" s="2">
        <v>2</v>
      </c>
      <c r="E545" s="2" t="s">
        <v>45</v>
      </c>
      <c r="F545" t="s">
        <v>15</v>
      </c>
      <c r="G545">
        <v>254</v>
      </c>
      <c r="H545" s="24">
        <v>231</v>
      </c>
      <c r="I545">
        <v>29.25</v>
      </c>
      <c r="J545">
        <v>50</v>
      </c>
      <c r="K545">
        <v>15</v>
      </c>
      <c r="L545">
        <v>10</v>
      </c>
      <c r="M545">
        <v>5</v>
      </c>
      <c r="N545">
        <v>13.4</v>
      </c>
      <c r="O545" t="s">
        <v>32</v>
      </c>
      <c r="P545">
        <f t="shared" si="11"/>
        <v>0</v>
      </c>
      <c r="Q545">
        <v>0</v>
      </c>
      <c r="R545">
        <v>0</v>
      </c>
      <c r="S545">
        <v>0</v>
      </c>
      <c r="T545" t="s">
        <v>48</v>
      </c>
    </row>
    <row r="546" spans="1:20" ht="15.6" customHeight="1" x14ac:dyDescent="0.2">
      <c r="A546" s="8">
        <v>44464</v>
      </c>
      <c r="B546" s="2" t="s">
        <v>62</v>
      </c>
      <c r="C546" s="2">
        <v>2021</v>
      </c>
      <c r="D546" s="2">
        <v>2</v>
      </c>
      <c r="E546" s="2" t="s">
        <v>45</v>
      </c>
      <c r="F546" t="s">
        <v>15</v>
      </c>
      <c r="G546">
        <v>254</v>
      </c>
      <c r="H546" s="24">
        <v>232</v>
      </c>
      <c r="I546">
        <v>29.25</v>
      </c>
      <c r="J546">
        <v>50</v>
      </c>
      <c r="K546">
        <v>15</v>
      </c>
      <c r="L546">
        <v>10</v>
      </c>
      <c r="M546">
        <v>5</v>
      </c>
      <c r="N546">
        <v>13.4</v>
      </c>
      <c r="O546" t="s">
        <v>32</v>
      </c>
      <c r="P546">
        <f t="shared" si="11"/>
        <v>0</v>
      </c>
      <c r="Q546">
        <v>0</v>
      </c>
      <c r="R546">
        <v>0</v>
      </c>
      <c r="S546">
        <v>0</v>
      </c>
      <c r="T546" t="s">
        <v>48</v>
      </c>
    </row>
    <row r="547" spans="1:20" ht="15.6" customHeight="1" x14ac:dyDescent="0.2">
      <c r="A547" s="8">
        <v>44464</v>
      </c>
      <c r="B547" s="2" t="s">
        <v>62</v>
      </c>
      <c r="C547" s="2">
        <v>2021</v>
      </c>
      <c r="D547" s="2">
        <v>2</v>
      </c>
      <c r="E547" s="2" t="s">
        <v>45</v>
      </c>
      <c r="F547" t="s">
        <v>15</v>
      </c>
      <c r="G547">
        <v>254</v>
      </c>
      <c r="H547" s="24">
        <v>233</v>
      </c>
      <c r="I547">
        <v>29.25</v>
      </c>
      <c r="J547">
        <v>50</v>
      </c>
      <c r="K547">
        <v>15</v>
      </c>
      <c r="L547">
        <v>10</v>
      </c>
      <c r="M547">
        <v>5</v>
      </c>
      <c r="N547">
        <v>13.4</v>
      </c>
      <c r="O547" t="s">
        <v>32</v>
      </c>
      <c r="P547">
        <f t="shared" si="11"/>
        <v>0</v>
      </c>
      <c r="Q547">
        <v>0</v>
      </c>
      <c r="R547">
        <v>0</v>
      </c>
      <c r="S547">
        <v>0</v>
      </c>
      <c r="T547" t="s">
        <v>48</v>
      </c>
    </row>
    <row r="548" spans="1:20" ht="15.6" customHeight="1" x14ac:dyDescent="0.2">
      <c r="A548" s="8">
        <v>44464</v>
      </c>
      <c r="B548" s="2" t="s">
        <v>62</v>
      </c>
      <c r="C548" s="2">
        <v>2021</v>
      </c>
      <c r="D548" s="2">
        <v>2</v>
      </c>
      <c r="E548" s="2" t="s">
        <v>45</v>
      </c>
      <c r="F548" s="2" t="s">
        <v>15</v>
      </c>
      <c r="G548">
        <v>255</v>
      </c>
      <c r="H548" s="24">
        <v>234</v>
      </c>
      <c r="I548">
        <v>30.75</v>
      </c>
      <c r="J548">
        <v>50</v>
      </c>
      <c r="K548">
        <v>10</v>
      </c>
      <c r="L548">
        <v>6</v>
      </c>
      <c r="M548">
        <v>20</v>
      </c>
      <c r="N548">
        <v>11.8</v>
      </c>
      <c r="O548" t="s">
        <v>32</v>
      </c>
      <c r="P548">
        <f t="shared" si="11"/>
        <v>0</v>
      </c>
      <c r="Q548">
        <v>0</v>
      </c>
      <c r="R548">
        <v>0</v>
      </c>
      <c r="S548">
        <v>0</v>
      </c>
      <c r="T548" t="s">
        <v>48</v>
      </c>
    </row>
    <row r="549" spans="1:20" ht="15.6" customHeight="1" x14ac:dyDescent="0.2">
      <c r="A549" s="8">
        <v>44464</v>
      </c>
      <c r="B549" s="2" t="s">
        <v>62</v>
      </c>
      <c r="C549" s="2">
        <v>2021</v>
      </c>
      <c r="D549" s="2">
        <v>2</v>
      </c>
      <c r="E549" s="2" t="s">
        <v>45</v>
      </c>
      <c r="F549" s="2" t="s">
        <v>15</v>
      </c>
      <c r="G549">
        <v>255</v>
      </c>
      <c r="H549" s="24">
        <v>235</v>
      </c>
      <c r="I549">
        <v>30.75</v>
      </c>
      <c r="J549">
        <v>50</v>
      </c>
      <c r="K549">
        <v>10</v>
      </c>
      <c r="L549">
        <v>6</v>
      </c>
      <c r="M549">
        <v>20</v>
      </c>
      <c r="N549">
        <v>11.8</v>
      </c>
      <c r="O549" t="s">
        <v>32</v>
      </c>
      <c r="P549">
        <f t="shared" si="11"/>
        <v>2</v>
      </c>
      <c r="Q549">
        <v>0</v>
      </c>
      <c r="R549">
        <v>36</v>
      </c>
      <c r="S549">
        <v>2</v>
      </c>
      <c r="T549" t="s">
        <v>49</v>
      </c>
    </row>
    <row r="550" spans="1:20" ht="15.6" customHeight="1" x14ac:dyDescent="0.2">
      <c r="A550" s="8">
        <v>44464</v>
      </c>
      <c r="B550" s="2" t="s">
        <v>62</v>
      </c>
      <c r="C550" s="2">
        <v>2021</v>
      </c>
      <c r="D550" s="2">
        <v>2</v>
      </c>
      <c r="E550" s="2" t="s">
        <v>45</v>
      </c>
      <c r="F550" s="2" t="s">
        <v>15</v>
      </c>
      <c r="G550">
        <v>255</v>
      </c>
      <c r="H550" s="24">
        <v>236</v>
      </c>
      <c r="I550">
        <v>30.75</v>
      </c>
      <c r="J550">
        <v>50</v>
      </c>
      <c r="K550">
        <v>10</v>
      </c>
      <c r="L550">
        <v>6</v>
      </c>
      <c r="M550">
        <v>20</v>
      </c>
      <c r="N550">
        <v>11.8</v>
      </c>
      <c r="O550" t="s">
        <v>32</v>
      </c>
      <c r="P550">
        <f t="shared" si="11"/>
        <v>1</v>
      </c>
      <c r="Q550">
        <v>0</v>
      </c>
      <c r="R550">
        <v>30</v>
      </c>
      <c r="S550">
        <v>1</v>
      </c>
      <c r="T550" t="s">
        <v>49</v>
      </c>
    </row>
    <row r="551" spans="1:20" ht="15.6" customHeight="1" x14ac:dyDescent="0.2">
      <c r="A551" s="8">
        <v>44464</v>
      </c>
      <c r="B551" s="2" t="s">
        <v>62</v>
      </c>
      <c r="C551" s="2">
        <v>2021</v>
      </c>
      <c r="D551" s="2">
        <v>2</v>
      </c>
      <c r="E551" s="2" t="s">
        <v>45</v>
      </c>
      <c r="F551" s="2" t="s">
        <v>15</v>
      </c>
      <c r="G551">
        <v>255</v>
      </c>
      <c r="H551" s="24">
        <v>237</v>
      </c>
      <c r="I551">
        <v>30.75</v>
      </c>
      <c r="J551">
        <v>50</v>
      </c>
      <c r="K551">
        <v>10</v>
      </c>
      <c r="L551">
        <v>6</v>
      </c>
      <c r="M551">
        <v>20</v>
      </c>
      <c r="N551">
        <v>11.8</v>
      </c>
      <c r="O551" t="s">
        <v>32</v>
      </c>
      <c r="P551">
        <f t="shared" si="11"/>
        <v>1</v>
      </c>
      <c r="Q551">
        <v>0</v>
      </c>
      <c r="R551">
        <v>25</v>
      </c>
      <c r="S551">
        <v>1</v>
      </c>
      <c r="T551" t="s">
        <v>49</v>
      </c>
    </row>
    <row r="552" spans="1:20" ht="15.6" customHeight="1" x14ac:dyDescent="0.2">
      <c r="A552" s="8">
        <v>44464</v>
      </c>
      <c r="B552" s="2" t="s">
        <v>62</v>
      </c>
      <c r="C552" s="2">
        <v>2021</v>
      </c>
      <c r="D552" s="2">
        <v>2</v>
      </c>
      <c r="E552" s="2" t="s">
        <v>45</v>
      </c>
      <c r="F552" s="2" t="s">
        <v>15</v>
      </c>
      <c r="G552">
        <v>255</v>
      </c>
      <c r="H552" s="24">
        <v>238</v>
      </c>
      <c r="I552">
        <v>30.75</v>
      </c>
      <c r="J552">
        <v>50</v>
      </c>
      <c r="K552">
        <v>10</v>
      </c>
      <c r="L552">
        <v>6</v>
      </c>
      <c r="M552">
        <v>20</v>
      </c>
      <c r="N552">
        <v>11.8</v>
      </c>
      <c r="O552" t="s">
        <v>32</v>
      </c>
      <c r="P552">
        <f t="shared" si="11"/>
        <v>0</v>
      </c>
      <c r="Q552">
        <v>0</v>
      </c>
      <c r="R552">
        <v>0</v>
      </c>
      <c r="S552">
        <v>0</v>
      </c>
      <c r="T552" t="s">
        <v>48</v>
      </c>
    </row>
    <row r="553" spans="1:20" ht="15.6" customHeight="1" x14ac:dyDescent="0.2">
      <c r="A553" s="8">
        <v>44464</v>
      </c>
      <c r="B553" s="2" t="s">
        <v>62</v>
      </c>
      <c r="C553" s="2">
        <v>2021</v>
      </c>
      <c r="D553" s="2">
        <v>2</v>
      </c>
      <c r="E553" s="2" t="s">
        <v>45</v>
      </c>
      <c r="F553" s="2" t="s">
        <v>15</v>
      </c>
      <c r="G553">
        <v>255</v>
      </c>
      <c r="H553" s="24">
        <v>239</v>
      </c>
      <c r="I553">
        <v>30.75</v>
      </c>
      <c r="J553">
        <v>50</v>
      </c>
      <c r="K553">
        <v>10</v>
      </c>
      <c r="L553">
        <v>6</v>
      </c>
      <c r="M553">
        <v>20</v>
      </c>
      <c r="N553">
        <v>11.8</v>
      </c>
      <c r="O553" t="s">
        <v>32</v>
      </c>
      <c r="P553">
        <f t="shared" si="11"/>
        <v>5</v>
      </c>
      <c r="Q553">
        <v>0</v>
      </c>
      <c r="R553">
        <v>50</v>
      </c>
      <c r="S553">
        <v>5</v>
      </c>
      <c r="T553" t="s">
        <v>49</v>
      </c>
    </row>
    <row r="554" spans="1:20" ht="15.6" customHeight="1" x14ac:dyDescent="0.2">
      <c r="A554" s="8">
        <v>44464</v>
      </c>
      <c r="B554" s="2" t="s">
        <v>62</v>
      </c>
      <c r="C554" s="2">
        <v>2021</v>
      </c>
      <c r="D554" s="2">
        <v>2</v>
      </c>
      <c r="E554" s="2" t="s">
        <v>45</v>
      </c>
      <c r="F554" s="2" t="s">
        <v>15</v>
      </c>
      <c r="G554">
        <v>255</v>
      </c>
      <c r="H554" s="24">
        <v>240</v>
      </c>
      <c r="I554">
        <v>30.75</v>
      </c>
      <c r="J554">
        <v>50</v>
      </c>
      <c r="K554">
        <v>10</v>
      </c>
      <c r="L554">
        <v>6</v>
      </c>
      <c r="M554">
        <v>20</v>
      </c>
      <c r="N554">
        <v>11.8</v>
      </c>
      <c r="O554" t="s">
        <v>32</v>
      </c>
      <c r="P554">
        <f t="shared" si="11"/>
        <v>0</v>
      </c>
      <c r="Q554">
        <v>0</v>
      </c>
      <c r="R554">
        <v>0</v>
      </c>
      <c r="S554">
        <v>0</v>
      </c>
      <c r="T554" t="s">
        <v>48</v>
      </c>
    </row>
    <row r="555" spans="1:20" ht="15.6" customHeight="1" x14ac:dyDescent="0.2">
      <c r="A555" s="8">
        <v>44464</v>
      </c>
      <c r="B555" s="2" t="s">
        <v>62</v>
      </c>
      <c r="C555" s="2">
        <v>2021</v>
      </c>
      <c r="D555" s="2">
        <v>2</v>
      </c>
      <c r="E555" s="2" t="s">
        <v>45</v>
      </c>
      <c r="F555" s="2" t="s">
        <v>15</v>
      </c>
      <c r="G555">
        <v>255</v>
      </c>
      <c r="H555" s="24">
        <v>241</v>
      </c>
      <c r="I555">
        <v>30.75</v>
      </c>
      <c r="J555">
        <v>50</v>
      </c>
      <c r="K555">
        <v>10</v>
      </c>
      <c r="L555">
        <v>6</v>
      </c>
      <c r="M555">
        <v>20</v>
      </c>
      <c r="N555">
        <v>11.8</v>
      </c>
      <c r="O555" t="s">
        <v>32</v>
      </c>
      <c r="P555">
        <f t="shared" si="11"/>
        <v>0</v>
      </c>
      <c r="Q555">
        <v>0</v>
      </c>
      <c r="R555">
        <v>0</v>
      </c>
      <c r="S555">
        <v>0</v>
      </c>
      <c r="T555" t="s">
        <v>48</v>
      </c>
    </row>
    <row r="556" spans="1:20" ht="15.6" customHeight="1" x14ac:dyDescent="0.2">
      <c r="A556" s="8">
        <v>44464</v>
      </c>
      <c r="B556" s="2" t="s">
        <v>62</v>
      </c>
      <c r="C556" s="2">
        <v>2021</v>
      </c>
      <c r="D556" s="2">
        <v>2</v>
      </c>
      <c r="E556" s="2" t="s">
        <v>45</v>
      </c>
      <c r="F556" s="2" t="s">
        <v>15</v>
      </c>
      <c r="G556">
        <v>255</v>
      </c>
      <c r="H556" s="24">
        <v>242</v>
      </c>
      <c r="I556">
        <v>30.75</v>
      </c>
      <c r="J556">
        <v>50</v>
      </c>
      <c r="K556">
        <v>10</v>
      </c>
      <c r="L556">
        <v>6</v>
      </c>
      <c r="M556">
        <v>20</v>
      </c>
      <c r="N556">
        <v>11.8</v>
      </c>
      <c r="O556" t="s">
        <v>32</v>
      </c>
      <c r="P556">
        <f t="shared" si="11"/>
        <v>6</v>
      </c>
      <c r="Q556">
        <v>0</v>
      </c>
      <c r="R556">
        <v>40</v>
      </c>
      <c r="S556">
        <v>6</v>
      </c>
      <c r="T556" t="s">
        <v>49</v>
      </c>
    </row>
    <row r="557" spans="1:20" ht="15.6" customHeight="1" x14ac:dyDescent="0.2">
      <c r="A557" s="8">
        <v>44464</v>
      </c>
      <c r="B557" s="2" t="s">
        <v>62</v>
      </c>
      <c r="C557" s="2">
        <v>2021</v>
      </c>
      <c r="D557" s="2">
        <v>2</v>
      </c>
      <c r="E557" s="2" t="s">
        <v>45</v>
      </c>
      <c r="F557" s="2" t="s">
        <v>15</v>
      </c>
      <c r="G557">
        <v>255</v>
      </c>
      <c r="H557" s="24">
        <v>243</v>
      </c>
      <c r="I557">
        <v>30.75</v>
      </c>
      <c r="J557">
        <v>50</v>
      </c>
      <c r="K557">
        <v>10</v>
      </c>
      <c r="L557">
        <v>6</v>
      </c>
      <c r="M557">
        <v>20</v>
      </c>
      <c r="N557">
        <v>11.8</v>
      </c>
      <c r="O557" t="s">
        <v>32</v>
      </c>
      <c r="P557">
        <f t="shared" si="11"/>
        <v>0</v>
      </c>
      <c r="Q557">
        <v>0</v>
      </c>
      <c r="R557">
        <v>0</v>
      </c>
      <c r="S557">
        <v>0</v>
      </c>
      <c r="T557" t="s">
        <v>48</v>
      </c>
    </row>
    <row r="558" spans="1:20" ht="15.6" customHeight="1" x14ac:dyDescent="0.2">
      <c r="A558" s="8">
        <v>44464</v>
      </c>
      <c r="B558" s="2" t="s">
        <v>62</v>
      </c>
      <c r="C558" s="2">
        <v>2021</v>
      </c>
      <c r="D558" s="2">
        <v>2</v>
      </c>
      <c r="E558" s="2" t="s">
        <v>45</v>
      </c>
      <c r="F558" s="2" t="s">
        <v>15</v>
      </c>
      <c r="G558">
        <v>256</v>
      </c>
      <c r="H558" s="24">
        <v>244</v>
      </c>
      <c r="I558">
        <v>36</v>
      </c>
      <c r="J558">
        <v>65</v>
      </c>
      <c r="K558">
        <v>13</v>
      </c>
      <c r="L558">
        <v>20</v>
      </c>
      <c r="M558">
        <v>8</v>
      </c>
      <c r="N558">
        <v>12.8</v>
      </c>
      <c r="O558" t="s">
        <v>32</v>
      </c>
      <c r="P558">
        <f t="shared" si="11"/>
        <v>6</v>
      </c>
      <c r="Q558">
        <v>0</v>
      </c>
      <c r="R558">
        <v>68</v>
      </c>
      <c r="S558">
        <v>6</v>
      </c>
      <c r="T558" t="s">
        <v>49</v>
      </c>
    </row>
    <row r="559" spans="1:20" ht="15.6" customHeight="1" x14ac:dyDescent="0.2">
      <c r="A559" s="8">
        <v>44464</v>
      </c>
      <c r="B559" s="2" t="s">
        <v>62</v>
      </c>
      <c r="C559" s="2">
        <v>2021</v>
      </c>
      <c r="D559" s="2">
        <v>2</v>
      </c>
      <c r="E559" s="2" t="s">
        <v>45</v>
      </c>
      <c r="F559" s="2" t="s">
        <v>15</v>
      </c>
      <c r="G559">
        <v>256</v>
      </c>
      <c r="H559" s="24">
        <v>245</v>
      </c>
      <c r="I559">
        <v>36</v>
      </c>
      <c r="J559">
        <v>65</v>
      </c>
      <c r="K559">
        <v>13</v>
      </c>
      <c r="L559">
        <v>20</v>
      </c>
      <c r="M559">
        <v>8</v>
      </c>
      <c r="N559">
        <v>12.8</v>
      </c>
      <c r="O559" t="s">
        <v>32</v>
      </c>
      <c r="P559">
        <f t="shared" si="11"/>
        <v>0</v>
      </c>
      <c r="Q559">
        <v>0</v>
      </c>
      <c r="R559">
        <v>0</v>
      </c>
      <c r="S559">
        <v>0</v>
      </c>
      <c r="T559" t="s">
        <v>48</v>
      </c>
    </row>
    <row r="560" spans="1:20" ht="15.6" customHeight="1" x14ac:dyDescent="0.2">
      <c r="A560" s="8">
        <v>44464</v>
      </c>
      <c r="B560" s="2" t="s">
        <v>62</v>
      </c>
      <c r="C560" s="2">
        <v>2021</v>
      </c>
      <c r="D560" s="2">
        <v>2</v>
      </c>
      <c r="E560" s="2" t="s">
        <v>45</v>
      </c>
      <c r="F560" s="2" t="s">
        <v>15</v>
      </c>
      <c r="G560">
        <v>256</v>
      </c>
      <c r="H560" s="24">
        <v>246</v>
      </c>
      <c r="I560">
        <v>36</v>
      </c>
      <c r="J560">
        <v>65</v>
      </c>
      <c r="K560">
        <v>13</v>
      </c>
      <c r="L560">
        <v>20</v>
      </c>
      <c r="M560">
        <v>8</v>
      </c>
      <c r="N560">
        <v>12.8</v>
      </c>
      <c r="O560" t="s">
        <v>32</v>
      </c>
      <c r="P560">
        <f t="shared" si="11"/>
        <v>0</v>
      </c>
      <c r="Q560">
        <v>0</v>
      </c>
      <c r="R560">
        <v>0</v>
      </c>
      <c r="S560">
        <v>0</v>
      </c>
      <c r="T560" t="s">
        <v>48</v>
      </c>
    </row>
    <row r="561" spans="1:20" ht="15.6" customHeight="1" x14ac:dyDescent="0.2">
      <c r="A561" s="8">
        <v>44464</v>
      </c>
      <c r="B561" s="2" t="s">
        <v>62</v>
      </c>
      <c r="C561" s="2">
        <v>2021</v>
      </c>
      <c r="D561" s="2">
        <v>2</v>
      </c>
      <c r="E561" s="2" t="s">
        <v>45</v>
      </c>
      <c r="F561" s="2" t="s">
        <v>15</v>
      </c>
      <c r="G561">
        <v>256</v>
      </c>
      <c r="H561" s="24">
        <v>247</v>
      </c>
      <c r="I561">
        <v>36</v>
      </c>
      <c r="J561">
        <v>65</v>
      </c>
      <c r="K561">
        <v>13</v>
      </c>
      <c r="L561">
        <v>20</v>
      </c>
      <c r="M561">
        <v>8</v>
      </c>
      <c r="N561">
        <v>12.8</v>
      </c>
      <c r="O561" t="s">
        <v>32</v>
      </c>
      <c r="P561">
        <f t="shared" si="11"/>
        <v>0</v>
      </c>
      <c r="Q561">
        <v>0</v>
      </c>
      <c r="R561">
        <v>0</v>
      </c>
      <c r="S561">
        <v>0</v>
      </c>
      <c r="T561" t="s">
        <v>48</v>
      </c>
    </row>
    <row r="562" spans="1:20" ht="15.6" customHeight="1" x14ac:dyDescent="0.2">
      <c r="A562" s="8">
        <v>44464</v>
      </c>
      <c r="B562" s="2" t="s">
        <v>62</v>
      </c>
      <c r="C562" s="2">
        <v>2021</v>
      </c>
      <c r="D562" s="2">
        <v>2</v>
      </c>
      <c r="E562" s="2" t="s">
        <v>45</v>
      </c>
      <c r="F562" s="2" t="s">
        <v>15</v>
      </c>
      <c r="G562">
        <v>256</v>
      </c>
      <c r="H562" s="24">
        <v>248</v>
      </c>
      <c r="I562">
        <v>36</v>
      </c>
      <c r="J562">
        <v>65</v>
      </c>
      <c r="K562">
        <v>13</v>
      </c>
      <c r="L562">
        <v>20</v>
      </c>
      <c r="M562">
        <v>8</v>
      </c>
      <c r="N562">
        <v>12.8</v>
      </c>
      <c r="O562" t="s">
        <v>32</v>
      </c>
      <c r="P562">
        <f t="shared" si="11"/>
        <v>0</v>
      </c>
      <c r="Q562">
        <v>0</v>
      </c>
      <c r="R562">
        <v>0</v>
      </c>
      <c r="S562">
        <v>0</v>
      </c>
      <c r="T562" t="s">
        <v>48</v>
      </c>
    </row>
    <row r="563" spans="1:20" ht="15.6" customHeight="1" x14ac:dyDescent="0.2">
      <c r="A563" s="8">
        <v>44464</v>
      </c>
      <c r="B563" s="2" t="s">
        <v>62</v>
      </c>
      <c r="C563" s="2">
        <v>2021</v>
      </c>
      <c r="D563" s="2">
        <v>2</v>
      </c>
      <c r="E563" s="2" t="s">
        <v>45</v>
      </c>
      <c r="F563" s="2" t="s">
        <v>15</v>
      </c>
      <c r="G563">
        <v>256</v>
      </c>
      <c r="H563" s="24">
        <v>249</v>
      </c>
      <c r="I563">
        <v>36</v>
      </c>
      <c r="J563">
        <v>65</v>
      </c>
      <c r="K563">
        <v>13</v>
      </c>
      <c r="L563">
        <v>20</v>
      </c>
      <c r="M563">
        <v>8</v>
      </c>
      <c r="N563">
        <v>12.8</v>
      </c>
      <c r="O563" t="s">
        <v>32</v>
      </c>
      <c r="P563">
        <f t="shared" si="11"/>
        <v>1</v>
      </c>
      <c r="Q563">
        <v>0</v>
      </c>
      <c r="R563">
        <v>9</v>
      </c>
      <c r="S563">
        <v>1</v>
      </c>
      <c r="T563" t="s">
        <v>49</v>
      </c>
    </row>
    <row r="564" spans="1:20" ht="15.6" customHeight="1" x14ac:dyDescent="0.2">
      <c r="A564" s="8">
        <v>44464</v>
      </c>
      <c r="B564" s="2" t="s">
        <v>62</v>
      </c>
      <c r="C564" s="2">
        <v>2021</v>
      </c>
      <c r="D564" s="2">
        <v>2</v>
      </c>
      <c r="E564" s="2" t="s">
        <v>45</v>
      </c>
      <c r="F564" s="2" t="s">
        <v>15</v>
      </c>
      <c r="G564">
        <v>256</v>
      </c>
      <c r="H564" s="24">
        <v>250</v>
      </c>
      <c r="I564">
        <v>36</v>
      </c>
      <c r="J564">
        <v>65</v>
      </c>
      <c r="K564">
        <v>13</v>
      </c>
      <c r="L564">
        <v>20</v>
      </c>
      <c r="M564">
        <v>8</v>
      </c>
      <c r="N564">
        <v>12.8</v>
      </c>
      <c r="O564" t="s">
        <v>32</v>
      </c>
      <c r="P564">
        <f t="shared" si="11"/>
        <v>16</v>
      </c>
      <c r="Q564">
        <v>0</v>
      </c>
      <c r="R564">
        <v>53.4</v>
      </c>
      <c r="S564">
        <v>16</v>
      </c>
      <c r="T564" t="s">
        <v>49</v>
      </c>
    </row>
    <row r="565" spans="1:20" ht="15.6" customHeight="1" x14ac:dyDescent="0.2">
      <c r="A565" s="8">
        <v>44464</v>
      </c>
      <c r="B565" s="2" t="s">
        <v>62</v>
      </c>
      <c r="C565" s="2">
        <v>2021</v>
      </c>
      <c r="D565" s="2">
        <v>2</v>
      </c>
      <c r="E565" s="2" t="s">
        <v>45</v>
      </c>
      <c r="F565" s="2" t="s">
        <v>15</v>
      </c>
      <c r="G565">
        <v>256</v>
      </c>
      <c r="H565" s="24">
        <v>251</v>
      </c>
      <c r="I565">
        <v>36</v>
      </c>
      <c r="J565">
        <v>65</v>
      </c>
      <c r="K565">
        <v>13</v>
      </c>
      <c r="L565">
        <v>20</v>
      </c>
      <c r="M565">
        <v>8</v>
      </c>
      <c r="N565">
        <v>12.8</v>
      </c>
      <c r="O565" t="s">
        <v>32</v>
      </c>
      <c r="P565">
        <f t="shared" si="11"/>
        <v>0</v>
      </c>
      <c r="Q565">
        <v>0</v>
      </c>
      <c r="R565">
        <v>0</v>
      </c>
      <c r="S565">
        <v>0</v>
      </c>
      <c r="T565" t="s">
        <v>48</v>
      </c>
    </row>
    <row r="566" spans="1:20" ht="15.6" customHeight="1" x14ac:dyDescent="0.2">
      <c r="A566" s="8">
        <v>44464</v>
      </c>
      <c r="B566" s="2" t="s">
        <v>62</v>
      </c>
      <c r="C566" s="2">
        <v>2021</v>
      </c>
      <c r="D566" s="2">
        <v>2</v>
      </c>
      <c r="E566" s="2" t="s">
        <v>45</v>
      </c>
      <c r="F566" s="2" t="s">
        <v>15</v>
      </c>
      <c r="G566">
        <v>256</v>
      </c>
      <c r="H566" s="24">
        <v>252</v>
      </c>
      <c r="I566">
        <v>36</v>
      </c>
      <c r="J566">
        <v>65</v>
      </c>
      <c r="K566">
        <v>13</v>
      </c>
      <c r="L566">
        <v>20</v>
      </c>
      <c r="M566">
        <v>8</v>
      </c>
      <c r="N566">
        <v>12.8</v>
      </c>
      <c r="O566" t="s">
        <v>32</v>
      </c>
      <c r="P566">
        <f t="shared" si="11"/>
        <v>0</v>
      </c>
      <c r="Q566">
        <v>0</v>
      </c>
      <c r="R566">
        <v>0</v>
      </c>
      <c r="S566">
        <v>0</v>
      </c>
      <c r="T566" t="s">
        <v>48</v>
      </c>
    </row>
    <row r="567" spans="1:20" ht="15.6" customHeight="1" x14ac:dyDescent="0.2">
      <c r="A567" s="8">
        <v>44464</v>
      </c>
      <c r="B567" s="2" t="s">
        <v>62</v>
      </c>
      <c r="C567" s="2">
        <v>2021</v>
      </c>
      <c r="D567" s="2">
        <v>2</v>
      </c>
      <c r="E567" s="2" t="s">
        <v>45</v>
      </c>
      <c r="F567" s="2" t="s">
        <v>15</v>
      </c>
      <c r="G567">
        <v>256</v>
      </c>
      <c r="H567" s="24">
        <v>253</v>
      </c>
      <c r="I567">
        <v>36</v>
      </c>
      <c r="J567">
        <v>65</v>
      </c>
      <c r="K567">
        <v>13</v>
      </c>
      <c r="L567">
        <v>20</v>
      </c>
      <c r="M567">
        <v>8</v>
      </c>
      <c r="N567">
        <v>12.8</v>
      </c>
      <c r="O567" t="s">
        <v>32</v>
      </c>
      <c r="P567">
        <f t="shared" si="11"/>
        <v>7</v>
      </c>
      <c r="Q567">
        <v>0</v>
      </c>
      <c r="R567">
        <v>55</v>
      </c>
      <c r="S567">
        <v>7</v>
      </c>
    </row>
    <row r="568" spans="1:20" ht="15.6" customHeight="1" x14ac:dyDescent="0.2">
      <c r="A568" s="8">
        <v>44479</v>
      </c>
      <c r="B568" s="2" t="s">
        <v>66</v>
      </c>
      <c r="C568" s="2">
        <v>2021</v>
      </c>
      <c r="D568" s="2">
        <v>2</v>
      </c>
      <c r="E568" s="2" t="s">
        <v>45</v>
      </c>
      <c r="F568" t="s">
        <v>20</v>
      </c>
      <c r="G568">
        <v>263</v>
      </c>
      <c r="H568" s="24">
        <v>266</v>
      </c>
      <c r="I568">
        <v>10.875</v>
      </c>
      <c r="J568">
        <v>40</v>
      </c>
      <c r="K568">
        <v>0</v>
      </c>
      <c r="L568">
        <v>1</v>
      </c>
      <c r="M568">
        <v>0</v>
      </c>
      <c r="N568">
        <v>11.8</v>
      </c>
      <c r="O568" t="s">
        <v>34</v>
      </c>
      <c r="P568">
        <f t="shared" si="11"/>
        <v>61</v>
      </c>
      <c r="Q568">
        <v>17</v>
      </c>
      <c r="R568">
        <v>100</v>
      </c>
      <c r="S568">
        <v>78</v>
      </c>
    </row>
    <row r="569" spans="1:20" ht="15.6" customHeight="1" x14ac:dyDescent="0.2">
      <c r="A569" s="8">
        <v>44479</v>
      </c>
      <c r="B569" s="2" t="s">
        <v>66</v>
      </c>
      <c r="C569" s="2">
        <v>2021</v>
      </c>
      <c r="D569" s="2">
        <v>2</v>
      </c>
      <c r="E569" s="2" t="s">
        <v>45</v>
      </c>
      <c r="F569" t="s">
        <v>20</v>
      </c>
      <c r="G569">
        <v>263</v>
      </c>
      <c r="H569" s="24">
        <v>267</v>
      </c>
      <c r="I569">
        <v>10.875</v>
      </c>
      <c r="J569">
        <v>40</v>
      </c>
      <c r="K569">
        <v>0</v>
      </c>
      <c r="L569">
        <v>1</v>
      </c>
      <c r="M569">
        <v>0</v>
      </c>
      <c r="N569">
        <v>11.8</v>
      </c>
      <c r="O569" t="s">
        <v>34</v>
      </c>
      <c r="P569">
        <f t="shared" si="11"/>
        <v>34</v>
      </c>
      <c r="Q569">
        <v>4</v>
      </c>
      <c r="R569">
        <v>82</v>
      </c>
      <c r="S569">
        <v>38</v>
      </c>
    </row>
    <row r="570" spans="1:20" ht="15.6" customHeight="1" x14ac:dyDescent="0.2">
      <c r="A570" s="8">
        <v>44479</v>
      </c>
      <c r="B570" s="2" t="s">
        <v>66</v>
      </c>
      <c r="C570" s="2">
        <v>2021</v>
      </c>
      <c r="D570" s="2">
        <v>2</v>
      </c>
      <c r="E570" s="2" t="s">
        <v>45</v>
      </c>
      <c r="F570" t="s">
        <v>20</v>
      </c>
      <c r="G570">
        <v>263</v>
      </c>
      <c r="H570" s="24">
        <v>268</v>
      </c>
      <c r="I570">
        <v>10.875</v>
      </c>
      <c r="J570">
        <v>40</v>
      </c>
      <c r="K570">
        <v>0</v>
      </c>
      <c r="L570">
        <v>1</v>
      </c>
      <c r="M570">
        <v>0</v>
      </c>
      <c r="N570">
        <v>11.8</v>
      </c>
      <c r="O570" t="s">
        <v>34</v>
      </c>
      <c r="P570">
        <f t="shared" ref="P570:P601" si="12">S570-Q570</f>
        <v>2</v>
      </c>
      <c r="Q570">
        <v>1</v>
      </c>
      <c r="R570">
        <v>87</v>
      </c>
      <c r="S570">
        <v>3</v>
      </c>
    </row>
    <row r="571" spans="1:20" ht="15.6" customHeight="1" x14ac:dyDescent="0.2">
      <c r="A571" s="8">
        <v>44479</v>
      </c>
      <c r="B571" s="2" t="s">
        <v>66</v>
      </c>
      <c r="C571" s="2">
        <v>2021</v>
      </c>
      <c r="D571" s="2">
        <v>2</v>
      </c>
      <c r="E571" s="2" t="s">
        <v>45</v>
      </c>
      <c r="F571" t="s">
        <v>20</v>
      </c>
      <c r="G571">
        <v>263</v>
      </c>
      <c r="H571" s="24">
        <v>269</v>
      </c>
      <c r="I571">
        <v>10.875</v>
      </c>
      <c r="J571">
        <v>40</v>
      </c>
      <c r="K571">
        <v>0</v>
      </c>
      <c r="L571">
        <v>1</v>
      </c>
      <c r="M571">
        <v>0</v>
      </c>
      <c r="N571">
        <v>11.8</v>
      </c>
      <c r="O571" t="s">
        <v>34</v>
      </c>
      <c r="P571">
        <f t="shared" si="12"/>
        <v>1</v>
      </c>
      <c r="Q571">
        <v>0</v>
      </c>
      <c r="R571">
        <v>45</v>
      </c>
      <c r="S571">
        <v>1</v>
      </c>
    </row>
    <row r="572" spans="1:20" ht="15.6" customHeight="1" x14ac:dyDescent="0.2">
      <c r="A572" s="8">
        <v>44479</v>
      </c>
      <c r="B572" s="2" t="s">
        <v>66</v>
      </c>
      <c r="C572" s="2">
        <v>2021</v>
      </c>
      <c r="D572" s="2">
        <v>2</v>
      </c>
      <c r="E572" s="2" t="s">
        <v>45</v>
      </c>
      <c r="F572" t="s">
        <v>20</v>
      </c>
      <c r="G572">
        <v>263</v>
      </c>
      <c r="H572" s="24">
        <v>270</v>
      </c>
      <c r="I572">
        <v>10.875</v>
      </c>
      <c r="J572">
        <v>40</v>
      </c>
      <c r="K572">
        <v>0</v>
      </c>
      <c r="L572">
        <v>1</v>
      </c>
      <c r="M572">
        <v>0</v>
      </c>
      <c r="N572">
        <v>11.8</v>
      </c>
      <c r="O572" t="s">
        <v>34</v>
      </c>
      <c r="P572">
        <f t="shared" si="12"/>
        <v>58</v>
      </c>
      <c r="Q572">
        <v>22</v>
      </c>
      <c r="R572">
        <v>96</v>
      </c>
      <c r="S572">
        <v>80</v>
      </c>
    </row>
    <row r="573" spans="1:20" ht="15.6" customHeight="1" x14ac:dyDescent="0.2">
      <c r="A573" s="8">
        <v>44479</v>
      </c>
      <c r="B573" s="2" t="s">
        <v>66</v>
      </c>
      <c r="C573" s="2">
        <v>2021</v>
      </c>
      <c r="D573" s="2">
        <v>2</v>
      </c>
      <c r="E573" s="2" t="s">
        <v>45</v>
      </c>
      <c r="F573" t="s">
        <v>20</v>
      </c>
      <c r="G573">
        <v>263</v>
      </c>
      <c r="H573" s="24">
        <v>271</v>
      </c>
      <c r="I573">
        <v>10.875</v>
      </c>
      <c r="J573">
        <v>40</v>
      </c>
      <c r="K573">
        <v>0</v>
      </c>
      <c r="L573">
        <v>1</v>
      </c>
      <c r="M573">
        <v>0</v>
      </c>
      <c r="N573">
        <v>11.8</v>
      </c>
      <c r="O573" t="s">
        <v>34</v>
      </c>
      <c r="P573">
        <f t="shared" si="12"/>
        <v>24</v>
      </c>
      <c r="Q573">
        <v>11</v>
      </c>
      <c r="R573">
        <v>86</v>
      </c>
      <c r="S573">
        <v>35</v>
      </c>
    </row>
    <row r="574" spans="1:20" ht="15.6" customHeight="1" x14ac:dyDescent="0.2">
      <c r="A574" s="8">
        <v>44479</v>
      </c>
      <c r="B574" s="2" t="s">
        <v>66</v>
      </c>
      <c r="C574" s="2">
        <v>2021</v>
      </c>
      <c r="D574" s="2">
        <v>2</v>
      </c>
      <c r="E574" s="2" t="s">
        <v>45</v>
      </c>
      <c r="F574" t="s">
        <v>20</v>
      </c>
      <c r="G574">
        <v>263</v>
      </c>
      <c r="H574" s="24">
        <v>272</v>
      </c>
      <c r="I574">
        <v>10.875</v>
      </c>
      <c r="J574">
        <v>40</v>
      </c>
      <c r="K574">
        <v>0</v>
      </c>
      <c r="L574">
        <v>1</v>
      </c>
      <c r="M574">
        <v>0</v>
      </c>
      <c r="N574">
        <v>11.8</v>
      </c>
      <c r="O574" t="s">
        <v>34</v>
      </c>
      <c r="P574">
        <f t="shared" si="12"/>
        <v>45</v>
      </c>
      <c r="Q574">
        <v>18</v>
      </c>
      <c r="R574">
        <v>105</v>
      </c>
      <c r="S574">
        <v>63</v>
      </c>
    </row>
    <row r="575" spans="1:20" ht="15.6" customHeight="1" x14ac:dyDescent="0.2">
      <c r="A575" s="8">
        <v>44479</v>
      </c>
      <c r="B575" s="2" t="s">
        <v>66</v>
      </c>
      <c r="C575" s="2">
        <v>2021</v>
      </c>
      <c r="D575" s="2">
        <v>2</v>
      </c>
      <c r="E575" s="2" t="s">
        <v>45</v>
      </c>
      <c r="F575" t="s">
        <v>20</v>
      </c>
      <c r="G575">
        <v>263</v>
      </c>
      <c r="H575" s="24">
        <v>273</v>
      </c>
      <c r="I575">
        <v>10.875</v>
      </c>
      <c r="J575">
        <v>40</v>
      </c>
      <c r="K575">
        <v>0</v>
      </c>
      <c r="L575">
        <v>1</v>
      </c>
      <c r="M575">
        <v>0</v>
      </c>
      <c r="N575">
        <v>11.8</v>
      </c>
      <c r="O575" t="s">
        <v>34</v>
      </c>
      <c r="P575">
        <f t="shared" si="12"/>
        <v>0</v>
      </c>
      <c r="Q575">
        <v>0</v>
      </c>
      <c r="R575">
        <v>0</v>
      </c>
      <c r="S575">
        <v>0</v>
      </c>
      <c r="T575" t="s">
        <v>48</v>
      </c>
    </row>
    <row r="576" spans="1:20" ht="15.6" customHeight="1" x14ac:dyDescent="0.2">
      <c r="A576" s="8">
        <v>44479</v>
      </c>
      <c r="B576" s="2" t="s">
        <v>66</v>
      </c>
      <c r="C576" s="2">
        <v>2021</v>
      </c>
      <c r="D576" s="2">
        <v>2</v>
      </c>
      <c r="E576" s="2" t="s">
        <v>45</v>
      </c>
      <c r="F576" t="s">
        <v>20</v>
      </c>
      <c r="G576">
        <v>263</v>
      </c>
      <c r="H576" s="24">
        <v>274</v>
      </c>
      <c r="I576">
        <v>10.875</v>
      </c>
      <c r="J576">
        <v>40</v>
      </c>
      <c r="K576">
        <v>0</v>
      </c>
      <c r="L576">
        <v>1</v>
      </c>
      <c r="M576">
        <v>0</v>
      </c>
      <c r="N576">
        <v>11.8</v>
      </c>
      <c r="O576" t="s">
        <v>34</v>
      </c>
      <c r="P576">
        <f t="shared" si="12"/>
        <v>34</v>
      </c>
      <c r="Q576">
        <v>3</v>
      </c>
      <c r="R576">
        <v>81</v>
      </c>
      <c r="S576">
        <v>37</v>
      </c>
    </row>
    <row r="577" spans="1:20" ht="15.6" customHeight="1" x14ac:dyDescent="0.2">
      <c r="A577" s="8">
        <v>44479</v>
      </c>
      <c r="B577" s="2" t="s">
        <v>66</v>
      </c>
      <c r="C577" s="2">
        <v>2021</v>
      </c>
      <c r="D577" s="2">
        <v>2</v>
      </c>
      <c r="E577" s="2" t="s">
        <v>45</v>
      </c>
      <c r="F577" t="s">
        <v>20</v>
      </c>
      <c r="G577">
        <v>263</v>
      </c>
      <c r="H577" s="24">
        <v>275</v>
      </c>
      <c r="I577">
        <v>10.875</v>
      </c>
      <c r="J577">
        <v>40</v>
      </c>
      <c r="K577">
        <v>0</v>
      </c>
      <c r="L577">
        <v>1</v>
      </c>
      <c r="M577">
        <v>0</v>
      </c>
      <c r="N577">
        <v>11.8</v>
      </c>
      <c r="O577" t="s">
        <v>34</v>
      </c>
      <c r="P577">
        <f t="shared" si="12"/>
        <v>20</v>
      </c>
      <c r="Q577">
        <v>20</v>
      </c>
      <c r="R577">
        <v>92</v>
      </c>
      <c r="S577">
        <v>40</v>
      </c>
    </row>
    <row r="578" spans="1:20" ht="15.6" customHeight="1" x14ac:dyDescent="0.2">
      <c r="A578" s="8">
        <v>44479</v>
      </c>
      <c r="B578" s="2" t="s">
        <v>66</v>
      </c>
      <c r="C578" s="2">
        <v>2021</v>
      </c>
      <c r="D578" s="2">
        <v>2</v>
      </c>
      <c r="E578" s="2" t="s">
        <v>45</v>
      </c>
      <c r="F578" t="s">
        <v>20</v>
      </c>
      <c r="G578">
        <v>264</v>
      </c>
      <c r="H578" s="24">
        <v>276</v>
      </c>
      <c r="I578">
        <v>13.9375</v>
      </c>
      <c r="J578">
        <v>20</v>
      </c>
      <c r="K578">
        <v>15</v>
      </c>
      <c r="L578">
        <v>0.5</v>
      </c>
      <c r="M578">
        <v>2</v>
      </c>
      <c r="N578">
        <v>13.8</v>
      </c>
      <c r="O578" t="s">
        <v>34</v>
      </c>
      <c r="P578">
        <f t="shared" si="12"/>
        <v>0</v>
      </c>
      <c r="Q578">
        <v>0</v>
      </c>
      <c r="R578">
        <v>0</v>
      </c>
      <c r="S578">
        <v>0</v>
      </c>
      <c r="T578" t="s">
        <v>48</v>
      </c>
    </row>
    <row r="579" spans="1:20" ht="15.6" customHeight="1" x14ac:dyDescent="0.2">
      <c r="A579" s="8">
        <v>44479</v>
      </c>
      <c r="B579" s="2" t="s">
        <v>66</v>
      </c>
      <c r="C579" s="2">
        <v>2021</v>
      </c>
      <c r="D579" s="2">
        <v>2</v>
      </c>
      <c r="E579" s="2" t="s">
        <v>45</v>
      </c>
      <c r="F579" t="s">
        <v>20</v>
      </c>
      <c r="G579">
        <v>264</v>
      </c>
      <c r="H579" s="24">
        <v>277</v>
      </c>
      <c r="I579">
        <v>13.9375</v>
      </c>
      <c r="J579">
        <v>20</v>
      </c>
      <c r="K579">
        <v>15</v>
      </c>
      <c r="L579">
        <v>0.5</v>
      </c>
      <c r="M579">
        <v>2</v>
      </c>
      <c r="N579">
        <v>13.8</v>
      </c>
      <c r="O579" t="s">
        <v>34</v>
      </c>
      <c r="P579">
        <f t="shared" si="12"/>
        <v>10</v>
      </c>
      <c r="Q579">
        <v>1</v>
      </c>
      <c r="R579">
        <v>69</v>
      </c>
      <c r="S579">
        <v>11</v>
      </c>
    </row>
    <row r="580" spans="1:20" ht="15.6" customHeight="1" x14ac:dyDescent="0.2">
      <c r="A580" s="8">
        <v>44479</v>
      </c>
      <c r="B580" s="2" t="s">
        <v>66</v>
      </c>
      <c r="C580" s="2">
        <v>2021</v>
      </c>
      <c r="D580" s="2">
        <v>2</v>
      </c>
      <c r="E580" s="2" t="s">
        <v>45</v>
      </c>
      <c r="F580" t="s">
        <v>20</v>
      </c>
      <c r="G580">
        <v>264</v>
      </c>
      <c r="H580" s="24">
        <v>278</v>
      </c>
      <c r="I580">
        <v>13.9375</v>
      </c>
      <c r="J580">
        <v>20</v>
      </c>
      <c r="K580">
        <v>15</v>
      </c>
      <c r="L580">
        <v>0.5</v>
      </c>
      <c r="M580">
        <v>2</v>
      </c>
      <c r="N580">
        <v>13.8</v>
      </c>
      <c r="O580" t="s">
        <v>34</v>
      </c>
      <c r="P580">
        <f t="shared" si="12"/>
        <v>26</v>
      </c>
      <c r="Q580">
        <v>34</v>
      </c>
      <c r="R580">
        <v>100</v>
      </c>
      <c r="S580">
        <v>60</v>
      </c>
    </row>
    <row r="581" spans="1:20" ht="15.6" customHeight="1" x14ac:dyDescent="0.2">
      <c r="A581" s="8">
        <v>44479</v>
      </c>
      <c r="B581" s="2" t="s">
        <v>66</v>
      </c>
      <c r="C581" s="2">
        <v>2021</v>
      </c>
      <c r="D581" s="2">
        <v>2</v>
      </c>
      <c r="E581" s="2" t="s">
        <v>45</v>
      </c>
      <c r="F581" t="s">
        <v>20</v>
      </c>
      <c r="G581">
        <v>264</v>
      </c>
      <c r="H581" s="24">
        <v>279</v>
      </c>
      <c r="I581">
        <v>13.9375</v>
      </c>
      <c r="J581">
        <v>20</v>
      </c>
      <c r="K581">
        <v>15</v>
      </c>
      <c r="L581">
        <v>0.5</v>
      </c>
      <c r="M581">
        <v>2</v>
      </c>
      <c r="N581">
        <v>13.8</v>
      </c>
      <c r="O581" t="s">
        <v>34</v>
      </c>
      <c r="P581">
        <f t="shared" si="12"/>
        <v>20</v>
      </c>
      <c r="Q581">
        <v>14</v>
      </c>
      <c r="R581">
        <v>75</v>
      </c>
      <c r="S581">
        <v>34</v>
      </c>
    </row>
    <row r="582" spans="1:20" ht="15.6" customHeight="1" x14ac:dyDescent="0.2">
      <c r="A582" s="8">
        <v>44479</v>
      </c>
      <c r="B582" s="2" t="s">
        <v>66</v>
      </c>
      <c r="C582" s="2">
        <v>2021</v>
      </c>
      <c r="D582" s="2">
        <v>2</v>
      </c>
      <c r="E582" s="2" t="s">
        <v>45</v>
      </c>
      <c r="F582" t="s">
        <v>20</v>
      </c>
      <c r="G582">
        <v>264</v>
      </c>
      <c r="H582" s="24">
        <v>280</v>
      </c>
      <c r="I582">
        <v>13.9375</v>
      </c>
      <c r="J582">
        <v>20</v>
      </c>
      <c r="K582">
        <v>15</v>
      </c>
      <c r="L582">
        <v>0.5</v>
      </c>
      <c r="M582">
        <v>2</v>
      </c>
      <c r="N582">
        <v>13.8</v>
      </c>
      <c r="O582" t="s">
        <v>34</v>
      </c>
      <c r="P582">
        <f t="shared" si="12"/>
        <v>1</v>
      </c>
      <c r="Q582">
        <v>9</v>
      </c>
      <c r="R582">
        <v>96</v>
      </c>
      <c r="S582">
        <v>10</v>
      </c>
    </row>
    <row r="583" spans="1:20" ht="15.6" customHeight="1" x14ac:dyDescent="0.2">
      <c r="A583" s="8">
        <v>44479</v>
      </c>
      <c r="B583" s="2" t="s">
        <v>66</v>
      </c>
      <c r="C583" s="2">
        <v>2021</v>
      </c>
      <c r="D583" s="2">
        <v>2</v>
      </c>
      <c r="E583" s="2" t="s">
        <v>45</v>
      </c>
      <c r="F583" t="s">
        <v>20</v>
      </c>
      <c r="G583">
        <v>264</v>
      </c>
      <c r="H583" s="24">
        <v>281</v>
      </c>
      <c r="I583">
        <v>13.9375</v>
      </c>
      <c r="J583">
        <v>20</v>
      </c>
      <c r="K583">
        <v>15</v>
      </c>
      <c r="L583">
        <v>0.5</v>
      </c>
      <c r="M583">
        <v>2</v>
      </c>
      <c r="N583">
        <v>13.8</v>
      </c>
      <c r="O583" t="s">
        <v>34</v>
      </c>
      <c r="P583">
        <f t="shared" si="12"/>
        <v>10</v>
      </c>
      <c r="Q583">
        <v>0</v>
      </c>
      <c r="R583">
        <v>74</v>
      </c>
      <c r="S583">
        <v>10</v>
      </c>
    </row>
    <row r="584" spans="1:20" ht="15.6" customHeight="1" x14ac:dyDescent="0.2">
      <c r="A584" s="8">
        <v>44479</v>
      </c>
      <c r="B584" s="2" t="s">
        <v>66</v>
      </c>
      <c r="C584" s="2">
        <v>2021</v>
      </c>
      <c r="D584" s="2">
        <v>2</v>
      </c>
      <c r="E584" s="2" t="s">
        <v>45</v>
      </c>
      <c r="F584" t="s">
        <v>20</v>
      </c>
      <c r="G584">
        <v>264</v>
      </c>
      <c r="H584" s="24">
        <v>282</v>
      </c>
      <c r="I584">
        <v>13.9375</v>
      </c>
      <c r="J584">
        <v>20</v>
      </c>
      <c r="K584">
        <v>15</v>
      </c>
      <c r="L584">
        <v>0.5</v>
      </c>
      <c r="M584">
        <v>2</v>
      </c>
      <c r="N584">
        <v>13.8</v>
      </c>
      <c r="O584" t="s">
        <v>34</v>
      </c>
      <c r="P584">
        <f t="shared" si="12"/>
        <v>1</v>
      </c>
      <c r="Q584">
        <v>0</v>
      </c>
      <c r="R584">
        <v>49.5</v>
      </c>
      <c r="S584">
        <v>1</v>
      </c>
    </row>
    <row r="585" spans="1:20" ht="15.6" customHeight="1" x14ac:dyDescent="0.2">
      <c r="A585" s="8">
        <v>44479</v>
      </c>
      <c r="B585" s="2" t="s">
        <v>66</v>
      </c>
      <c r="C585" s="2">
        <v>2021</v>
      </c>
      <c r="D585" s="2">
        <v>2</v>
      </c>
      <c r="E585" s="2" t="s">
        <v>45</v>
      </c>
      <c r="F585" t="s">
        <v>20</v>
      </c>
      <c r="G585">
        <v>264</v>
      </c>
      <c r="H585" s="24">
        <v>283</v>
      </c>
      <c r="I585">
        <v>13.9375</v>
      </c>
      <c r="J585">
        <v>20</v>
      </c>
      <c r="K585">
        <v>15</v>
      </c>
      <c r="L585">
        <v>0.5</v>
      </c>
      <c r="M585">
        <v>2</v>
      </c>
      <c r="N585">
        <v>13.8</v>
      </c>
      <c r="O585" t="s">
        <v>34</v>
      </c>
      <c r="P585">
        <f t="shared" si="12"/>
        <v>0</v>
      </c>
      <c r="Q585">
        <v>0</v>
      </c>
      <c r="R585">
        <v>0</v>
      </c>
      <c r="S585">
        <v>0</v>
      </c>
      <c r="T585" t="s">
        <v>48</v>
      </c>
    </row>
    <row r="586" spans="1:20" ht="15.6" customHeight="1" x14ac:dyDescent="0.2">
      <c r="A586" s="8">
        <v>44479</v>
      </c>
      <c r="B586" s="2" t="s">
        <v>66</v>
      </c>
      <c r="C586" s="2">
        <v>2021</v>
      </c>
      <c r="D586" s="2">
        <v>2</v>
      </c>
      <c r="E586" s="2" t="s">
        <v>45</v>
      </c>
      <c r="F586" t="s">
        <v>20</v>
      </c>
      <c r="G586">
        <v>264</v>
      </c>
      <c r="H586" s="24">
        <v>284</v>
      </c>
      <c r="I586">
        <v>13.9375</v>
      </c>
      <c r="J586">
        <v>20</v>
      </c>
      <c r="K586">
        <v>15</v>
      </c>
      <c r="L586">
        <v>0.5</v>
      </c>
      <c r="M586">
        <v>2</v>
      </c>
      <c r="N586">
        <v>13.8</v>
      </c>
      <c r="O586" t="s">
        <v>34</v>
      </c>
      <c r="P586">
        <f t="shared" si="12"/>
        <v>16</v>
      </c>
      <c r="Q586">
        <v>0</v>
      </c>
      <c r="R586">
        <v>66.5</v>
      </c>
      <c r="S586">
        <v>16</v>
      </c>
    </row>
    <row r="587" spans="1:20" ht="15.6" customHeight="1" x14ac:dyDescent="0.2">
      <c r="A587" s="8">
        <v>44479</v>
      </c>
      <c r="B587" s="2" t="s">
        <v>66</v>
      </c>
      <c r="C587" s="2">
        <v>2021</v>
      </c>
      <c r="D587" s="2">
        <v>2</v>
      </c>
      <c r="E587" s="2" t="s">
        <v>45</v>
      </c>
      <c r="F587" t="s">
        <v>20</v>
      </c>
      <c r="G587">
        <v>264</v>
      </c>
      <c r="H587" s="24">
        <v>285</v>
      </c>
      <c r="I587">
        <v>13.9375</v>
      </c>
      <c r="J587">
        <v>20</v>
      </c>
      <c r="K587">
        <v>15</v>
      </c>
      <c r="L587">
        <v>0.5</v>
      </c>
      <c r="M587">
        <v>2</v>
      </c>
      <c r="N587">
        <v>13.8</v>
      </c>
      <c r="O587" t="s">
        <v>34</v>
      </c>
      <c r="P587">
        <f t="shared" si="12"/>
        <v>0</v>
      </c>
      <c r="Q587">
        <v>0</v>
      </c>
      <c r="R587">
        <v>0</v>
      </c>
      <c r="S587">
        <v>0</v>
      </c>
      <c r="T587" t="s">
        <v>48</v>
      </c>
    </row>
    <row r="588" spans="1:20" ht="15.6" customHeight="1" x14ac:dyDescent="0.2">
      <c r="A588" s="8">
        <v>44479</v>
      </c>
      <c r="B588" s="2" t="s">
        <v>66</v>
      </c>
      <c r="C588" s="2">
        <v>2021</v>
      </c>
      <c r="D588" s="2">
        <v>2</v>
      </c>
      <c r="E588" s="2" t="s">
        <v>45</v>
      </c>
      <c r="F588" t="s">
        <v>20</v>
      </c>
      <c r="G588">
        <v>265</v>
      </c>
      <c r="H588" s="24">
        <v>286</v>
      </c>
      <c r="I588">
        <v>31.125</v>
      </c>
      <c r="J588">
        <v>25</v>
      </c>
      <c r="K588">
        <v>15</v>
      </c>
      <c r="L588">
        <v>1</v>
      </c>
      <c r="M588">
        <v>1</v>
      </c>
      <c r="N588">
        <v>11.4</v>
      </c>
      <c r="O588" t="s">
        <v>34</v>
      </c>
      <c r="P588">
        <f t="shared" si="12"/>
        <v>0</v>
      </c>
      <c r="Q588">
        <v>0</v>
      </c>
      <c r="R588">
        <v>0</v>
      </c>
      <c r="S588">
        <v>0</v>
      </c>
      <c r="T588" t="s">
        <v>48</v>
      </c>
    </row>
    <row r="589" spans="1:20" ht="15.6" customHeight="1" x14ac:dyDescent="0.2">
      <c r="A589" s="8">
        <v>44479</v>
      </c>
      <c r="B589" s="2" t="s">
        <v>66</v>
      </c>
      <c r="C589" s="2">
        <v>2021</v>
      </c>
      <c r="D589" s="2">
        <v>2</v>
      </c>
      <c r="E589" s="2" t="s">
        <v>45</v>
      </c>
      <c r="F589" t="s">
        <v>20</v>
      </c>
      <c r="G589">
        <v>265</v>
      </c>
      <c r="H589" s="24">
        <v>287</v>
      </c>
      <c r="I589">
        <v>31.125</v>
      </c>
      <c r="J589">
        <v>25</v>
      </c>
      <c r="K589">
        <v>15</v>
      </c>
      <c r="L589">
        <v>1</v>
      </c>
      <c r="M589">
        <v>1</v>
      </c>
      <c r="N589">
        <v>11.4</v>
      </c>
      <c r="O589" t="s">
        <v>34</v>
      </c>
      <c r="P589">
        <f t="shared" si="12"/>
        <v>3</v>
      </c>
      <c r="Q589">
        <v>0</v>
      </c>
      <c r="R589">
        <v>42</v>
      </c>
      <c r="S589">
        <v>3</v>
      </c>
    </row>
    <row r="590" spans="1:20" ht="15.6" customHeight="1" x14ac:dyDescent="0.2">
      <c r="A590" s="8">
        <v>44479</v>
      </c>
      <c r="B590" s="2" t="s">
        <v>66</v>
      </c>
      <c r="C590" s="2">
        <v>2021</v>
      </c>
      <c r="D590" s="2">
        <v>2</v>
      </c>
      <c r="E590" s="2" t="s">
        <v>45</v>
      </c>
      <c r="F590" t="s">
        <v>20</v>
      </c>
      <c r="G590">
        <v>265</v>
      </c>
      <c r="H590" s="24">
        <v>288</v>
      </c>
      <c r="I590">
        <v>31.125</v>
      </c>
      <c r="J590">
        <v>25</v>
      </c>
      <c r="K590">
        <v>15</v>
      </c>
      <c r="L590">
        <v>1</v>
      </c>
      <c r="M590">
        <v>1</v>
      </c>
      <c r="N590">
        <v>11.4</v>
      </c>
      <c r="O590" t="s">
        <v>34</v>
      </c>
      <c r="P590">
        <f t="shared" si="12"/>
        <v>9</v>
      </c>
      <c r="Q590">
        <v>0</v>
      </c>
      <c r="R590">
        <v>61</v>
      </c>
      <c r="S590">
        <v>9</v>
      </c>
    </row>
    <row r="591" spans="1:20" ht="15.6" customHeight="1" x14ac:dyDescent="0.2">
      <c r="A591" s="8">
        <v>44479</v>
      </c>
      <c r="B591" s="2" t="s">
        <v>66</v>
      </c>
      <c r="C591" s="2">
        <v>2021</v>
      </c>
      <c r="D591" s="2">
        <v>2</v>
      </c>
      <c r="E591" s="2" t="s">
        <v>45</v>
      </c>
      <c r="F591" t="s">
        <v>20</v>
      </c>
      <c r="G591">
        <v>265</v>
      </c>
      <c r="H591" s="24">
        <v>289</v>
      </c>
      <c r="I591">
        <v>31.125</v>
      </c>
      <c r="J591">
        <v>25</v>
      </c>
      <c r="K591">
        <v>15</v>
      </c>
      <c r="L591">
        <v>1</v>
      </c>
      <c r="M591">
        <v>1</v>
      </c>
      <c r="N591">
        <v>11.4</v>
      </c>
      <c r="O591" t="s">
        <v>34</v>
      </c>
      <c r="P591">
        <f t="shared" si="12"/>
        <v>5</v>
      </c>
      <c r="Q591">
        <v>0</v>
      </c>
      <c r="R591">
        <v>56</v>
      </c>
      <c r="S591">
        <v>5</v>
      </c>
    </row>
    <row r="592" spans="1:20" ht="15.6" customHeight="1" x14ac:dyDescent="0.2">
      <c r="A592" s="8">
        <v>44479</v>
      </c>
      <c r="B592" s="2" t="s">
        <v>66</v>
      </c>
      <c r="C592" s="2">
        <v>2021</v>
      </c>
      <c r="D592" s="2">
        <v>2</v>
      </c>
      <c r="E592" s="2" t="s">
        <v>45</v>
      </c>
      <c r="F592" t="s">
        <v>20</v>
      </c>
      <c r="G592">
        <v>265</v>
      </c>
      <c r="H592" s="24">
        <v>290</v>
      </c>
      <c r="I592">
        <v>31.125</v>
      </c>
      <c r="J592">
        <v>25</v>
      </c>
      <c r="K592">
        <v>15</v>
      </c>
      <c r="L592">
        <v>1</v>
      </c>
      <c r="M592">
        <v>1</v>
      </c>
      <c r="N592">
        <v>11.4</v>
      </c>
      <c r="O592" t="s">
        <v>34</v>
      </c>
      <c r="P592">
        <f t="shared" si="12"/>
        <v>4</v>
      </c>
      <c r="Q592">
        <v>0</v>
      </c>
      <c r="R592">
        <v>31</v>
      </c>
      <c r="S592">
        <v>4</v>
      </c>
    </row>
    <row r="593" spans="1:20" ht="15.6" customHeight="1" x14ac:dyDescent="0.2">
      <c r="A593" s="8">
        <v>44479</v>
      </c>
      <c r="B593" s="2" t="s">
        <v>66</v>
      </c>
      <c r="C593" s="2">
        <v>2021</v>
      </c>
      <c r="D593" s="2">
        <v>2</v>
      </c>
      <c r="E593" s="2" t="s">
        <v>45</v>
      </c>
      <c r="F593" t="s">
        <v>20</v>
      </c>
      <c r="G593">
        <v>265</v>
      </c>
      <c r="H593" s="24">
        <v>291</v>
      </c>
      <c r="I593">
        <v>31.125</v>
      </c>
      <c r="J593">
        <v>25</v>
      </c>
      <c r="K593">
        <v>15</v>
      </c>
      <c r="L593">
        <v>1</v>
      </c>
      <c r="M593">
        <v>1</v>
      </c>
      <c r="N593">
        <v>11.4</v>
      </c>
      <c r="O593" t="s">
        <v>34</v>
      </c>
      <c r="P593">
        <f t="shared" si="12"/>
        <v>6</v>
      </c>
      <c r="Q593">
        <v>0</v>
      </c>
      <c r="R593">
        <v>60</v>
      </c>
      <c r="S593">
        <v>6</v>
      </c>
    </row>
    <row r="594" spans="1:20" ht="15.6" customHeight="1" x14ac:dyDescent="0.2">
      <c r="A594" s="8">
        <v>44479</v>
      </c>
      <c r="B594" s="2" t="s">
        <v>66</v>
      </c>
      <c r="C594" s="2">
        <v>2021</v>
      </c>
      <c r="D594" s="2">
        <v>2</v>
      </c>
      <c r="E594" s="2" t="s">
        <v>45</v>
      </c>
      <c r="F594" t="s">
        <v>20</v>
      </c>
      <c r="G594">
        <v>265</v>
      </c>
      <c r="H594" s="24">
        <v>292</v>
      </c>
      <c r="I594">
        <v>31.125</v>
      </c>
      <c r="J594">
        <v>25</v>
      </c>
      <c r="K594">
        <v>15</v>
      </c>
      <c r="L594">
        <v>1</v>
      </c>
      <c r="M594">
        <v>1</v>
      </c>
      <c r="N594">
        <v>11.4</v>
      </c>
      <c r="O594" t="s">
        <v>34</v>
      </c>
      <c r="P594">
        <f t="shared" si="12"/>
        <v>33</v>
      </c>
      <c r="Q594">
        <v>13</v>
      </c>
      <c r="R594">
        <v>85</v>
      </c>
      <c r="S594">
        <v>46</v>
      </c>
    </row>
    <row r="595" spans="1:20" ht="15.6" customHeight="1" x14ac:dyDescent="0.2">
      <c r="A595" s="8">
        <v>44479</v>
      </c>
      <c r="B595" s="2" t="s">
        <v>66</v>
      </c>
      <c r="C595" s="2">
        <v>2021</v>
      </c>
      <c r="D595" s="2">
        <v>2</v>
      </c>
      <c r="E595" s="2" t="s">
        <v>45</v>
      </c>
      <c r="F595" t="s">
        <v>20</v>
      </c>
      <c r="G595">
        <v>265</v>
      </c>
      <c r="H595" s="24">
        <v>293</v>
      </c>
      <c r="I595">
        <v>31.125</v>
      </c>
      <c r="J595">
        <v>25</v>
      </c>
      <c r="K595">
        <v>15</v>
      </c>
      <c r="L595">
        <v>1</v>
      </c>
      <c r="M595">
        <v>1</v>
      </c>
      <c r="N595">
        <v>11.4</v>
      </c>
      <c r="O595" t="s">
        <v>34</v>
      </c>
      <c r="P595">
        <f t="shared" si="12"/>
        <v>28</v>
      </c>
      <c r="Q595">
        <v>11</v>
      </c>
      <c r="R595">
        <v>94</v>
      </c>
      <c r="S595">
        <v>39</v>
      </c>
    </row>
    <row r="596" spans="1:20" ht="15.6" customHeight="1" x14ac:dyDescent="0.2">
      <c r="A596" s="8">
        <v>44479</v>
      </c>
      <c r="B596" s="2" t="s">
        <v>66</v>
      </c>
      <c r="C596" s="2">
        <v>2021</v>
      </c>
      <c r="D596" s="2">
        <v>2</v>
      </c>
      <c r="E596" s="2" t="s">
        <v>45</v>
      </c>
      <c r="F596" t="s">
        <v>20</v>
      </c>
      <c r="G596">
        <v>265</v>
      </c>
      <c r="H596" s="24">
        <v>294</v>
      </c>
      <c r="I596">
        <v>31.125</v>
      </c>
      <c r="J596">
        <v>25</v>
      </c>
      <c r="K596">
        <v>15</v>
      </c>
      <c r="L596">
        <v>1</v>
      </c>
      <c r="M596">
        <v>1</v>
      </c>
      <c r="N596">
        <v>11.4</v>
      </c>
      <c r="O596" t="s">
        <v>34</v>
      </c>
      <c r="P596">
        <f t="shared" si="12"/>
        <v>25</v>
      </c>
      <c r="Q596">
        <v>8</v>
      </c>
      <c r="R596">
        <v>89.5</v>
      </c>
      <c r="S596">
        <v>33</v>
      </c>
    </row>
    <row r="597" spans="1:20" ht="15.6" customHeight="1" x14ac:dyDescent="0.2">
      <c r="A597" s="8">
        <v>44479</v>
      </c>
      <c r="B597" s="2" t="s">
        <v>66</v>
      </c>
      <c r="C597" s="2">
        <v>2021</v>
      </c>
      <c r="D597" s="2">
        <v>2</v>
      </c>
      <c r="E597" s="2" t="s">
        <v>45</v>
      </c>
      <c r="F597" t="s">
        <v>20</v>
      </c>
      <c r="G597">
        <v>265</v>
      </c>
      <c r="H597" s="24">
        <v>295</v>
      </c>
      <c r="I597">
        <v>31.125</v>
      </c>
      <c r="J597">
        <v>25</v>
      </c>
      <c r="K597">
        <v>15</v>
      </c>
      <c r="L597">
        <v>1</v>
      </c>
      <c r="M597">
        <v>1</v>
      </c>
      <c r="N597">
        <v>11.4</v>
      </c>
      <c r="O597" t="s">
        <v>34</v>
      </c>
      <c r="P597">
        <f t="shared" si="12"/>
        <v>10</v>
      </c>
      <c r="Q597">
        <v>0</v>
      </c>
      <c r="R597">
        <v>69</v>
      </c>
      <c r="S597">
        <v>10</v>
      </c>
    </row>
    <row r="598" spans="1:20" ht="15.6" customHeight="1" x14ac:dyDescent="0.2">
      <c r="A598" s="8">
        <v>44479</v>
      </c>
      <c r="B598" s="2" t="s">
        <v>66</v>
      </c>
      <c r="C598" s="2">
        <v>2021</v>
      </c>
      <c r="D598" s="2">
        <v>2</v>
      </c>
      <c r="E598" s="2" t="s">
        <v>45</v>
      </c>
      <c r="F598" t="s">
        <v>19</v>
      </c>
      <c r="G598">
        <v>296</v>
      </c>
      <c r="H598" s="24">
        <v>301</v>
      </c>
      <c r="I598">
        <v>4.4375</v>
      </c>
      <c r="J598">
        <v>60</v>
      </c>
      <c r="K598">
        <v>18</v>
      </c>
      <c r="L598">
        <v>1</v>
      </c>
      <c r="M598">
        <v>5</v>
      </c>
      <c r="N598">
        <v>8</v>
      </c>
      <c r="O598" t="s">
        <v>34</v>
      </c>
      <c r="P598">
        <f t="shared" si="12"/>
        <v>16</v>
      </c>
      <c r="Q598">
        <v>16</v>
      </c>
      <c r="R598">
        <v>105</v>
      </c>
      <c r="S598">
        <v>32</v>
      </c>
    </row>
    <row r="599" spans="1:20" ht="15.6" customHeight="1" x14ac:dyDescent="0.2">
      <c r="A599" s="8">
        <v>44479</v>
      </c>
      <c r="B599" s="2" t="s">
        <v>66</v>
      </c>
      <c r="C599" s="2">
        <v>2021</v>
      </c>
      <c r="D599" s="2">
        <v>2</v>
      </c>
      <c r="E599" s="2" t="s">
        <v>45</v>
      </c>
      <c r="F599" t="s">
        <v>19</v>
      </c>
      <c r="G599">
        <v>296</v>
      </c>
      <c r="H599" s="24">
        <v>302</v>
      </c>
      <c r="I599">
        <v>4.4375</v>
      </c>
      <c r="J599">
        <v>60</v>
      </c>
      <c r="K599">
        <v>18</v>
      </c>
      <c r="L599">
        <v>1</v>
      </c>
      <c r="M599">
        <v>5</v>
      </c>
      <c r="N599">
        <v>8</v>
      </c>
      <c r="O599" t="s">
        <v>34</v>
      </c>
      <c r="P599">
        <f t="shared" si="12"/>
        <v>33</v>
      </c>
      <c r="Q599">
        <v>9</v>
      </c>
      <c r="R599">
        <v>101</v>
      </c>
      <c r="S599">
        <v>42</v>
      </c>
    </row>
    <row r="600" spans="1:20" ht="15.6" customHeight="1" x14ac:dyDescent="0.2">
      <c r="A600" s="8">
        <v>44479</v>
      </c>
      <c r="B600" s="2" t="s">
        <v>66</v>
      </c>
      <c r="C600" s="2">
        <v>2021</v>
      </c>
      <c r="D600" s="2">
        <v>2</v>
      </c>
      <c r="E600" s="2" t="s">
        <v>45</v>
      </c>
      <c r="F600" t="s">
        <v>19</v>
      </c>
      <c r="G600">
        <v>296</v>
      </c>
      <c r="H600" s="24">
        <v>303</v>
      </c>
      <c r="I600">
        <v>4.4375</v>
      </c>
      <c r="J600">
        <v>60</v>
      </c>
      <c r="K600">
        <v>18</v>
      </c>
      <c r="L600">
        <v>1</v>
      </c>
      <c r="M600">
        <v>5</v>
      </c>
      <c r="N600">
        <v>8</v>
      </c>
      <c r="O600" t="s">
        <v>34</v>
      </c>
      <c r="P600">
        <f t="shared" si="12"/>
        <v>43</v>
      </c>
      <c r="Q600">
        <v>3</v>
      </c>
      <c r="R600">
        <v>100</v>
      </c>
      <c r="S600">
        <v>46</v>
      </c>
    </row>
    <row r="601" spans="1:20" ht="15.6" customHeight="1" x14ac:dyDescent="0.2">
      <c r="A601" s="8">
        <v>44479</v>
      </c>
      <c r="B601" s="2" t="s">
        <v>66</v>
      </c>
      <c r="C601" s="2">
        <v>2021</v>
      </c>
      <c r="D601" s="2">
        <v>2</v>
      </c>
      <c r="E601" s="2" t="s">
        <v>45</v>
      </c>
      <c r="F601" t="s">
        <v>19</v>
      </c>
      <c r="G601">
        <v>296</v>
      </c>
      <c r="H601" s="24">
        <v>304</v>
      </c>
      <c r="I601">
        <v>4.4375</v>
      </c>
      <c r="J601">
        <v>60</v>
      </c>
      <c r="K601">
        <v>18</v>
      </c>
      <c r="L601">
        <v>1</v>
      </c>
      <c r="M601">
        <v>5</v>
      </c>
      <c r="N601">
        <v>8</v>
      </c>
      <c r="O601" t="s">
        <v>34</v>
      </c>
      <c r="P601">
        <f t="shared" si="12"/>
        <v>34</v>
      </c>
      <c r="Q601">
        <v>8</v>
      </c>
      <c r="R601">
        <v>88</v>
      </c>
      <c r="S601">
        <v>42</v>
      </c>
    </row>
    <row r="602" spans="1:20" ht="15.6" customHeight="1" x14ac:dyDescent="0.2">
      <c r="A602" s="8">
        <v>44479</v>
      </c>
      <c r="B602" s="2" t="s">
        <v>66</v>
      </c>
      <c r="C602" s="2">
        <v>2021</v>
      </c>
      <c r="D602" s="2">
        <v>2</v>
      </c>
      <c r="E602" s="2" t="s">
        <v>45</v>
      </c>
      <c r="F602" t="s">
        <v>19</v>
      </c>
      <c r="G602">
        <v>296</v>
      </c>
      <c r="H602" s="24">
        <v>305</v>
      </c>
      <c r="I602">
        <v>4.4375</v>
      </c>
      <c r="J602">
        <v>60</v>
      </c>
      <c r="K602">
        <v>18</v>
      </c>
      <c r="L602">
        <v>1</v>
      </c>
      <c r="M602">
        <v>5</v>
      </c>
      <c r="N602">
        <v>8</v>
      </c>
      <c r="O602" t="s">
        <v>34</v>
      </c>
      <c r="P602">
        <f t="shared" ref="P602:P627" si="13">S602-Q602</f>
        <v>13</v>
      </c>
      <c r="Q602">
        <v>1</v>
      </c>
      <c r="R602">
        <v>82</v>
      </c>
      <c r="S602">
        <v>14</v>
      </c>
    </row>
    <row r="603" spans="1:20" ht="15.6" customHeight="1" x14ac:dyDescent="0.2">
      <c r="A603" s="8">
        <v>44479</v>
      </c>
      <c r="B603" s="2" t="s">
        <v>66</v>
      </c>
      <c r="C603" s="2">
        <v>2021</v>
      </c>
      <c r="D603" s="2">
        <v>2</v>
      </c>
      <c r="E603" s="2" t="s">
        <v>45</v>
      </c>
      <c r="F603" t="s">
        <v>19</v>
      </c>
      <c r="G603">
        <v>296</v>
      </c>
      <c r="H603" s="24">
        <v>306</v>
      </c>
      <c r="I603">
        <v>4.4375</v>
      </c>
      <c r="J603">
        <v>60</v>
      </c>
      <c r="K603">
        <v>18</v>
      </c>
      <c r="L603">
        <v>1</v>
      </c>
      <c r="M603">
        <v>5</v>
      </c>
      <c r="N603">
        <v>8</v>
      </c>
      <c r="O603" t="s">
        <v>34</v>
      </c>
      <c r="P603">
        <f t="shared" si="13"/>
        <v>56</v>
      </c>
      <c r="Q603">
        <v>22</v>
      </c>
      <c r="R603">
        <v>97</v>
      </c>
      <c r="S603">
        <v>78</v>
      </c>
    </row>
    <row r="604" spans="1:20" ht="15.6" customHeight="1" x14ac:dyDescent="0.2">
      <c r="A604" s="8">
        <v>44479</v>
      </c>
      <c r="B604" s="2" t="s">
        <v>66</v>
      </c>
      <c r="C604" s="2">
        <v>2021</v>
      </c>
      <c r="D604" s="2">
        <v>2</v>
      </c>
      <c r="E604" s="2" t="s">
        <v>45</v>
      </c>
      <c r="F604" t="s">
        <v>19</v>
      </c>
      <c r="G604">
        <v>296</v>
      </c>
      <c r="H604" s="24">
        <v>307</v>
      </c>
      <c r="I604">
        <v>4.4375</v>
      </c>
      <c r="J604">
        <v>60</v>
      </c>
      <c r="K604">
        <v>18</v>
      </c>
      <c r="L604">
        <v>1</v>
      </c>
      <c r="M604">
        <v>5</v>
      </c>
      <c r="N604">
        <v>8</v>
      </c>
      <c r="O604" t="s">
        <v>34</v>
      </c>
      <c r="P604">
        <f t="shared" si="13"/>
        <v>21</v>
      </c>
      <c r="Q604">
        <v>6</v>
      </c>
      <c r="R604">
        <v>87</v>
      </c>
      <c r="S604">
        <v>27</v>
      </c>
    </row>
    <row r="605" spans="1:20" ht="15.6" customHeight="1" x14ac:dyDescent="0.2">
      <c r="A605" s="8">
        <v>44479</v>
      </c>
      <c r="B605" s="2" t="s">
        <v>66</v>
      </c>
      <c r="C605" s="2">
        <v>2021</v>
      </c>
      <c r="D605" s="2">
        <v>2</v>
      </c>
      <c r="E605" s="2" t="s">
        <v>45</v>
      </c>
      <c r="F605" t="s">
        <v>19</v>
      </c>
      <c r="G605">
        <v>296</v>
      </c>
      <c r="H605" s="24">
        <v>308</v>
      </c>
      <c r="I605">
        <v>4.4375</v>
      </c>
      <c r="J605">
        <v>60</v>
      </c>
      <c r="K605">
        <v>18</v>
      </c>
      <c r="L605">
        <v>1</v>
      </c>
      <c r="M605">
        <v>5</v>
      </c>
      <c r="N605">
        <v>8</v>
      </c>
      <c r="O605" t="s">
        <v>34</v>
      </c>
      <c r="P605">
        <f t="shared" si="13"/>
        <v>60</v>
      </c>
      <c r="Q605">
        <v>14</v>
      </c>
      <c r="R605">
        <v>105</v>
      </c>
      <c r="S605">
        <v>74</v>
      </c>
    </row>
    <row r="606" spans="1:20" ht="15.6" customHeight="1" x14ac:dyDescent="0.2">
      <c r="A606" s="8">
        <v>44479</v>
      </c>
      <c r="B606" s="2" t="s">
        <v>66</v>
      </c>
      <c r="C606" s="2">
        <v>2021</v>
      </c>
      <c r="D606" s="2">
        <v>2</v>
      </c>
      <c r="E606" s="2" t="s">
        <v>45</v>
      </c>
      <c r="F606" t="s">
        <v>19</v>
      </c>
      <c r="G606">
        <v>296</v>
      </c>
      <c r="H606" s="24">
        <v>309</v>
      </c>
      <c r="I606">
        <v>4.4375</v>
      </c>
      <c r="J606">
        <v>60</v>
      </c>
      <c r="K606">
        <v>18</v>
      </c>
      <c r="L606">
        <v>1</v>
      </c>
      <c r="M606">
        <v>5</v>
      </c>
      <c r="N606">
        <v>8</v>
      </c>
      <c r="O606" t="s">
        <v>34</v>
      </c>
      <c r="P606">
        <f t="shared" si="13"/>
        <v>59</v>
      </c>
      <c r="Q606">
        <v>6</v>
      </c>
      <c r="R606">
        <v>90</v>
      </c>
      <c r="S606">
        <v>65</v>
      </c>
    </row>
    <row r="607" spans="1:20" ht="15.6" customHeight="1" x14ac:dyDescent="0.2">
      <c r="A607" s="8">
        <v>44479</v>
      </c>
      <c r="B607" s="2" t="s">
        <v>66</v>
      </c>
      <c r="C607" s="2">
        <v>2021</v>
      </c>
      <c r="D607" s="2">
        <v>2</v>
      </c>
      <c r="E607" s="2" t="s">
        <v>45</v>
      </c>
      <c r="F607" t="s">
        <v>19</v>
      </c>
      <c r="G607">
        <v>296</v>
      </c>
      <c r="H607" s="24">
        <v>310</v>
      </c>
      <c r="I607">
        <v>4.4375</v>
      </c>
      <c r="J607">
        <v>60</v>
      </c>
      <c r="K607">
        <v>18</v>
      </c>
      <c r="L607">
        <v>1</v>
      </c>
      <c r="M607">
        <v>5</v>
      </c>
      <c r="N607">
        <v>8</v>
      </c>
      <c r="O607" t="s">
        <v>34</v>
      </c>
      <c r="P607">
        <f t="shared" si="13"/>
        <v>0</v>
      </c>
      <c r="Q607">
        <v>0</v>
      </c>
      <c r="R607">
        <v>0</v>
      </c>
      <c r="S607">
        <v>0</v>
      </c>
      <c r="T607" t="s">
        <v>48</v>
      </c>
    </row>
    <row r="608" spans="1:20" ht="15.6" customHeight="1" x14ac:dyDescent="0.2">
      <c r="A608" s="8">
        <v>44479</v>
      </c>
      <c r="B608" s="2" t="s">
        <v>66</v>
      </c>
      <c r="C608" s="2">
        <v>2021</v>
      </c>
      <c r="D608" s="2">
        <v>2</v>
      </c>
      <c r="E608" s="2" t="s">
        <v>45</v>
      </c>
      <c r="F608" t="s">
        <v>19</v>
      </c>
      <c r="G608">
        <v>297</v>
      </c>
      <c r="H608" s="24">
        <v>311</v>
      </c>
      <c r="I608">
        <v>7.125</v>
      </c>
      <c r="J608">
        <v>75</v>
      </c>
      <c r="K608">
        <v>8</v>
      </c>
      <c r="L608">
        <v>0.5</v>
      </c>
      <c r="M608">
        <v>10</v>
      </c>
      <c r="N608">
        <v>9.1999999999999993</v>
      </c>
      <c r="O608" t="s">
        <v>34</v>
      </c>
      <c r="P608">
        <f t="shared" si="13"/>
        <v>19</v>
      </c>
      <c r="Q608">
        <v>21</v>
      </c>
      <c r="R608">
        <v>120</v>
      </c>
      <c r="S608">
        <v>40</v>
      </c>
    </row>
    <row r="609" spans="1:20" ht="15.6" customHeight="1" x14ac:dyDescent="0.2">
      <c r="A609" s="8">
        <v>44479</v>
      </c>
      <c r="B609" s="2" t="s">
        <v>66</v>
      </c>
      <c r="C609" s="2">
        <v>2021</v>
      </c>
      <c r="D609" s="2">
        <v>2</v>
      </c>
      <c r="E609" s="2" t="s">
        <v>45</v>
      </c>
      <c r="F609" t="s">
        <v>19</v>
      </c>
      <c r="G609">
        <v>297</v>
      </c>
      <c r="H609" s="24">
        <v>312</v>
      </c>
      <c r="I609">
        <v>7.125</v>
      </c>
      <c r="J609">
        <v>75</v>
      </c>
      <c r="K609">
        <v>8</v>
      </c>
      <c r="L609">
        <v>0.5</v>
      </c>
      <c r="M609">
        <v>10</v>
      </c>
      <c r="N609">
        <v>9.1999999999999993</v>
      </c>
      <c r="O609" t="s">
        <v>34</v>
      </c>
      <c r="P609">
        <f t="shared" si="13"/>
        <v>28</v>
      </c>
      <c r="Q609">
        <v>5</v>
      </c>
      <c r="R609">
        <v>105</v>
      </c>
      <c r="S609">
        <v>33</v>
      </c>
    </row>
    <row r="610" spans="1:20" ht="15.6" customHeight="1" x14ac:dyDescent="0.2">
      <c r="A610" s="8">
        <v>44479</v>
      </c>
      <c r="B610" s="2" t="s">
        <v>66</v>
      </c>
      <c r="C610" s="2">
        <v>2021</v>
      </c>
      <c r="D610" s="2">
        <v>2</v>
      </c>
      <c r="E610" s="2" t="s">
        <v>45</v>
      </c>
      <c r="F610" t="s">
        <v>19</v>
      </c>
      <c r="G610">
        <v>297</v>
      </c>
      <c r="H610" s="24">
        <v>313</v>
      </c>
      <c r="I610">
        <v>7.125</v>
      </c>
      <c r="J610">
        <v>75</v>
      </c>
      <c r="K610">
        <v>8</v>
      </c>
      <c r="L610">
        <v>0.5</v>
      </c>
      <c r="M610">
        <v>10</v>
      </c>
      <c r="N610">
        <v>9.1999999999999993</v>
      </c>
      <c r="O610" t="s">
        <v>34</v>
      </c>
      <c r="P610">
        <f t="shared" si="13"/>
        <v>20</v>
      </c>
      <c r="Q610">
        <v>9</v>
      </c>
      <c r="R610">
        <v>100</v>
      </c>
      <c r="S610">
        <v>29</v>
      </c>
    </row>
    <row r="611" spans="1:20" ht="15.6" customHeight="1" x14ac:dyDescent="0.2">
      <c r="A611" s="8">
        <v>44479</v>
      </c>
      <c r="B611" s="2" t="s">
        <v>66</v>
      </c>
      <c r="C611" s="2">
        <v>2021</v>
      </c>
      <c r="D611" s="2">
        <v>2</v>
      </c>
      <c r="E611" s="2" t="s">
        <v>45</v>
      </c>
      <c r="F611" t="s">
        <v>19</v>
      </c>
      <c r="G611">
        <v>297</v>
      </c>
      <c r="H611" s="24">
        <v>314</v>
      </c>
      <c r="I611">
        <v>7.125</v>
      </c>
      <c r="J611">
        <v>75</v>
      </c>
      <c r="K611">
        <v>8</v>
      </c>
      <c r="L611">
        <v>0.5</v>
      </c>
      <c r="M611">
        <v>10</v>
      </c>
      <c r="N611">
        <v>9.1999999999999993</v>
      </c>
      <c r="O611" t="s">
        <v>34</v>
      </c>
      <c r="P611">
        <f t="shared" si="13"/>
        <v>19</v>
      </c>
      <c r="Q611">
        <v>12</v>
      </c>
      <c r="R611">
        <v>86</v>
      </c>
      <c r="S611">
        <v>31</v>
      </c>
    </row>
    <row r="612" spans="1:20" ht="15.6" customHeight="1" x14ac:dyDescent="0.2">
      <c r="A612" s="8">
        <v>44479</v>
      </c>
      <c r="B612" s="2" t="s">
        <v>66</v>
      </c>
      <c r="C612" s="2">
        <v>2021</v>
      </c>
      <c r="D612" s="2">
        <v>2</v>
      </c>
      <c r="E612" s="2" t="s">
        <v>45</v>
      </c>
      <c r="F612" t="s">
        <v>19</v>
      </c>
      <c r="G612">
        <v>297</v>
      </c>
      <c r="H612" s="24">
        <v>315</v>
      </c>
      <c r="I612">
        <v>7.125</v>
      </c>
      <c r="J612">
        <v>75</v>
      </c>
      <c r="K612">
        <v>8</v>
      </c>
      <c r="L612">
        <v>0.5</v>
      </c>
      <c r="M612">
        <v>10</v>
      </c>
      <c r="N612">
        <v>9.1999999999999993</v>
      </c>
      <c r="O612" t="s">
        <v>34</v>
      </c>
      <c r="P612">
        <f t="shared" si="13"/>
        <v>6</v>
      </c>
      <c r="Q612">
        <v>5</v>
      </c>
      <c r="R612">
        <v>95</v>
      </c>
      <c r="S612">
        <v>11</v>
      </c>
    </row>
    <row r="613" spans="1:20" ht="15.6" customHeight="1" x14ac:dyDescent="0.2">
      <c r="A613" s="8">
        <v>44479</v>
      </c>
      <c r="B613" s="2" t="s">
        <v>66</v>
      </c>
      <c r="C613" s="2">
        <v>2021</v>
      </c>
      <c r="D613" s="2">
        <v>2</v>
      </c>
      <c r="E613" s="2" t="s">
        <v>45</v>
      </c>
      <c r="F613" t="s">
        <v>19</v>
      </c>
      <c r="G613">
        <v>297</v>
      </c>
      <c r="H613" s="24">
        <v>316</v>
      </c>
      <c r="I613">
        <v>7.125</v>
      </c>
      <c r="J613">
        <v>75</v>
      </c>
      <c r="K613">
        <v>8</v>
      </c>
      <c r="L613">
        <v>0.5</v>
      </c>
      <c r="M613">
        <v>10</v>
      </c>
      <c r="N613">
        <v>9.1999999999999993</v>
      </c>
      <c r="O613" t="s">
        <v>34</v>
      </c>
      <c r="P613">
        <f t="shared" si="13"/>
        <v>15</v>
      </c>
      <c r="Q613">
        <v>11</v>
      </c>
      <c r="R613">
        <v>116</v>
      </c>
      <c r="S613">
        <v>26</v>
      </c>
    </row>
    <row r="614" spans="1:20" ht="15.6" customHeight="1" x14ac:dyDescent="0.2">
      <c r="A614" s="8">
        <v>44479</v>
      </c>
      <c r="B614" s="2" t="s">
        <v>66</v>
      </c>
      <c r="C614" s="2">
        <v>2021</v>
      </c>
      <c r="D614" s="2">
        <v>2</v>
      </c>
      <c r="E614" s="2" t="s">
        <v>45</v>
      </c>
      <c r="F614" t="s">
        <v>19</v>
      </c>
      <c r="G614">
        <v>297</v>
      </c>
      <c r="H614" s="24">
        <v>317</v>
      </c>
      <c r="I614">
        <v>7.125</v>
      </c>
      <c r="J614">
        <v>75</v>
      </c>
      <c r="K614">
        <v>8</v>
      </c>
      <c r="L614">
        <v>0.5</v>
      </c>
      <c r="M614">
        <v>10</v>
      </c>
      <c r="N614">
        <v>9.1999999999999993</v>
      </c>
      <c r="O614" t="s">
        <v>34</v>
      </c>
      <c r="P614">
        <f t="shared" si="13"/>
        <v>22</v>
      </c>
      <c r="Q614">
        <v>11</v>
      </c>
      <c r="R614">
        <v>101</v>
      </c>
      <c r="S614">
        <v>33</v>
      </c>
    </row>
    <row r="615" spans="1:20" ht="15.6" customHeight="1" x14ac:dyDescent="0.2">
      <c r="A615" s="8">
        <v>44479</v>
      </c>
      <c r="B615" s="2" t="s">
        <v>66</v>
      </c>
      <c r="C615" s="2">
        <v>2021</v>
      </c>
      <c r="D615" s="2">
        <v>2</v>
      </c>
      <c r="E615" s="2" t="s">
        <v>45</v>
      </c>
      <c r="F615" t="s">
        <v>19</v>
      </c>
      <c r="G615">
        <v>297</v>
      </c>
      <c r="H615" s="24">
        <v>318</v>
      </c>
      <c r="I615">
        <v>7.125</v>
      </c>
      <c r="J615">
        <v>75</v>
      </c>
      <c r="K615">
        <v>8</v>
      </c>
      <c r="L615">
        <v>0.5</v>
      </c>
      <c r="M615">
        <v>10</v>
      </c>
      <c r="N615">
        <v>9.1999999999999993</v>
      </c>
      <c r="O615" t="s">
        <v>34</v>
      </c>
      <c r="P615">
        <f t="shared" si="13"/>
        <v>0</v>
      </c>
      <c r="Q615">
        <v>0</v>
      </c>
      <c r="R615">
        <v>0</v>
      </c>
      <c r="S615">
        <v>0</v>
      </c>
      <c r="T615" t="s">
        <v>48</v>
      </c>
    </row>
    <row r="616" spans="1:20" ht="15.6" customHeight="1" x14ac:dyDescent="0.2">
      <c r="A616" s="8">
        <v>44479</v>
      </c>
      <c r="B616" s="2" t="s">
        <v>66</v>
      </c>
      <c r="C616" s="2">
        <v>2021</v>
      </c>
      <c r="D616" s="2">
        <v>2</v>
      </c>
      <c r="E616" s="2" t="s">
        <v>45</v>
      </c>
      <c r="F616" t="s">
        <v>19</v>
      </c>
      <c r="G616">
        <v>297</v>
      </c>
      <c r="H616" s="24">
        <v>319</v>
      </c>
      <c r="I616">
        <v>7.125</v>
      </c>
      <c r="J616">
        <v>75</v>
      </c>
      <c r="K616">
        <v>8</v>
      </c>
      <c r="L616">
        <v>0.5</v>
      </c>
      <c r="M616">
        <v>10</v>
      </c>
      <c r="N616">
        <v>9.1999999999999993</v>
      </c>
      <c r="O616" t="s">
        <v>34</v>
      </c>
      <c r="P616">
        <f t="shared" si="13"/>
        <v>9</v>
      </c>
      <c r="Q616">
        <v>0</v>
      </c>
      <c r="R616">
        <v>73</v>
      </c>
      <c r="S616">
        <v>9</v>
      </c>
    </row>
    <row r="617" spans="1:20" ht="15.6" customHeight="1" x14ac:dyDescent="0.2">
      <c r="A617" s="8">
        <v>44479</v>
      </c>
      <c r="B617" s="2" t="s">
        <v>66</v>
      </c>
      <c r="C617" s="2">
        <v>2021</v>
      </c>
      <c r="D617" s="2">
        <v>2</v>
      </c>
      <c r="E617" s="2" t="s">
        <v>45</v>
      </c>
      <c r="F617" t="s">
        <v>19</v>
      </c>
      <c r="G617">
        <v>297</v>
      </c>
      <c r="H617" s="24">
        <v>320</v>
      </c>
      <c r="I617">
        <v>7.125</v>
      </c>
      <c r="J617">
        <v>75</v>
      </c>
      <c r="K617">
        <v>8</v>
      </c>
      <c r="L617">
        <v>0.5</v>
      </c>
      <c r="M617">
        <v>10</v>
      </c>
      <c r="N617">
        <v>9.1999999999999993</v>
      </c>
      <c r="O617" t="s">
        <v>34</v>
      </c>
      <c r="P617">
        <f t="shared" si="13"/>
        <v>0</v>
      </c>
      <c r="Q617">
        <v>0</v>
      </c>
      <c r="R617">
        <v>0</v>
      </c>
      <c r="S617">
        <v>0</v>
      </c>
      <c r="T617" t="s">
        <v>48</v>
      </c>
    </row>
    <row r="618" spans="1:20" ht="15.6" customHeight="1" x14ac:dyDescent="0.2">
      <c r="A618" s="8">
        <v>44479</v>
      </c>
      <c r="B618" s="2" t="s">
        <v>66</v>
      </c>
      <c r="C618" s="2">
        <v>2021</v>
      </c>
      <c r="D618" s="2">
        <v>2</v>
      </c>
      <c r="E618" s="2" t="s">
        <v>45</v>
      </c>
      <c r="F618" t="s">
        <v>19</v>
      </c>
      <c r="G618">
        <v>298</v>
      </c>
      <c r="H618" s="24">
        <v>321</v>
      </c>
      <c r="I618">
        <v>3.375</v>
      </c>
      <c r="J618">
        <v>20</v>
      </c>
      <c r="K618">
        <v>30</v>
      </c>
      <c r="L618">
        <v>0.5</v>
      </c>
      <c r="M618">
        <v>10</v>
      </c>
      <c r="N618">
        <v>4.4000000000000004</v>
      </c>
      <c r="O618" t="s">
        <v>34</v>
      </c>
      <c r="P618">
        <f t="shared" si="13"/>
        <v>0</v>
      </c>
      <c r="Q618">
        <v>0</v>
      </c>
      <c r="R618">
        <v>0</v>
      </c>
      <c r="S618">
        <v>0</v>
      </c>
      <c r="T618" t="s">
        <v>48</v>
      </c>
    </row>
    <row r="619" spans="1:20" ht="15.6" customHeight="1" x14ac:dyDescent="0.2">
      <c r="A619" s="8">
        <v>44479</v>
      </c>
      <c r="B619" s="2" t="s">
        <v>66</v>
      </c>
      <c r="C619" s="2">
        <v>2021</v>
      </c>
      <c r="D619" s="2">
        <v>2</v>
      </c>
      <c r="E619" s="2" t="s">
        <v>45</v>
      </c>
      <c r="F619" t="s">
        <v>19</v>
      </c>
      <c r="G619">
        <v>298</v>
      </c>
      <c r="H619" s="24">
        <v>322</v>
      </c>
      <c r="I619">
        <v>3.375</v>
      </c>
      <c r="J619">
        <v>20</v>
      </c>
      <c r="K619">
        <v>30</v>
      </c>
      <c r="L619">
        <v>0.5</v>
      </c>
      <c r="M619">
        <v>10</v>
      </c>
      <c r="N619">
        <v>4.4000000000000004</v>
      </c>
      <c r="O619" t="s">
        <v>34</v>
      </c>
      <c r="P619">
        <f t="shared" si="13"/>
        <v>6</v>
      </c>
      <c r="Q619">
        <v>2</v>
      </c>
      <c r="R619">
        <v>96</v>
      </c>
      <c r="S619">
        <v>8</v>
      </c>
    </row>
    <row r="620" spans="1:20" ht="15.6" customHeight="1" x14ac:dyDescent="0.2">
      <c r="A620" s="8">
        <v>44479</v>
      </c>
      <c r="B620" s="2" t="s">
        <v>66</v>
      </c>
      <c r="C620" s="2">
        <v>2021</v>
      </c>
      <c r="D620" s="2">
        <v>2</v>
      </c>
      <c r="E620" s="2" t="s">
        <v>45</v>
      </c>
      <c r="F620" t="s">
        <v>19</v>
      </c>
      <c r="G620">
        <v>298</v>
      </c>
      <c r="H620" s="24">
        <v>323</v>
      </c>
      <c r="I620">
        <v>3.375</v>
      </c>
      <c r="J620">
        <v>20</v>
      </c>
      <c r="K620">
        <v>30</v>
      </c>
      <c r="L620">
        <v>0.5</v>
      </c>
      <c r="M620">
        <v>10</v>
      </c>
      <c r="N620">
        <v>4.4000000000000004</v>
      </c>
      <c r="O620" t="s">
        <v>34</v>
      </c>
      <c r="P620">
        <f t="shared" si="13"/>
        <v>23</v>
      </c>
      <c r="Q620">
        <v>23</v>
      </c>
      <c r="R620">
        <v>115</v>
      </c>
      <c r="S620">
        <v>46</v>
      </c>
    </row>
    <row r="621" spans="1:20" ht="15.6" customHeight="1" x14ac:dyDescent="0.2">
      <c r="A621" s="8">
        <v>44479</v>
      </c>
      <c r="B621" s="2" t="s">
        <v>66</v>
      </c>
      <c r="C621" s="2">
        <v>2021</v>
      </c>
      <c r="D621" s="2">
        <v>2</v>
      </c>
      <c r="E621" s="2" t="s">
        <v>45</v>
      </c>
      <c r="F621" t="s">
        <v>19</v>
      </c>
      <c r="G621">
        <v>298</v>
      </c>
      <c r="H621" s="24">
        <v>324</v>
      </c>
      <c r="I621">
        <v>3.375</v>
      </c>
      <c r="J621">
        <v>20</v>
      </c>
      <c r="K621">
        <v>30</v>
      </c>
      <c r="L621">
        <v>0.5</v>
      </c>
      <c r="M621">
        <v>10</v>
      </c>
      <c r="N621">
        <v>4.4000000000000004</v>
      </c>
      <c r="O621" t="s">
        <v>34</v>
      </c>
      <c r="P621">
        <f t="shared" si="13"/>
        <v>0</v>
      </c>
      <c r="Q621">
        <v>0</v>
      </c>
      <c r="R621">
        <v>0</v>
      </c>
      <c r="S621">
        <v>0</v>
      </c>
      <c r="T621" t="s">
        <v>48</v>
      </c>
    </row>
    <row r="622" spans="1:20" ht="15.6" customHeight="1" x14ac:dyDescent="0.2">
      <c r="A622" s="8">
        <v>44479</v>
      </c>
      <c r="B622" s="2" t="s">
        <v>66</v>
      </c>
      <c r="C622" s="2">
        <v>2021</v>
      </c>
      <c r="D622" s="2">
        <v>2</v>
      </c>
      <c r="E622" s="2" t="s">
        <v>45</v>
      </c>
      <c r="F622" t="s">
        <v>19</v>
      </c>
      <c r="G622">
        <v>298</v>
      </c>
      <c r="H622" s="24">
        <v>325</v>
      </c>
      <c r="I622">
        <v>3.375</v>
      </c>
      <c r="J622">
        <v>20</v>
      </c>
      <c r="K622">
        <v>30</v>
      </c>
      <c r="L622">
        <v>0.5</v>
      </c>
      <c r="M622">
        <v>10</v>
      </c>
      <c r="N622">
        <v>4.4000000000000004</v>
      </c>
      <c r="O622" t="s">
        <v>34</v>
      </c>
      <c r="P622">
        <f t="shared" si="13"/>
        <v>26</v>
      </c>
      <c r="Q622">
        <v>13</v>
      </c>
      <c r="R622">
        <v>106</v>
      </c>
      <c r="S622">
        <v>39</v>
      </c>
    </row>
    <row r="623" spans="1:20" ht="15.6" customHeight="1" x14ac:dyDescent="0.2">
      <c r="A623" s="8">
        <v>44479</v>
      </c>
      <c r="B623" s="2" t="s">
        <v>66</v>
      </c>
      <c r="C623" s="2">
        <v>2021</v>
      </c>
      <c r="D623" s="2">
        <v>2</v>
      </c>
      <c r="E623" s="2" t="s">
        <v>45</v>
      </c>
      <c r="F623" t="s">
        <v>19</v>
      </c>
      <c r="G623">
        <v>298</v>
      </c>
      <c r="H623" s="24">
        <v>326</v>
      </c>
      <c r="I623">
        <v>3.375</v>
      </c>
      <c r="J623">
        <v>20</v>
      </c>
      <c r="K623">
        <v>30</v>
      </c>
      <c r="L623">
        <v>0.5</v>
      </c>
      <c r="M623">
        <v>10</v>
      </c>
      <c r="N623">
        <v>4.4000000000000004</v>
      </c>
      <c r="O623" t="s">
        <v>34</v>
      </c>
      <c r="P623">
        <f t="shared" si="13"/>
        <v>41</v>
      </c>
      <c r="Q623">
        <v>27</v>
      </c>
      <c r="R623">
        <v>97</v>
      </c>
      <c r="S623">
        <v>68</v>
      </c>
    </row>
    <row r="624" spans="1:20" ht="15.6" customHeight="1" x14ac:dyDescent="0.2">
      <c r="A624" s="8">
        <v>44479</v>
      </c>
      <c r="B624" s="2" t="s">
        <v>66</v>
      </c>
      <c r="C624" s="2">
        <v>2021</v>
      </c>
      <c r="D624" s="2">
        <v>2</v>
      </c>
      <c r="E624" s="2" t="s">
        <v>45</v>
      </c>
      <c r="F624" t="s">
        <v>19</v>
      </c>
      <c r="G624">
        <v>298</v>
      </c>
      <c r="H624" s="24">
        <v>327</v>
      </c>
      <c r="I624">
        <v>3.375</v>
      </c>
      <c r="J624">
        <v>20</v>
      </c>
      <c r="K624">
        <v>30</v>
      </c>
      <c r="L624">
        <v>0.5</v>
      </c>
      <c r="M624">
        <v>10</v>
      </c>
      <c r="N624">
        <v>4.4000000000000004</v>
      </c>
      <c r="O624" t="s">
        <v>34</v>
      </c>
      <c r="P624">
        <f t="shared" si="13"/>
        <v>0</v>
      </c>
      <c r="Q624">
        <v>0</v>
      </c>
      <c r="R624">
        <v>0</v>
      </c>
      <c r="S624">
        <v>0</v>
      </c>
      <c r="T624" t="s">
        <v>48</v>
      </c>
    </row>
    <row r="625" spans="1:20" ht="15.6" customHeight="1" x14ac:dyDescent="0.2">
      <c r="A625" s="8">
        <v>44479</v>
      </c>
      <c r="B625" s="2" t="s">
        <v>66</v>
      </c>
      <c r="C625" s="2">
        <v>2021</v>
      </c>
      <c r="D625" s="2">
        <v>2</v>
      </c>
      <c r="E625" s="2" t="s">
        <v>45</v>
      </c>
      <c r="F625" t="s">
        <v>19</v>
      </c>
      <c r="G625">
        <v>298</v>
      </c>
      <c r="H625" s="24">
        <v>328</v>
      </c>
      <c r="I625">
        <v>3.375</v>
      </c>
      <c r="J625">
        <v>20</v>
      </c>
      <c r="K625">
        <v>30</v>
      </c>
      <c r="L625">
        <v>0.5</v>
      </c>
      <c r="M625">
        <v>10</v>
      </c>
      <c r="N625">
        <v>4.4000000000000004</v>
      </c>
      <c r="O625" t="s">
        <v>34</v>
      </c>
      <c r="P625">
        <f t="shared" si="13"/>
        <v>81</v>
      </c>
      <c r="Q625">
        <v>28</v>
      </c>
      <c r="R625">
        <v>111.5</v>
      </c>
      <c r="S625">
        <v>109</v>
      </c>
    </row>
    <row r="626" spans="1:20" ht="15.6" customHeight="1" x14ac:dyDescent="0.2">
      <c r="A626" s="8">
        <v>44479</v>
      </c>
      <c r="B626" s="2" t="s">
        <v>66</v>
      </c>
      <c r="C626" s="2">
        <v>2021</v>
      </c>
      <c r="D626" s="2">
        <v>2</v>
      </c>
      <c r="E626" s="2" t="s">
        <v>45</v>
      </c>
      <c r="F626" t="s">
        <v>19</v>
      </c>
      <c r="G626">
        <v>298</v>
      </c>
      <c r="H626" s="24">
        <v>329</v>
      </c>
      <c r="I626">
        <v>3.375</v>
      </c>
      <c r="J626">
        <v>20</v>
      </c>
      <c r="K626">
        <v>30</v>
      </c>
      <c r="L626">
        <v>0.5</v>
      </c>
      <c r="M626">
        <v>10</v>
      </c>
      <c r="N626">
        <v>4.4000000000000004</v>
      </c>
      <c r="O626" t="s">
        <v>34</v>
      </c>
      <c r="P626">
        <f t="shared" si="13"/>
        <v>19</v>
      </c>
      <c r="Q626">
        <v>15</v>
      </c>
      <c r="R626">
        <v>111</v>
      </c>
      <c r="S626">
        <v>34</v>
      </c>
    </row>
    <row r="627" spans="1:20" ht="15.6" customHeight="1" x14ac:dyDescent="0.2">
      <c r="A627" s="8">
        <v>44479</v>
      </c>
      <c r="B627" s="2" t="s">
        <v>66</v>
      </c>
      <c r="C627" s="2">
        <v>2021</v>
      </c>
      <c r="D627" s="2">
        <v>2</v>
      </c>
      <c r="E627" s="2" t="s">
        <v>45</v>
      </c>
      <c r="F627" t="s">
        <v>19</v>
      </c>
      <c r="G627">
        <v>298</v>
      </c>
      <c r="H627" s="24">
        <v>330</v>
      </c>
      <c r="I627">
        <v>3.375</v>
      </c>
      <c r="J627">
        <v>20</v>
      </c>
      <c r="K627">
        <v>30</v>
      </c>
      <c r="L627">
        <v>0.5</v>
      </c>
      <c r="M627">
        <v>10</v>
      </c>
      <c r="N627">
        <v>4.4000000000000004</v>
      </c>
      <c r="O627" t="s">
        <v>34</v>
      </c>
      <c r="P627">
        <f t="shared" si="13"/>
        <v>43</v>
      </c>
      <c r="Q627">
        <v>3</v>
      </c>
      <c r="R627">
        <v>121</v>
      </c>
      <c r="S627">
        <v>46</v>
      </c>
    </row>
    <row r="628" spans="1:20" ht="15.6" customHeight="1" x14ac:dyDescent="0.2">
      <c r="A628" s="8">
        <v>44483</v>
      </c>
      <c r="B628" s="2" t="s">
        <v>47</v>
      </c>
      <c r="C628" s="2">
        <v>2021</v>
      </c>
      <c r="D628" s="2">
        <v>2</v>
      </c>
      <c r="E628" s="2" t="s">
        <v>45</v>
      </c>
      <c r="F628" s="2" t="s">
        <v>7</v>
      </c>
      <c r="G628">
        <v>362</v>
      </c>
      <c r="H628" s="26">
        <v>332</v>
      </c>
      <c r="I628">
        <v>6.4375</v>
      </c>
      <c r="J628">
        <v>40</v>
      </c>
      <c r="K628">
        <v>15</v>
      </c>
      <c r="L628">
        <v>8</v>
      </c>
      <c r="M628">
        <v>6</v>
      </c>
      <c r="N628">
        <v>17.399999999999999</v>
      </c>
      <c r="O628" t="s">
        <v>31</v>
      </c>
      <c r="P628">
        <v>25</v>
      </c>
      <c r="Q628">
        <v>4</v>
      </c>
      <c r="R628">
        <v>115.5</v>
      </c>
      <c r="S628">
        <v>29</v>
      </c>
      <c r="T628" t="s">
        <v>53</v>
      </c>
    </row>
    <row r="629" spans="1:20" ht="15.6" customHeight="1" x14ac:dyDescent="0.2">
      <c r="A629" s="8">
        <v>44483</v>
      </c>
      <c r="B629" s="2" t="s">
        <v>47</v>
      </c>
      <c r="C629" s="2">
        <v>2021</v>
      </c>
      <c r="D629" s="2">
        <v>2</v>
      </c>
      <c r="E629" s="2" t="s">
        <v>45</v>
      </c>
      <c r="F629" s="2" t="s">
        <v>7</v>
      </c>
      <c r="G629">
        <v>362</v>
      </c>
      <c r="H629" s="26">
        <v>333</v>
      </c>
      <c r="I629">
        <v>6.4375</v>
      </c>
      <c r="J629">
        <v>40</v>
      </c>
      <c r="K629">
        <v>15</v>
      </c>
      <c r="L629">
        <v>8</v>
      </c>
      <c r="M629">
        <v>6</v>
      </c>
      <c r="N629">
        <v>17.399999999999999</v>
      </c>
      <c r="O629" t="s">
        <v>31</v>
      </c>
      <c r="P629">
        <v>0</v>
      </c>
      <c r="Q629">
        <v>0</v>
      </c>
      <c r="R629">
        <v>0</v>
      </c>
      <c r="S629">
        <v>0</v>
      </c>
      <c r="T629" t="s">
        <v>48</v>
      </c>
    </row>
    <row r="630" spans="1:20" ht="15.6" customHeight="1" x14ac:dyDescent="0.2">
      <c r="A630" s="8">
        <v>44483</v>
      </c>
      <c r="B630" s="2" t="s">
        <v>47</v>
      </c>
      <c r="C630" s="2">
        <v>2021</v>
      </c>
      <c r="D630" s="2">
        <v>2</v>
      </c>
      <c r="E630" s="2" t="s">
        <v>45</v>
      </c>
      <c r="F630" s="2" t="s">
        <v>7</v>
      </c>
      <c r="G630">
        <v>362</v>
      </c>
      <c r="H630" s="26">
        <v>334</v>
      </c>
      <c r="I630">
        <v>6.4375</v>
      </c>
      <c r="J630">
        <v>40</v>
      </c>
      <c r="K630">
        <v>15</v>
      </c>
      <c r="L630">
        <v>8</v>
      </c>
      <c r="M630">
        <v>6</v>
      </c>
      <c r="N630">
        <v>17.399999999999999</v>
      </c>
      <c r="O630" t="s">
        <v>31</v>
      </c>
      <c r="P630">
        <v>30</v>
      </c>
      <c r="Q630">
        <v>7</v>
      </c>
      <c r="R630">
        <v>130</v>
      </c>
      <c r="S630">
        <v>37</v>
      </c>
      <c r="T630" t="s">
        <v>53</v>
      </c>
    </row>
    <row r="631" spans="1:20" ht="15.6" customHeight="1" x14ac:dyDescent="0.2">
      <c r="A631" s="8">
        <v>44483</v>
      </c>
      <c r="B631" s="2" t="s">
        <v>47</v>
      </c>
      <c r="C631" s="2">
        <v>2021</v>
      </c>
      <c r="D631" s="2">
        <v>2</v>
      </c>
      <c r="E631" s="2" t="s">
        <v>45</v>
      </c>
      <c r="F631" s="2" t="s">
        <v>7</v>
      </c>
      <c r="G631">
        <v>362</v>
      </c>
      <c r="H631" s="26">
        <v>335</v>
      </c>
      <c r="I631">
        <v>6.4375</v>
      </c>
      <c r="J631">
        <v>40</v>
      </c>
      <c r="K631">
        <v>15</v>
      </c>
      <c r="L631">
        <v>8</v>
      </c>
      <c r="M631">
        <v>6</v>
      </c>
      <c r="N631">
        <v>17.399999999999999</v>
      </c>
      <c r="O631" t="s">
        <v>31</v>
      </c>
      <c r="P631">
        <v>16</v>
      </c>
      <c r="Q631">
        <v>2</v>
      </c>
      <c r="R631">
        <v>92</v>
      </c>
      <c r="S631">
        <v>18</v>
      </c>
    </row>
    <row r="632" spans="1:20" ht="15.6" customHeight="1" x14ac:dyDescent="0.2">
      <c r="A632" s="8">
        <v>44483</v>
      </c>
      <c r="B632" s="2" t="s">
        <v>47</v>
      </c>
      <c r="C632" s="2">
        <v>2021</v>
      </c>
      <c r="D632" s="2">
        <v>2</v>
      </c>
      <c r="E632" s="2" t="s">
        <v>45</v>
      </c>
      <c r="F632" s="2" t="s">
        <v>7</v>
      </c>
      <c r="G632">
        <v>362</v>
      </c>
      <c r="H632" s="26">
        <v>336</v>
      </c>
      <c r="I632">
        <v>6.4375</v>
      </c>
      <c r="J632">
        <v>40</v>
      </c>
      <c r="K632">
        <v>15</v>
      </c>
      <c r="L632">
        <v>8</v>
      </c>
      <c r="M632">
        <v>6</v>
      </c>
      <c r="N632">
        <v>17.399999999999999</v>
      </c>
      <c r="O632" t="s">
        <v>31</v>
      </c>
      <c r="P632">
        <v>49</v>
      </c>
      <c r="Q632">
        <v>10</v>
      </c>
      <c r="R632">
        <v>104.5</v>
      </c>
      <c r="S632">
        <v>59</v>
      </c>
    </row>
    <row r="633" spans="1:20" ht="15.6" customHeight="1" x14ac:dyDescent="0.2">
      <c r="A633" s="8">
        <v>44483</v>
      </c>
      <c r="B633" s="2" t="s">
        <v>47</v>
      </c>
      <c r="C633" s="2">
        <v>2021</v>
      </c>
      <c r="D633" s="2">
        <v>2</v>
      </c>
      <c r="E633" s="2" t="s">
        <v>45</v>
      </c>
      <c r="F633" s="2" t="s">
        <v>7</v>
      </c>
      <c r="G633">
        <v>362</v>
      </c>
      <c r="H633" s="26">
        <v>337</v>
      </c>
      <c r="I633">
        <v>6.4375</v>
      </c>
      <c r="J633">
        <v>40</v>
      </c>
      <c r="K633">
        <v>15</v>
      </c>
      <c r="L633">
        <v>8</v>
      </c>
      <c r="M633">
        <v>6</v>
      </c>
      <c r="N633">
        <v>17.399999999999999</v>
      </c>
      <c r="O633" t="s">
        <v>31</v>
      </c>
      <c r="P633">
        <v>24</v>
      </c>
      <c r="Q633">
        <v>8</v>
      </c>
      <c r="R633">
        <v>89</v>
      </c>
      <c r="S633">
        <v>32</v>
      </c>
    </row>
    <row r="634" spans="1:20" ht="15.6" customHeight="1" x14ac:dyDescent="0.2">
      <c r="A634" s="8">
        <v>44483</v>
      </c>
      <c r="B634" s="2" t="s">
        <v>47</v>
      </c>
      <c r="C634" s="2">
        <v>2021</v>
      </c>
      <c r="D634" s="2">
        <v>2</v>
      </c>
      <c r="E634" s="2" t="s">
        <v>45</v>
      </c>
      <c r="F634" s="2" t="s">
        <v>7</v>
      </c>
      <c r="G634">
        <v>362</v>
      </c>
      <c r="H634" s="26">
        <v>338</v>
      </c>
      <c r="I634">
        <v>6.4375</v>
      </c>
      <c r="J634">
        <v>40</v>
      </c>
      <c r="K634">
        <v>15</v>
      </c>
      <c r="L634">
        <v>8</v>
      </c>
      <c r="M634">
        <v>6</v>
      </c>
      <c r="N634">
        <v>17.399999999999999</v>
      </c>
      <c r="O634" t="s">
        <v>31</v>
      </c>
      <c r="P634">
        <v>15</v>
      </c>
      <c r="Q634">
        <v>3</v>
      </c>
      <c r="R634">
        <v>93</v>
      </c>
      <c r="S634">
        <v>18</v>
      </c>
      <c r="T634" t="s">
        <v>53</v>
      </c>
    </row>
    <row r="635" spans="1:20" ht="15.6" customHeight="1" x14ac:dyDescent="0.2">
      <c r="A635" s="8">
        <v>44483</v>
      </c>
      <c r="B635" s="2" t="s">
        <v>47</v>
      </c>
      <c r="C635" s="2">
        <v>2021</v>
      </c>
      <c r="D635" s="2">
        <v>2</v>
      </c>
      <c r="E635" s="2" t="s">
        <v>45</v>
      </c>
      <c r="F635" s="2" t="s">
        <v>7</v>
      </c>
      <c r="G635">
        <v>362</v>
      </c>
      <c r="H635" s="26">
        <v>339</v>
      </c>
      <c r="I635">
        <v>6.4375</v>
      </c>
      <c r="J635">
        <v>40</v>
      </c>
      <c r="K635">
        <v>15</v>
      </c>
      <c r="L635">
        <v>8</v>
      </c>
      <c r="M635">
        <v>6</v>
      </c>
      <c r="N635">
        <v>17.399999999999999</v>
      </c>
      <c r="O635" t="s">
        <v>31</v>
      </c>
      <c r="P635">
        <v>0</v>
      </c>
      <c r="Q635">
        <v>0</v>
      </c>
      <c r="R635">
        <v>0</v>
      </c>
      <c r="S635">
        <v>0</v>
      </c>
      <c r="T635" t="s">
        <v>52</v>
      </c>
    </row>
    <row r="636" spans="1:20" ht="15.6" customHeight="1" x14ac:dyDescent="0.2">
      <c r="A636" s="8">
        <v>44483</v>
      </c>
      <c r="B636" s="2" t="s">
        <v>47</v>
      </c>
      <c r="C636" s="2">
        <v>2021</v>
      </c>
      <c r="D636" s="2">
        <v>2</v>
      </c>
      <c r="E636" s="2" t="s">
        <v>45</v>
      </c>
      <c r="F636" s="2" t="s">
        <v>7</v>
      </c>
      <c r="G636">
        <v>362</v>
      </c>
      <c r="H636" s="26">
        <v>340</v>
      </c>
      <c r="I636">
        <v>6.4375</v>
      </c>
      <c r="J636">
        <v>40</v>
      </c>
      <c r="K636">
        <v>15</v>
      </c>
      <c r="L636">
        <v>8</v>
      </c>
      <c r="M636">
        <v>6</v>
      </c>
      <c r="N636">
        <v>17.399999999999999</v>
      </c>
      <c r="O636" t="s">
        <v>31</v>
      </c>
      <c r="P636">
        <v>20</v>
      </c>
      <c r="Q636">
        <v>0</v>
      </c>
      <c r="R636">
        <v>89</v>
      </c>
      <c r="S636">
        <v>20</v>
      </c>
    </row>
    <row r="637" spans="1:20" ht="15.6" customHeight="1" x14ac:dyDescent="0.2">
      <c r="A637" s="8">
        <v>44483</v>
      </c>
      <c r="B637" s="2" t="s">
        <v>47</v>
      </c>
      <c r="C637" s="2">
        <v>2021</v>
      </c>
      <c r="D637" s="2">
        <v>2</v>
      </c>
      <c r="E637" s="2" t="s">
        <v>45</v>
      </c>
      <c r="F637" s="2" t="s">
        <v>7</v>
      </c>
      <c r="G637">
        <v>362</v>
      </c>
      <c r="H637" s="26">
        <v>341</v>
      </c>
      <c r="I637">
        <v>6.4375</v>
      </c>
      <c r="J637">
        <v>40</v>
      </c>
      <c r="K637">
        <v>15</v>
      </c>
      <c r="L637">
        <v>8</v>
      </c>
      <c r="M637">
        <v>6</v>
      </c>
      <c r="N637">
        <v>17.399999999999999</v>
      </c>
      <c r="O637" t="s">
        <v>31</v>
      </c>
      <c r="P637">
        <v>4</v>
      </c>
      <c r="Q637">
        <v>0</v>
      </c>
      <c r="R637">
        <v>84</v>
      </c>
      <c r="S637">
        <v>4</v>
      </c>
      <c r="T637" t="s">
        <v>54</v>
      </c>
    </row>
    <row r="638" spans="1:20" ht="15.6" customHeight="1" x14ac:dyDescent="0.2">
      <c r="A638" s="8">
        <v>44483</v>
      </c>
      <c r="B638" s="2" t="s">
        <v>47</v>
      </c>
      <c r="C638" s="2">
        <v>2021</v>
      </c>
      <c r="D638" s="2">
        <v>2</v>
      </c>
      <c r="E638" s="2" t="s">
        <v>45</v>
      </c>
      <c r="F638" s="2" t="s">
        <v>7</v>
      </c>
      <c r="G638">
        <v>363</v>
      </c>
      <c r="H638" s="26">
        <v>342</v>
      </c>
      <c r="I638">
        <v>5.875</v>
      </c>
      <c r="J638">
        <v>20</v>
      </c>
      <c r="K638">
        <v>16</v>
      </c>
      <c r="L638">
        <v>20</v>
      </c>
      <c r="M638">
        <v>12</v>
      </c>
      <c r="N638">
        <v>22.4</v>
      </c>
      <c r="O638" t="s">
        <v>31</v>
      </c>
      <c r="P638">
        <v>12</v>
      </c>
      <c r="Q638">
        <v>3</v>
      </c>
      <c r="R638">
        <v>100</v>
      </c>
      <c r="S638">
        <v>15</v>
      </c>
    </row>
    <row r="639" spans="1:20" ht="15.6" customHeight="1" x14ac:dyDescent="0.2">
      <c r="A639" s="8">
        <v>44483</v>
      </c>
      <c r="B639" s="2" t="s">
        <v>47</v>
      </c>
      <c r="C639" s="2">
        <v>2021</v>
      </c>
      <c r="D639" s="2">
        <v>2</v>
      </c>
      <c r="E639" s="2" t="s">
        <v>45</v>
      </c>
      <c r="F639" s="2" t="s">
        <v>7</v>
      </c>
      <c r="G639">
        <v>363</v>
      </c>
      <c r="H639" s="26">
        <v>343</v>
      </c>
      <c r="I639">
        <v>5.875</v>
      </c>
      <c r="J639">
        <v>20</v>
      </c>
      <c r="K639">
        <v>16</v>
      </c>
      <c r="L639">
        <v>20</v>
      </c>
      <c r="M639">
        <v>12</v>
      </c>
      <c r="N639">
        <v>22.4</v>
      </c>
      <c r="O639" t="s">
        <v>31</v>
      </c>
      <c r="P639">
        <v>21</v>
      </c>
      <c r="Q639">
        <v>1</v>
      </c>
      <c r="R639">
        <v>102</v>
      </c>
      <c r="S639">
        <v>22</v>
      </c>
      <c r="T639" t="s">
        <v>49</v>
      </c>
    </row>
    <row r="640" spans="1:20" ht="15.6" customHeight="1" x14ac:dyDescent="0.2">
      <c r="A640" s="8">
        <v>44483</v>
      </c>
      <c r="B640" s="2" t="s">
        <v>47</v>
      </c>
      <c r="C640" s="2">
        <v>2021</v>
      </c>
      <c r="D640" s="2">
        <v>2</v>
      </c>
      <c r="E640" s="2" t="s">
        <v>45</v>
      </c>
      <c r="F640" s="2" t="s">
        <v>7</v>
      </c>
      <c r="G640">
        <v>363</v>
      </c>
      <c r="H640" s="26">
        <v>344</v>
      </c>
      <c r="I640">
        <v>5.875</v>
      </c>
      <c r="J640">
        <v>20</v>
      </c>
      <c r="K640">
        <v>16</v>
      </c>
      <c r="L640">
        <v>20</v>
      </c>
      <c r="M640">
        <v>12</v>
      </c>
      <c r="N640">
        <v>22.4</v>
      </c>
      <c r="O640" t="s">
        <v>31</v>
      </c>
      <c r="P640">
        <v>0</v>
      </c>
      <c r="Q640">
        <v>0</v>
      </c>
      <c r="R640">
        <v>0</v>
      </c>
      <c r="S640">
        <v>0</v>
      </c>
      <c r="T640" t="s">
        <v>48</v>
      </c>
    </row>
    <row r="641" spans="1:20" ht="15.6" customHeight="1" x14ac:dyDescent="0.2">
      <c r="A641" s="8">
        <v>44483</v>
      </c>
      <c r="B641" s="2" t="s">
        <v>47</v>
      </c>
      <c r="C641" s="2">
        <v>2021</v>
      </c>
      <c r="D641" s="2">
        <v>2</v>
      </c>
      <c r="E641" s="2" t="s">
        <v>45</v>
      </c>
      <c r="F641" s="2" t="s">
        <v>7</v>
      </c>
      <c r="G641">
        <v>363</v>
      </c>
      <c r="H641" s="26">
        <v>345</v>
      </c>
      <c r="I641">
        <v>5.875</v>
      </c>
      <c r="J641">
        <v>20</v>
      </c>
      <c r="K641">
        <v>16</v>
      </c>
      <c r="L641">
        <v>20</v>
      </c>
      <c r="M641">
        <v>12</v>
      </c>
      <c r="N641">
        <v>22.4</v>
      </c>
      <c r="O641" t="s">
        <v>31</v>
      </c>
      <c r="P641">
        <v>4</v>
      </c>
      <c r="Q641">
        <v>6</v>
      </c>
      <c r="R641">
        <v>96.5</v>
      </c>
      <c r="S641">
        <v>10</v>
      </c>
      <c r="T641" t="s">
        <v>50</v>
      </c>
    </row>
    <row r="642" spans="1:20" ht="15.6" customHeight="1" x14ac:dyDescent="0.2">
      <c r="A642" s="8">
        <v>44483</v>
      </c>
      <c r="B642" s="2" t="s">
        <v>47</v>
      </c>
      <c r="C642" s="2">
        <v>2021</v>
      </c>
      <c r="D642" s="2">
        <v>2</v>
      </c>
      <c r="E642" s="2" t="s">
        <v>45</v>
      </c>
      <c r="F642" s="2" t="s">
        <v>7</v>
      </c>
      <c r="G642">
        <v>363</v>
      </c>
      <c r="H642" s="26">
        <v>346</v>
      </c>
      <c r="I642">
        <v>5.875</v>
      </c>
      <c r="J642">
        <v>20</v>
      </c>
      <c r="K642">
        <v>16</v>
      </c>
      <c r="L642">
        <v>20</v>
      </c>
      <c r="M642">
        <v>12</v>
      </c>
      <c r="N642">
        <v>22.4</v>
      </c>
      <c r="O642" t="s">
        <v>31</v>
      </c>
      <c r="P642">
        <v>0</v>
      </c>
      <c r="Q642">
        <v>0</v>
      </c>
      <c r="R642">
        <v>0</v>
      </c>
      <c r="S642">
        <v>0</v>
      </c>
      <c r="T642" t="s">
        <v>48</v>
      </c>
    </row>
    <row r="643" spans="1:20" ht="15.6" customHeight="1" x14ac:dyDescent="0.2">
      <c r="A643" s="8">
        <v>44483</v>
      </c>
      <c r="B643" s="2" t="s">
        <v>47</v>
      </c>
      <c r="C643" s="2">
        <v>2021</v>
      </c>
      <c r="D643" s="2">
        <v>2</v>
      </c>
      <c r="E643" s="2" t="s">
        <v>45</v>
      </c>
      <c r="F643" s="2" t="s">
        <v>7</v>
      </c>
      <c r="G643">
        <v>363</v>
      </c>
      <c r="H643" s="26">
        <v>347</v>
      </c>
      <c r="I643">
        <v>5.875</v>
      </c>
      <c r="J643">
        <v>20</v>
      </c>
      <c r="K643">
        <v>16</v>
      </c>
      <c r="L643">
        <v>20</v>
      </c>
      <c r="M643">
        <v>12</v>
      </c>
      <c r="N643">
        <v>22.4</v>
      </c>
      <c r="O643" t="s">
        <v>31</v>
      </c>
      <c r="P643">
        <v>7</v>
      </c>
      <c r="Q643">
        <v>5</v>
      </c>
      <c r="R643">
        <v>111</v>
      </c>
      <c r="S643">
        <v>12</v>
      </c>
      <c r="T643" t="s">
        <v>51</v>
      </c>
    </row>
    <row r="644" spans="1:20" ht="15.6" customHeight="1" x14ac:dyDescent="0.2">
      <c r="A644" s="8">
        <v>44483</v>
      </c>
      <c r="B644" s="2" t="s">
        <v>47</v>
      </c>
      <c r="C644" s="2">
        <v>2021</v>
      </c>
      <c r="D644" s="2">
        <v>2</v>
      </c>
      <c r="E644" s="2" t="s">
        <v>45</v>
      </c>
      <c r="F644" s="2" t="s">
        <v>7</v>
      </c>
      <c r="G644">
        <v>363</v>
      </c>
      <c r="H644" s="26">
        <v>348</v>
      </c>
      <c r="I644">
        <v>5.875</v>
      </c>
      <c r="J644">
        <v>20</v>
      </c>
      <c r="K644">
        <v>16</v>
      </c>
      <c r="L644">
        <v>20</v>
      </c>
      <c r="M644">
        <v>12</v>
      </c>
      <c r="N644">
        <v>22.4</v>
      </c>
      <c r="O644" t="s">
        <v>31</v>
      </c>
      <c r="P644">
        <v>15</v>
      </c>
      <c r="Q644">
        <v>3</v>
      </c>
      <c r="R644">
        <v>98</v>
      </c>
      <c r="S644">
        <v>18</v>
      </c>
    </row>
    <row r="645" spans="1:20" ht="15.6" customHeight="1" x14ac:dyDescent="0.2">
      <c r="A645" s="8">
        <v>44483</v>
      </c>
      <c r="B645" s="2" t="s">
        <v>47</v>
      </c>
      <c r="C645" s="2">
        <v>2021</v>
      </c>
      <c r="D645" s="2">
        <v>2</v>
      </c>
      <c r="E645" s="2" t="s">
        <v>45</v>
      </c>
      <c r="F645" s="2" t="s">
        <v>7</v>
      </c>
      <c r="G645">
        <v>363</v>
      </c>
      <c r="H645" s="26">
        <v>349</v>
      </c>
      <c r="I645">
        <v>5.875</v>
      </c>
      <c r="J645">
        <v>20</v>
      </c>
      <c r="K645">
        <v>16</v>
      </c>
      <c r="L645">
        <v>20</v>
      </c>
      <c r="M645">
        <v>12</v>
      </c>
      <c r="N645">
        <v>22.4</v>
      </c>
      <c r="O645" t="s">
        <v>31</v>
      </c>
      <c r="P645">
        <v>7</v>
      </c>
      <c r="Q645">
        <v>2</v>
      </c>
      <c r="R645">
        <v>92</v>
      </c>
      <c r="S645">
        <v>9</v>
      </c>
    </row>
    <row r="646" spans="1:20" ht="15.6" customHeight="1" x14ac:dyDescent="0.2">
      <c r="A646" s="8">
        <v>44483</v>
      </c>
      <c r="B646" s="2" t="s">
        <v>47</v>
      </c>
      <c r="C646" s="2">
        <v>2021</v>
      </c>
      <c r="D646" s="2">
        <v>2</v>
      </c>
      <c r="E646" s="2" t="s">
        <v>45</v>
      </c>
      <c r="F646" s="2" t="s">
        <v>7</v>
      </c>
      <c r="G646">
        <v>363</v>
      </c>
      <c r="H646" s="26">
        <v>350</v>
      </c>
      <c r="I646">
        <v>5.875</v>
      </c>
      <c r="J646">
        <v>20</v>
      </c>
      <c r="K646">
        <v>16</v>
      </c>
      <c r="L646">
        <v>20</v>
      </c>
      <c r="M646">
        <v>12</v>
      </c>
      <c r="N646">
        <v>22.4</v>
      </c>
      <c r="O646" t="s">
        <v>31</v>
      </c>
      <c r="P646">
        <v>18</v>
      </c>
      <c r="Q646">
        <v>2</v>
      </c>
      <c r="R646">
        <v>137</v>
      </c>
      <c r="S646">
        <v>20</v>
      </c>
    </row>
    <row r="647" spans="1:20" ht="15.6" customHeight="1" x14ac:dyDescent="0.2">
      <c r="A647" s="8">
        <v>44483</v>
      </c>
      <c r="B647" s="2" t="s">
        <v>47</v>
      </c>
      <c r="C647" s="2">
        <v>2021</v>
      </c>
      <c r="D647" s="2">
        <v>2</v>
      </c>
      <c r="E647" s="2" t="s">
        <v>45</v>
      </c>
      <c r="F647" s="2" t="s">
        <v>7</v>
      </c>
      <c r="G647">
        <v>363</v>
      </c>
      <c r="H647" s="26">
        <v>351</v>
      </c>
      <c r="I647">
        <v>5.875</v>
      </c>
      <c r="J647">
        <v>20</v>
      </c>
      <c r="K647">
        <v>16</v>
      </c>
      <c r="L647">
        <v>20</v>
      </c>
      <c r="M647">
        <v>12</v>
      </c>
      <c r="N647">
        <v>22.4</v>
      </c>
      <c r="O647" t="s">
        <v>31</v>
      </c>
      <c r="P647">
        <v>14</v>
      </c>
      <c r="Q647">
        <v>11</v>
      </c>
      <c r="R647">
        <v>101</v>
      </c>
      <c r="S647">
        <v>25</v>
      </c>
    </row>
    <row r="648" spans="1:20" ht="15.6" customHeight="1" x14ac:dyDescent="0.2">
      <c r="A648" s="8">
        <v>44483</v>
      </c>
      <c r="B648" s="2" t="s">
        <v>47</v>
      </c>
      <c r="C648" s="2">
        <v>2021</v>
      </c>
      <c r="D648" s="2">
        <v>2</v>
      </c>
      <c r="E648" s="2" t="s">
        <v>45</v>
      </c>
      <c r="F648" s="2" t="s">
        <v>7</v>
      </c>
      <c r="G648" s="2">
        <v>364</v>
      </c>
      <c r="H648" s="26">
        <v>352</v>
      </c>
      <c r="I648">
        <v>6.3125</v>
      </c>
      <c r="J648" s="2">
        <v>25</v>
      </c>
      <c r="K648" s="2">
        <v>22</v>
      </c>
      <c r="L648" s="2">
        <v>14</v>
      </c>
      <c r="M648" s="2">
        <v>6</v>
      </c>
      <c r="N648" s="2">
        <v>18.8</v>
      </c>
      <c r="O648" s="2" t="s">
        <v>31</v>
      </c>
      <c r="P648" s="2">
        <v>0</v>
      </c>
      <c r="Q648" s="2">
        <v>0</v>
      </c>
      <c r="R648" s="2">
        <v>0</v>
      </c>
      <c r="S648">
        <v>0</v>
      </c>
      <c r="T648" t="s">
        <v>48</v>
      </c>
    </row>
    <row r="649" spans="1:20" ht="15.6" customHeight="1" x14ac:dyDescent="0.2">
      <c r="A649" s="8">
        <v>44483</v>
      </c>
      <c r="B649" s="2" t="s">
        <v>47</v>
      </c>
      <c r="C649" s="2">
        <v>2021</v>
      </c>
      <c r="D649" s="2">
        <v>2</v>
      </c>
      <c r="E649" s="2" t="s">
        <v>45</v>
      </c>
      <c r="F649" s="2" t="s">
        <v>7</v>
      </c>
      <c r="G649" s="2">
        <v>364</v>
      </c>
      <c r="H649" s="26">
        <v>353</v>
      </c>
      <c r="I649">
        <v>6.3125</v>
      </c>
      <c r="J649" s="2">
        <v>25</v>
      </c>
      <c r="K649" s="2">
        <v>22</v>
      </c>
      <c r="L649" s="2">
        <v>14</v>
      </c>
      <c r="M649" s="2">
        <v>6</v>
      </c>
      <c r="N649" s="2">
        <v>18.8</v>
      </c>
      <c r="O649" s="2" t="s">
        <v>31</v>
      </c>
      <c r="P649" s="2">
        <v>0</v>
      </c>
      <c r="Q649" s="2">
        <v>0</v>
      </c>
      <c r="R649" s="2">
        <v>0</v>
      </c>
      <c r="S649">
        <v>0</v>
      </c>
      <c r="T649" t="s">
        <v>48</v>
      </c>
    </row>
    <row r="650" spans="1:20" ht="15.6" customHeight="1" x14ac:dyDescent="0.2">
      <c r="A650" s="8">
        <v>44483</v>
      </c>
      <c r="B650" s="2" t="s">
        <v>47</v>
      </c>
      <c r="C650" s="2">
        <v>2021</v>
      </c>
      <c r="D650" s="2">
        <v>2</v>
      </c>
      <c r="E650" s="2" t="s">
        <v>45</v>
      </c>
      <c r="F650" s="2" t="s">
        <v>7</v>
      </c>
      <c r="G650" s="2">
        <v>364</v>
      </c>
      <c r="H650" s="26">
        <v>354</v>
      </c>
      <c r="I650">
        <v>6.3125</v>
      </c>
      <c r="J650" s="2">
        <v>25</v>
      </c>
      <c r="K650" s="2">
        <v>22</v>
      </c>
      <c r="L650" s="2">
        <v>14</v>
      </c>
      <c r="M650" s="2">
        <v>6</v>
      </c>
      <c r="N650" s="2">
        <v>18.8</v>
      </c>
      <c r="O650" s="2" t="s">
        <v>31</v>
      </c>
      <c r="P650" s="2">
        <v>16</v>
      </c>
      <c r="Q650">
        <v>0</v>
      </c>
      <c r="R650">
        <v>64</v>
      </c>
      <c r="S650">
        <v>16</v>
      </c>
    </row>
    <row r="651" spans="1:20" ht="15.6" customHeight="1" x14ac:dyDescent="0.2">
      <c r="A651" s="8">
        <v>44483</v>
      </c>
      <c r="B651" s="2" t="s">
        <v>47</v>
      </c>
      <c r="C651" s="2">
        <v>2021</v>
      </c>
      <c r="D651" s="2">
        <v>2</v>
      </c>
      <c r="E651" s="2" t="s">
        <v>45</v>
      </c>
      <c r="F651" s="2" t="s">
        <v>7</v>
      </c>
      <c r="G651" s="2">
        <v>364</v>
      </c>
      <c r="H651" s="26">
        <v>355</v>
      </c>
      <c r="I651">
        <v>6.3125</v>
      </c>
      <c r="J651" s="2">
        <v>25</v>
      </c>
      <c r="K651" s="2">
        <v>22</v>
      </c>
      <c r="L651" s="2">
        <v>14</v>
      </c>
      <c r="M651" s="2">
        <v>6</v>
      </c>
      <c r="N651" s="2">
        <v>18.8</v>
      </c>
      <c r="O651" s="2" t="s">
        <v>31</v>
      </c>
      <c r="P651" s="2">
        <v>0</v>
      </c>
      <c r="Q651" s="2">
        <v>0</v>
      </c>
      <c r="R651" s="2">
        <v>0</v>
      </c>
      <c r="S651">
        <v>0</v>
      </c>
      <c r="T651" t="s">
        <v>48</v>
      </c>
    </row>
    <row r="652" spans="1:20" ht="15.6" customHeight="1" x14ac:dyDescent="0.2">
      <c r="A652" s="8">
        <v>44483</v>
      </c>
      <c r="B652" s="2" t="s">
        <v>47</v>
      </c>
      <c r="C652" s="2">
        <v>2021</v>
      </c>
      <c r="D652" s="2">
        <v>2</v>
      </c>
      <c r="E652" s="2" t="s">
        <v>45</v>
      </c>
      <c r="F652" s="2" t="s">
        <v>7</v>
      </c>
      <c r="G652" s="2">
        <v>364</v>
      </c>
      <c r="H652" s="26">
        <v>356</v>
      </c>
      <c r="I652">
        <v>6.3125</v>
      </c>
      <c r="J652" s="2">
        <v>25</v>
      </c>
      <c r="K652" s="2">
        <v>22</v>
      </c>
      <c r="L652" s="2">
        <v>14</v>
      </c>
      <c r="M652" s="2">
        <v>6</v>
      </c>
      <c r="N652" s="2">
        <v>18.8</v>
      </c>
      <c r="O652" s="2" t="s">
        <v>31</v>
      </c>
      <c r="P652" s="2">
        <v>0</v>
      </c>
      <c r="Q652" s="2">
        <v>0</v>
      </c>
      <c r="R652" s="2">
        <v>0</v>
      </c>
      <c r="S652">
        <v>0</v>
      </c>
      <c r="T652" t="s">
        <v>48</v>
      </c>
    </row>
    <row r="653" spans="1:20" ht="15.6" customHeight="1" x14ac:dyDescent="0.2">
      <c r="A653" s="8">
        <v>44483</v>
      </c>
      <c r="B653" s="2" t="s">
        <v>47</v>
      </c>
      <c r="C653" s="2">
        <v>2021</v>
      </c>
      <c r="D653" s="2">
        <v>2</v>
      </c>
      <c r="E653" s="2" t="s">
        <v>45</v>
      </c>
      <c r="F653" s="2" t="s">
        <v>7</v>
      </c>
      <c r="G653" s="2">
        <v>364</v>
      </c>
      <c r="H653" s="26">
        <v>357</v>
      </c>
      <c r="I653">
        <v>6.3125</v>
      </c>
      <c r="J653" s="2">
        <v>25</v>
      </c>
      <c r="K653" s="2">
        <v>22</v>
      </c>
      <c r="L653" s="2">
        <v>14</v>
      </c>
      <c r="M653" s="2">
        <v>6</v>
      </c>
      <c r="N653" s="2">
        <v>18.8</v>
      </c>
      <c r="O653" s="2" t="s">
        <v>31</v>
      </c>
      <c r="P653" s="2">
        <v>20</v>
      </c>
      <c r="Q653">
        <v>5</v>
      </c>
      <c r="R653">
        <v>93</v>
      </c>
      <c r="S653">
        <v>25</v>
      </c>
    </row>
    <row r="654" spans="1:20" ht="15.6" customHeight="1" x14ac:dyDescent="0.2">
      <c r="A654" s="8">
        <v>44483</v>
      </c>
      <c r="B654" s="2" t="s">
        <v>47</v>
      </c>
      <c r="C654" s="2">
        <v>2021</v>
      </c>
      <c r="D654" s="2">
        <v>2</v>
      </c>
      <c r="E654" s="2" t="s">
        <v>45</v>
      </c>
      <c r="F654" s="2" t="s">
        <v>7</v>
      </c>
      <c r="G654" s="2">
        <v>364</v>
      </c>
      <c r="H654" s="26">
        <v>358</v>
      </c>
      <c r="I654">
        <v>6.3125</v>
      </c>
      <c r="J654" s="2">
        <v>25</v>
      </c>
      <c r="K654" s="2">
        <v>22</v>
      </c>
      <c r="L654" s="2">
        <v>14</v>
      </c>
      <c r="M654" s="2">
        <v>6</v>
      </c>
      <c r="N654" s="2">
        <v>18.8</v>
      </c>
      <c r="O654" s="2" t="s">
        <v>31</v>
      </c>
      <c r="P654">
        <v>12</v>
      </c>
      <c r="Q654">
        <v>0</v>
      </c>
      <c r="R654">
        <v>61</v>
      </c>
      <c r="S654">
        <v>12</v>
      </c>
    </row>
    <row r="655" spans="1:20" ht="15.6" customHeight="1" x14ac:dyDescent="0.2">
      <c r="A655" s="8">
        <v>44483</v>
      </c>
      <c r="B655" s="2" t="s">
        <v>47</v>
      </c>
      <c r="C655" s="2">
        <v>2021</v>
      </c>
      <c r="D655" s="2">
        <v>2</v>
      </c>
      <c r="E655" s="2" t="s">
        <v>45</v>
      </c>
      <c r="F655" s="2" t="s">
        <v>7</v>
      </c>
      <c r="G655" s="2">
        <v>364</v>
      </c>
      <c r="H655" s="26">
        <v>359</v>
      </c>
      <c r="I655">
        <v>6.3125</v>
      </c>
      <c r="J655" s="2">
        <v>25</v>
      </c>
      <c r="K655" s="2">
        <v>22</v>
      </c>
      <c r="L655" s="2">
        <v>14</v>
      </c>
      <c r="M655" s="2">
        <v>6</v>
      </c>
      <c r="N655" s="2">
        <v>18.8</v>
      </c>
      <c r="O655" s="2" t="s">
        <v>31</v>
      </c>
      <c r="P655" s="2">
        <v>21</v>
      </c>
      <c r="Q655">
        <v>8</v>
      </c>
      <c r="R655">
        <v>90.5</v>
      </c>
      <c r="S655">
        <v>29</v>
      </c>
    </row>
    <row r="656" spans="1:20" ht="15.6" customHeight="1" x14ac:dyDescent="0.2">
      <c r="A656" s="8">
        <v>44483</v>
      </c>
      <c r="B656" s="2" t="s">
        <v>47</v>
      </c>
      <c r="C656" s="2">
        <v>2021</v>
      </c>
      <c r="D656" s="2">
        <v>2</v>
      </c>
      <c r="E656" s="2" t="s">
        <v>45</v>
      </c>
      <c r="F656" s="2" t="s">
        <v>7</v>
      </c>
      <c r="G656" s="2">
        <v>364</v>
      </c>
      <c r="H656" s="26">
        <v>360</v>
      </c>
      <c r="I656">
        <v>6.3125</v>
      </c>
      <c r="J656" s="2">
        <v>25</v>
      </c>
      <c r="K656" s="2">
        <v>22</v>
      </c>
      <c r="L656" s="2">
        <v>14</v>
      </c>
      <c r="M656" s="2">
        <v>6</v>
      </c>
      <c r="N656" s="2">
        <v>18.8</v>
      </c>
      <c r="O656" s="2" t="s">
        <v>31</v>
      </c>
      <c r="P656">
        <v>17</v>
      </c>
      <c r="Q656">
        <v>7</v>
      </c>
      <c r="R656">
        <v>87.5</v>
      </c>
      <c r="S656">
        <v>24</v>
      </c>
    </row>
    <row r="657" spans="1:20" ht="15.6" customHeight="1" x14ac:dyDescent="0.2">
      <c r="A657" s="8">
        <v>44483</v>
      </c>
      <c r="B657" s="2" t="s">
        <v>47</v>
      </c>
      <c r="C657" s="2">
        <v>2021</v>
      </c>
      <c r="D657" s="2">
        <v>2</v>
      </c>
      <c r="E657" s="2" t="s">
        <v>45</v>
      </c>
      <c r="F657" s="2" t="s">
        <v>7</v>
      </c>
      <c r="G657" s="2">
        <v>364</v>
      </c>
      <c r="H657" s="26">
        <v>361</v>
      </c>
      <c r="I657">
        <v>6.3125</v>
      </c>
      <c r="J657" s="2">
        <v>25</v>
      </c>
      <c r="K657" s="2">
        <v>22</v>
      </c>
      <c r="L657" s="2">
        <v>14</v>
      </c>
      <c r="M657" s="2">
        <v>6</v>
      </c>
      <c r="N657" s="2">
        <v>18.8</v>
      </c>
      <c r="O657" s="2" t="s">
        <v>31</v>
      </c>
      <c r="P657">
        <v>7</v>
      </c>
      <c r="Q657">
        <v>2</v>
      </c>
      <c r="R657">
        <v>78</v>
      </c>
      <c r="S657">
        <v>9</v>
      </c>
    </row>
    <row r="658" spans="1:20" ht="15.6" customHeight="1" x14ac:dyDescent="0.2">
      <c r="A658" s="8">
        <v>44465</v>
      </c>
      <c r="B658" s="2" t="s">
        <v>56</v>
      </c>
      <c r="C658" s="2">
        <v>2021</v>
      </c>
      <c r="D658" s="2">
        <v>2</v>
      </c>
      <c r="E658" s="2" t="s">
        <v>45</v>
      </c>
      <c r="F658" s="2" t="s">
        <v>16</v>
      </c>
      <c r="G658">
        <v>41</v>
      </c>
      <c r="H658" s="26">
        <v>561</v>
      </c>
      <c r="I658">
        <v>8.125</v>
      </c>
      <c r="J658">
        <v>33</v>
      </c>
      <c r="K658">
        <v>15</v>
      </c>
      <c r="L658">
        <v>2</v>
      </c>
      <c r="M658">
        <v>20</v>
      </c>
      <c r="N658">
        <v>16.2</v>
      </c>
      <c r="O658" t="s">
        <v>31</v>
      </c>
      <c r="P658">
        <v>20</v>
      </c>
      <c r="Q658">
        <v>16</v>
      </c>
      <c r="R658">
        <v>98</v>
      </c>
      <c r="S658">
        <v>36</v>
      </c>
    </row>
    <row r="659" spans="1:20" ht="15.6" customHeight="1" x14ac:dyDescent="0.2">
      <c r="A659" s="8">
        <v>44495</v>
      </c>
      <c r="B659" t="s">
        <v>6</v>
      </c>
      <c r="C659" s="2">
        <v>2021</v>
      </c>
      <c r="D659" s="2">
        <v>2</v>
      </c>
      <c r="E659" s="2" t="s">
        <v>45</v>
      </c>
      <c r="F659" t="s">
        <v>23</v>
      </c>
      <c r="G659">
        <v>257</v>
      </c>
      <c r="H659" s="24">
        <v>943</v>
      </c>
      <c r="I659">
        <v>11.375</v>
      </c>
      <c r="J659">
        <v>50</v>
      </c>
      <c r="K659">
        <v>9</v>
      </c>
      <c r="L659">
        <v>5</v>
      </c>
      <c r="M659">
        <v>5</v>
      </c>
      <c r="N659">
        <v>31.6</v>
      </c>
      <c r="O659" t="s">
        <v>34</v>
      </c>
      <c r="P659">
        <v>6</v>
      </c>
      <c r="Q659">
        <v>2</v>
      </c>
      <c r="R659">
        <v>84</v>
      </c>
      <c r="S659">
        <v>8</v>
      </c>
      <c r="T659" t="s">
        <v>64</v>
      </c>
    </row>
    <row r="660" spans="1:20" ht="15.6" customHeight="1" x14ac:dyDescent="0.2">
      <c r="A660" s="8">
        <v>44495</v>
      </c>
      <c r="B660" t="s">
        <v>6</v>
      </c>
      <c r="C660" s="2">
        <v>2021</v>
      </c>
      <c r="D660" s="2">
        <v>2</v>
      </c>
      <c r="E660" s="2" t="s">
        <v>45</v>
      </c>
      <c r="F660" t="s">
        <v>23</v>
      </c>
      <c r="G660">
        <v>257</v>
      </c>
      <c r="H660" s="24">
        <v>944</v>
      </c>
      <c r="I660">
        <v>11.375</v>
      </c>
      <c r="J660">
        <v>50</v>
      </c>
      <c r="K660">
        <v>9</v>
      </c>
      <c r="L660">
        <v>5</v>
      </c>
      <c r="M660">
        <v>5</v>
      </c>
      <c r="N660">
        <v>31.6</v>
      </c>
      <c r="O660" t="s">
        <v>34</v>
      </c>
      <c r="P660">
        <v>3</v>
      </c>
      <c r="Q660">
        <v>0</v>
      </c>
      <c r="R660">
        <v>43.4</v>
      </c>
      <c r="S660">
        <v>3</v>
      </c>
      <c r="T660" t="s">
        <v>64</v>
      </c>
    </row>
    <row r="661" spans="1:20" ht="15.6" customHeight="1" x14ac:dyDescent="0.2">
      <c r="A661" s="8">
        <v>44495</v>
      </c>
      <c r="B661" t="s">
        <v>6</v>
      </c>
      <c r="C661" s="2">
        <v>2021</v>
      </c>
      <c r="D661" s="2">
        <v>2</v>
      </c>
      <c r="E661" s="2" t="s">
        <v>45</v>
      </c>
      <c r="F661" t="s">
        <v>23</v>
      </c>
      <c r="G661">
        <v>257</v>
      </c>
      <c r="H661" s="24">
        <v>945</v>
      </c>
      <c r="I661">
        <v>11.375</v>
      </c>
      <c r="J661">
        <v>50</v>
      </c>
      <c r="K661">
        <v>9</v>
      </c>
      <c r="L661">
        <v>5</v>
      </c>
      <c r="M661">
        <v>5</v>
      </c>
      <c r="N661">
        <v>31.6</v>
      </c>
      <c r="O661" t="s">
        <v>34</v>
      </c>
      <c r="P661">
        <v>10</v>
      </c>
      <c r="Q661">
        <v>5</v>
      </c>
      <c r="R661">
        <v>76</v>
      </c>
      <c r="S661">
        <v>15</v>
      </c>
      <c r="T661" t="s">
        <v>64</v>
      </c>
    </row>
    <row r="662" spans="1:20" ht="15.6" customHeight="1" x14ac:dyDescent="0.2">
      <c r="A662" s="8">
        <v>44495</v>
      </c>
      <c r="B662" t="s">
        <v>6</v>
      </c>
      <c r="C662" s="2">
        <v>2021</v>
      </c>
      <c r="D662" s="2">
        <v>2</v>
      </c>
      <c r="E662" s="2" t="s">
        <v>45</v>
      </c>
      <c r="F662" t="s">
        <v>23</v>
      </c>
      <c r="G662">
        <v>257</v>
      </c>
      <c r="H662" s="24">
        <v>946</v>
      </c>
      <c r="I662">
        <v>11.375</v>
      </c>
      <c r="J662">
        <v>50</v>
      </c>
      <c r="K662">
        <v>9</v>
      </c>
      <c r="L662">
        <v>5</v>
      </c>
      <c r="M662">
        <v>5</v>
      </c>
      <c r="N662">
        <v>31.6</v>
      </c>
      <c r="O662" t="s">
        <v>34</v>
      </c>
      <c r="P662">
        <v>7</v>
      </c>
      <c r="Q662">
        <v>0</v>
      </c>
      <c r="R662">
        <v>62.2</v>
      </c>
      <c r="S662">
        <v>7</v>
      </c>
      <c r="T662" t="s">
        <v>64</v>
      </c>
    </row>
    <row r="663" spans="1:20" ht="15.6" customHeight="1" x14ac:dyDescent="0.2">
      <c r="A663" s="8">
        <v>44495</v>
      </c>
      <c r="B663" t="s">
        <v>6</v>
      </c>
      <c r="C663" s="2">
        <v>2021</v>
      </c>
      <c r="D663" s="2">
        <v>2</v>
      </c>
      <c r="E663" s="2" t="s">
        <v>45</v>
      </c>
      <c r="F663" t="s">
        <v>23</v>
      </c>
      <c r="G663">
        <v>257</v>
      </c>
      <c r="H663" s="24">
        <v>947</v>
      </c>
      <c r="I663">
        <v>11.375</v>
      </c>
      <c r="J663">
        <v>50</v>
      </c>
      <c r="K663">
        <v>9</v>
      </c>
      <c r="L663">
        <v>5</v>
      </c>
      <c r="M663">
        <v>5</v>
      </c>
      <c r="N663">
        <v>31.6</v>
      </c>
      <c r="O663" t="s">
        <v>34</v>
      </c>
      <c r="P663">
        <v>15</v>
      </c>
      <c r="Q663">
        <v>8</v>
      </c>
      <c r="R663">
        <v>96.4</v>
      </c>
      <c r="S663">
        <v>23</v>
      </c>
      <c r="T663" t="s">
        <v>64</v>
      </c>
    </row>
    <row r="664" spans="1:20" ht="15.6" customHeight="1" x14ac:dyDescent="0.2">
      <c r="A664" s="8">
        <v>44495</v>
      </c>
      <c r="B664" t="s">
        <v>6</v>
      </c>
      <c r="C664" s="2">
        <v>2021</v>
      </c>
      <c r="D664" s="2">
        <v>2</v>
      </c>
      <c r="E664" s="2" t="s">
        <v>45</v>
      </c>
      <c r="F664" t="s">
        <v>23</v>
      </c>
      <c r="G664">
        <v>257</v>
      </c>
      <c r="H664" s="24">
        <v>948</v>
      </c>
      <c r="I664">
        <v>11.375</v>
      </c>
      <c r="J664">
        <v>50</v>
      </c>
      <c r="K664">
        <v>9</v>
      </c>
      <c r="L664">
        <v>5</v>
      </c>
      <c r="M664">
        <v>5</v>
      </c>
      <c r="N664">
        <v>31.6</v>
      </c>
      <c r="O664" t="s">
        <v>34</v>
      </c>
      <c r="P664">
        <v>8</v>
      </c>
      <c r="Q664">
        <v>3</v>
      </c>
      <c r="R664">
        <v>85.8</v>
      </c>
      <c r="S664">
        <v>11</v>
      </c>
      <c r="T664" t="s">
        <v>64</v>
      </c>
    </row>
    <row r="665" spans="1:20" ht="15.6" customHeight="1" x14ac:dyDescent="0.2">
      <c r="A665" s="8">
        <v>44495</v>
      </c>
      <c r="B665" t="s">
        <v>6</v>
      </c>
      <c r="C665" s="2">
        <v>2021</v>
      </c>
      <c r="D665" s="2">
        <v>2</v>
      </c>
      <c r="E665" s="2" t="s">
        <v>45</v>
      </c>
      <c r="F665" t="s">
        <v>23</v>
      </c>
      <c r="G665">
        <v>257</v>
      </c>
      <c r="H665" s="24">
        <v>949</v>
      </c>
      <c r="I665">
        <v>11.375</v>
      </c>
      <c r="J665">
        <v>50</v>
      </c>
      <c r="K665">
        <v>9</v>
      </c>
      <c r="L665">
        <v>5</v>
      </c>
      <c r="M665">
        <v>5</v>
      </c>
      <c r="N665">
        <v>31.6</v>
      </c>
      <c r="O665" t="s">
        <v>34</v>
      </c>
      <c r="P665">
        <v>10</v>
      </c>
      <c r="Q665">
        <v>3</v>
      </c>
      <c r="R665">
        <v>76.599999999999994</v>
      </c>
      <c r="S665">
        <v>13</v>
      </c>
      <c r="T665" t="s">
        <v>64</v>
      </c>
    </row>
    <row r="666" spans="1:20" ht="15.6" customHeight="1" x14ac:dyDescent="0.2">
      <c r="A666" s="8">
        <v>44495</v>
      </c>
      <c r="B666" t="s">
        <v>6</v>
      </c>
      <c r="C666" s="2">
        <v>2021</v>
      </c>
      <c r="D666" s="2">
        <v>2</v>
      </c>
      <c r="E666" s="2" t="s">
        <v>45</v>
      </c>
      <c r="F666" t="s">
        <v>23</v>
      </c>
      <c r="G666">
        <v>257</v>
      </c>
      <c r="H666" s="24">
        <v>950</v>
      </c>
      <c r="I666">
        <v>11.375</v>
      </c>
      <c r="J666">
        <v>50</v>
      </c>
      <c r="K666">
        <v>9</v>
      </c>
      <c r="L666">
        <v>5</v>
      </c>
      <c r="M666">
        <v>5</v>
      </c>
      <c r="N666">
        <v>31.6</v>
      </c>
      <c r="O666" t="s">
        <v>34</v>
      </c>
      <c r="P666">
        <v>3</v>
      </c>
      <c r="Q666">
        <v>0</v>
      </c>
      <c r="R666">
        <v>68.8</v>
      </c>
      <c r="S666">
        <v>3</v>
      </c>
      <c r="T666" t="s">
        <v>64</v>
      </c>
    </row>
    <row r="667" spans="1:20" ht="15.6" customHeight="1" x14ac:dyDescent="0.2">
      <c r="A667" s="8">
        <v>44495</v>
      </c>
      <c r="B667" t="s">
        <v>6</v>
      </c>
      <c r="C667" s="2">
        <v>2021</v>
      </c>
      <c r="D667" s="2">
        <v>2</v>
      </c>
      <c r="E667" s="2" t="s">
        <v>45</v>
      </c>
      <c r="F667" t="s">
        <v>23</v>
      </c>
      <c r="G667">
        <v>257</v>
      </c>
      <c r="H667" s="24">
        <v>951</v>
      </c>
      <c r="I667">
        <v>11.375</v>
      </c>
      <c r="J667">
        <v>50</v>
      </c>
      <c r="K667">
        <v>9</v>
      </c>
      <c r="L667">
        <v>5</v>
      </c>
      <c r="M667">
        <v>5</v>
      </c>
      <c r="N667">
        <v>31.6</v>
      </c>
      <c r="O667" t="s">
        <v>34</v>
      </c>
      <c r="P667">
        <v>12</v>
      </c>
      <c r="Q667">
        <v>1</v>
      </c>
      <c r="R667">
        <v>105.4</v>
      </c>
      <c r="S667">
        <v>13</v>
      </c>
      <c r="T667" t="s">
        <v>64</v>
      </c>
    </row>
    <row r="668" spans="1:20" ht="15.6" customHeight="1" x14ac:dyDescent="0.2">
      <c r="A668" s="8">
        <v>44495</v>
      </c>
      <c r="B668" t="s">
        <v>6</v>
      </c>
      <c r="C668" s="2">
        <v>2021</v>
      </c>
      <c r="D668" s="2">
        <v>2</v>
      </c>
      <c r="E668" s="2" t="s">
        <v>45</v>
      </c>
      <c r="F668" t="s">
        <v>23</v>
      </c>
      <c r="G668">
        <v>257</v>
      </c>
      <c r="H668" s="24">
        <v>952</v>
      </c>
      <c r="I668">
        <v>11.375</v>
      </c>
      <c r="J668">
        <v>50</v>
      </c>
      <c r="K668">
        <v>9</v>
      </c>
      <c r="L668">
        <v>5</v>
      </c>
      <c r="M668">
        <v>5</v>
      </c>
      <c r="N668">
        <v>31.6</v>
      </c>
      <c r="O668" t="s">
        <v>34</v>
      </c>
      <c r="P668">
        <v>25</v>
      </c>
      <c r="Q668">
        <v>9</v>
      </c>
      <c r="R668">
        <v>90.2</v>
      </c>
      <c r="S668">
        <v>34</v>
      </c>
      <c r="T668" t="s">
        <v>64</v>
      </c>
    </row>
    <row r="669" spans="1:20" ht="15.6" customHeight="1" x14ac:dyDescent="0.2">
      <c r="A669" s="8">
        <v>44495</v>
      </c>
      <c r="B669" t="s">
        <v>6</v>
      </c>
      <c r="C669" s="2">
        <v>2021</v>
      </c>
      <c r="D669" s="2">
        <v>2</v>
      </c>
      <c r="E669" s="2" t="s">
        <v>45</v>
      </c>
      <c r="F669" t="s">
        <v>23</v>
      </c>
      <c r="G669">
        <v>258</v>
      </c>
      <c r="H669" s="24">
        <v>953</v>
      </c>
      <c r="I669">
        <v>10.125</v>
      </c>
      <c r="J669">
        <v>35</v>
      </c>
      <c r="K669">
        <v>23</v>
      </c>
      <c r="L669">
        <v>0</v>
      </c>
      <c r="M669">
        <v>6</v>
      </c>
      <c r="N669">
        <v>25</v>
      </c>
      <c r="O669" t="s">
        <v>34</v>
      </c>
      <c r="P669">
        <v>12</v>
      </c>
      <c r="Q669">
        <v>0</v>
      </c>
      <c r="R669">
        <v>49.2</v>
      </c>
      <c r="S669">
        <v>12</v>
      </c>
      <c r="T669" t="s">
        <v>64</v>
      </c>
    </row>
    <row r="670" spans="1:20" ht="15.6" customHeight="1" x14ac:dyDescent="0.2">
      <c r="A670" s="8">
        <v>44495</v>
      </c>
      <c r="B670" t="s">
        <v>6</v>
      </c>
      <c r="C670" s="2">
        <v>2021</v>
      </c>
      <c r="D670" s="2">
        <v>2</v>
      </c>
      <c r="E670" s="2" t="s">
        <v>45</v>
      </c>
      <c r="F670" t="s">
        <v>23</v>
      </c>
      <c r="G670">
        <v>258</v>
      </c>
      <c r="H670" s="24">
        <v>954</v>
      </c>
      <c r="I670">
        <v>10.125</v>
      </c>
      <c r="J670">
        <v>35</v>
      </c>
      <c r="K670">
        <v>23</v>
      </c>
      <c r="L670">
        <v>0</v>
      </c>
      <c r="M670">
        <v>6</v>
      </c>
      <c r="N670">
        <v>25</v>
      </c>
      <c r="O670" t="s">
        <v>34</v>
      </c>
      <c r="P670">
        <v>13</v>
      </c>
      <c r="Q670">
        <v>6</v>
      </c>
      <c r="R670">
        <v>100.6</v>
      </c>
      <c r="S670">
        <v>19</v>
      </c>
      <c r="T670" t="s">
        <v>64</v>
      </c>
    </row>
    <row r="671" spans="1:20" ht="15.6" customHeight="1" x14ac:dyDescent="0.2">
      <c r="A671" s="8">
        <v>44495</v>
      </c>
      <c r="B671" t="s">
        <v>6</v>
      </c>
      <c r="C671" s="2">
        <v>2021</v>
      </c>
      <c r="D671" s="2">
        <v>2</v>
      </c>
      <c r="E671" s="2" t="s">
        <v>45</v>
      </c>
      <c r="F671" t="s">
        <v>23</v>
      </c>
      <c r="G671">
        <v>258</v>
      </c>
      <c r="H671" s="24">
        <v>955</v>
      </c>
      <c r="I671">
        <v>10.125</v>
      </c>
      <c r="J671">
        <v>35</v>
      </c>
      <c r="K671">
        <v>23</v>
      </c>
      <c r="L671">
        <v>0</v>
      </c>
      <c r="M671">
        <v>6</v>
      </c>
      <c r="N671">
        <v>25</v>
      </c>
      <c r="O671" t="s">
        <v>34</v>
      </c>
      <c r="P671">
        <v>16</v>
      </c>
      <c r="Q671">
        <v>6</v>
      </c>
      <c r="R671">
        <v>108</v>
      </c>
      <c r="S671">
        <v>22</v>
      </c>
      <c r="T671" t="s">
        <v>64</v>
      </c>
    </row>
    <row r="672" spans="1:20" ht="15.6" customHeight="1" x14ac:dyDescent="0.2">
      <c r="A672" s="8">
        <v>44495</v>
      </c>
      <c r="B672" t="s">
        <v>6</v>
      </c>
      <c r="C672" s="2">
        <v>2021</v>
      </c>
      <c r="D672" s="2">
        <v>2</v>
      </c>
      <c r="E672" s="2" t="s">
        <v>45</v>
      </c>
      <c r="F672" t="s">
        <v>23</v>
      </c>
      <c r="G672">
        <v>258</v>
      </c>
      <c r="H672" s="24">
        <v>956</v>
      </c>
      <c r="I672">
        <v>10.125</v>
      </c>
      <c r="J672">
        <v>35</v>
      </c>
      <c r="K672">
        <v>23</v>
      </c>
      <c r="L672">
        <v>0</v>
      </c>
      <c r="M672">
        <v>6</v>
      </c>
      <c r="N672">
        <v>25</v>
      </c>
      <c r="O672" t="s">
        <v>34</v>
      </c>
      <c r="P672">
        <v>11</v>
      </c>
      <c r="Q672">
        <v>4</v>
      </c>
      <c r="R672">
        <v>96.6</v>
      </c>
      <c r="S672">
        <v>15</v>
      </c>
      <c r="T672" t="s">
        <v>64</v>
      </c>
    </row>
    <row r="673" spans="1:20" ht="15.6" customHeight="1" x14ac:dyDescent="0.2">
      <c r="A673" s="8">
        <v>44495</v>
      </c>
      <c r="B673" t="s">
        <v>6</v>
      </c>
      <c r="C673" s="2">
        <v>2021</v>
      </c>
      <c r="D673" s="2">
        <v>2</v>
      </c>
      <c r="E673" s="2" t="s">
        <v>45</v>
      </c>
      <c r="F673" t="s">
        <v>23</v>
      </c>
      <c r="G673">
        <v>258</v>
      </c>
      <c r="H673" s="24">
        <v>957</v>
      </c>
      <c r="I673">
        <v>10.125</v>
      </c>
      <c r="J673">
        <v>35</v>
      </c>
      <c r="K673">
        <v>23</v>
      </c>
      <c r="L673">
        <v>0</v>
      </c>
      <c r="M673">
        <v>6</v>
      </c>
      <c r="N673">
        <v>25</v>
      </c>
      <c r="O673" t="s">
        <v>34</v>
      </c>
      <c r="P673">
        <v>8</v>
      </c>
      <c r="Q673">
        <v>6</v>
      </c>
      <c r="R673">
        <v>100.8</v>
      </c>
      <c r="S673">
        <v>14</v>
      </c>
      <c r="T673" t="s">
        <v>64</v>
      </c>
    </row>
    <row r="674" spans="1:20" ht="15.6" customHeight="1" x14ac:dyDescent="0.2">
      <c r="A674" s="8">
        <v>44495</v>
      </c>
      <c r="B674" t="s">
        <v>6</v>
      </c>
      <c r="C674" s="2">
        <v>2021</v>
      </c>
      <c r="D674" s="2">
        <v>2</v>
      </c>
      <c r="E674" s="2" t="s">
        <v>45</v>
      </c>
      <c r="F674" t="s">
        <v>23</v>
      </c>
      <c r="G674">
        <v>258</v>
      </c>
      <c r="H674" s="24">
        <v>958</v>
      </c>
      <c r="I674">
        <v>10.125</v>
      </c>
      <c r="J674">
        <v>35</v>
      </c>
      <c r="K674">
        <v>23</v>
      </c>
      <c r="L674">
        <v>0</v>
      </c>
      <c r="M674">
        <v>6</v>
      </c>
      <c r="N674">
        <v>25</v>
      </c>
      <c r="O674" t="s">
        <v>34</v>
      </c>
      <c r="P674">
        <v>3</v>
      </c>
      <c r="Q674">
        <v>0</v>
      </c>
      <c r="R674">
        <v>69.400000000000006</v>
      </c>
      <c r="S674">
        <v>3</v>
      </c>
      <c r="T674" t="s">
        <v>64</v>
      </c>
    </row>
    <row r="675" spans="1:20" ht="15.6" customHeight="1" x14ac:dyDescent="0.2">
      <c r="A675" s="8">
        <v>44495</v>
      </c>
      <c r="B675" t="s">
        <v>6</v>
      </c>
      <c r="C675" s="2">
        <v>2021</v>
      </c>
      <c r="D675" s="2">
        <v>2</v>
      </c>
      <c r="E675" s="2" t="s">
        <v>45</v>
      </c>
      <c r="F675" t="s">
        <v>23</v>
      </c>
      <c r="G675">
        <v>258</v>
      </c>
      <c r="H675" s="24">
        <v>959</v>
      </c>
      <c r="I675">
        <v>10.125</v>
      </c>
      <c r="J675">
        <v>35</v>
      </c>
      <c r="K675">
        <v>23</v>
      </c>
      <c r="L675">
        <v>0</v>
      </c>
      <c r="M675">
        <v>6</v>
      </c>
      <c r="N675">
        <v>25</v>
      </c>
      <c r="O675" t="s">
        <v>34</v>
      </c>
      <c r="P675">
        <v>5</v>
      </c>
      <c r="Q675">
        <v>2</v>
      </c>
      <c r="R675">
        <v>103.6</v>
      </c>
      <c r="S675">
        <v>7</v>
      </c>
      <c r="T675" t="s">
        <v>64</v>
      </c>
    </row>
    <row r="676" spans="1:20" ht="15.6" customHeight="1" x14ac:dyDescent="0.2">
      <c r="A676" s="8">
        <v>44495</v>
      </c>
      <c r="B676" t="s">
        <v>6</v>
      </c>
      <c r="C676" s="2">
        <v>2021</v>
      </c>
      <c r="D676" s="2">
        <v>2</v>
      </c>
      <c r="E676" s="2" t="s">
        <v>45</v>
      </c>
      <c r="F676" t="s">
        <v>23</v>
      </c>
      <c r="G676">
        <v>259</v>
      </c>
      <c r="H676" s="24">
        <v>960</v>
      </c>
      <c r="I676">
        <v>10.625</v>
      </c>
      <c r="J676">
        <v>36</v>
      </c>
      <c r="K676">
        <v>25</v>
      </c>
      <c r="L676">
        <v>0.5</v>
      </c>
      <c r="M676">
        <v>0.5</v>
      </c>
      <c r="N676">
        <v>24</v>
      </c>
      <c r="O676" t="s">
        <v>34</v>
      </c>
      <c r="P676">
        <v>14</v>
      </c>
      <c r="Q676">
        <v>6</v>
      </c>
      <c r="R676">
        <v>93.6</v>
      </c>
      <c r="S676">
        <v>20</v>
      </c>
      <c r="T676" t="s">
        <v>64</v>
      </c>
    </row>
    <row r="677" spans="1:20" ht="15.6" customHeight="1" x14ac:dyDescent="0.2">
      <c r="A677" s="8">
        <v>44495</v>
      </c>
      <c r="B677" t="s">
        <v>6</v>
      </c>
      <c r="C677" s="2">
        <v>2021</v>
      </c>
      <c r="D677" s="2">
        <v>2</v>
      </c>
      <c r="E677" s="2" t="s">
        <v>45</v>
      </c>
      <c r="F677" t="s">
        <v>23</v>
      </c>
      <c r="G677">
        <v>259</v>
      </c>
      <c r="H677" s="24">
        <v>961</v>
      </c>
      <c r="I677">
        <v>10.625</v>
      </c>
      <c r="J677">
        <v>36</v>
      </c>
      <c r="K677">
        <v>25</v>
      </c>
      <c r="L677">
        <v>0.5</v>
      </c>
      <c r="M677">
        <v>0.5</v>
      </c>
      <c r="N677">
        <v>24</v>
      </c>
      <c r="O677" t="s">
        <v>34</v>
      </c>
      <c r="P677">
        <v>9</v>
      </c>
      <c r="Q677">
        <v>1</v>
      </c>
      <c r="R677">
        <v>65.8</v>
      </c>
      <c r="S677">
        <v>10</v>
      </c>
      <c r="T677" t="s">
        <v>64</v>
      </c>
    </row>
    <row r="678" spans="1:20" ht="15.6" customHeight="1" x14ac:dyDescent="0.2">
      <c r="A678" s="8">
        <v>44495</v>
      </c>
      <c r="B678" t="s">
        <v>6</v>
      </c>
      <c r="C678" s="2">
        <v>2021</v>
      </c>
      <c r="D678" s="2">
        <v>2</v>
      </c>
      <c r="E678" s="2" t="s">
        <v>45</v>
      </c>
      <c r="F678" t="s">
        <v>23</v>
      </c>
      <c r="G678">
        <v>259</v>
      </c>
      <c r="H678" s="24">
        <v>962</v>
      </c>
      <c r="I678">
        <v>10.625</v>
      </c>
      <c r="J678">
        <v>36</v>
      </c>
      <c r="K678">
        <v>25</v>
      </c>
      <c r="L678">
        <v>0.5</v>
      </c>
      <c r="M678">
        <v>0.5</v>
      </c>
      <c r="N678">
        <v>24</v>
      </c>
      <c r="O678" t="s">
        <v>34</v>
      </c>
      <c r="P678">
        <v>8</v>
      </c>
      <c r="Q678">
        <v>8</v>
      </c>
      <c r="R678">
        <v>105.5</v>
      </c>
      <c r="S678">
        <v>16</v>
      </c>
      <c r="T678" t="s">
        <v>64</v>
      </c>
    </row>
    <row r="679" spans="1:20" ht="15.6" customHeight="1" x14ac:dyDescent="0.2">
      <c r="A679" s="8">
        <v>44495</v>
      </c>
      <c r="B679" t="s">
        <v>6</v>
      </c>
      <c r="C679" s="2">
        <v>2021</v>
      </c>
      <c r="D679" s="2">
        <v>2</v>
      </c>
      <c r="E679" s="2" t="s">
        <v>45</v>
      </c>
      <c r="F679" t="s">
        <v>23</v>
      </c>
      <c r="G679">
        <v>259</v>
      </c>
      <c r="H679" s="24">
        <v>963</v>
      </c>
      <c r="I679">
        <v>10.625</v>
      </c>
      <c r="J679">
        <v>36</v>
      </c>
      <c r="K679">
        <v>25</v>
      </c>
      <c r="L679">
        <v>0.5</v>
      </c>
      <c r="M679">
        <v>0.5</v>
      </c>
      <c r="N679">
        <v>24</v>
      </c>
      <c r="O679" t="s">
        <v>34</v>
      </c>
      <c r="P679">
        <v>16</v>
      </c>
      <c r="Q679">
        <v>1</v>
      </c>
      <c r="R679">
        <v>80.8</v>
      </c>
      <c r="S679">
        <v>17</v>
      </c>
      <c r="T679" t="s">
        <v>64</v>
      </c>
    </row>
    <row r="680" spans="1:20" ht="15.6" customHeight="1" x14ac:dyDescent="0.2">
      <c r="A680" s="8">
        <v>44495</v>
      </c>
      <c r="B680" t="s">
        <v>6</v>
      </c>
      <c r="C680" s="2">
        <v>2021</v>
      </c>
      <c r="D680" s="2">
        <v>2</v>
      </c>
      <c r="E680" s="2" t="s">
        <v>45</v>
      </c>
      <c r="F680" t="s">
        <v>23</v>
      </c>
      <c r="G680">
        <v>259</v>
      </c>
      <c r="H680" s="24">
        <v>964</v>
      </c>
      <c r="I680">
        <v>10.625</v>
      </c>
      <c r="J680">
        <v>36</v>
      </c>
      <c r="K680">
        <v>25</v>
      </c>
      <c r="L680">
        <v>0.5</v>
      </c>
      <c r="M680">
        <v>0.5</v>
      </c>
      <c r="N680">
        <v>24</v>
      </c>
      <c r="O680" t="s">
        <v>34</v>
      </c>
      <c r="P680">
        <v>8</v>
      </c>
      <c r="Q680">
        <v>2</v>
      </c>
      <c r="R680">
        <v>85.2</v>
      </c>
      <c r="S680">
        <v>10</v>
      </c>
      <c r="T680" t="s">
        <v>64</v>
      </c>
    </row>
    <row r="681" spans="1:20" ht="15.6" customHeight="1" x14ac:dyDescent="0.2">
      <c r="A681" s="8">
        <v>44496</v>
      </c>
      <c r="B681" s="2" t="s">
        <v>6</v>
      </c>
      <c r="C681" s="2">
        <v>2021</v>
      </c>
      <c r="D681" s="2">
        <v>2</v>
      </c>
      <c r="E681" s="2" t="s">
        <v>45</v>
      </c>
      <c r="F681" s="2" t="s">
        <v>9</v>
      </c>
      <c r="G681">
        <v>331</v>
      </c>
      <c r="H681" s="24">
        <v>965</v>
      </c>
      <c r="I681">
        <v>16.8125</v>
      </c>
      <c r="J681">
        <v>80</v>
      </c>
      <c r="K681">
        <v>5</v>
      </c>
      <c r="L681">
        <v>0.5</v>
      </c>
      <c r="M681">
        <v>7</v>
      </c>
      <c r="N681">
        <v>17.8</v>
      </c>
      <c r="O681" t="s">
        <v>32</v>
      </c>
      <c r="P681">
        <f t="shared" ref="P681:P721" si="14">S681-Q681</f>
        <v>4</v>
      </c>
      <c r="Q681">
        <v>1</v>
      </c>
      <c r="R681">
        <v>85.8</v>
      </c>
      <c r="S681">
        <v>5</v>
      </c>
      <c r="T681" t="s">
        <v>64</v>
      </c>
    </row>
    <row r="682" spans="1:20" ht="15.6" customHeight="1" x14ac:dyDescent="0.2">
      <c r="A682" s="8">
        <v>44501</v>
      </c>
      <c r="B682" s="2" t="s">
        <v>6</v>
      </c>
      <c r="C682" s="2">
        <v>2021</v>
      </c>
      <c r="D682" s="2">
        <v>2</v>
      </c>
      <c r="E682" s="2" t="s">
        <v>45</v>
      </c>
      <c r="F682" s="2" t="s">
        <v>9</v>
      </c>
      <c r="G682">
        <v>331</v>
      </c>
      <c r="H682" s="24">
        <v>966</v>
      </c>
      <c r="I682">
        <v>16.8125</v>
      </c>
      <c r="J682">
        <v>80</v>
      </c>
      <c r="K682">
        <v>5</v>
      </c>
      <c r="L682">
        <v>0.5</v>
      </c>
      <c r="M682">
        <v>7</v>
      </c>
      <c r="N682">
        <v>17.8</v>
      </c>
      <c r="O682" t="s">
        <v>32</v>
      </c>
      <c r="P682">
        <f t="shared" si="14"/>
        <v>4</v>
      </c>
      <c r="Q682">
        <v>3</v>
      </c>
      <c r="R682">
        <v>103.2</v>
      </c>
      <c r="S682">
        <v>7</v>
      </c>
      <c r="T682" t="s">
        <v>64</v>
      </c>
    </row>
    <row r="683" spans="1:20" ht="15.6" customHeight="1" x14ac:dyDescent="0.2">
      <c r="A683" s="8">
        <v>44495</v>
      </c>
      <c r="B683" s="2" t="s">
        <v>6</v>
      </c>
      <c r="C683" s="2">
        <v>2021</v>
      </c>
      <c r="D683" s="2">
        <v>2</v>
      </c>
      <c r="E683" s="2" t="s">
        <v>45</v>
      </c>
      <c r="F683" s="2" t="s">
        <v>9</v>
      </c>
      <c r="G683">
        <v>331</v>
      </c>
      <c r="H683" s="24">
        <v>967</v>
      </c>
      <c r="I683">
        <v>16.8125</v>
      </c>
      <c r="J683">
        <v>80</v>
      </c>
      <c r="K683">
        <v>5</v>
      </c>
      <c r="L683">
        <v>0.5</v>
      </c>
      <c r="M683">
        <v>7</v>
      </c>
      <c r="N683">
        <v>17.8</v>
      </c>
      <c r="O683" t="s">
        <v>32</v>
      </c>
      <c r="P683">
        <f t="shared" si="14"/>
        <v>7</v>
      </c>
      <c r="Q683">
        <v>0</v>
      </c>
      <c r="R683">
        <v>76.599999999999994</v>
      </c>
      <c r="S683">
        <v>7</v>
      </c>
      <c r="T683" t="s">
        <v>64</v>
      </c>
    </row>
    <row r="684" spans="1:20" ht="15.6" customHeight="1" x14ac:dyDescent="0.2">
      <c r="A684" s="8">
        <v>44497</v>
      </c>
      <c r="B684" s="2" t="s">
        <v>6</v>
      </c>
      <c r="C684" s="2">
        <v>2021</v>
      </c>
      <c r="D684" s="2">
        <v>2</v>
      </c>
      <c r="E684" s="2" t="s">
        <v>45</v>
      </c>
      <c r="F684" s="2" t="s">
        <v>9</v>
      </c>
      <c r="G684">
        <v>331</v>
      </c>
      <c r="H684" s="24">
        <v>968</v>
      </c>
      <c r="I684">
        <v>16.8125</v>
      </c>
      <c r="J684">
        <v>80</v>
      </c>
      <c r="K684">
        <v>5</v>
      </c>
      <c r="L684">
        <v>0.5</v>
      </c>
      <c r="M684">
        <v>7</v>
      </c>
      <c r="N684">
        <v>17.8</v>
      </c>
      <c r="O684" t="s">
        <v>32</v>
      </c>
      <c r="P684">
        <f t="shared" si="14"/>
        <v>4</v>
      </c>
      <c r="Q684">
        <v>4</v>
      </c>
      <c r="R684">
        <v>86.2</v>
      </c>
      <c r="S684">
        <v>8</v>
      </c>
      <c r="T684" t="s">
        <v>64</v>
      </c>
    </row>
    <row r="685" spans="1:20" ht="15.6" customHeight="1" x14ac:dyDescent="0.2">
      <c r="A685" s="8">
        <v>44498</v>
      </c>
      <c r="B685" s="2" t="s">
        <v>6</v>
      </c>
      <c r="C685" s="2">
        <v>2021</v>
      </c>
      <c r="D685" s="2">
        <v>2</v>
      </c>
      <c r="E685" s="2" t="s">
        <v>45</v>
      </c>
      <c r="F685" s="2" t="s">
        <v>9</v>
      </c>
      <c r="G685">
        <v>331</v>
      </c>
      <c r="H685" s="24">
        <v>969</v>
      </c>
      <c r="I685">
        <v>16.8125</v>
      </c>
      <c r="J685">
        <v>80</v>
      </c>
      <c r="K685">
        <v>5</v>
      </c>
      <c r="L685">
        <v>0.5</v>
      </c>
      <c r="M685">
        <v>7</v>
      </c>
      <c r="N685">
        <v>17.8</v>
      </c>
      <c r="O685" t="s">
        <v>32</v>
      </c>
      <c r="P685">
        <f t="shared" si="14"/>
        <v>4</v>
      </c>
      <c r="Q685">
        <v>2</v>
      </c>
      <c r="R685">
        <v>79.400000000000006</v>
      </c>
      <c r="S685">
        <v>6</v>
      </c>
      <c r="T685" t="s">
        <v>64</v>
      </c>
    </row>
    <row r="686" spans="1:20" ht="15.6" customHeight="1" x14ac:dyDescent="0.2">
      <c r="A686" s="8">
        <v>44499</v>
      </c>
      <c r="B686" s="2" t="s">
        <v>6</v>
      </c>
      <c r="C686" s="2">
        <v>2021</v>
      </c>
      <c r="D686" s="2">
        <v>2</v>
      </c>
      <c r="E686" s="2" t="s">
        <v>45</v>
      </c>
      <c r="F686" s="2" t="s">
        <v>9</v>
      </c>
      <c r="G686">
        <v>331</v>
      </c>
      <c r="H686" s="24">
        <v>970</v>
      </c>
      <c r="I686">
        <v>16.8125</v>
      </c>
      <c r="J686">
        <v>80</v>
      </c>
      <c r="K686">
        <v>5</v>
      </c>
      <c r="L686">
        <v>0.5</v>
      </c>
      <c r="M686">
        <v>7</v>
      </c>
      <c r="N686">
        <v>17.8</v>
      </c>
      <c r="O686" t="s">
        <v>32</v>
      </c>
      <c r="P686">
        <f t="shared" si="14"/>
        <v>12</v>
      </c>
      <c r="Q686">
        <v>0</v>
      </c>
      <c r="R686">
        <v>73</v>
      </c>
      <c r="S686">
        <v>12</v>
      </c>
      <c r="T686" t="s">
        <v>64</v>
      </c>
    </row>
    <row r="687" spans="1:20" ht="15.6" customHeight="1" x14ac:dyDescent="0.2">
      <c r="A687" s="8">
        <v>44500</v>
      </c>
      <c r="B687" s="2" t="s">
        <v>6</v>
      </c>
      <c r="C687" s="2">
        <v>2021</v>
      </c>
      <c r="D687" s="2">
        <v>2</v>
      </c>
      <c r="E687" s="2" t="s">
        <v>45</v>
      </c>
      <c r="F687" s="2" t="s">
        <v>9</v>
      </c>
      <c r="G687">
        <v>331</v>
      </c>
      <c r="H687" s="24">
        <v>971</v>
      </c>
      <c r="I687">
        <v>16.8125</v>
      </c>
      <c r="J687">
        <v>80</v>
      </c>
      <c r="K687">
        <v>5</v>
      </c>
      <c r="L687">
        <v>0.5</v>
      </c>
      <c r="M687">
        <v>7</v>
      </c>
      <c r="N687">
        <v>17.8</v>
      </c>
      <c r="O687" t="s">
        <v>32</v>
      </c>
      <c r="P687">
        <f t="shared" si="14"/>
        <v>3</v>
      </c>
      <c r="Q687">
        <v>3</v>
      </c>
      <c r="R687">
        <v>92.8</v>
      </c>
      <c r="S687">
        <v>6</v>
      </c>
      <c r="T687" t="s">
        <v>64</v>
      </c>
    </row>
    <row r="688" spans="1:20" ht="15.6" customHeight="1" x14ac:dyDescent="0.2">
      <c r="A688" s="8">
        <v>44495</v>
      </c>
      <c r="B688" s="2" t="s">
        <v>6</v>
      </c>
      <c r="C688" s="2">
        <v>2021</v>
      </c>
      <c r="D688" s="2">
        <v>2</v>
      </c>
      <c r="E688" s="2" t="s">
        <v>45</v>
      </c>
      <c r="F688" s="2" t="s">
        <v>9</v>
      </c>
      <c r="G688">
        <v>300</v>
      </c>
      <c r="H688" s="24">
        <v>972</v>
      </c>
      <c r="I688">
        <v>22.1875</v>
      </c>
      <c r="J688">
        <v>70</v>
      </c>
      <c r="K688">
        <v>8</v>
      </c>
      <c r="L688">
        <v>0.5</v>
      </c>
      <c r="M688">
        <v>12</v>
      </c>
      <c r="N688">
        <v>12</v>
      </c>
      <c r="O688" t="s">
        <v>32</v>
      </c>
      <c r="P688">
        <f t="shared" si="14"/>
        <v>10</v>
      </c>
      <c r="Q688">
        <v>3</v>
      </c>
      <c r="R688">
        <v>83.2</v>
      </c>
      <c r="S688">
        <v>13</v>
      </c>
      <c r="T688" t="s">
        <v>64</v>
      </c>
    </row>
    <row r="689" spans="1:20" ht="15.6" customHeight="1" x14ac:dyDescent="0.2">
      <c r="A689" s="8">
        <v>44495</v>
      </c>
      <c r="B689" s="2" t="s">
        <v>6</v>
      </c>
      <c r="C689" s="2">
        <v>2021</v>
      </c>
      <c r="D689" s="2">
        <v>2</v>
      </c>
      <c r="E689" s="2" t="s">
        <v>45</v>
      </c>
      <c r="F689" s="2" t="s">
        <v>9</v>
      </c>
      <c r="G689">
        <v>300</v>
      </c>
      <c r="H689" s="24">
        <v>973</v>
      </c>
      <c r="I689">
        <v>22.1875</v>
      </c>
      <c r="J689">
        <v>70</v>
      </c>
      <c r="K689">
        <v>8</v>
      </c>
      <c r="L689">
        <v>0.5</v>
      </c>
      <c r="M689">
        <v>12</v>
      </c>
      <c r="N689">
        <v>12</v>
      </c>
      <c r="O689" t="s">
        <v>32</v>
      </c>
      <c r="P689">
        <f t="shared" si="14"/>
        <v>8</v>
      </c>
      <c r="Q689">
        <v>0</v>
      </c>
      <c r="R689">
        <v>50</v>
      </c>
      <c r="S689">
        <v>8</v>
      </c>
      <c r="T689" t="s">
        <v>64</v>
      </c>
    </row>
    <row r="690" spans="1:20" ht="15.6" customHeight="1" x14ac:dyDescent="0.2">
      <c r="A690" s="8">
        <v>44495</v>
      </c>
      <c r="B690" s="2" t="s">
        <v>6</v>
      </c>
      <c r="C690" s="2">
        <v>2021</v>
      </c>
      <c r="D690" s="2">
        <v>2</v>
      </c>
      <c r="E690" s="2" t="s">
        <v>45</v>
      </c>
      <c r="F690" s="2" t="s">
        <v>9</v>
      </c>
      <c r="G690">
        <v>300</v>
      </c>
      <c r="H690" s="24">
        <v>974</v>
      </c>
      <c r="I690">
        <v>22.1875</v>
      </c>
      <c r="J690">
        <v>70</v>
      </c>
      <c r="K690">
        <v>8</v>
      </c>
      <c r="L690">
        <v>0.5</v>
      </c>
      <c r="M690">
        <v>12</v>
      </c>
      <c r="N690">
        <v>12</v>
      </c>
      <c r="O690" t="s">
        <v>32</v>
      </c>
      <c r="P690">
        <f t="shared" si="14"/>
        <v>14</v>
      </c>
      <c r="Q690">
        <v>0</v>
      </c>
      <c r="R690">
        <v>59.8</v>
      </c>
      <c r="S690">
        <v>14</v>
      </c>
      <c r="T690" t="s">
        <v>64</v>
      </c>
    </row>
    <row r="691" spans="1:20" ht="15.6" customHeight="1" x14ac:dyDescent="0.2">
      <c r="A691" s="8">
        <v>44495</v>
      </c>
      <c r="B691" s="2" t="s">
        <v>6</v>
      </c>
      <c r="C691" s="2">
        <v>2021</v>
      </c>
      <c r="D691" s="2">
        <v>2</v>
      </c>
      <c r="E691" s="2" t="s">
        <v>45</v>
      </c>
      <c r="F691" s="2" t="s">
        <v>9</v>
      </c>
      <c r="G691">
        <v>300</v>
      </c>
      <c r="H691" s="24">
        <v>975</v>
      </c>
      <c r="I691">
        <v>22.1875</v>
      </c>
      <c r="J691">
        <v>70</v>
      </c>
      <c r="K691">
        <v>8</v>
      </c>
      <c r="L691">
        <v>0.5</v>
      </c>
      <c r="M691">
        <v>12</v>
      </c>
      <c r="N691">
        <v>12</v>
      </c>
      <c r="O691" t="s">
        <v>32</v>
      </c>
      <c r="P691">
        <f t="shared" si="14"/>
        <v>9</v>
      </c>
      <c r="Q691">
        <v>0</v>
      </c>
      <c r="R691">
        <v>75.8</v>
      </c>
      <c r="S691">
        <v>9</v>
      </c>
      <c r="T691" t="s">
        <v>64</v>
      </c>
    </row>
    <row r="692" spans="1:20" ht="15.6" customHeight="1" x14ac:dyDescent="0.2">
      <c r="A692" s="8">
        <v>44495</v>
      </c>
      <c r="B692" s="2" t="s">
        <v>6</v>
      </c>
      <c r="C692" s="2">
        <v>2021</v>
      </c>
      <c r="D692" s="2">
        <v>2</v>
      </c>
      <c r="E692" s="2" t="s">
        <v>45</v>
      </c>
      <c r="F692" s="2" t="s">
        <v>9</v>
      </c>
      <c r="G692">
        <v>300</v>
      </c>
      <c r="H692" s="24">
        <v>976</v>
      </c>
      <c r="I692">
        <v>22.1875</v>
      </c>
      <c r="J692">
        <v>70</v>
      </c>
      <c r="K692">
        <v>8</v>
      </c>
      <c r="L692">
        <v>0.5</v>
      </c>
      <c r="M692">
        <v>12</v>
      </c>
      <c r="N692">
        <v>12</v>
      </c>
      <c r="O692" t="s">
        <v>32</v>
      </c>
      <c r="P692">
        <f t="shared" si="14"/>
        <v>5</v>
      </c>
      <c r="Q692">
        <v>4</v>
      </c>
      <c r="R692">
        <v>86</v>
      </c>
      <c r="S692">
        <v>9</v>
      </c>
      <c r="T692" t="s">
        <v>64</v>
      </c>
    </row>
    <row r="693" spans="1:20" ht="15.6" customHeight="1" x14ac:dyDescent="0.2">
      <c r="A693" s="8">
        <v>44495</v>
      </c>
      <c r="B693" s="2" t="s">
        <v>6</v>
      </c>
      <c r="C693" s="2">
        <v>2021</v>
      </c>
      <c r="D693" s="2">
        <v>2</v>
      </c>
      <c r="E693" s="2" t="s">
        <v>45</v>
      </c>
      <c r="F693" s="2" t="s">
        <v>9</v>
      </c>
      <c r="G693">
        <v>300</v>
      </c>
      <c r="H693" s="24">
        <v>977</v>
      </c>
      <c r="I693">
        <v>22.1875</v>
      </c>
      <c r="J693">
        <v>70</v>
      </c>
      <c r="K693">
        <v>8</v>
      </c>
      <c r="L693">
        <v>0.5</v>
      </c>
      <c r="M693">
        <v>12</v>
      </c>
      <c r="N693">
        <v>12</v>
      </c>
      <c r="O693" t="s">
        <v>32</v>
      </c>
      <c r="P693">
        <f t="shared" si="14"/>
        <v>4</v>
      </c>
      <c r="Q693">
        <v>0</v>
      </c>
      <c r="R693">
        <v>60</v>
      </c>
      <c r="S693">
        <v>4</v>
      </c>
      <c r="T693" t="s">
        <v>64</v>
      </c>
    </row>
    <row r="694" spans="1:20" ht="15.6" customHeight="1" x14ac:dyDescent="0.2">
      <c r="A694" s="8">
        <v>44495</v>
      </c>
      <c r="B694" s="2" t="s">
        <v>6</v>
      </c>
      <c r="C694" s="2">
        <v>2021</v>
      </c>
      <c r="D694" s="2">
        <v>2</v>
      </c>
      <c r="E694" s="2" t="s">
        <v>45</v>
      </c>
      <c r="F694" s="2" t="s">
        <v>9</v>
      </c>
      <c r="G694">
        <v>300</v>
      </c>
      <c r="H694" s="24">
        <v>978</v>
      </c>
      <c r="I694">
        <v>22.1875</v>
      </c>
      <c r="J694">
        <v>70</v>
      </c>
      <c r="K694">
        <v>8</v>
      </c>
      <c r="L694">
        <v>0.5</v>
      </c>
      <c r="M694">
        <v>12</v>
      </c>
      <c r="N694">
        <v>12</v>
      </c>
      <c r="O694" t="s">
        <v>32</v>
      </c>
      <c r="P694">
        <f t="shared" si="14"/>
        <v>4</v>
      </c>
      <c r="Q694">
        <v>0</v>
      </c>
      <c r="R694">
        <v>55</v>
      </c>
      <c r="S694">
        <v>4</v>
      </c>
      <c r="T694" t="s">
        <v>64</v>
      </c>
    </row>
    <row r="695" spans="1:20" ht="15.6" customHeight="1" x14ac:dyDescent="0.2">
      <c r="A695" s="8">
        <v>44495</v>
      </c>
      <c r="B695" s="2" t="s">
        <v>6</v>
      </c>
      <c r="C695" s="2">
        <v>2021</v>
      </c>
      <c r="D695" s="2">
        <v>2</v>
      </c>
      <c r="E695" s="2" t="s">
        <v>45</v>
      </c>
      <c r="F695" s="2" t="s">
        <v>9</v>
      </c>
      <c r="G695">
        <v>300</v>
      </c>
      <c r="H695" s="24">
        <v>979</v>
      </c>
      <c r="I695">
        <v>22.1875</v>
      </c>
      <c r="J695">
        <v>70</v>
      </c>
      <c r="K695">
        <v>8</v>
      </c>
      <c r="L695">
        <v>0.5</v>
      </c>
      <c r="M695">
        <v>12</v>
      </c>
      <c r="N695">
        <v>12</v>
      </c>
      <c r="O695" t="s">
        <v>32</v>
      </c>
      <c r="P695">
        <f t="shared" si="14"/>
        <v>7</v>
      </c>
      <c r="Q695">
        <v>0</v>
      </c>
      <c r="R695">
        <v>69</v>
      </c>
      <c r="S695">
        <v>7</v>
      </c>
      <c r="T695" t="s">
        <v>64</v>
      </c>
    </row>
    <row r="696" spans="1:20" ht="15.6" customHeight="1" x14ac:dyDescent="0.2">
      <c r="A696" s="8">
        <v>44495</v>
      </c>
      <c r="B696" s="2" t="s">
        <v>6</v>
      </c>
      <c r="C696" s="2">
        <v>2021</v>
      </c>
      <c r="D696" s="2">
        <v>2</v>
      </c>
      <c r="E696" s="2" t="s">
        <v>45</v>
      </c>
      <c r="F696" s="2" t="s">
        <v>9</v>
      </c>
      <c r="G696">
        <v>300</v>
      </c>
      <c r="H696" s="24">
        <v>980</v>
      </c>
      <c r="I696">
        <v>22.1875</v>
      </c>
      <c r="J696">
        <v>70</v>
      </c>
      <c r="K696">
        <v>8</v>
      </c>
      <c r="L696">
        <v>0.5</v>
      </c>
      <c r="M696">
        <v>12</v>
      </c>
      <c r="N696">
        <v>12</v>
      </c>
      <c r="O696" t="s">
        <v>32</v>
      </c>
      <c r="P696">
        <f t="shared" si="14"/>
        <v>5</v>
      </c>
      <c r="Q696">
        <v>0</v>
      </c>
      <c r="R696">
        <v>50.8</v>
      </c>
      <c r="S696">
        <v>5</v>
      </c>
      <c r="T696" t="s">
        <v>64</v>
      </c>
    </row>
    <row r="697" spans="1:20" ht="15.6" customHeight="1" x14ac:dyDescent="0.2">
      <c r="A697" s="8">
        <v>44495</v>
      </c>
      <c r="B697" s="2" t="s">
        <v>6</v>
      </c>
      <c r="C697" s="2">
        <v>2021</v>
      </c>
      <c r="D697" s="2">
        <v>2</v>
      </c>
      <c r="E697" s="2" t="s">
        <v>45</v>
      </c>
      <c r="F697" s="2" t="s">
        <v>9</v>
      </c>
      <c r="G697">
        <v>299</v>
      </c>
      <c r="H697" s="24">
        <v>981</v>
      </c>
      <c r="I697">
        <v>24.5625</v>
      </c>
      <c r="J697">
        <v>65</v>
      </c>
      <c r="K697">
        <v>10</v>
      </c>
      <c r="L697">
        <v>0.5</v>
      </c>
      <c r="M697">
        <v>5</v>
      </c>
      <c r="N697">
        <v>21.6</v>
      </c>
      <c r="O697" t="s">
        <v>32</v>
      </c>
      <c r="P697">
        <f t="shared" si="14"/>
        <v>5</v>
      </c>
      <c r="Q697">
        <v>0</v>
      </c>
      <c r="R697">
        <v>55.2</v>
      </c>
      <c r="S697">
        <v>5</v>
      </c>
      <c r="T697" t="s">
        <v>64</v>
      </c>
    </row>
    <row r="698" spans="1:20" ht="15.6" customHeight="1" x14ac:dyDescent="0.2">
      <c r="A698" s="8">
        <v>44495</v>
      </c>
      <c r="B698" s="2" t="s">
        <v>6</v>
      </c>
      <c r="C698" s="2">
        <v>2021</v>
      </c>
      <c r="D698" s="2">
        <v>2</v>
      </c>
      <c r="E698" s="2" t="s">
        <v>45</v>
      </c>
      <c r="F698" s="2" t="s">
        <v>9</v>
      </c>
      <c r="G698">
        <v>299</v>
      </c>
      <c r="H698" s="24">
        <v>982</v>
      </c>
      <c r="I698">
        <v>24.5625</v>
      </c>
      <c r="J698">
        <v>65</v>
      </c>
      <c r="K698">
        <v>10</v>
      </c>
      <c r="L698">
        <v>0.5</v>
      </c>
      <c r="M698">
        <v>5</v>
      </c>
      <c r="N698">
        <v>21.6</v>
      </c>
      <c r="O698" t="s">
        <v>32</v>
      </c>
      <c r="P698">
        <f t="shared" si="14"/>
        <v>4</v>
      </c>
      <c r="Q698">
        <v>0</v>
      </c>
      <c r="R698">
        <v>57</v>
      </c>
      <c r="S698">
        <v>4</v>
      </c>
      <c r="T698" t="s">
        <v>64</v>
      </c>
    </row>
    <row r="699" spans="1:20" ht="15.6" customHeight="1" x14ac:dyDescent="0.2">
      <c r="A699" s="8">
        <v>44495</v>
      </c>
      <c r="B699" s="2" t="s">
        <v>6</v>
      </c>
      <c r="C699" s="2">
        <v>2021</v>
      </c>
      <c r="D699" s="2">
        <v>2</v>
      </c>
      <c r="E699" s="2" t="s">
        <v>45</v>
      </c>
      <c r="F699" s="2" t="s">
        <v>9</v>
      </c>
      <c r="G699">
        <v>299</v>
      </c>
      <c r="H699" s="24">
        <v>983</v>
      </c>
      <c r="I699">
        <v>24.5625</v>
      </c>
      <c r="J699">
        <v>65</v>
      </c>
      <c r="K699">
        <v>10</v>
      </c>
      <c r="L699">
        <v>0.5</v>
      </c>
      <c r="M699">
        <v>5</v>
      </c>
      <c r="N699">
        <v>21.6</v>
      </c>
      <c r="O699" t="s">
        <v>32</v>
      </c>
      <c r="P699">
        <f t="shared" si="14"/>
        <v>4</v>
      </c>
      <c r="Q699">
        <v>0</v>
      </c>
      <c r="R699">
        <v>55</v>
      </c>
      <c r="S699">
        <v>4</v>
      </c>
      <c r="T699" t="s">
        <v>64</v>
      </c>
    </row>
    <row r="700" spans="1:20" ht="15.6" customHeight="1" x14ac:dyDescent="0.2">
      <c r="A700" s="8">
        <v>44495</v>
      </c>
      <c r="B700" s="2" t="s">
        <v>6</v>
      </c>
      <c r="C700" s="2">
        <v>2021</v>
      </c>
      <c r="D700" s="2">
        <v>2</v>
      </c>
      <c r="E700" s="2" t="s">
        <v>45</v>
      </c>
      <c r="F700" s="2" t="s">
        <v>9</v>
      </c>
      <c r="G700">
        <v>299</v>
      </c>
      <c r="H700" s="24">
        <v>984</v>
      </c>
      <c r="I700">
        <v>24.5625</v>
      </c>
      <c r="J700">
        <v>65</v>
      </c>
      <c r="K700">
        <v>10</v>
      </c>
      <c r="L700">
        <v>0.5</v>
      </c>
      <c r="M700">
        <v>5</v>
      </c>
      <c r="N700">
        <v>21.6</v>
      </c>
      <c r="O700" t="s">
        <v>32</v>
      </c>
      <c r="P700">
        <f t="shared" si="14"/>
        <v>3</v>
      </c>
      <c r="Q700">
        <v>0</v>
      </c>
      <c r="R700">
        <v>37</v>
      </c>
      <c r="S700">
        <v>3</v>
      </c>
      <c r="T700" t="s">
        <v>64</v>
      </c>
    </row>
    <row r="701" spans="1:20" ht="15.6" customHeight="1" x14ac:dyDescent="0.2">
      <c r="A701" s="8">
        <v>44495</v>
      </c>
      <c r="B701" s="2" t="s">
        <v>6</v>
      </c>
      <c r="C701" s="2">
        <v>2021</v>
      </c>
      <c r="D701" s="2">
        <v>2</v>
      </c>
      <c r="E701" s="2" t="s">
        <v>45</v>
      </c>
      <c r="F701" s="2" t="s">
        <v>9</v>
      </c>
      <c r="G701">
        <v>299</v>
      </c>
      <c r="H701" s="24">
        <v>985</v>
      </c>
      <c r="I701">
        <v>24.5625</v>
      </c>
      <c r="J701">
        <v>65</v>
      </c>
      <c r="K701">
        <v>10</v>
      </c>
      <c r="L701">
        <v>0.5</v>
      </c>
      <c r="M701">
        <v>5</v>
      </c>
      <c r="N701">
        <v>21.6</v>
      </c>
      <c r="O701" t="s">
        <v>32</v>
      </c>
      <c r="P701">
        <f t="shared" si="14"/>
        <v>5</v>
      </c>
      <c r="Q701">
        <v>0</v>
      </c>
      <c r="R701">
        <v>56.4</v>
      </c>
      <c r="S701">
        <v>5</v>
      </c>
      <c r="T701" t="s">
        <v>64</v>
      </c>
    </row>
    <row r="702" spans="1:20" ht="15.6" customHeight="1" x14ac:dyDescent="0.2">
      <c r="A702" s="8">
        <v>44495</v>
      </c>
      <c r="B702" s="2" t="s">
        <v>6</v>
      </c>
      <c r="C702" s="2">
        <v>2021</v>
      </c>
      <c r="D702" s="2">
        <v>2</v>
      </c>
      <c r="E702" s="2" t="s">
        <v>45</v>
      </c>
      <c r="F702" s="2" t="s">
        <v>9</v>
      </c>
      <c r="G702">
        <v>299</v>
      </c>
      <c r="H702" s="24">
        <v>986</v>
      </c>
      <c r="I702">
        <v>24.5625</v>
      </c>
      <c r="J702">
        <v>65</v>
      </c>
      <c r="K702">
        <v>10</v>
      </c>
      <c r="L702">
        <v>0.5</v>
      </c>
      <c r="M702">
        <v>5</v>
      </c>
      <c r="N702">
        <v>21.6</v>
      </c>
      <c r="O702" t="s">
        <v>32</v>
      </c>
      <c r="P702">
        <f t="shared" si="14"/>
        <v>8</v>
      </c>
      <c r="Q702">
        <v>0</v>
      </c>
      <c r="R702">
        <v>68.400000000000006</v>
      </c>
      <c r="S702">
        <v>8</v>
      </c>
      <c r="T702" t="s">
        <v>64</v>
      </c>
    </row>
    <row r="703" spans="1:20" ht="15.6" customHeight="1" x14ac:dyDescent="0.2">
      <c r="A703" s="8">
        <v>44495</v>
      </c>
      <c r="B703" s="2" t="s">
        <v>6</v>
      </c>
      <c r="C703" s="2">
        <v>2021</v>
      </c>
      <c r="D703" s="2">
        <v>2</v>
      </c>
      <c r="E703" s="2" t="s">
        <v>45</v>
      </c>
      <c r="F703" s="2" t="s">
        <v>9</v>
      </c>
      <c r="G703">
        <v>299</v>
      </c>
      <c r="H703" s="24">
        <v>987</v>
      </c>
      <c r="I703">
        <v>24.5625</v>
      </c>
      <c r="J703">
        <v>65</v>
      </c>
      <c r="K703">
        <v>10</v>
      </c>
      <c r="L703">
        <v>0.5</v>
      </c>
      <c r="M703">
        <v>5</v>
      </c>
      <c r="N703">
        <v>21.6</v>
      </c>
      <c r="O703" t="s">
        <v>32</v>
      </c>
      <c r="P703">
        <f t="shared" si="14"/>
        <v>9</v>
      </c>
      <c r="Q703">
        <v>4</v>
      </c>
      <c r="R703">
        <v>64</v>
      </c>
      <c r="S703">
        <v>13</v>
      </c>
      <c r="T703" t="s">
        <v>64</v>
      </c>
    </row>
    <row r="704" spans="1:20" ht="15.6" customHeight="1" x14ac:dyDescent="0.2">
      <c r="A704" s="8">
        <v>44495</v>
      </c>
      <c r="B704" s="2" t="s">
        <v>6</v>
      </c>
      <c r="C704" s="2">
        <v>2021</v>
      </c>
      <c r="D704" s="2">
        <v>2</v>
      </c>
      <c r="E704" s="2" t="s">
        <v>45</v>
      </c>
      <c r="F704" s="2" t="s">
        <v>9</v>
      </c>
      <c r="G704">
        <v>299</v>
      </c>
      <c r="H704" s="24">
        <v>988</v>
      </c>
      <c r="I704">
        <v>24.5625</v>
      </c>
      <c r="J704">
        <v>65</v>
      </c>
      <c r="K704">
        <v>10</v>
      </c>
      <c r="L704">
        <v>0.5</v>
      </c>
      <c r="M704">
        <v>5</v>
      </c>
      <c r="N704">
        <v>21.6</v>
      </c>
      <c r="O704" t="s">
        <v>32</v>
      </c>
      <c r="P704">
        <f t="shared" si="14"/>
        <v>7</v>
      </c>
      <c r="Q704">
        <v>0</v>
      </c>
      <c r="R704">
        <v>73.400000000000006</v>
      </c>
      <c r="S704">
        <v>7</v>
      </c>
      <c r="T704" t="s">
        <v>64</v>
      </c>
    </row>
    <row r="705" spans="1:20" ht="15.6" customHeight="1" x14ac:dyDescent="0.2">
      <c r="A705" s="8">
        <v>44464</v>
      </c>
      <c r="B705" s="2" t="s">
        <v>62</v>
      </c>
      <c r="C705" s="2">
        <v>2021</v>
      </c>
      <c r="D705" s="2">
        <v>2</v>
      </c>
      <c r="E705" s="2" t="s">
        <v>45</v>
      </c>
      <c r="F705" t="s">
        <v>15</v>
      </c>
      <c r="G705">
        <v>254</v>
      </c>
      <c r="H705" s="24">
        <v>989</v>
      </c>
      <c r="I705">
        <v>29.25</v>
      </c>
      <c r="J705">
        <v>50</v>
      </c>
      <c r="K705">
        <v>15</v>
      </c>
      <c r="L705">
        <v>10</v>
      </c>
      <c r="M705">
        <v>5</v>
      </c>
      <c r="N705">
        <v>13.4</v>
      </c>
      <c r="O705" t="s">
        <v>32</v>
      </c>
      <c r="P705">
        <f t="shared" si="14"/>
        <v>4</v>
      </c>
      <c r="Q705">
        <v>0</v>
      </c>
      <c r="R705">
        <v>56.2</v>
      </c>
      <c r="S705">
        <v>4</v>
      </c>
      <c r="T705" t="s">
        <v>64</v>
      </c>
    </row>
    <row r="706" spans="1:20" ht="15.6" customHeight="1" x14ac:dyDescent="0.2">
      <c r="A706" s="8">
        <v>44464</v>
      </c>
      <c r="B706" s="2" t="s">
        <v>62</v>
      </c>
      <c r="C706" s="2">
        <v>2021</v>
      </c>
      <c r="D706" s="2">
        <v>2</v>
      </c>
      <c r="E706" s="2" t="s">
        <v>45</v>
      </c>
      <c r="F706" t="s">
        <v>15</v>
      </c>
      <c r="G706">
        <v>254</v>
      </c>
      <c r="H706" s="24">
        <v>990</v>
      </c>
      <c r="I706">
        <v>29.25</v>
      </c>
      <c r="J706">
        <v>50</v>
      </c>
      <c r="K706">
        <v>15</v>
      </c>
      <c r="L706">
        <v>10</v>
      </c>
      <c r="M706">
        <v>5</v>
      </c>
      <c r="N706">
        <v>13.4</v>
      </c>
      <c r="O706" t="s">
        <v>32</v>
      </c>
      <c r="P706">
        <f t="shared" si="14"/>
        <v>2</v>
      </c>
      <c r="Q706">
        <v>0</v>
      </c>
      <c r="R706">
        <v>61</v>
      </c>
      <c r="S706">
        <v>2</v>
      </c>
      <c r="T706" t="s">
        <v>64</v>
      </c>
    </row>
    <row r="707" spans="1:20" ht="15.6" customHeight="1" x14ac:dyDescent="0.2">
      <c r="A707" s="8">
        <v>44464</v>
      </c>
      <c r="B707" s="2" t="s">
        <v>62</v>
      </c>
      <c r="C707" s="2">
        <v>2021</v>
      </c>
      <c r="D707" s="2">
        <v>2</v>
      </c>
      <c r="E707" s="2" t="s">
        <v>45</v>
      </c>
      <c r="F707" t="s">
        <v>15</v>
      </c>
      <c r="G707">
        <v>254</v>
      </c>
      <c r="H707" s="24">
        <v>991</v>
      </c>
      <c r="I707">
        <v>29.25</v>
      </c>
      <c r="J707">
        <v>50</v>
      </c>
      <c r="K707">
        <v>15</v>
      </c>
      <c r="L707">
        <v>10</v>
      </c>
      <c r="M707">
        <v>5</v>
      </c>
      <c r="N707">
        <v>13.4</v>
      </c>
      <c r="O707" t="s">
        <v>32</v>
      </c>
      <c r="P707">
        <f t="shared" si="14"/>
        <v>7</v>
      </c>
      <c r="Q707">
        <v>0</v>
      </c>
      <c r="R707">
        <v>63.8</v>
      </c>
      <c r="S707">
        <v>7</v>
      </c>
      <c r="T707" t="s">
        <v>64</v>
      </c>
    </row>
    <row r="708" spans="1:20" ht="15.6" customHeight="1" x14ac:dyDescent="0.2">
      <c r="A708" s="8">
        <v>44464</v>
      </c>
      <c r="B708" s="2" t="s">
        <v>62</v>
      </c>
      <c r="C708" s="2">
        <v>2021</v>
      </c>
      <c r="D708" s="2">
        <v>2</v>
      </c>
      <c r="E708" s="2" t="s">
        <v>45</v>
      </c>
      <c r="F708" t="s">
        <v>15</v>
      </c>
      <c r="G708">
        <v>254</v>
      </c>
      <c r="H708" s="24">
        <v>992</v>
      </c>
      <c r="I708">
        <v>29.25</v>
      </c>
      <c r="J708">
        <v>50</v>
      </c>
      <c r="K708">
        <v>15</v>
      </c>
      <c r="L708">
        <v>10</v>
      </c>
      <c r="M708">
        <v>5</v>
      </c>
      <c r="N708">
        <v>13.4</v>
      </c>
      <c r="O708" t="s">
        <v>32</v>
      </c>
      <c r="P708">
        <f t="shared" si="14"/>
        <v>5</v>
      </c>
      <c r="Q708">
        <v>0</v>
      </c>
      <c r="R708">
        <v>56.4</v>
      </c>
      <c r="S708">
        <v>5</v>
      </c>
      <c r="T708" t="s">
        <v>64</v>
      </c>
    </row>
    <row r="709" spans="1:20" ht="15.6" customHeight="1" x14ac:dyDescent="0.2">
      <c r="A709" s="8">
        <v>44464</v>
      </c>
      <c r="B709" s="2" t="s">
        <v>62</v>
      </c>
      <c r="C709" s="2">
        <v>2021</v>
      </c>
      <c r="D709" s="2">
        <v>2</v>
      </c>
      <c r="E709" s="2" t="s">
        <v>45</v>
      </c>
      <c r="F709" t="s">
        <v>15</v>
      </c>
      <c r="G709">
        <v>254</v>
      </c>
      <c r="H709" s="24">
        <v>993</v>
      </c>
      <c r="I709">
        <v>29.25</v>
      </c>
      <c r="J709">
        <v>50</v>
      </c>
      <c r="K709">
        <v>15</v>
      </c>
      <c r="L709">
        <v>10</v>
      </c>
      <c r="M709">
        <v>5</v>
      </c>
      <c r="N709">
        <v>13.4</v>
      </c>
      <c r="O709" t="s">
        <v>32</v>
      </c>
      <c r="P709">
        <f t="shared" si="14"/>
        <v>5</v>
      </c>
      <c r="Q709">
        <v>0</v>
      </c>
      <c r="R709">
        <v>67.8</v>
      </c>
      <c r="S709">
        <v>5</v>
      </c>
      <c r="T709" t="s">
        <v>64</v>
      </c>
    </row>
    <row r="710" spans="1:20" ht="15.6" customHeight="1" x14ac:dyDescent="0.2">
      <c r="A710" s="8">
        <v>44464</v>
      </c>
      <c r="B710" s="2" t="s">
        <v>62</v>
      </c>
      <c r="C710" s="2">
        <v>2021</v>
      </c>
      <c r="D710" s="2">
        <v>2</v>
      </c>
      <c r="E710" s="2" t="s">
        <v>45</v>
      </c>
      <c r="F710" t="s">
        <v>15</v>
      </c>
      <c r="G710">
        <v>254</v>
      </c>
      <c r="H710" s="24">
        <v>994</v>
      </c>
      <c r="I710">
        <v>29.25</v>
      </c>
      <c r="J710">
        <v>50</v>
      </c>
      <c r="K710">
        <v>15</v>
      </c>
      <c r="L710">
        <v>10</v>
      </c>
      <c r="M710">
        <v>5</v>
      </c>
      <c r="N710">
        <v>13.4</v>
      </c>
      <c r="O710" t="s">
        <v>32</v>
      </c>
      <c r="P710">
        <f t="shared" si="14"/>
        <v>2</v>
      </c>
      <c r="Q710">
        <v>0</v>
      </c>
      <c r="R710">
        <v>47.2</v>
      </c>
      <c r="S710">
        <v>2</v>
      </c>
      <c r="T710" t="s">
        <v>64</v>
      </c>
    </row>
    <row r="711" spans="1:20" ht="15.6" customHeight="1" x14ac:dyDescent="0.2">
      <c r="A711" s="8">
        <v>44464</v>
      </c>
      <c r="B711" s="2" t="s">
        <v>62</v>
      </c>
      <c r="C711" s="2">
        <v>2021</v>
      </c>
      <c r="D711" s="2">
        <v>2</v>
      </c>
      <c r="E711" s="2" t="s">
        <v>45</v>
      </c>
      <c r="F711" s="2" t="s">
        <v>15</v>
      </c>
      <c r="G711">
        <v>255</v>
      </c>
      <c r="H711" s="24">
        <v>995</v>
      </c>
      <c r="I711">
        <v>30.75</v>
      </c>
      <c r="J711">
        <v>50</v>
      </c>
      <c r="K711">
        <v>10</v>
      </c>
      <c r="L711">
        <v>6</v>
      </c>
      <c r="M711">
        <v>20</v>
      </c>
      <c r="N711">
        <v>11.8</v>
      </c>
      <c r="O711" t="s">
        <v>32</v>
      </c>
      <c r="P711">
        <f t="shared" si="14"/>
        <v>4</v>
      </c>
      <c r="Q711">
        <v>0</v>
      </c>
      <c r="R711">
        <v>48.6</v>
      </c>
      <c r="S711">
        <v>4</v>
      </c>
      <c r="T711" t="s">
        <v>64</v>
      </c>
    </row>
    <row r="712" spans="1:20" ht="15.6" customHeight="1" x14ac:dyDescent="0.2">
      <c r="A712" s="8">
        <v>44464</v>
      </c>
      <c r="B712" s="2" t="s">
        <v>62</v>
      </c>
      <c r="C712" s="2">
        <v>2021</v>
      </c>
      <c r="D712" s="2">
        <v>2</v>
      </c>
      <c r="E712" s="2" t="s">
        <v>45</v>
      </c>
      <c r="F712" s="2" t="s">
        <v>15</v>
      </c>
      <c r="G712">
        <v>255</v>
      </c>
      <c r="H712" s="24">
        <v>996</v>
      </c>
      <c r="I712">
        <v>30.75</v>
      </c>
      <c r="J712">
        <v>50</v>
      </c>
      <c r="K712">
        <v>10</v>
      </c>
      <c r="L712">
        <v>6</v>
      </c>
      <c r="M712">
        <v>20</v>
      </c>
      <c r="N712">
        <v>11.8</v>
      </c>
      <c r="O712" t="s">
        <v>32</v>
      </c>
      <c r="P712">
        <f t="shared" si="14"/>
        <v>4</v>
      </c>
      <c r="Q712">
        <v>0</v>
      </c>
      <c r="R712">
        <v>42.2</v>
      </c>
      <c r="S712">
        <v>4</v>
      </c>
      <c r="T712" t="s">
        <v>64</v>
      </c>
    </row>
    <row r="713" spans="1:20" ht="15.6" customHeight="1" x14ac:dyDescent="0.2">
      <c r="A713" s="8">
        <v>44464</v>
      </c>
      <c r="B713" s="2" t="s">
        <v>62</v>
      </c>
      <c r="C713" s="2">
        <v>2021</v>
      </c>
      <c r="D713" s="2">
        <v>2</v>
      </c>
      <c r="E713" s="2" t="s">
        <v>45</v>
      </c>
      <c r="F713" s="2" t="s">
        <v>15</v>
      </c>
      <c r="G713">
        <v>255</v>
      </c>
      <c r="H713" s="24">
        <v>997</v>
      </c>
      <c r="I713">
        <v>30.75</v>
      </c>
      <c r="J713">
        <v>50</v>
      </c>
      <c r="K713">
        <v>10</v>
      </c>
      <c r="L713">
        <v>6</v>
      </c>
      <c r="M713">
        <v>20</v>
      </c>
      <c r="N713">
        <v>11.8</v>
      </c>
      <c r="O713" t="s">
        <v>32</v>
      </c>
      <c r="P713">
        <f t="shared" si="14"/>
        <v>5</v>
      </c>
      <c r="Q713">
        <v>0</v>
      </c>
      <c r="R713">
        <v>43</v>
      </c>
      <c r="S713">
        <v>5</v>
      </c>
      <c r="T713" t="s">
        <v>64</v>
      </c>
    </row>
    <row r="714" spans="1:20" ht="15.6" customHeight="1" x14ac:dyDescent="0.2">
      <c r="A714" s="8">
        <v>44464</v>
      </c>
      <c r="B714" s="2" t="s">
        <v>62</v>
      </c>
      <c r="C714" s="2">
        <v>2021</v>
      </c>
      <c r="D714" s="2">
        <v>2</v>
      </c>
      <c r="E714" s="2" t="s">
        <v>45</v>
      </c>
      <c r="F714" s="2" t="s">
        <v>15</v>
      </c>
      <c r="G714">
        <v>255</v>
      </c>
      <c r="H714" s="24">
        <v>998</v>
      </c>
      <c r="I714">
        <v>30.75</v>
      </c>
      <c r="J714">
        <v>50</v>
      </c>
      <c r="K714">
        <v>10</v>
      </c>
      <c r="L714">
        <v>6</v>
      </c>
      <c r="M714">
        <v>20</v>
      </c>
      <c r="N714">
        <v>11.8</v>
      </c>
      <c r="O714" t="s">
        <v>32</v>
      </c>
      <c r="P714">
        <f t="shared" si="14"/>
        <v>4</v>
      </c>
      <c r="Q714">
        <v>0</v>
      </c>
      <c r="R714">
        <v>63.4</v>
      </c>
      <c r="S714">
        <v>4</v>
      </c>
      <c r="T714" t="s">
        <v>64</v>
      </c>
    </row>
    <row r="715" spans="1:20" ht="15.6" customHeight="1" x14ac:dyDescent="0.2">
      <c r="A715" s="8">
        <v>44464</v>
      </c>
      <c r="B715" s="2" t="s">
        <v>62</v>
      </c>
      <c r="C715" s="2">
        <v>2021</v>
      </c>
      <c r="D715" s="2">
        <v>2</v>
      </c>
      <c r="E715" s="2" t="s">
        <v>45</v>
      </c>
      <c r="F715" s="2" t="s">
        <v>15</v>
      </c>
      <c r="G715">
        <v>255</v>
      </c>
      <c r="H715" s="24">
        <v>999</v>
      </c>
      <c r="I715">
        <v>30.75</v>
      </c>
      <c r="J715">
        <v>50</v>
      </c>
      <c r="K715">
        <v>10</v>
      </c>
      <c r="L715">
        <v>6</v>
      </c>
      <c r="M715">
        <v>20</v>
      </c>
      <c r="N715">
        <v>11.8</v>
      </c>
      <c r="O715" t="s">
        <v>32</v>
      </c>
      <c r="P715">
        <f t="shared" si="14"/>
        <v>6</v>
      </c>
      <c r="Q715">
        <v>0</v>
      </c>
      <c r="R715">
        <v>48</v>
      </c>
      <c r="S715">
        <v>6</v>
      </c>
      <c r="T715" t="s">
        <v>64</v>
      </c>
    </row>
    <row r="716" spans="1:20" ht="15.6" customHeight="1" x14ac:dyDescent="0.2">
      <c r="A716" s="8">
        <v>44464</v>
      </c>
      <c r="B716" s="2" t="s">
        <v>62</v>
      </c>
      <c r="C716" s="2">
        <v>2021</v>
      </c>
      <c r="D716" s="2">
        <v>2</v>
      </c>
      <c r="E716" s="2" t="s">
        <v>45</v>
      </c>
      <c r="F716" s="2" t="s">
        <v>15</v>
      </c>
      <c r="G716">
        <v>256</v>
      </c>
      <c r="H716" s="24">
        <v>1000</v>
      </c>
      <c r="I716">
        <v>36</v>
      </c>
      <c r="J716">
        <v>65</v>
      </c>
      <c r="K716">
        <v>13</v>
      </c>
      <c r="L716">
        <v>20</v>
      </c>
      <c r="M716">
        <v>8</v>
      </c>
      <c r="N716">
        <v>12.8</v>
      </c>
      <c r="O716" t="s">
        <v>32</v>
      </c>
      <c r="P716">
        <f t="shared" si="14"/>
        <v>4</v>
      </c>
      <c r="Q716">
        <v>0</v>
      </c>
      <c r="R716">
        <v>39.4</v>
      </c>
      <c r="S716">
        <v>4</v>
      </c>
      <c r="T716" t="s">
        <v>64</v>
      </c>
    </row>
    <row r="717" spans="1:20" ht="15.6" customHeight="1" x14ac:dyDescent="0.2">
      <c r="A717" s="8">
        <v>44464</v>
      </c>
      <c r="B717" s="2" t="s">
        <v>62</v>
      </c>
      <c r="C717" s="2">
        <v>2021</v>
      </c>
      <c r="D717" s="2">
        <v>2</v>
      </c>
      <c r="E717" s="2" t="s">
        <v>45</v>
      </c>
      <c r="F717" s="2" t="s">
        <v>15</v>
      </c>
      <c r="G717">
        <v>256</v>
      </c>
      <c r="H717" s="24">
        <v>1001</v>
      </c>
      <c r="I717">
        <v>36</v>
      </c>
      <c r="J717">
        <v>65</v>
      </c>
      <c r="K717">
        <v>13</v>
      </c>
      <c r="L717">
        <v>20</v>
      </c>
      <c r="M717">
        <v>8</v>
      </c>
      <c r="N717">
        <v>12.8</v>
      </c>
      <c r="O717" t="s">
        <v>32</v>
      </c>
      <c r="P717">
        <f t="shared" si="14"/>
        <v>11</v>
      </c>
      <c r="Q717">
        <v>0</v>
      </c>
      <c r="R717">
        <v>52.6</v>
      </c>
      <c r="S717">
        <v>11</v>
      </c>
      <c r="T717" t="s">
        <v>64</v>
      </c>
    </row>
    <row r="718" spans="1:20" ht="15.6" customHeight="1" x14ac:dyDescent="0.2">
      <c r="A718" s="8">
        <v>44464</v>
      </c>
      <c r="B718" s="2" t="s">
        <v>62</v>
      </c>
      <c r="C718" s="2">
        <v>2021</v>
      </c>
      <c r="D718" s="2">
        <v>2</v>
      </c>
      <c r="E718" s="2" t="s">
        <v>45</v>
      </c>
      <c r="F718" s="2" t="s">
        <v>15</v>
      </c>
      <c r="G718">
        <v>256</v>
      </c>
      <c r="H718" s="24">
        <v>1002</v>
      </c>
      <c r="I718">
        <v>36</v>
      </c>
      <c r="J718">
        <v>65</v>
      </c>
      <c r="K718">
        <v>13</v>
      </c>
      <c r="L718">
        <v>20</v>
      </c>
      <c r="M718">
        <v>8</v>
      </c>
      <c r="N718">
        <v>12.8</v>
      </c>
      <c r="O718" t="s">
        <v>32</v>
      </c>
      <c r="P718">
        <f t="shared" si="14"/>
        <v>5</v>
      </c>
      <c r="Q718">
        <v>0</v>
      </c>
      <c r="R718">
        <v>56.2</v>
      </c>
      <c r="S718">
        <v>5</v>
      </c>
      <c r="T718" t="s">
        <v>64</v>
      </c>
    </row>
    <row r="719" spans="1:20" ht="15.6" customHeight="1" x14ac:dyDescent="0.2">
      <c r="A719" s="8">
        <v>44464</v>
      </c>
      <c r="B719" s="2" t="s">
        <v>62</v>
      </c>
      <c r="C719" s="2">
        <v>2021</v>
      </c>
      <c r="D719" s="2">
        <v>2</v>
      </c>
      <c r="E719" s="2" t="s">
        <v>45</v>
      </c>
      <c r="F719" s="2" t="s">
        <v>15</v>
      </c>
      <c r="G719">
        <v>256</v>
      </c>
      <c r="H719" s="24">
        <v>1003</v>
      </c>
      <c r="I719">
        <v>36</v>
      </c>
      <c r="J719">
        <v>65</v>
      </c>
      <c r="K719">
        <v>13</v>
      </c>
      <c r="L719">
        <v>20</v>
      </c>
      <c r="M719">
        <v>8</v>
      </c>
      <c r="N719">
        <v>12.8</v>
      </c>
      <c r="O719" t="s">
        <v>32</v>
      </c>
      <c r="P719">
        <f t="shared" si="14"/>
        <v>4</v>
      </c>
      <c r="Q719">
        <v>0</v>
      </c>
      <c r="R719">
        <v>41.4</v>
      </c>
      <c r="S719">
        <v>4</v>
      </c>
      <c r="T719" t="s">
        <v>64</v>
      </c>
    </row>
    <row r="720" spans="1:20" ht="15.6" customHeight="1" x14ac:dyDescent="0.2">
      <c r="A720" s="8">
        <v>44464</v>
      </c>
      <c r="B720" s="2" t="s">
        <v>62</v>
      </c>
      <c r="C720" s="2">
        <v>2021</v>
      </c>
      <c r="D720" s="2">
        <v>2</v>
      </c>
      <c r="E720" s="2" t="s">
        <v>45</v>
      </c>
      <c r="F720" s="2" t="s">
        <v>15</v>
      </c>
      <c r="G720">
        <v>256</v>
      </c>
      <c r="H720" s="24">
        <v>1004</v>
      </c>
      <c r="I720">
        <v>36</v>
      </c>
      <c r="J720">
        <v>65</v>
      </c>
      <c r="K720">
        <v>13</v>
      </c>
      <c r="L720">
        <v>20</v>
      </c>
      <c r="M720">
        <v>8</v>
      </c>
      <c r="N720">
        <v>12.8</v>
      </c>
      <c r="O720" t="s">
        <v>32</v>
      </c>
      <c r="P720">
        <f t="shared" si="14"/>
        <v>5</v>
      </c>
      <c r="Q720">
        <v>0</v>
      </c>
      <c r="R720">
        <v>42.4</v>
      </c>
      <c r="S720">
        <v>5</v>
      </c>
      <c r="T720" t="s">
        <v>64</v>
      </c>
    </row>
    <row r="721" spans="1:20" s="7" customFormat="1" ht="15.6" customHeight="1" x14ac:dyDescent="0.2">
      <c r="A721" s="18">
        <v>44464</v>
      </c>
      <c r="B721" s="6" t="s">
        <v>62</v>
      </c>
      <c r="C721" s="6">
        <v>2021</v>
      </c>
      <c r="D721" s="6">
        <v>2</v>
      </c>
      <c r="E721" s="6" t="s">
        <v>45</v>
      </c>
      <c r="F721" s="6" t="s">
        <v>15</v>
      </c>
      <c r="G721" s="7">
        <v>256</v>
      </c>
      <c r="H721" s="29">
        <v>1005</v>
      </c>
      <c r="I721" s="7">
        <v>36</v>
      </c>
      <c r="J721" s="7">
        <v>65</v>
      </c>
      <c r="K721" s="7">
        <v>13</v>
      </c>
      <c r="L721" s="7">
        <v>20</v>
      </c>
      <c r="M721" s="7">
        <v>8</v>
      </c>
      <c r="N721" s="7">
        <v>12.8</v>
      </c>
      <c r="O721" s="7" t="s">
        <v>32</v>
      </c>
      <c r="P721" s="7">
        <f t="shared" si="14"/>
        <v>8</v>
      </c>
      <c r="Q721" s="7">
        <v>0</v>
      </c>
      <c r="R721" s="7">
        <v>51</v>
      </c>
      <c r="S721" s="7">
        <v>8</v>
      </c>
      <c r="T721" s="7" t="s">
        <v>64</v>
      </c>
    </row>
    <row r="722" spans="1:20" ht="15.6" customHeight="1" x14ac:dyDescent="0.2">
      <c r="A722" s="8">
        <v>44880</v>
      </c>
      <c r="B722" s="12" t="s">
        <v>6</v>
      </c>
      <c r="C722" s="13">
        <v>2022</v>
      </c>
      <c r="D722" s="13">
        <v>3</v>
      </c>
      <c r="E722" s="13" t="s">
        <v>45</v>
      </c>
      <c r="F722" s="13" t="s">
        <v>13</v>
      </c>
      <c r="G722">
        <v>260</v>
      </c>
      <c r="H722" s="24">
        <v>1</v>
      </c>
      <c r="I722">
        <v>7.3125</v>
      </c>
      <c r="J722">
        <v>40</v>
      </c>
      <c r="K722">
        <v>35</v>
      </c>
      <c r="L722">
        <v>0.5</v>
      </c>
      <c r="M722">
        <v>1</v>
      </c>
      <c r="N722">
        <v>10.199999999999999</v>
      </c>
      <c r="O722" t="s">
        <v>33</v>
      </c>
      <c r="P722">
        <v>0</v>
      </c>
      <c r="Q722" s="12">
        <v>0</v>
      </c>
      <c r="R722">
        <v>0</v>
      </c>
      <c r="S722">
        <v>0</v>
      </c>
      <c r="T722" t="s">
        <v>76</v>
      </c>
    </row>
    <row r="723" spans="1:20" ht="15.6" customHeight="1" x14ac:dyDescent="0.2">
      <c r="A723" s="8">
        <v>44880</v>
      </c>
      <c r="B723" s="12" t="s">
        <v>6</v>
      </c>
      <c r="C723" s="13">
        <v>2022</v>
      </c>
      <c r="D723" s="13">
        <v>3</v>
      </c>
      <c r="E723" s="13" t="s">
        <v>45</v>
      </c>
      <c r="F723" s="13" t="s">
        <v>13</v>
      </c>
      <c r="G723">
        <v>260</v>
      </c>
      <c r="H723" s="24">
        <v>2</v>
      </c>
      <c r="I723">
        <v>7.3125</v>
      </c>
      <c r="J723">
        <v>40</v>
      </c>
      <c r="K723">
        <v>35</v>
      </c>
      <c r="L723">
        <v>0.5</v>
      </c>
      <c r="M723">
        <v>1</v>
      </c>
      <c r="N723">
        <v>10.199999999999999</v>
      </c>
      <c r="O723" t="s">
        <v>33</v>
      </c>
      <c r="P723">
        <v>46</v>
      </c>
      <c r="Q723" s="12">
        <v>18</v>
      </c>
      <c r="R723">
        <v>98.8</v>
      </c>
      <c r="S723">
        <v>64</v>
      </c>
    </row>
    <row r="724" spans="1:20" ht="15.6" customHeight="1" x14ac:dyDescent="0.2">
      <c r="A724" s="8">
        <v>44880</v>
      </c>
      <c r="B724" s="12" t="s">
        <v>6</v>
      </c>
      <c r="C724" s="13">
        <v>2022</v>
      </c>
      <c r="D724" s="13">
        <v>3</v>
      </c>
      <c r="E724" s="13" t="s">
        <v>45</v>
      </c>
      <c r="F724" s="13" t="s">
        <v>13</v>
      </c>
      <c r="G724">
        <v>260</v>
      </c>
      <c r="H724" s="24">
        <v>3</v>
      </c>
      <c r="I724">
        <v>7.3125</v>
      </c>
      <c r="J724">
        <v>40</v>
      </c>
      <c r="K724">
        <v>35</v>
      </c>
      <c r="L724">
        <v>0.5</v>
      </c>
      <c r="M724">
        <v>1</v>
      </c>
      <c r="N724">
        <v>10.199999999999999</v>
      </c>
      <c r="O724" t="s">
        <v>33</v>
      </c>
      <c r="P724">
        <v>28</v>
      </c>
      <c r="Q724" s="12">
        <v>10</v>
      </c>
      <c r="R724">
        <v>86.2</v>
      </c>
      <c r="S724">
        <v>38</v>
      </c>
    </row>
    <row r="725" spans="1:20" ht="15.6" customHeight="1" x14ac:dyDescent="0.2">
      <c r="A725" s="8">
        <v>44880</v>
      </c>
      <c r="B725" s="12" t="s">
        <v>6</v>
      </c>
      <c r="C725" s="13">
        <v>2022</v>
      </c>
      <c r="D725" s="13">
        <v>3</v>
      </c>
      <c r="E725" s="13" t="s">
        <v>45</v>
      </c>
      <c r="F725" s="13" t="s">
        <v>13</v>
      </c>
      <c r="G725">
        <v>260</v>
      </c>
      <c r="H725" s="24">
        <v>4</v>
      </c>
      <c r="I725">
        <v>7.3125</v>
      </c>
      <c r="J725">
        <v>40</v>
      </c>
      <c r="K725">
        <v>35</v>
      </c>
      <c r="L725">
        <v>0.5</v>
      </c>
      <c r="M725">
        <v>1</v>
      </c>
      <c r="N725">
        <v>10.199999999999999</v>
      </c>
      <c r="O725" t="s">
        <v>33</v>
      </c>
      <c r="P725">
        <v>0</v>
      </c>
      <c r="Q725" s="12">
        <v>0</v>
      </c>
      <c r="R725">
        <v>0</v>
      </c>
      <c r="S725">
        <v>0</v>
      </c>
      <c r="T725" t="s">
        <v>76</v>
      </c>
    </row>
    <row r="726" spans="1:20" ht="15.6" customHeight="1" x14ac:dyDescent="0.2">
      <c r="A726" s="8">
        <v>44880</v>
      </c>
      <c r="B726" s="12" t="s">
        <v>6</v>
      </c>
      <c r="C726" s="13">
        <v>2022</v>
      </c>
      <c r="D726" s="13">
        <v>3</v>
      </c>
      <c r="E726" s="13" t="s">
        <v>45</v>
      </c>
      <c r="F726" s="13" t="s">
        <v>13</v>
      </c>
      <c r="G726">
        <v>260</v>
      </c>
      <c r="H726" s="24">
        <v>5</v>
      </c>
      <c r="I726">
        <v>7.3125</v>
      </c>
      <c r="J726">
        <v>40</v>
      </c>
      <c r="K726">
        <v>35</v>
      </c>
      <c r="L726">
        <v>0.5</v>
      </c>
      <c r="M726">
        <v>1</v>
      </c>
      <c r="N726">
        <v>10.199999999999999</v>
      </c>
      <c r="O726" t="s">
        <v>33</v>
      </c>
      <c r="P726">
        <v>39</v>
      </c>
      <c r="Q726" s="12">
        <v>16</v>
      </c>
      <c r="R726">
        <v>101.6</v>
      </c>
      <c r="S726">
        <v>55</v>
      </c>
    </row>
    <row r="727" spans="1:20" ht="15.6" customHeight="1" x14ac:dyDescent="0.2">
      <c r="A727" s="8">
        <v>44880</v>
      </c>
      <c r="B727" s="12" t="s">
        <v>6</v>
      </c>
      <c r="C727" s="13">
        <v>2022</v>
      </c>
      <c r="D727" s="13">
        <v>3</v>
      </c>
      <c r="E727" s="13" t="s">
        <v>45</v>
      </c>
      <c r="F727" s="13" t="s">
        <v>13</v>
      </c>
      <c r="G727">
        <v>260</v>
      </c>
      <c r="H727" s="24">
        <v>6</v>
      </c>
      <c r="I727">
        <v>7.3125</v>
      </c>
      <c r="J727">
        <v>40</v>
      </c>
      <c r="K727">
        <v>35</v>
      </c>
      <c r="L727">
        <v>0.5</v>
      </c>
      <c r="M727">
        <v>1</v>
      </c>
      <c r="N727">
        <v>10.199999999999999</v>
      </c>
      <c r="O727" t="s">
        <v>33</v>
      </c>
      <c r="P727">
        <v>30</v>
      </c>
      <c r="Q727" s="12">
        <v>23</v>
      </c>
      <c r="R727">
        <v>86.4</v>
      </c>
      <c r="S727">
        <v>53</v>
      </c>
    </row>
    <row r="728" spans="1:20" ht="15.6" customHeight="1" x14ac:dyDescent="0.2">
      <c r="A728" s="8">
        <v>44880</v>
      </c>
      <c r="B728" s="12" t="s">
        <v>6</v>
      </c>
      <c r="C728" s="13">
        <v>2022</v>
      </c>
      <c r="D728" s="13">
        <v>3</v>
      </c>
      <c r="E728" s="13" t="s">
        <v>45</v>
      </c>
      <c r="F728" s="13" t="s">
        <v>13</v>
      </c>
      <c r="G728">
        <v>260</v>
      </c>
      <c r="H728" s="24">
        <v>7</v>
      </c>
      <c r="I728">
        <v>7.3125</v>
      </c>
      <c r="J728">
        <v>40</v>
      </c>
      <c r="K728">
        <v>35</v>
      </c>
      <c r="L728">
        <v>0.5</v>
      </c>
      <c r="M728">
        <v>1</v>
      </c>
      <c r="N728">
        <v>10.199999999999999</v>
      </c>
      <c r="O728" t="s">
        <v>33</v>
      </c>
      <c r="P728">
        <v>34</v>
      </c>
      <c r="Q728" s="12">
        <v>29</v>
      </c>
      <c r="R728">
        <v>92.8</v>
      </c>
      <c r="S728">
        <v>63</v>
      </c>
    </row>
    <row r="729" spans="1:20" ht="15.6" customHeight="1" x14ac:dyDescent="0.2">
      <c r="A729" s="8">
        <v>44880</v>
      </c>
      <c r="B729" s="12" t="s">
        <v>6</v>
      </c>
      <c r="C729" s="13">
        <v>2022</v>
      </c>
      <c r="D729" s="13">
        <v>3</v>
      </c>
      <c r="E729" s="13" t="s">
        <v>45</v>
      </c>
      <c r="F729" s="13" t="s">
        <v>13</v>
      </c>
      <c r="G729">
        <v>260</v>
      </c>
      <c r="H729" s="24">
        <v>8</v>
      </c>
      <c r="I729">
        <v>7.3125</v>
      </c>
      <c r="J729">
        <v>40</v>
      </c>
      <c r="K729">
        <v>35</v>
      </c>
      <c r="L729">
        <v>0.5</v>
      </c>
      <c r="M729">
        <v>1</v>
      </c>
      <c r="N729">
        <v>10.199999999999999</v>
      </c>
      <c r="O729" t="s">
        <v>33</v>
      </c>
      <c r="P729">
        <v>60</v>
      </c>
      <c r="Q729" s="12">
        <v>6</v>
      </c>
      <c r="R729">
        <v>80.599999999999994</v>
      </c>
      <c r="S729">
        <v>66</v>
      </c>
    </row>
    <row r="730" spans="1:20" ht="15.6" customHeight="1" x14ac:dyDescent="0.2">
      <c r="A730" s="8">
        <v>44880</v>
      </c>
      <c r="B730" s="12" t="s">
        <v>6</v>
      </c>
      <c r="C730" s="13">
        <v>2022</v>
      </c>
      <c r="D730" s="13">
        <v>3</v>
      </c>
      <c r="E730" s="13" t="s">
        <v>45</v>
      </c>
      <c r="F730" s="13" t="s">
        <v>13</v>
      </c>
      <c r="G730">
        <v>260</v>
      </c>
      <c r="H730" s="24">
        <v>9</v>
      </c>
      <c r="I730">
        <v>7.3125</v>
      </c>
      <c r="J730">
        <v>40</v>
      </c>
      <c r="K730">
        <v>35</v>
      </c>
      <c r="L730">
        <v>0.5</v>
      </c>
      <c r="M730">
        <v>1</v>
      </c>
      <c r="N730">
        <v>10.199999999999999</v>
      </c>
      <c r="O730" t="s">
        <v>33</v>
      </c>
      <c r="P730">
        <v>0</v>
      </c>
      <c r="Q730" s="12">
        <v>0</v>
      </c>
      <c r="R730">
        <v>0</v>
      </c>
      <c r="S730">
        <v>0</v>
      </c>
      <c r="T730" t="s">
        <v>76</v>
      </c>
    </row>
    <row r="731" spans="1:20" ht="15.6" customHeight="1" x14ac:dyDescent="0.2">
      <c r="A731" s="8">
        <v>44880</v>
      </c>
      <c r="B731" s="12" t="s">
        <v>6</v>
      </c>
      <c r="C731" s="13">
        <v>2022</v>
      </c>
      <c r="D731" s="13">
        <v>3</v>
      </c>
      <c r="E731" s="13" t="s">
        <v>45</v>
      </c>
      <c r="F731" s="13" t="s">
        <v>13</v>
      </c>
      <c r="G731">
        <v>260</v>
      </c>
      <c r="H731" s="24">
        <v>10</v>
      </c>
      <c r="I731">
        <v>7.3125</v>
      </c>
      <c r="J731">
        <v>40</v>
      </c>
      <c r="K731">
        <v>35</v>
      </c>
      <c r="L731">
        <v>0.5</v>
      </c>
      <c r="M731">
        <v>1</v>
      </c>
      <c r="N731">
        <v>10.199999999999999</v>
      </c>
      <c r="O731" t="s">
        <v>33</v>
      </c>
      <c r="P731">
        <v>36</v>
      </c>
      <c r="Q731" s="12">
        <v>25</v>
      </c>
      <c r="R731">
        <v>100.2</v>
      </c>
      <c r="S731">
        <v>61</v>
      </c>
    </row>
    <row r="732" spans="1:20" ht="15.6" customHeight="1" x14ac:dyDescent="0.2">
      <c r="A732" s="8">
        <v>44880</v>
      </c>
      <c r="B732" s="12" t="s">
        <v>6</v>
      </c>
      <c r="C732" s="13">
        <v>2022</v>
      </c>
      <c r="D732" s="13">
        <v>3</v>
      </c>
      <c r="E732" s="13" t="s">
        <v>45</v>
      </c>
      <c r="F732" s="13" t="s">
        <v>13</v>
      </c>
      <c r="G732">
        <v>261</v>
      </c>
      <c r="H732" s="24">
        <v>11</v>
      </c>
      <c r="I732">
        <v>10.5625</v>
      </c>
      <c r="J732">
        <v>30</v>
      </c>
      <c r="K732">
        <v>8</v>
      </c>
      <c r="L732">
        <v>0</v>
      </c>
      <c r="M732">
        <v>5</v>
      </c>
      <c r="N732">
        <v>6.6</v>
      </c>
      <c r="O732" t="s">
        <v>33</v>
      </c>
      <c r="P732">
        <v>0</v>
      </c>
      <c r="Q732" s="12">
        <v>0</v>
      </c>
      <c r="R732">
        <v>0</v>
      </c>
      <c r="S732">
        <v>0</v>
      </c>
      <c r="T732" t="s">
        <v>76</v>
      </c>
    </row>
    <row r="733" spans="1:20" ht="15.6" customHeight="1" x14ac:dyDescent="0.2">
      <c r="A733" s="8">
        <v>44880</v>
      </c>
      <c r="B733" s="12" t="s">
        <v>6</v>
      </c>
      <c r="C733" s="13">
        <v>2022</v>
      </c>
      <c r="D733" s="13">
        <v>3</v>
      </c>
      <c r="E733" s="13" t="s">
        <v>45</v>
      </c>
      <c r="F733" s="13" t="s">
        <v>13</v>
      </c>
      <c r="G733">
        <v>261</v>
      </c>
      <c r="H733" s="24">
        <v>12</v>
      </c>
      <c r="I733">
        <v>10.5625</v>
      </c>
      <c r="J733">
        <v>30</v>
      </c>
      <c r="K733">
        <v>8</v>
      </c>
      <c r="L733">
        <v>0</v>
      </c>
      <c r="M733">
        <v>5</v>
      </c>
      <c r="N733">
        <v>6.6</v>
      </c>
      <c r="O733" t="s">
        <v>33</v>
      </c>
      <c r="P733">
        <v>0</v>
      </c>
      <c r="Q733" s="12">
        <v>0</v>
      </c>
      <c r="R733">
        <v>0</v>
      </c>
      <c r="S733">
        <v>0</v>
      </c>
      <c r="T733" t="s">
        <v>76</v>
      </c>
    </row>
    <row r="734" spans="1:20" ht="15.6" customHeight="1" x14ac:dyDescent="0.2">
      <c r="A734" s="8">
        <v>44880</v>
      </c>
      <c r="B734" s="12" t="s">
        <v>6</v>
      </c>
      <c r="C734" s="13">
        <v>2022</v>
      </c>
      <c r="D734" s="13">
        <v>3</v>
      </c>
      <c r="E734" s="13" t="s">
        <v>45</v>
      </c>
      <c r="F734" s="13" t="s">
        <v>13</v>
      </c>
      <c r="G734">
        <v>261</v>
      </c>
      <c r="H734" s="24">
        <v>13</v>
      </c>
      <c r="I734">
        <v>10.5625</v>
      </c>
      <c r="J734">
        <v>30</v>
      </c>
      <c r="K734">
        <v>8</v>
      </c>
      <c r="L734">
        <v>0</v>
      </c>
      <c r="M734">
        <v>5</v>
      </c>
      <c r="N734">
        <v>6.6</v>
      </c>
      <c r="O734" t="s">
        <v>33</v>
      </c>
      <c r="P734">
        <v>29</v>
      </c>
      <c r="Q734" s="12">
        <v>17</v>
      </c>
      <c r="R734">
        <v>84.6</v>
      </c>
      <c r="S734">
        <v>46</v>
      </c>
    </row>
    <row r="735" spans="1:20" ht="15.6" customHeight="1" x14ac:dyDescent="0.2">
      <c r="A735" s="8">
        <v>44880</v>
      </c>
      <c r="B735" s="12" t="s">
        <v>6</v>
      </c>
      <c r="C735" s="13">
        <v>2022</v>
      </c>
      <c r="D735" s="13">
        <v>3</v>
      </c>
      <c r="E735" s="13" t="s">
        <v>45</v>
      </c>
      <c r="F735" s="13" t="s">
        <v>13</v>
      </c>
      <c r="G735">
        <v>261</v>
      </c>
      <c r="H735" s="24">
        <v>14</v>
      </c>
      <c r="I735">
        <v>10.5625</v>
      </c>
      <c r="J735">
        <v>30</v>
      </c>
      <c r="K735">
        <v>8</v>
      </c>
      <c r="L735">
        <v>0</v>
      </c>
      <c r="M735">
        <v>5</v>
      </c>
      <c r="N735">
        <v>6.6</v>
      </c>
      <c r="O735" t="s">
        <v>33</v>
      </c>
      <c r="P735">
        <v>11</v>
      </c>
      <c r="Q735" s="12">
        <v>8</v>
      </c>
      <c r="R735">
        <v>93.6</v>
      </c>
      <c r="S735">
        <v>19</v>
      </c>
    </row>
    <row r="736" spans="1:20" ht="15.6" customHeight="1" x14ac:dyDescent="0.2">
      <c r="A736" s="8">
        <v>44880</v>
      </c>
      <c r="B736" s="12" t="s">
        <v>6</v>
      </c>
      <c r="C736" s="13">
        <v>2022</v>
      </c>
      <c r="D736" s="13">
        <v>3</v>
      </c>
      <c r="E736" s="13" t="s">
        <v>45</v>
      </c>
      <c r="F736" s="13" t="s">
        <v>13</v>
      </c>
      <c r="G736">
        <v>261</v>
      </c>
      <c r="H736" s="24">
        <v>15</v>
      </c>
      <c r="I736">
        <v>10.5625</v>
      </c>
      <c r="J736">
        <v>30</v>
      </c>
      <c r="K736">
        <v>8</v>
      </c>
      <c r="L736">
        <v>0</v>
      </c>
      <c r="M736">
        <v>5</v>
      </c>
      <c r="N736">
        <v>6.6</v>
      </c>
      <c r="O736" t="s">
        <v>33</v>
      </c>
      <c r="P736">
        <v>72</v>
      </c>
      <c r="Q736" s="12">
        <v>15</v>
      </c>
      <c r="R736">
        <v>91.4</v>
      </c>
      <c r="S736">
        <v>87</v>
      </c>
    </row>
    <row r="737" spans="1:20" ht="15.6" customHeight="1" x14ac:dyDescent="0.2">
      <c r="A737" s="8">
        <v>44880</v>
      </c>
      <c r="B737" s="12" t="s">
        <v>6</v>
      </c>
      <c r="C737" s="13">
        <v>2022</v>
      </c>
      <c r="D737" s="13">
        <v>3</v>
      </c>
      <c r="E737" s="13" t="s">
        <v>45</v>
      </c>
      <c r="F737" s="13" t="s">
        <v>13</v>
      </c>
      <c r="G737">
        <v>261</v>
      </c>
      <c r="H737" s="24">
        <v>16</v>
      </c>
      <c r="I737">
        <v>10.5625</v>
      </c>
      <c r="J737">
        <v>30</v>
      </c>
      <c r="K737">
        <v>8</v>
      </c>
      <c r="L737">
        <v>0</v>
      </c>
      <c r="M737">
        <v>5</v>
      </c>
      <c r="N737">
        <v>6.6</v>
      </c>
      <c r="O737" t="s">
        <v>33</v>
      </c>
      <c r="P737">
        <v>32</v>
      </c>
      <c r="Q737" s="12">
        <v>0</v>
      </c>
      <c r="R737">
        <v>87.2</v>
      </c>
      <c r="S737">
        <v>32</v>
      </c>
    </row>
    <row r="738" spans="1:20" ht="15.6" customHeight="1" x14ac:dyDescent="0.2">
      <c r="A738" s="8">
        <v>44880</v>
      </c>
      <c r="B738" s="12" t="s">
        <v>6</v>
      </c>
      <c r="C738" s="13">
        <v>2022</v>
      </c>
      <c r="D738" s="13">
        <v>3</v>
      </c>
      <c r="E738" s="13" t="s">
        <v>45</v>
      </c>
      <c r="F738" s="13" t="s">
        <v>13</v>
      </c>
      <c r="G738">
        <v>261</v>
      </c>
      <c r="H738" s="24">
        <v>17</v>
      </c>
      <c r="I738">
        <v>10.5625</v>
      </c>
      <c r="J738">
        <v>30</v>
      </c>
      <c r="K738">
        <v>8</v>
      </c>
      <c r="L738">
        <v>0</v>
      </c>
      <c r="M738">
        <v>5</v>
      </c>
      <c r="N738">
        <v>6.6</v>
      </c>
      <c r="O738" t="s">
        <v>33</v>
      </c>
      <c r="P738">
        <v>63</v>
      </c>
      <c r="Q738" s="12">
        <v>10</v>
      </c>
      <c r="R738">
        <v>83.6</v>
      </c>
      <c r="S738">
        <v>73</v>
      </c>
    </row>
    <row r="739" spans="1:20" ht="15.6" customHeight="1" x14ac:dyDescent="0.2">
      <c r="A739" s="8">
        <v>44880</v>
      </c>
      <c r="B739" s="12" t="s">
        <v>6</v>
      </c>
      <c r="C739" s="13">
        <v>2022</v>
      </c>
      <c r="D739" s="13">
        <v>3</v>
      </c>
      <c r="E739" s="13" t="s">
        <v>45</v>
      </c>
      <c r="F739" s="13" t="s">
        <v>13</v>
      </c>
      <c r="G739">
        <v>261</v>
      </c>
      <c r="H739" s="24">
        <v>18</v>
      </c>
      <c r="I739">
        <v>10.5625</v>
      </c>
      <c r="J739">
        <v>30</v>
      </c>
      <c r="K739">
        <v>8</v>
      </c>
      <c r="L739">
        <v>0</v>
      </c>
      <c r="M739">
        <v>5</v>
      </c>
      <c r="N739">
        <v>6.6</v>
      </c>
      <c r="O739" t="s">
        <v>33</v>
      </c>
      <c r="P739">
        <v>64</v>
      </c>
      <c r="Q739" s="12">
        <v>14</v>
      </c>
      <c r="R739">
        <v>90.4</v>
      </c>
      <c r="S739">
        <v>78</v>
      </c>
    </row>
    <row r="740" spans="1:20" ht="15.6" customHeight="1" x14ac:dyDescent="0.2">
      <c r="A740" s="8">
        <v>44880</v>
      </c>
      <c r="B740" s="12" t="s">
        <v>6</v>
      </c>
      <c r="C740" s="13">
        <v>2022</v>
      </c>
      <c r="D740" s="13">
        <v>3</v>
      </c>
      <c r="E740" s="13" t="s">
        <v>45</v>
      </c>
      <c r="F740" s="13" t="s">
        <v>13</v>
      </c>
      <c r="G740">
        <v>261</v>
      </c>
      <c r="H740" s="24">
        <v>19</v>
      </c>
      <c r="I740">
        <v>10.5625</v>
      </c>
      <c r="J740">
        <v>30</v>
      </c>
      <c r="K740">
        <v>8</v>
      </c>
      <c r="L740">
        <v>0</v>
      </c>
      <c r="M740">
        <v>5</v>
      </c>
      <c r="N740">
        <v>6.6</v>
      </c>
      <c r="O740" t="s">
        <v>33</v>
      </c>
      <c r="P740">
        <v>16</v>
      </c>
      <c r="Q740" s="12">
        <v>10</v>
      </c>
      <c r="R740">
        <v>97.4</v>
      </c>
      <c r="S740">
        <v>26</v>
      </c>
    </row>
    <row r="741" spans="1:20" ht="15.6" customHeight="1" x14ac:dyDescent="0.2">
      <c r="A741" s="8">
        <v>44880</v>
      </c>
      <c r="B741" s="12" t="s">
        <v>6</v>
      </c>
      <c r="C741" s="13">
        <v>2022</v>
      </c>
      <c r="D741" s="13">
        <v>3</v>
      </c>
      <c r="E741" s="13" t="s">
        <v>45</v>
      </c>
      <c r="F741" s="13" t="s">
        <v>13</v>
      </c>
      <c r="G741">
        <v>261</v>
      </c>
      <c r="H741" s="24">
        <v>20</v>
      </c>
      <c r="I741">
        <v>10.5625</v>
      </c>
      <c r="J741">
        <v>30</v>
      </c>
      <c r="K741">
        <v>8</v>
      </c>
      <c r="L741">
        <v>0</v>
      </c>
      <c r="M741">
        <v>5</v>
      </c>
      <c r="N741">
        <v>6.6</v>
      </c>
      <c r="O741" t="s">
        <v>33</v>
      </c>
      <c r="P741">
        <v>16</v>
      </c>
      <c r="Q741" s="12">
        <v>16</v>
      </c>
      <c r="R741">
        <v>80.2</v>
      </c>
      <c r="S741">
        <v>32</v>
      </c>
    </row>
    <row r="742" spans="1:20" ht="15.6" customHeight="1" x14ac:dyDescent="0.2">
      <c r="A742" s="8">
        <v>44880</v>
      </c>
      <c r="B742" s="12" t="s">
        <v>6</v>
      </c>
      <c r="C742" s="13">
        <v>2022</v>
      </c>
      <c r="D742" s="13">
        <v>3</v>
      </c>
      <c r="E742" s="13" t="s">
        <v>45</v>
      </c>
      <c r="F742" s="13" t="s">
        <v>13</v>
      </c>
      <c r="G742">
        <v>262</v>
      </c>
      <c r="H742" s="24">
        <v>21</v>
      </c>
      <c r="I742">
        <v>11.125</v>
      </c>
      <c r="J742">
        <v>27</v>
      </c>
      <c r="K742">
        <v>30</v>
      </c>
      <c r="L742">
        <v>8</v>
      </c>
      <c r="M742">
        <v>5</v>
      </c>
      <c r="N742">
        <v>14.6</v>
      </c>
      <c r="O742" t="s">
        <v>33</v>
      </c>
      <c r="P742">
        <v>34</v>
      </c>
      <c r="Q742" s="12">
        <v>40</v>
      </c>
      <c r="R742">
        <v>101.6</v>
      </c>
      <c r="S742">
        <v>74</v>
      </c>
    </row>
    <row r="743" spans="1:20" ht="15.6" customHeight="1" x14ac:dyDescent="0.2">
      <c r="A743" s="8">
        <v>44880</v>
      </c>
      <c r="B743" s="12" t="s">
        <v>6</v>
      </c>
      <c r="C743" s="13">
        <v>2022</v>
      </c>
      <c r="D743" s="13">
        <v>3</v>
      </c>
      <c r="E743" s="13" t="s">
        <v>45</v>
      </c>
      <c r="F743" s="13" t="s">
        <v>13</v>
      </c>
      <c r="G743">
        <v>262</v>
      </c>
      <c r="H743" s="24">
        <v>22</v>
      </c>
      <c r="I743">
        <v>11.125</v>
      </c>
      <c r="J743">
        <v>27</v>
      </c>
      <c r="K743">
        <v>30</v>
      </c>
      <c r="L743">
        <v>8</v>
      </c>
      <c r="M743">
        <v>5</v>
      </c>
      <c r="N743">
        <v>14.6</v>
      </c>
      <c r="O743" t="s">
        <v>33</v>
      </c>
      <c r="P743">
        <v>0</v>
      </c>
      <c r="Q743" s="12">
        <v>0</v>
      </c>
      <c r="R743">
        <v>0</v>
      </c>
      <c r="S743">
        <v>0</v>
      </c>
      <c r="T743" t="s">
        <v>76</v>
      </c>
    </row>
    <row r="744" spans="1:20" ht="15.6" customHeight="1" x14ac:dyDescent="0.2">
      <c r="A744" s="8">
        <v>44880</v>
      </c>
      <c r="B744" s="12" t="s">
        <v>6</v>
      </c>
      <c r="C744" s="13">
        <v>2022</v>
      </c>
      <c r="D744" s="13">
        <v>3</v>
      </c>
      <c r="E744" s="13" t="s">
        <v>45</v>
      </c>
      <c r="F744" s="13" t="s">
        <v>13</v>
      </c>
      <c r="G744">
        <v>262</v>
      </c>
      <c r="H744" s="24">
        <v>23</v>
      </c>
      <c r="I744">
        <v>11.125</v>
      </c>
      <c r="J744">
        <v>27</v>
      </c>
      <c r="K744">
        <v>30</v>
      </c>
      <c r="L744">
        <v>8</v>
      </c>
      <c r="M744">
        <v>5</v>
      </c>
      <c r="N744">
        <v>14.6</v>
      </c>
      <c r="O744" t="s">
        <v>33</v>
      </c>
      <c r="P744">
        <v>25</v>
      </c>
      <c r="Q744" s="12">
        <v>21</v>
      </c>
      <c r="R744">
        <v>90.8</v>
      </c>
      <c r="S744">
        <v>46</v>
      </c>
    </row>
    <row r="745" spans="1:20" ht="15.6" customHeight="1" x14ac:dyDescent="0.2">
      <c r="A745" s="8">
        <v>44880</v>
      </c>
      <c r="B745" s="12" t="s">
        <v>6</v>
      </c>
      <c r="C745" s="13">
        <v>2022</v>
      </c>
      <c r="D745" s="13">
        <v>3</v>
      </c>
      <c r="E745" s="13" t="s">
        <v>45</v>
      </c>
      <c r="F745" s="13" t="s">
        <v>13</v>
      </c>
      <c r="G745">
        <v>262</v>
      </c>
      <c r="H745" s="24">
        <v>24</v>
      </c>
      <c r="I745">
        <v>11.125</v>
      </c>
      <c r="J745">
        <v>27</v>
      </c>
      <c r="K745">
        <v>30</v>
      </c>
      <c r="L745">
        <v>8</v>
      </c>
      <c r="M745">
        <v>5</v>
      </c>
      <c r="N745">
        <v>14.6</v>
      </c>
      <c r="O745" t="s">
        <v>33</v>
      </c>
      <c r="P745">
        <v>32</v>
      </c>
      <c r="Q745" s="12">
        <v>17</v>
      </c>
      <c r="R745">
        <v>100.8</v>
      </c>
      <c r="S745">
        <v>49</v>
      </c>
    </row>
    <row r="746" spans="1:20" ht="15.6" customHeight="1" x14ac:dyDescent="0.2">
      <c r="A746" s="8">
        <v>44880</v>
      </c>
      <c r="B746" s="12" t="s">
        <v>6</v>
      </c>
      <c r="C746" s="13">
        <v>2022</v>
      </c>
      <c r="D746" s="13">
        <v>3</v>
      </c>
      <c r="E746" s="13" t="s">
        <v>45</v>
      </c>
      <c r="F746" s="13" t="s">
        <v>13</v>
      </c>
      <c r="G746">
        <v>262</v>
      </c>
      <c r="H746" s="24">
        <v>25</v>
      </c>
      <c r="I746">
        <v>11.125</v>
      </c>
      <c r="J746">
        <v>27</v>
      </c>
      <c r="K746">
        <v>30</v>
      </c>
      <c r="L746">
        <v>8</v>
      </c>
      <c r="M746">
        <v>5</v>
      </c>
      <c r="N746">
        <v>14.6</v>
      </c>
      <c r="O746" t="s">
        <v>33</v>
      </c>
      <c r="P746">
        <v>0</v>
      </c>
      <c r="Q746" s="12">
        <v>0</v>
      </c>
      <c r="R746">
        <v>0</v>
      </c>
      <c r="S746">
        <v>0</v>
      </c>
      <c r="T746" t="s">
        <v>76</v>
      </c>
    </row>
    <row r="747" spans="1:20" ht="15.6" customHeight="1" x14ac:dyDescent="0.2">
      <c r="A747" s="8">
        <v>44880</v>
      </c>
      <c r="B747" s="12" t="s">
        <v>6</v>
      </c>
      <c r="C747" s="13">
        <v>2022</v>
      </c>
      <c r="D747" s="13">
        <v>3</v>
      </c>
      <c r="E747" s="13" t="s">
        <v>45</v>
      </c>
      <c r="F747" s="13" t="s">
        <v>13</v>
      </c>
      <c r="G747">
        <v>262</v>
      </c>
      <c r="H747" s="24">
        <v>26</v>
      </c>
      <c r="I747">
        <v>11.125</v>
      </c>
      <c r="J747">
        <v>27</v>
      </c>
      <c r="K747">
        <v>30</v>
      </c>
      <c r="L747">
        <v>8</v>
      </c>
      <c r="M747">
        <v>5</v>
      </c>
      <c r="N747">
        <v>14.6</v>
      </c>
      <c r="O747" t="s">
        <v>33</v>
      </c>
      <c r="P747">
        <v>86</v>
      </c>
      <c r="Q747" s="12">
        <v>41</v>
      </c>
      <c r="R747">
        <v>102.2</v>
      </c>
      <c r="S747">
        <v>127</v>
      </c>
    </row>
    <row r="748" spans="1:20" ht="15.6" customHeight="1" x14ac:dyDescent="0.2">
      <c r="A748" s="8">
        <v>44880</v>
      </c>
      <c r="B748" s="12" t="s">
        <v>6</v>
      </c>
      <c r="C748" s="13">
        <v>2022</v>
      </c>
      <c r="D748" s="13">
        <v>3</v>
      </c>
      <c r="E748" s="13" t="s">
        <v>45</v>
      </c>
      <c r="F748" s="13" t="s">
        <v>13</v>
      </c>
      <c r="G748">
        <v>262</v>
      </c>
      <c r="H748" s="24">
        <v>27</v>
      </c>
      <c r="I748">
        <v>11.125</v>
      </c>
      <c r="J748">
        <v>27</v>
      </c>
      <c r="K748">
        <v>30</v>
      </c>
      <c r="L748">
        <v>8</v>
      </c>
      <c r="M748">
        <v>5</v>
      </c>
      <c r="N748">
        <v>14.6</v>
      </c>
      <c r="O748" t="s">
        <v>33</v>
      </c>
      <c r="P748">
        <v>0</v>
      </c>
      <c r="Q748" s="12">
        <v>0</v>
      </c>
      <c r="R748">
        <v>0</v>
      </c>
      <c r="S748">
        <v>0</v>
      </c>
      <c r="T748" t="s">
        <v>76</v>
      </c>
    </row>
    <row r="749" spans="1:20" ht="15.6" customHeight="1" x14ac:dyDescent="0.2">
      <c r="A749" s="8">
        <v>44880</v>
      </c>
      <c r="B749" s="12" t="s">
        <v>6</v>
      </c>
      <c r="C749" s="13">
        <v>2022</v>
      </c>
      <c r="D749" s="13">
        <v>3</v>
      </c>
      <c r="E749" s="13" t="s">
        <v>45</v>
      </c>
      <c r="F749" s="13" t="s">
        <v>13</v>
      </c>
      <c r="G749">
        <v>262</v>
      </c>
      <c r="H749" s="24">
        <v>28</v>
      </c>
      <c r="I749">
        <v>11.125</v>
      </c>
      <c r="J749">
        <v>27</v>
      </c>
      <c r="K749">
        <v>30</v>
      </c>
      <c r="L749">
        <v>8</v>
      </c>
      <c r="M749">
        <v>5</v>
      </c>
      <c r="N749">
        <v>14.6</v>
      </c>
      <c r="O749" t="s">
        <v>33</v>
      </c>
      <c r="P749">
        <v>36</v>
      </c>
      <c r="Q749" s="12">
        <v>9</v>
      </c>
      <c r="R749">
        <v>95.4</v>
      </c>
      <c r="S749">
        <v>45</v>
      </c>
    </row>
    <row r="750" spans="1:20" ht="15.6" customHeight="1" x14ac:dyDescent="0.2">
      <c r="A750" s="8">
        <v>44880</v>
      </c>
      <c r="B750" s="12" t="s">
        <v>6</v>
      </c>
      <c r="C750" s="13">
        <v>2022</v>
      </c>
      <c r="D750" s="13">
        <v>3</v>
      </c>
      <c r="E750" s="13" t="s">
        <v>45</v>
      </c>
      <c r="F750" s="13" t="s">
        <v>13</v>
      </c>
      <c r="G750">
        <v>262</v>
      </c>
      <c r="H750" s="24">
        <v>29</v>
      </c>
      <c r="I750">
        <v>11.125</v>
      </c>
      <c r="J750">
        <v>27</v>
      </c>
      <c r="K750">
        <v>30</v>
      </c>
      <c r="L750">
        <v>8</v>
      </c>
      <c r="M750">
        <v>5</v>
      </c>
      <c r="N750">
        <v>14.6</v>
      </c>
      <c r="O750" t="s">
        <v>33</v>
      </c>
      <c r="P750">
        <v>68</v>
      </c>
      <c r="Q750" s="12">
        <v>8</v>
      </c>
      <c r="R750">
        <v>93</v>
      </c>
      <c r="S750">
        <v>76</v>
      </c>
    </row>
    <row r="751" spans="1:20" ht="15.6" customHeight="1" x14ac:dyDescent="0.2">
      <c r="A751" s="8">
        <v>44880</v>
      </c>
      <c r="B751" s="12" t="s">
        <v>6</v>
      </c>
      <c r="C751" s="13">
        <v>2022</v>
      </c>
      <c r="D751" s="13">
        <v>3</v>
      </c>
      <c r="E751" s="13" t="s">
        <v>45</v>
      </c>
      <c r="F751" s="13" t="s">
        <v>13</v>
      </c>
      <c r="G751">
        <v>262</v>
      </c>
      <c r="H751" s="24">
        <v>30</v>
      </c>
      <c r="I751">
        <v>11.125</v>
      </c>
      <c r="J751">
        <v>27</v>
      </c>
      <c r="K751">
        <v>30</v>
      </c>
      <c r="L751">
        <v>8</v>
      </c>
      <c r="M751">
        <v>5</v>
      </c>
      <c r="N751">
        <v>14.6</v>
      </c>
      <c r="O751" t="s">
        <v>33</v>
      </c>
      <c r="P751">
        <v>62</v>
      </c>
      <c r="Q751" s="12">
        <v>17</v>
      </c>
      <c r="R751">
        <v>87.2</v>
      </c>
      <c r="S751">
        <v>79</v>
      </c>
    </row>
    <row r="752" spans="1:20" ht="15.6" customHeight="1" x14ac:dyDescent="0.2">
      <c r="A752" s="8">
        <v>44880</v>
      </c>
      <c r="B752" s="12" t="s">
        <v>6</v>
      </c>
      <c r="C752" s="13">
        <v>2022</v>
      </c>
      <c r="D752" s="13">
        <v>3</v>
      </c>
      <c r="E752" s="13" t="s">
        <v>45</v>
      </c>
      <c r="F752" s="13" t="s">
        <v>16</v>
      </c>
      <c r="G752">
        <v>40</v>
      </c>
      <c r="H752" s="24">
        <v>31</v>
      </c>
      <c r="I752">
        <v>16.75</v>
      </c>
      <c r="J752">
        <v>38</v>
      </c>
      <c r="K752">
        <v>10</v>
      </c>
      <c r="L752">
        <v>1</v>
      </c>
      <c r="M752">
        <v>1</v>
      </c>
      <c r="N752">
        <v>8</v>
      </c>
      <c r="O752" t="s">
        <v>31</v>
      </c>
      <c r="P752">
        <v>23</v>
      </c>
      <c r="Q752" s="12">
        <v>25</v>
      </c>
      <c r="R752">
        <v>82</v>
      </c>
      <c r="S752">
        <v>48</v>
      </c>
    </row>
    <row r="753" spans="1:20" ht="15.6" customHeight="1" x14ac:dyDescent="0.2">
      <c r="A753" s="8">
        <v>44880</v>
      </c>
      <c r="B753" s="12" t="s">
        <v>6</v>
      </c>
      <c r="C753" s="13">
        <v>2022</v>
      </c>
      <c r="D753" s="13">
        <v>3</v>
      </c>
      <c r="E753" s="13" t="s">
        <v>45</v>
      </c>
      <c r="F753" s="13" t="s">
        <v>16</v>
      </c>
      <c r="G753">
        <v>40</v>
      </c>
      <c r="H753" s="24">
        <v>32</v>
      </c>
      <c r="I753">
        <v>16.75</v>
      </c>
      <c r="J753">
        <v>38</v>
      </c>
      <c r="K753">
        <v>10</v>
      </c>
      <c r="L753">
        <v>1</v>
      </c>
      <c r="M753">
        <v>1</v>
      </c>
      <c r="N753">
        <v>8</v>
      </c>
      <c r="O753" t="s">
        <v>31</v>
      </c>
      <c r="P753">
        <v>0</v>
      </c>
      <c r="Q753" s="12">
        <v>0</v>
      </c>
      <c r="R753">
        <v>0</v>
      </c>
      <c r="S753">
        <v>0</v>
      </c>
      <c r="T753" t="s">
        <v>76</v>
      </c>
    </row>
    <row r="754" spans="1:20" ht="15.6" customHeight="1" x14ac:dyDescent="0.2">
      <c r="A754" s="8">
        <v>44880</v>
      </c>
      <c r="B754" s="12" t="s">
        <v>6</v>
      </c>
      <c r="C754" s="13">
        <v>2022</v>
      </c>
      <c r="D754" s="13">
        <v>3</v>
      </c>
      <c r="E754" s="13" t="s">
        <v>45</v>
      </c>
      <c r="F754" s="13" t="s">
        <v>16</v>
      </c>
      <c r="G754">
        <v>40</v>
      </c>
      <c r="H754" s="24">
        <v>33</v>
      </c>
      <c r="I754">
        <v>16.75</v>
      </c>
      <c r="J754">
        <v>38</v>
      </c>
      <c r="K754">
        <v>10</v>
      </c>
      <c r="L754">
        <v>1</v>
      </c>
      <c r="M754">
        <v>1</v>
      </c>
      <c r="N754">
        <v>8</v>
      </c>
      <c r="O754" t="s">
        <v>31</v>
      </c>
      <c r="P754">
        <v>0</v>
      </c>
      <c r="Q754" s="12">
        <v>0</v>
      </c>
      <c r="R754">
        <v>0</v>
      </c>
      <c r="S754">
        <v>0</v>
      </c>
      <c r="T754" t="s">
        <v>76</v>
      </c>
    </row>
    <row r="755" spans="1:20" ht="15.6" customHeight="1" x14ac:dyDescent="0.2">
      <c r="A755" s="8">
        <v>44880</v>
      </c>
      <c r="B755" s="12" t="s">
        <v>6</v>
      </c>
      <c r="C755" s="13">
        <v>2022</v>
      </c>
      <c r="D755" s="13">
        <v>3</v>
      </c>
      <c r="E755" s="13" t="s">
        <v>45</v>
      </c>
      <c r="F755" s="13" t="s">
        <v>16</v>
      </c>
      <c r="G755">
        <v>40</v>
      </c>
      <c r="H755" s="24">
        <v>34</v>
      </c>
      <c r="I755">
        <v>16.75</v>
      </c>
      <c r="J755">
        <v>38</v>
      </c>
      <c r="K755">
        <v>10</v>
      </c>
      <c r="L755">
        <v>1</v>
      </c>
      <c r="M755">
        <v>1</v>
      </c>
      <c r="N755">
        <v>8</v>
      </c>
      <c r="O755" t="s">
        <v>31</v>
      </c>
      <c r="P755">
        <v>51</v>
      </c>
      <c r="Q755" s="12">
        <v>32</v>
      </c>
      <c r="R755">
        <v>89.6</v>
      </c>
      <c r="S755">
        <v>83</v>
      </c>
    </row>
    <row r="756" spans="1:20" ht="15.6" customHeight="1" x14ac:dyDescent="0.2">
      <c r="A756" s="8">
        <v>44880</v>
      </c>
      <c r="B756" s="12" t="s">
        <v>6</v>
      </c>
      <c r="C756" s="13">
        <v>2022</v>
      </c>
      <c r="D756" s="13">
        <v>3</v>
      </c>
      <c r="E756" s="13" t="s">
        <v>45</v>
      </c>
      <c r="F756" s="13" t="s">
        <v>16</v>
      </c>
      <c r="G756">
        <v>40</v>
      </c>
      <c r="H756" s="24">
        <v>35</v>
      </c>
      <c r="I756">
        <v>16.75</v>
      </c>
      <c r="J756">
        <v>38</v>
      </c>
      <c r="K756">
        <v>10</v>
      </c>
      <c r="L756">
        <v>1</v>
      </c>
      <c r="M756">
        <v>1</v>
      </c>
      <c r="N756">
        <v>8</v>
      </c>
      <c r="O756" t="s">
        <v>31</v>
      </c>
      <c r="P756">
        <v>33</v>
      </c>
      <c r="Q756" s="12">
        <v>45</v>
      </c>
      <c r="R756">
        <v>106.2</v>
      </c>
      <c r="S756">
        <v>78</v>
      </c>
    </row>
    <row r="757" spans="1:20" ht="15.6" customHeight="1" x14ac:dyDescent="0.2">
      <c r="A757" s="8">
        <v>44880</v>
      </c>
      <c r="B757" s="12" t="s">
        <v>6</v>
      </c>
      <c r="C757" s="13">
        <v>2022</v>
      </c>
      <c r="D757" s="13">
        <v>3</v>
      </c>
      <c r="E757" s="13" t="s">
        <v>45</v>
      </c>
      <c r="F757" s="13" t="s">
        <v>16</v>
      </c>
      <c r="G757">
        <v>40</v>
      </c>
      <c r="H757" s="24">
        <v>36</v>
      </c>
      <c r="I757">
        <v>16.75</v>
      </c>
      <c r="J757">
        <v>38</v>
      </c>
      <c r="K757">
        <v>10</v>
      </c>
      <c r="L757">
        <v>1</v>
      </c>
      <c r="M757">
        <v>1</v>
      </c>
      <c r="N757">
        <v>8</v>
      </c>
      <c r="O757" t="s">
        <v>31</v>
      </c>
      <c r="P757">
        <v>12</v>
      </c>
      <c r="Q757" s="12">
        <v>5</v>
      </c>
      <c r="R757">
        <v>73.8</v>
      </c>
      <c r="S757">
        <v>17</v>
      </c>
    </row>
    <row r="758" spans="1:20" ht="15.6" customHeight="1" x14ac:dyDescent="0.2">
      <c r="A758" s="8">
        <v>44880</v>
      </c>
      <c r="B758" s="12" t="s">
        <v>6</v>
      </c>
      <c r="C758" s="13">
        <v>2022</v>
      </c>
      <c r="D758" s="13">
        <v>3</v>
      </c>
      <c r="E758" s="13" t="s">
        <v>45</v>
      </c>
      <c r="F758" s="13" t="s">
        <v>16</v>
      </c>
      <c r="G758">
        <v>40</v>
      </c>
      <c r="H758" s="24">
        <v>37</v>
      </c>
      <c r="I758">
        <v>16.75</v>
      </c>
      <c r="J758">
        <v>38</v>
      </c>
      <c r="K758">
        <v>10</v>
      </c>
      <c r="L758">
        <v>1</v>
      </c>
      <c r="M758">
        <v>1</v>
      </c>
      <c r="N758">
        <v>8</v>
      </c>
      <c r="O758" t="s">
        <v>31</v>
      </c>
      <c r="P758">
        <v>28</v>
      </c>
      <c r="Q758" s="12">
        <v>9</v>
      </c>
      <c r="R758">
        <v>88.4</v>
      </c>
      <c r="S758">
        <v>37</v>
      </c>
    </row>
    <row r="759" spans="1:20" ht="15.6" customHeight="1" x14ac:dyDescent="0.2">
      <c r="A759" s="8">
        <v>44880</v>
      </c>
      <c r="B759" s="12" t="s">
        <v>6</v>
      </c>
      <c r="C759" s="13">
        <v>2022</v>
      </c>
      <c r="D759" s="13">
        <v>3</v>
      </c>
      <c r="E759" s="13" t="s">
        <v>45</v>
      </c>
      <c r="F759" s="13" t="s">
        <v>16</v>
      </c>
      <c r="G759">
        <v>40</v>
      </c>
      <c r="H759" s="24">
        <v>38</v>
      </c>
      <c r="I759">
        <v>16.75</v>
      </c>
      <c r="J759">
        <v>38</v>
      </c>
      <c r="K759">
        <v>10</v>
      </c>
      <c r="L759">
        <v>1</v>
      </c>
      <c r="M759">
        <v>1</v>
      </c>
      <c r="N759">
        <v>8</v>
      </c>
      <c r="O759" t="s">
        <v>31</v>
      </c>
      <c r="P759">
        <v>19</v>
      </c>
      <c r="Q759" s="12">
        <v>11</v>
      </c>
      <c r="R759">
        <v>78.2</v>
      </c>
      <c r="S759">
        <v>30</v>
      </c>
    </row>
    <row r="760" spans="1:20" ht="15.6" customHeight="1" x14ac:dyDescent="0.2">
      <c r="A760" s="8">
        <v>44880</v>
      </c>
      <c r="B760" s="12" t="s">
        <v>6</v>
      </c>
      <c r="C760" s="13">
        <v>2022</v>
      </c>
      <c r="D760" s="13">
        <v>3</v>
      </c>
      <c r="E760" s="13" t="s">
        <v>45</v>
      </c>
      <c r="F760" s="13" t="s">
        <v>16</v>
      </c>
      <c r="G760">
        <v>40</v>
      </c>
      <c r="H760" s="24">
        <v>39</v>
      </c>
      <c r="I760">
        <v>16.75</v>
      </c>
      <c r="J760">
        <v>38</v>
      </c>
      <c r="K760">
        <v>10</v>
      </c>
      <c r="L760">
        <v>1</v>
      </c>
      <c r="M760">
        <v>1</v>
      </c>
      <c r="N760">
        <v>8</v>
      </c>
      <c r="O760" t="s">
        <v>31</v>
      </c>
      <c r="P760">
        <v>4</v>
      </c>
      <c r="Q760" s="12">
        <v>0</v>
      </c>
      <c r="R760">
        <v>40.6</v>
      </c>
      <c r="S760">
        <v>4</v>
      </c>
    </row>
    <row r="761" spans="1:20" ht="15.6" customHeight="1" x14ac:dyDescent="0.2">
      <c r="A761" s="8">
        <v>44880</v>
      </c>
      <c r="B761" s="12" t="s">
        <v>6</v>
      </c>
      <c r="C761" s="13">
        <v>2022</v>
      </c>
      <c r="D761" s="13">
        <v>3</v>
      </c>
      <c r="E761" s="13" t="s">
        <v>45</v>
      </c>
      <c r="F761" s="13" t="s">
        <v>16</v>
      </c>
      <c r="G761">
        <v>41</v>
      </c>
      <c r="H761" s="24">
        <v>73</v>
      </c>
      <c r="I761">
        <v>9.8125</v>
      </c>
      <c r="J761">
        <v>18</v>
      </c>
      <c r="K761">
        <v>25</v>
      </c>
      <c r="L761">
        <v>1</v>
      </c>
      <c r="M761">
        <v>8</v>
      </c>
      <c r="N761">
        <v>16.2</v>
      </c>
      <c r="O761" t="s">
        <v>31</v>
      </c>
      <c r="P761">
        <v>0</v>
      </c>
      <c r="Q761" s="12">
        <v>0</v>
      </c>
      <c r="R761">
        <v>0</v>
      </c>
      <c r="S761">
        <v>0</v>
      </c>
      <c r="T761" t="s">
        <v>76</v>
      </c>
    </row>
    <row r="762" spans="1:20" ht="15.6" customHeight="1" x14ac:dyDescent="0.2">
      <c r="A762" s="8">
        <v>44880</v>
      </c>
      <c r="B762" s="12" t="s">
        <v>6</v>
      </c>
      <c r="C762" s="13">
        <v>2022</v>
      </c>
      <c r="D762" s="13">
        <v>3</v>
      </c>
      <c r="E762" s="13" t="s">
        <v>45</v>
      </c>
      <c r="F762" s="13" t="s">
        <v>16</v>
      </c>
      <c r="G762">
        <v>41</v>
      </c>
      <c r="H762" s="24">
        <v>74</v>
      </c>
      <c r="I762">
        <v>9.8125</v>
      </c>
      <c r="J762">
        <v>18</v>
      </c>
      <c r="K762">
        <v>25</v>
      </c>
      <c r="L762">
        <v>1</v>
      </c>
      <c r="M762">
        <v>8</v>
      </c>
      <c r="N762">
        <v>16.2</v>
      </c>
      <c r="O762" t="s">
        <v>31</v>
      </c>
      <c r="P762">
        <v>0</v>
      </c>
      <c r="Q762" s="12">
        <v>0</v>
      </c>
      <c r="R762">
        <v>0</v>
      </c>
      <c r="S762">
        <v>0</v>
      </c>
      <c r="T762" t="s">
        <v>76</v>
      </c>
    </row>
    <row r="763" spans="1:20" ht="15.6" customHeight="1" x14ac:dyDescent="0.2">
      <c r="A763" s="8">
        <v>44880</v>
      </c>
      <c r="B763" s="12" t="s">
        <v>6</v>
      </c>
      <c r="C763" s="13">
        <v>2022</v>
      </c>
      <c r="D763" s="13">
        <v>3</v>
      </c>
      <c r="E763" s="13" t="s">
        <v>45</v>
      </c>
      <c r="F763" s="13" t="s">
        <v>16</v>
      </c>
      <c r="G763">
        <v>41</v>
      </c>
      <c r="H763" s="24">
        <v>75</v>
      </c>
      <c r="I763">
        <v>9.8125</v>
      </c>
      <c r="J763">
        <v>18</v>
      </c>
      <c r="K763">
        <v>25</v>
      </c>
      <c r="L763">
        <v>1</v>
      </c>
      <c r="M763">
        <v>8</v>
      </c>
      <c r="N763">
        <v>16.2</v>
      </c>
      <c r="O763" t="s">
        <v>31</v>
      </c>
      <c r="P763">
        <v>0</v>
      </c>
      <c r="Q763" s="12">
        <v>0</v>
      </c>
      <c r="R763">
        <v>0</v>
      </c>
      <c r="S763">
        <v>0</v>
      </c>
      <c r="T763" t="s">
        <v>76</v>
      </c>
    </row>
    <row r="764" spans="1:20" ht="15.6" customHeight="1" x14ac:dyDescent="0.2">
      <c r="A764" s="8">
        <v>44880</v>
      </c>
      <c r="B764" s="12" t="s">
        <v>6</v>
      </c>
      <c r="C764" s="13">
        <v>2022</v>
      </c>
      <c r="D764" s="13">
        <v>3</v>
      </c>
      <c r="E764" s="13" t="s">
        <v>45</v>
      </c>
      <c r="F764" s="13" t="s">
        <v>16</v>
      </c>
      <c r="G764">
        <v>41</v>
      </c>
      <c r="H764" s="24">
        <v>76</v>
      </c>
      <c r="I764">
        <v>9.8125</v>
      </c>
      <c r="J764">
        <v>18</v>
      </c>
      <c r="K764">
        <v>25</v>
      </c>
      <c r="L764">
        <v>1</v>
      </c>
      <c r="M764">
        <v>8</v>
      </c>
      <c r="N764">
        <v>16.2</v>
      </c>
      <c r="O764" t="s">
        <v>31</v>
      </c>
      <c r="P764">
        <v>29</v>
      </c>
      <c r="Q764" s="12">
        <v>27</v>
      </c>
      <c r="R764">
        <v>84.8</v>
      </c>
      <c r="S764">
        <v>56</v>
      </c>
    </row>
    <row r="765" spans="1:20" ht="15.6" customHeight="1" x14ac:dyDescent="0.2">
      <c r="A765" s="8">
        <v>44880</v>
      </c>
      <c r="B765" s="12" t="s">
        <v>6</v>
      </c>
      <c r="C765" s="13">
        <v>2022</v>
      </c>
      <c r="D765" s="13">
        <v>3</v>
      </c>
      <c r="E765" s="13" t="s">
        <v>45</v>
      </c>
      <c r="F765" s="13" t="s">
        <v>16</v>
      </c>
      <c r="G765">
        <v>41</v>
      </c>
      <c r="H765" s="24">
        <v>78</v>
      </c>
      <c r="I765">
        <v>9.8125</v>
      </c>
      <c r="J765">
        <v>18</v>
      </c>
      <c r="K765">
        <v>25</v>
      </c>
      <c r="L765">
        <v>1</v>
      </c>
      <c r="M765">
        <v>8</v>
      </c>
      <c r="N765">
        <v>16.2</v>
      </c>
      <c r="O765" t="s">
        <v>31</v>
      </c>
      <c r="P765">
        <v>0</v>
      </c>
      <c r="Q765" s="12">
        <v>0</v>
      </c>
      <c r="R765">
        <v>0</v>
      </c>
      <c r="S765">
        <v>0</v>
      </c>
      <c r="T765" t="s">
        <v>76</v>
      </c>
    </row>
    <row r="766" spans="1:20" ht="15.6" customHeight="1" x14ac:dyDescent="0.2">
      <c r="A766" s="8">
        <v>44880</v>
      </c>
      <c r="B766" s="12" t="s">
        <v>6</v>
      </c>
      <c r="C766" s="13">
        <v>2022</v>
      </c>
      <c r="D766" s="13">
        <v>3</v>
      </c>
      <c r="E766" s="13" t="s">
        <v>45</v>
      </c>
      <c r="F766" s="13" t="s">
        <v>16</v>
      </c>
      <c r="G766">
        <v>41</v>
      </c>
      <c r="H766" s="24">
        <v>79</v>
      </c>
      <c r="I766">
        <v>9.8125</v>
      </c>
      <c r="J766">
        <v>18</v>
      </c>
      <c r="K766">
        <v>25</v>
      </c>
      <c r="L766">
        <v>1</v>
      </c>
      <c r="M766">
        <v>8</v>
      </c>
      <c r="N766">
        <v>16.2</v>
      </c>
      <c r="O766" t="s">
        <v>31</v>
      </c>
      <c r="P766">
        <v>0</v>
      </c>
      <c r="Q766" s="12">
        <v>0</v>
      </c>
      <c r="R766">
        <v>0</v>
      </c>
      <c r="S766">
        <v>0</v>
      </c>
      <c r="T766" t="s">
        <v>76</v>
      </c>
    </row>
    <row r="767" spans="1:20" ht="15.6" customHeight="1" x14ac:dyDescent="0.2">
      <c r="A767" s="8">
        <v>44880</v>
      </c>
      <c r="B767" s="12" t="s">
        <v>6</v>
      </c>
      <c r="C767" s="13">
        <v>2022</v>
      </c>
      <c r="D767" s="13">
        <v>3</v>
      </c>
      <c r="E767" s="13" t="s">
        <v>45</v>
      </c>
      <c r="F767" s="13" t="s">
        <v>16</v>
      </c>
      <c r="G767">
        <v>41</v>
      </c>
      <c r="H767" s="24">
        <v>80</v>
      </c>
      <c r="I767">
        <v>9.8125</v>
      </c>
      <c r="J767">
        <v>18</v>
      </c>
      <c r="K767">
        <v>25</v>
      </c>
      <c r="L767">
        <v>1</v>
      </c>
      <c r="M767">
        <v>8</v>
      </c>
      <c r="N767">
        <v>16.2</v>
      </c>
      <c r="O767" t="s">
        <v>31</v>
      </c>
      <c r="P767">
        <v>13</v>
      </c>
      <c r="Q767" s="12">
        <v>2</v>
      </c>
      <c r="R767">
        <v>77.8</v>
      </c>
      <c r="S767">
        <v>15</v>
      </c>
    </row>
    <row r="768" spans="1:20" ht="15.6" customHeight="1" x14ac:dyDescent="0.2">
      <c r="A768" s="8">
        <v>44880</v>
      </c>
      <c r="B768" s="12" t="s">
        <v>6</v>
      </c>
      <c r="C768" s="13">
        <v>2022</v>
      </c>
      <c r="D768" s="13">
        <v>3</v>
      </c>
      <c r="E768" s="13" t="s">
        <v>45</v>
      </c>
      <c r="F768" s="13" t="s">
        <v>16</v>
      </c>
      <c r="G768">
        <v>41</v>
      </c>
      <c r="H768" s="24">
        <v>81</v>
      </c>
      <c r="I768">
        <v>9.8125</v>
      </c>
      <c r="J768">
        <v>18</v>
      </c>
      <c r="K768">
        <v>25</v>
      </c>
      <c r="L768">
        <v>1</v>
      </c>
      <c r="M768">
        <v>8</v>
      </c>
      <c r="N768">
        <v>16.2</v>
      </c>
      <c r="O768" t="s">
        <v>31</v>
      </c>
      <c r="P768">
        <v>54</v>
      </c>
      <c r="Q768" s="12">
        <v>18</v>
      </c>
      <c r="R768">
        <v>96.8</v>
      </c>
      <c r="S768">
        <v>72</v>
      </c>
    </row>
    <row r="769" spans="1:20" ht="15.6" customHeight="1" x14ac:dyDescent="0.2">
      <c r="A769" s="8">
        <v>44880</v>
      </c>
      <c r="B769" s="12" t="s">
        <v>6</v>
      </c>
      <c r="C769" s="13">
        <v>2022</v>
      </c>
      <c r="D769" s="13">
        <v>3</v>
      </c>
      <c r="E769" s="13" t="s">
        <v>45</v>
      </c>
      <c r="F769" s="13" t="s">
        <v>16</v>
      </c>
      <c r="G769">
        <v>41</v>
      </c>
      <c r="H769" s="24">
        <v>82</v>
      </c>
      <c r="I769">
        <v>9.8125</v>
      </c>
      <c r="J769">
        <v>18</v>
      </c>
      <c r="K769">
        <v>25</v>
      </c>
      <c r="L769">
        <v>1</v>
      </c>
      <c r="M769">
        <v>8</v>
      </c>
      <c r="N769">
        <v>16.2</v>
      </c>
      <c r="O769" t="s">
        <v>31</v>
      </c>
      <c r="P769">
        <v>30</v>
      </c>
      <c r="Q769" s="12">
        <v>38</v>
      </c>
      <c r="R769">
        <v>88.2</v>
      </c>
      <c r="S769">
        <v>68</v>
      </c>
    </row>
    <row r="770" spans="1:20" ht="15.6" customHeight="1" x14ac:dyDescent="0.2">
      <c r="A770" s="8">
        <v>44880</v>
      </c>
      <c r="B770" s="12" t="s">
        <v>6</v>
      </c>
      <c r="C770" s="13">
        <v>2022</v>
      </c>
      <c r="D770" s="13">
        <v>3</v>
      </c>
      <c r="E770" s="13" t="s">
        <v>45</v>
      </c>
      <c r="F770" s="13" t="s">
        <v>16</v>
      </c>
      <c r="G770">
        <v>40</v>
      </c>
      <c r="H770" s="24">
        <v>83</v>
      </c>
      <c r="I770">
        <v>16.75</v>
      </c>
      <c r="J770">
        <v>38</v>
      </c>
      <c r="K770">
        <v>10</v>
      </c>
      <c r="L770">
        <v>1</v>
      </c>
      <c r="M770">
        <v>1</v>
      </c>
      <c r="N770">
        <v>8</v>
      </c>
      <c r="O770" t="s">
        <v>31</v>
      </c>
      <c r="P770">
        <v>17</v>
      </c>
      <c r="Q770" s="12">
        <v>12</v>
      </c>
      <c r="R770">
        <v>69</v>
      </c>
      <c r="S770">
        <v>29</v>
      </c>
    </row>
    <row r="771" spans="1:20" ht="15.6" customHeight="1" x14ac:dyDescent="0.2">
      <c r="A771" s="8">
        <v>44880</v>
      </c>
      <c r="B771" s="12" t="s">
        <v>6</v>
      </c>
      <c r="C771" s="13">
        <v>2022</v>
      </c>
      <c r="D771" s="13">
        <v>3</v>
      </c>
      <c r="E771" s="13" t="s">
        <v>45</v>
      </c>
      <c r="F771" s="13" t="s">
        <v>16</v>
      </c>
      <c r="G771">
        <v>42</v>
      </c>
      <c r="H771" s="24">
        <v>84</v>
      </c>
      <c r="I771">
        <v>14.4375</v>
      </c>
      <c r="J771">
        <v>38</v>
      </c>
      <c r="K771">
        <v>35</v>
      </c>
      <c r="L771">
        <v>3</v>
      </c>
      <c r="M771">
        <v>8</v>
      </c>
      <c r="N771">
        <v>18.8</v>
      </c>
      <c r="O771" t="s">
        <v>31</v>
      </c>
      <c r="P771">
        <v>27</v>
      </c>
      <c r="Q771" s="12">
        <v>22</v>
      </c>
      <c r="R771">
        <v>104.4</v>
      </c>
      <c r="S771">
        <v>49</v>
      </c>
    </row>
    <row r="772" spans="1:20" ht="15.6" customHeight="1" x14ac:dyDescent="0.2">
      <c r="A772" s="8">
        <v>44880</v>
      </c>
      <c r="B772" s="12" t="s">
        <v>6</v>
      </c>
      <c r="C772" s="13">
        <v>2022</v>
      </c>
      <c r="D772" s="13">
        <v>3</v>
      </c>
      <c r="E772" s="13" t="s">
        <v>45</v>
      </c>
      <c r="F772" s="13" t="s">
        <v>16</v>
      </c>
      <c r="G772">
        <v>42</v>
      </c>
      <c r="H772" s="24">
        <v>85</v>
      </c>
      <c r="I772">
        <v>14.4375</v>
      </c>
      <c r="J772">
        <v>38</v>
      </c>
      <c r="K772">
        <v>35</v>
      </c>
      <c r="L772">
        <v>3</v>
      </c>
      <c r="M772">
        <v>8</v>
      </c>
      <c r="N772">
        <v>18.8</v>
      </c>
      <c r="O772" t="s">
        <v>31</v>
      </c>
      <c r="P772">
        <v>0</v>
      </c>
      <c r="Q772" s="12">
        <v>0</v>
      </c>
      <c r="R772">
        <v>0</v>
      </c>
      <c r="S772">
        <v>0</v>
      </c>
      <c r="T772" t="s">
        <v>76</v>
      </c>
    </row>
    <row r="773" spans="1:20" ht="15.6" customHeight="1" x14ac:dyDescent="0.2">
      <c r="A773" s="8">
        <v>44880</v>
      </c>
      <c r="B773" s="12" t="s">
        <v>6</v>
      </c>
      <c r="C773" s="13">
        <v>2022</v>
      </c>
      <c r="D773" s="13">
        <v>3</v>
      </c>
      <c r="E773" s="13" t="s">
        <v>45</v>
      </c>
      <c r="F773" s="13" t="s">
        <v>16</v>
      </c>
      <c r="G773">
        <v>42</v>
      </c>
      <c r="H773" s="24">
        <v>86</v>
      </c>
      <c r="I773">
        <v>14.4375</v>
      </c>
      <c r="J773">
        <v>38</v>
      </c>
      <c r="K773">
        <v>35</v>
      </c>
      <c r="L773">
        <v>3</v>
      </c>
      <c r="M773">
        <v>8</v>
      </c>
      <c r="N773">
        <v>18.8</v>
      </c>
      <c r="O773" t="s">
        <v>31</v>
      </c>
      <c r="P773">
        <v>26</v>
      </c>
      <c r="Q773" s="12">
        <v>17</v>
      </c>
      <c r="R773">
        <v>76</v>
      </c>
      <c r="S773">
        <v>43</v>
      </c>
    </row>
    <row r="774" spans="1:20" ht="15.6" customHeight="1" x14ac:dyDescent="0.2">
      <c r="A774" s="8">
        <v>44880</v>
      </c>
      <c r="B774" s="12" t="s">
        <v>6</v>
      </c>
      <c r="C774" s="13">
        <v>2022</v>
      </c>
      <c r="D774" s="13">
        <v>3</v>
      </c>
      <c r="E774" s="13" t="s">
        <v>45</v>
      </c>
      <c r="F774" s="13" t="s">
        <v>16</v>
      </c>
      <c r="G774">
        <v>42</v>
      </c>
      <c r="H774" s="24">
        <v>87</v>
      </c>
      <c r="I774">
        <v>14.4375</v>
      </c>
      <c r="J774">
        <v>38</v>
      </c>
      <c r="K774">
        <v>35</v>
      </c>
      <c r="L774">
        <v>3</v>
      </c>
      <c r="M774">
        <v>8</v>
      </c>
      <c r="N774">
        <v>18.8</v>
      </c>
      <c r="O774" t="s">
        <v>31</v>
      </c>
      <c r="P774">
        <v>0</v>
      </c>
      <c r="Q774" s="12">
        <v>0</v>
      </c>
      <c r="R774">
        <v>0</v>
      </c>
      <c r="S774">
        <v>0</v>
      </c>
      <c r="T774" t="s">
        <v>76</v>
      </c>
    </row>
    <row r="775" spans="1:20" ht="15.6" customHeight="1" x14ac:dyDescent="0.2">
      <c r="A775" s="8">
        <v>44880</v>
      </c>
      <c r="B775" s="12" t="s">
        <v>6</v>
      </c>
      <c r="C775" s="13">
        <v>2022</v>
      </c>
      <c r="D775" s="13">
        <v>3</v>
      </c>
      <c r="E775" s="13" t="s">
        <v>45</v>
      </c>
      <c r="F775" s="13" t="s">
        <v>16</v>
      </c>
      <c r="G775">
        <v>42</v>
      </c>
      <c r="H775" s="24">
        <v>88</v>
      </c>
      <c r="I775">
        <v>14.4375</v>
      </c>
      <c r="J775">
        <v>38</v>
      </c>
      <c r="K775">
        <v>35</v>
      </c>
      <c r="L775">
        <v>3</v>
      </c>
      <c r="M775">
        <v>8</v>
      </c>
      <c r="N775">
        <v>18.8</v>
      </c>
      <c r="O775" t="s">
        <v>31</v>
      </c>
      <c r="P775">
        <v>0</v>
      </c>
      <c r="Q775" s="12">
        <v>0</v>
      </c>
      <c r="R775">
        <v>0</v>
      </c>
      <c r="S775">
        <v>0</v>
      </c>
      <c r="T775" t="s">
        <v>76</v>
      </c>
    </row>
    <row r="776" spans="1:20" ht="15.6" customHeight="1" x14ac:dyDescent="0.2">
      <c r="A776" s="8">
        <v>44880</v>
      </c>
      <c r="B776" s="12" t="s">
        <v>6</v>
      </c>
      <c r="C776" s="13">
        <v>2022</v>
      </c>
      <c r="D776" s="13">
        <v>3</v>
      </c>
      <c r="E776" s="13" t="s">
        <v>45</v>
      </c>
      <c r="F776" s="13" t="s">
        <v>16</v>
      </c>
      <c r="G776">
        <v>42</v>
      </c>
      <c r="H776" s="24">
        <v>89</v>
      </c>
      <c r="I776">
        <v>14.4375</v>
      </c>
      <c r="J776">
        <v>38</v>
      </c>
      <c r="K776">
        <v>35</v>
      </c>
      <c r="L776">
        <v>3</v>
      </c>
      <c r="M776">
        <v>8</v>
      </c>
      <c r="N776">
        <v>18.8</v>
      </c>
      <c r="O776" t="s">
        <v>31</v>
      </c>
      <c r="P776">
        <v>31</v>
      </c>
      <c r="Q776" s="12">
        <v>15</v>
      </c>
      <c r="R776">
        <v>108.2</v>
      </c>
      <c r="S776">
        <v>46</v>
      </c>
    </row>
    <row r="777" spans="1:20" ht="15.6" customHeight="1" x14ac:dyDescent="0.2">
      <c r="A777" s="8">
        <v>44880</v>
      </c>
      <c r="B777" s="12" t="s">
        <v>6</v>
      </c>
      <c r="C777" s="13">
        <v>2022</v>
      </c>
      <c r="D777" s="13">
        <v>3</v>
      </c>
      <c r="E777" s="13" t="s">
        <v>45</v>
      </c>
      <c r="F777" s="13" t="s">
        <v>16</v>
      </c>
      <c r="G777">
        <v>42</v>
      </c>
      <c r="H777" s="24">
        <v>90</v>
      </c>
      <c r="I777">
        <v>14.4375</v>
      </c>
      <c r="J777">
        <v>38</v>
      </c>
      <c r="K777">
        <v>35</v>
      </c>
      <c r="L777">
        <v>3</v>
      </c>
      <c r="M777">
        <v>8</v>
      </c>
      <c r="N777">
        <v>18.8</v>
      </c>
      <c r="O777" t="s">
        <v>31</v>
      </c>
      <c r="P777">
        <v>27</v>
      </c>
      <c r="Q777" s="12">
        <v>3</v>
      </c>
      <c r="R777">
        <v>76.8</v>
      </c>
      <c r="S777">
        <v>30</v>
      </c>
    </row>
    <row r="778" spans="1:20" ht="15.6" customHeight="1" x14ac:dyDescent="0.2">
      <c r="A778" s="8">
        <v>44880</v>
      </c>
      <c r="B778" s="12" t="s">
        <v>6</v>
      </c>
      <c r="C778" s="13">
        <v>2022</v>
      </c>
      <c r="D778" s="13">
        <v>3</v>
      </c>
      <c r="E778" s="13" t="s">
        <v>45</v>
      </c>
      <c r="F778" s="13" t="s">
        <v>16</v>
      </c>
      <c r="G778">
        <v>42</v>
      </c>
      <c r="H778" s="24">
        <v>91</v>
      </c>
      <c r="I778">
        <v>14.4375</v>
      </c>
      <c r="J778">
        <v>38</v>
      </c>
      <c r="K778">
        <v>35</v>
      </c>
      <c r="L778">
        <v>3</v>
      </c>
      <c r="M778">
        <v>8</v>
      </c>
      <c r="N778">
        <v>18.8</v>
      </c>
      <c r="O778" t="s">
        <v>31</v>
      </c>
      <c r="P778">
        <v>17</v>
      </c>
      <c r="Q778" s="12">
        <v>5</v>
      </c>
      <c r="R778">
        <v>81.8</v>
      </c>
      <c r="S778">
        <v>22</v>
      </c>
    </row>
    <row r="779" spans="1:20" ht="15.6" customHeight="1" x14ac:dyDescent="0.2">
      <c r="A779" s="8">
        <v>44880</v>
      </c>
      <c r="B779" s="12" t="s">
        <v>6</v>
      </c>
      <c r="C779" s="13">
        <v>2022</v>
      </c>
      <c r="D779" s="13">
        <v>3</v>
      </c>
      <c r="E779" s="13" t="s">
        <v>45</v>
      </c>
      <c r="F779" s="13" t="s">
        <v>16</v>
      </c>
      <c r="G779">
        <v>42</v>
      </c>
      <c r="H779" s="24">
        <v>92</v>
      </c>
      <c r="I779">
        <v>14.4375</v>
      </c>
      <c r="J779">
        <v>38</v>
      </c>
      <c r="K779">
        <v>35</v>
      </c>
      <c r="L779">
        <v>3</v>
      </c>
      <c r="M779">
        <v>8</v>
      </c>
      <c r="N779">
        <v>18.8</v>
      </c>
      <c r="O779" t="s">
        <v>31</v>
      </c>
      <c r="P779">
        <v>54</v>
      </c>
      <c r="Q779" s="12">
        <v>29</v>
      </c>
      <c r="R779">
        <v>96.4</v>
      </c>
      <c r="S779">
        <v>83</v>
      </c>
    </row>
    <row r="780" spans="1:20" ht="15.6" customHeight="1" x14ac:dyDescent="0.2">
      <c r="A780" s="8">
        <v>44880</v>
      </c>
      <c r="B780" s="12" t="s">
        <v>6</v>
      </c>
      <c r="C780" s="13">
        <v>2022</v>
      </c>
      <c r="D780" s="13">
        <v>3</v>
      </c>
      <c r="E780" s="13" t="s">
        <v>45</v>
      </c>
      <c r="F780" s="13" t="s">
        <v>16</v>
      </c>
      <c r="G780">
        <v>42</v>
      </c>
      <c r="H780" s="24">
        <v>93</v>
      </c>
      <c r="I780">
        <v>14.4375</v>
      </c>
      <c r="J780">
        <v>38</v>
      </c>
      <c r="K780">
        <v>35</v>
      </c>
      <c r="L780">
        <v>3</v>
      </c>
      <c r="M780">
        <v>8</v>
      </c>
      <c r="N780">
        <v>18.8</v>
      </c>
      <c r="O780" t="s">
        <v>31</v>
      </c>
      <c r="P780">
        <v>0</v>
      </c>
      <c r="Q780" s="12">
        <v>0</v>
      </c>
      <c r="R780">
        <v>0</v>
      </c>
      <c r="S780">
        <v>0</v>
      </c>
      <c r="T780" t="s">
        <v>76</v>
      </c>
    </row>
    <row r="781" spans="1:20" ht="15.6" customHeight="1" x14ac:dyDescent="0.2">
      <c r="A781" s="8">
        <v>44879</v>
      </c>
      <c r="B781" s="12" t="s">
        <v>6</v>
      </c>
      <c r="C781" s="13">
        <v>2022</v>
      </c>
      <c r="D781" s="13">
        <v>3</v>
      </c>
      <c r="E781" s="13" t="s">
        <v>45</v>
      </c>
      <c r="F781" s="13" t="s">
        <v>28</v>
      </c>
      <c r="G781">
        <v>96</v>
      </c>
      <c r="H781" s="24">
        <v>97</v>
      </c>
      <c r="I781">
        <v>8.3125</v>
      </c>
      <c r="J781">
        <v>50</v>
      </c>
      <c r="K781">
        <v>10</v>
      </c>
      <c r="L781">
        <v>0</v>
      </c>
      <c r="M781">
        <v>0</v>
      </c>
      <c r="N781">
        <v>12.8</v>
      </c>
      <c r="O781" t="s">
        <v>31</v>
      </c>
      <c r="P781">
        <v>8</v>
      </c>
      <c r="Q781">
        <v>5</v>
      </c>
      <c r="R781">
        <v>90.2</v>
      </c>
      <c r="S781">
        <v>13</v>
      </c>
    </row>
    <row r="782" spans="1:20" ht="15.6" customHeight="1" x14ac:dyDescent="0.2">
      <c r="A782" s="8">
        <v>44879</v>
      </c>
      <c r="B782" s="12" t="s">
        <v>6</v>
      </c>
      <c r="C782" s="13">
        <v>2022</v>
      </c>
      <c r="D782" s="13">
        <v>3</v>
      </c>
      <c r="E782" s="13" t="s">
        <v>45</v>
      </c>
      <c r="F782" s="13" t="s">
        <v>28</v>
      </c>
      <c r="G782">
        <v>96</v>
      </c>
      <c r="H782" s="24">
        <v>98</v>
      </c>
      <c r="I782">
        <v>8.3125</v>
      </c>
      <c r="J782">
        <v>50</v>
      </c>
      <c r="K782">
        <v>10</v>
      </c>
      <c r="L782">
        <v>0</v>
      </c>
      <c r="M782">
        <v>0</v>
      </c>
      <c r="N782">
        <v>12.8</v>
      </c>
      <c r="O782" t="s">
        <v>31</v>
      </c>
      <c r="P782">
        <v>0</v>
      </c>
      <c r="Q782" s="12">
        <v>0</v>
      </c>
      <c r="R782">
        <v>0</v>
      </c>
      <c r="S782">
        <v>0</v>
      </c>
      <c r="T782" t="s">
        <v>76</v>
      </c>
    </row>
    <row r="783" spans="1:20" ht="15.6" customHeight="1" x14ac:dyDescent="0.2">
      <c r="A783" s="8">
        <v>44879</v>
      </c>
      <c r="B783" s="12" t="s">
        <v>6</v>
      </c>
      <c r="C783" s="13">
        <v>2022</v>
      </c>
      <c r="D783" s="13">
        <v>3</v>
      </c>
      <c r="E783" s="13" t="s">
        <v>45</v>
      </c>
      <c r="F783" s="13" t="s">
        <v>28</v>
      </c>
      <c r="G783">
        <v>96</v>
      </c>
      <c r="H783" s="24">
        <v>99</v>
      </c>
      <c r="I783">
        <v>8.3125</v>
      </c>
      <c r="J783">
        <v>50</v>
      </c>
      <c r="K783">
        <v>10</v>
      </c>
      <c r="L783">
        <v>0</v>
      </c>
      <c r="M783">
        <v>0</v>
      </c>
      <c r="N783">
        <v>12.8</v>
      </c>
      <c r="O783" t="s">
        <v>31</v>
      </c>
      <c r="P783">
        <v>39</v>
      </c>
      <c r="Q783">
        <v>21</v>
      </c>
      <c r="R783">
        <v>95.2</v>
      </c>
      <c r="S783">
        <v>60</v>
      </c>
    </row>
    <row r="784" spans="1:20" ht="15.6" customHeight="1" x14ac:dyDescent="0.2">
      <c r="A784" s="8">
        <v>44879</v>
      </c>
      <c r="B784" s="12" t="s">
        <v>6</v>
      </c>
      <c r="C784" s="13">
        <v>2022</v>
      </c>
      <c r="D784" s="13">
        <v>3</v>
      </c>
      <c r="E784" s="13" t="s">
        <v>45</v>
      </c>
      <c r="F784" s="13" t="s">
        <v>28</v>
      </c>
      <c r="G784">
        <v>96</v>
      </c>
      <c r="H784" s="24">
        <v>101</v>
      </c>
      <c r="I784">
        <v>8.3125</v>
      </c>
      <c r="J784">
        <v>50</v>
      </c>
      <c r="K784">
        <v>10</v>
      </c>
      <c r="L784">
        <v>0</v>
      </c>
      <c r="M784">
        <v>0</v>
      </c>
      <c r="N784">
        <v>12.8</v>
      </c>
      <c r="O784" t="s">
        <v>31</v>
      </c>
      <c r="P784">
        <v>24</v>
      </c>
      <c r="Q784">
        <v>17</v>
      </c>
      <c r="R784">
        <v>88.6</v>
      </c>
      <c r="S784">
        <v>41</v>
      </c>
    </row>
    <row r="785" spans="1:20" ht="15.6" customHeight="1" x14ac:dyDescent="0.2">
      <c r="A785" s="8">
        <v>44879</v>
      </c>
      <c r="B785" s="12" t="s">
        <v>6</v>
      </c>
      <c r="C785" s="13">
        <v>2022</v>
      </c>
      <c r="D785" s="13">
        <v>3</v>
      </c>
      <c r="E785" s="13" t="s">
        <v>45</v>
      </c>
      <c r="F785" s="13" t="s">
        <v>28</v>
      </c>
      <c r="G785">
        <v>96</v>
      </c>
      <c r="H785" s="24">
        <v>102</v>
      </c>
      <c r="I785">
        <v>8.3125</v>
      </c>
      <c r="J785">
        <v>50</v>
      </c>
      <c r="K785">
        <v>10</v>
      </c>
      <c r="L785">
        <v>0</v>
      </c>
      <c r="M785">
        <v>0</v>
      </c>
      <c r="N785">
        <v>12.8</v>
      </c>
      <c r="O785" t="s">
        <v>31</v>
      </c>
      <c r="P785">
        <v>40</v>
      </c>
      <c r="Q785" s="12">
        <v>33</v>
      </c>
      <c r="R785">
        <v>89.6</v>
      </c>
      <c r="S785">
        <v>73</v>
      </c>
    </row>
    <row r="786" spans="1:20" ht="15.6" customHeight="1" x14ac:dyDescent="0.2">
      <c r="A786" s="8">
        <v>44879</v>
      </c>
      <c r="B786" s="12" t="s">
        <v>6</v>
      </c>
      <c r="C786" s="13">
        <v>2022</v>
      </c>
      <c r="D786" s="13">
        <v>3</v>
      </c>
      <c r="E786" s="13" t="s">
        <v>45</v>
      </c>
      <c r="F786" s="13" t="s">
        <v>28</v>
      </c>
      <c r="G786">
        <v>96</v>
      </c>
      <c r="H786" s="24">
        <v>103</v>
      </c>
      <c r="I786">
        <v>8.3125</v>
      </c>
      <c r="J786">
        <v>50</v>
      </c>
      <c r="K786">
        <v>10</v>
      </c>
      <c r="L786">
        <v>0</v>
      </c>
      <c r="M786">
        <v>0</v>
      </c>
      <c r="N786">
        <v>12.8</v>
      </c>
      <c r="O786" t="s">
        <v>31</v>
      </c>
      <c r="P786">
        <v>11</v>
      </c>
      <c r="Q786" s="12">
        <v>23</v>
      </c>
      <c r="R786">
        <v>103</v>
      </c>
      <c r="S786">
        <v>34</v>
      </c>
    </row>
    <row r="787" spans="1:20" ht="15.6" customHeight="1" x14ac:dyDescent="0.2">
      <c r="A787" s="8">
        <v>44879</v>
      </c>
      <c r="B787" s="12" t="s">
        <v>6</v>
      </c>
      <c r="C787" s="13">
        <v>2022</v>
      </c>
      <c r="D787" s="13">
        <v>3</v>
      </c>
      <c r="E787" s="13" t="s">
        <v>45</v>
      </c>
      <c r="F787" s="13" t="s">
        <v>28</v>
      </c>
      <c r="G787">
        <v>96</v>
      </c>
      <c r="H787" s="24">
        <v>104</v>
      </c>
      <c r="I787">
        <v>8.3125</v>
      </c>
      <c r="J787">
        <v>50</v>
      </c>
      <c r="K787">
        <v>10</v>
      </c>
      <c r="L787">
        <v>0</v>
      </c>
      <c r="M787">
        <v>0</v>
      </c>
      <c r="N787">
        <v>12.8</v>
      </c>
      <c r="O787" t="s">
        <v>31</v>
      </c>
      <c r="P787">
        <v>41</v>
      </c>
      <c r="Q787" s="12">
        <v>21</v>
      </c>
      <c r="R787">
        <v>103.6</v>
      </c>
      <c r="S787">
        <v>62</v>
      </c>
    </row>
    <row r="788" spans="1:20" ht="15.6" customHeight="1" x14ac:dyDescent="0.2">
      <c r="A788" s="8">
        <v>44879</v>
      </c>
      <c r="B788" s="12" t="s">
        <v>6</v>
      </c>
      <c r="C788" s="13">
        <v>2022</v>
      </c>
      <c r="D788" s="13">
        <v>3</v>
      </c>
      <c r="E788" s="13" t="s">
        <v>45</v>
      </c>
      <c r="F788" s="13" t="s">
        <v>28</v>
      </c>
      <c r="G788">
        <v>96</v>
      </c>
      <c r="H788" s="24">
        <v>105</v>
      </c>
      <c r="I788">
        <v>8.3125</v>
      </c>
      <c r="J788">
        <v>50</v>
      </c>
      <c r="K788">
        <v>10</v>
      </c>
      <c r="L788">
        <v>0</v>
      </c>
      <c r="M788">
        <v>0</v>
      </c>
      <c r="N788">
        <v>12.8</v>
      </c>
      <c r="O788" t="s">
        <v>31</v>
      </c>
      <c r="P788">
        <v>53</v>
      </c>
      <c r="Q788">
        <v>19</v>
      </c>
      <c r="R788">
        <v>96.8</v>
      </c>
      <c r="S788">
        <v>72</v>
      </c>
    </row>
    <row r="789" spans="1:20" ht="15.6" customHeight="1" x14ac:dyDescent="0.2">
      <c r="A789" s="8">
        <v>44879</v>
      </c>
      <c r="B789" s="12" t="s">
        <v>6</v>
      </c>
      <c r="C789" s="13">
        <v>2022</v>
      </c>
      <c r="D789" s="13">
        <v>3</v>
      </c>
      <c r="E789" s="13" t="s">
        <v>45</v>
      </c>
      <c r="F789" s="13" t="s">
        <v>28</v>
      </c>
      <c r="G789">
        <v>96</v>
      </c>
      <c r="H789" s="24">
        <v>106</v>
      </c>
      <c r="I789">
        <v>8.3125</v>
      </c>
      <c r="J789">
        <v>50</v>
      </c>
      <c r="K789">
        <v>10</v>
      </c>
      <c r="L789">
        <v>0</v>
      </c>
      <c r="M789">
        <v>0</v>
      </c>
      <c r="N789">
        <v>12.8</v>
      </c>
      <c r="O789" t="s">
        <v>31</v>
      </c>
      <c r="P789">
        <v>1</v>
      </c>
      <c r="Q789">
        <v>2</v>
      </c>
      <c r="R789">
        <v>60.4</v>
      </c>
      <c r="S789">
        <v>3</v>
      </c>
    </row>
    <row r="790" spans="1:20" ht="15.6" customHeight="1" x14ac:dyDescent="0.2">
      <c r="A790" s="8">
        <v>44879</v>
      </c>
      <c r="B790" s="12" t="s">
        <v>6</v>
      </c>
      <c r="C790" s="13">
        <v>2022</v>
      </c>
      <c r="D790" s="13">
        <v>3</v>
      </c>
      <c r="E790" s="13" t="s">
        <v>45</v>
      </c>
      <c r="F790" s="13" t="s">
        <v>28</v>
      </c>
      <c r="G790">
        <v>95</v>
      </c>
      <c r="H790" s="24">
        <v>107</v>
      </c>
      <c r="I790">
        <v>5.75</v>
      </c>
      <c r="J790">
        <v>67</v>
      </c>
      <c r="K790">
        <v>22</v>
      </c>
      <c r="L790">
        <v>0</v>
      </c>
      <c r="M790">
        <v>0</v>
      </c>
      <c r="N790">
        <v>9.1999999999999993</v>
      </c>
      <c r="O790" t="s">
        <v>31</v>
      </c>
      <c r="P790">
        <v>7</v>
      </c>
      <c r="Q790" s="12">
        <v>21</v>
      </c>
      <c r="R790">
        <v>95.8</v>
      </c>
      <c r="S790">
        <v>28</v>
      </c>
    </row>
    <row r="791" spans="1:20" ht="15.6" customHeight="1" x14ac:dyDescent="0.2">
      <c r="A791" s="8">
        <v>44879</v>
      </c>
      <c r="B791" s="12" t="s">
        <v>6</v>
      </c>
      <c r="C791" s="13">
        <v>2022</v>
      </c>
      <c r="D791" s="13">
        <v>3</v>
      </c>
      <c r="E791" s="13" t="s">
        <v>45</v>
      </c>
      <c r="F791" s="13" t="s">
        <v>28</v>
      </c>
      <c r="G791">
        <v>95</v>
      </c>
      <c r="H791" s="24">
        <v>108</v>
      </c>
      <c r="I791">
        <v>5.75</v>
      </c>
      <c r="J791">
        <v>67</v>
      </c>
      <c r="K791">
        <v>22</v>
      </c>
      <c r="L791">
        <v>0</v>
      </c>
      <c r="M791">
        <v>0</v>
      </c>
      <c r="N791">
        <v>9.1999999999999993</v>
      </c>
      <c r="O791" t="s">
        <v>31</v>
      </c>
      <c r="P791">
        <v>0</v>
      </c>
      <c r="Q791" s="12">
        <v>0</v>
      </c>
      <c r="R791">
        <v>0</v>
      </c>
      <c r="S791">
        <v>0</v>
      </c>
      <c r="T791" t="s">
        <v>76</v>
      </c>
    </row>
    <row r="792" spans="1:20" ht="15.6" customHeight="1" x14ac:dyDescent="0.2">
      <c r="A792" s="8">
        <v>44879</v>
      </c>
      <c r="B792" s="12" t="s">
        <v>6</v>
      </c>
      <c r="C792" s="13">
        <v>2022</v>
      </c>
      <c r="D792" s="13">
        <v>3</v>
      </c>
      <c r="E792" s="13" t="s">
        <v>45</v>
      </c>
      <c r="F792" s="13" t="s">
        <v>28</v>
      </c>
      <c r="G792">
        <v>95</v>
      </c>
      <c r="H792" s="24">
        <v>109</v>
      </c>
      <c r="I792">
        <v>5.75</v>
      </c>
      <c r="J792">
        <v>67</v>
      </c>
      <c r="K792">
        <v>22</v>
      </c>
      <c r="L792">
        <v>0</v>
      </c>
      <c r="M792">
        <v>0</v>
      </c>
      <c r="N792">
        <v>9.1999999999999993</v>
      </c>
      <c r="O792" t="s">
        <v>31</v>
      </c>
      <c r="P792">
        <v>50</v>
      </c>
      <c r="Q792" s="12">
        <v>15</v>
      </c>
      <c r="R792">
        <v>89.2</v>
      </c>
      <c r="S792">
        <v>65</v>
      </c>
    </row>
    <row r="793" spans="1:20" ht="15.6" customHeight="1" x14ac:dyDescent="0.2">
      <c r="A793" s="8">
        <v>44879</v>
      </c>
      <c r="B793" s="12" t="s">
        <v>6</v>
      </c>
      <c r="C793" s="13">
        <v>2022</v>
      </c>
      <c r="D793" s="13">
        <v>3</v>
      </c>
      <c r="E793" s="13" t="s">
        <v>45</v>
      </c>
      <c r="F793" s="13" t="s">
        <v>28</v>
      </c>
      <c r="G793">
        <v>95</v>
      </c>
      <c r="H793" s="24">
        <v>110</v>
      </c>
      <c r="I793">
        <v>5.75</v>
      </c>
      <c r="J793">
        <v>67</v>
      </c>
      <c r="K793">
        <v>22</v>
      </c>
      <c r="L793">
        <v>0</v>
      </c>
      <c r="M793">
        <v>0</v>
      </c>
      <c r="N793">
        <v>9.1999999999999993</v>
      </c>
      <c r="O793" t="s">
        <v>31</v>
      </c>
      <c r="P793">
        <v>16</v>
      </c>
      <c r="Q793" s="12">
        <v>8</v>
      </c>
      <c r="R793">
        <v>95.8</v>
      </c>
      <c r="S793">
        <v>24</v>
      </c>
    </row>
    <row r="794" spans="1:20" ht="15.6" customHeight="1" x14ac:dyDescent="0.2">
      <c r="A794" s="8">
        <v>44879</v>
      </c>
      <c r="B794" s="12" t="s">
        <v>6</v>
      </c>
      <c r="C794" s="13">
        <v>2022</v>
      </c>
      <c r="D794" s="13">
        <v>3</v>
      </c>
      <c r="E794" s="13" t="s">
        <v>45</v>
      </c>
      <c r="F794" s="13" t="s">
        <v>28</v>
      </c>
      <c r="G794">
        <v>95</v>
      </c>
      <c r="H794" s="24">
        <v>111</v>
      </c>
      <c r="I794">
        <v>5.75</v>
      </c>
      <c r="J794">
        <v>67</v>
      </c>
      <c r="K794">
        <v>22</v>
      </c>
      <c r="L794">
        <v>0</v>
      </c>
      <c r="M794">
        <v>0</v>
      </c>
      <c r="N794">
        <v>9.1999999999999993</v>
      </c>
      <c r="O794" t="s">
        <v>31</v>
      </c>
      <c r="P794">
        <v>12</v>
      </c>
      <c r="Q794" s="12">
        <v>8</v>
      </c>
      <c r="R794">
        <v>97</v>
      </c>
      <c r="S794">
        <v>20</v>
      </c>
    </row>
    <row r="795" spans="1:20" ht="15.6" customHeight="1" x14ac:dyDescent="0.2">
      <c r="A795" s="8">
        <v>44879</v>
      </c>
      <c r="B795" s="12" t="s">
        <v>6</v>
      </c>
      <c r="C795" s="13">
        <v>2022</v>
      </c>
      <c r="D795" s="13">
        <v>3</v>
      </c>
      <c r="E795" s="13" t="s">
        <v>45</v>
      </c>
      <c r="F795" s="13" t="s">
        <v>28</v>
      </c>
      <c r="G795">
        <v>95</v>
      </c>
      <c r="H795" s="24">
        <v>112</v>
      </c>
      <c r="I795">
        <v>5.75</v>
      </c>
      <c r="J795">
        <v>67</v>
      </c>
      <c r="K795">
        <v>22</v>
      </c>
      <c r="L795">
        <v>0</v>
      </c>
      <c r="M795">
        <v>0</v>
      </c>
      <c r="N795">
        <v>9.1999999999999993</v>
      </c>
      <c r="O795" t="s">
        <v>31</v>
      </c>
      <c r="P795">
        <v>0</v>
      </c>
      <c r="Q795" s="12">
        <v>0</v>
      </c>
      <c r="R795">
        <v>0</v>
      </c>
      <c r="S795">
        <v>0</v>
      </c>
      <c r="T795" t="s">
        <v>76</v>
      </c>
    </row>
    <row r="796" spans="1:20" ht="15.6" customHeight="1" x14ac:dyDescent="0.2">
      <c r="A796" s="8">
        <v>44879</v>
      </c>
      <c r="B796" s="12" t="s">
        <v>6</v>
      </c>
      <c r="C796" s="13">
        <v>2022</v>
      </c>
      <c r="D796" s="13">
        <v>3</v>
      </c>
      <c r="E796" s="13" t="s">
        <v>45</v>
      </c>
      <c r="F796" s="13" t="s">
        <v>28</v>
      </c>
      <c r="G796">
        <v>95</v>
      </c>
      <c r="H796" s="24">
        <v>113</v>
      </c>
      <c r="I796">
        <v>5.75</v>
      </c>
      <c r="J796">
        <v>67</v>
      </c>
      <c r="K796">
        <v>22</v>
      </c>
      <c r="L796">
        <v>0</v>
      </c>
      <c r="M796">
        <v>0</v>
      </c>
      <c r="N796">
        <v>9.1999999999999993</v>
      </c>
      <c r="O796" t="s">
        <v>31</v>
      </c>
      <c r="P796">
        <v>66</v>
      </c>
      <c r="Q796" s="12">
        <v>39</v>
      </c>
      <c r="R796">
        <v>105.2</v>
      </c>
      <c r="S796">
        <v>105</v>
      </c>
    </row>
    <row r="797" spans="1:20" ht="15.6" customHeight="1" x14ac:dyDescent="0.2">
      <c r="A797" s="8">
        <v>44879</v>
      </c>
      <c r="B797" s="12" t="s">
        <v>6</v>
      </c>
      <c r="C797" s="13">
        <v>2022</v>
      </c>
      <c r="D797" s="13">
        <v>3</v>
      </c>
      <c r="E797" s="13" t="s">
        <v>45</v>
      </c>
      <c r="F797" s="13" t="s">
        <v>28</v>
      </c>
      <c r="G797">
        <v>95</v>
      </c>
      <c r="H797" s="24">
        <v>114</v>
      </c>
      <c r="I797">
        <v>5.75</v>
      </c>
      <c r="J797">
        <v>67</v>
      </c>
      <c r="K797">
        <v>22</v>
      </c>
      <c r="L797">
        <v>0</v>
      </c>
      <c r="M797">
        <v>0</v>
      </c>
      <c r="N797">
        <v>9.1999999999999993</v>
      </c>
      <c r="O797" t="s">
        <v>31</v>
      </c>
      <c r="P797">
        <v>36</v>
      </c>
      <c r="Q797" s="12">
        <v>22</v>
      </c>
      <c r="R797">
        <v>90</v>
      </c>
      <c r="S797">
        <v>58</v>
      </c>
    </row>
    <row r="798" spans="1:20" ht="15.6" customHeight="1" x14ac:dyDescent="0.2">
      <c r="A798" s="8">
        <v>44879</v>
      </c>
      <c r="B798" s="12" t="s">
        <v>6</v>
      </c>
      <c r="C798" s="13">
        <v>2022</v>
      </c>
      <c r="D798" s="13">
        <v>3</v>
      </c>
      <c r="E798" s="13" t="s">
        <v>45</v>
      </c>
      <c r="F798" s="13" t="s">
        <v>28</v>
      </c>
      <c r="G798">
        <v>95</v>
      </c>
      <c r="H798" s="24">
        <v>115</v>
      </c>
      <c r="I798">
        <v>5.75</v>
      </c>
      <c r="J798">
        <v>67</v>
      </c>
      <c r="K798">
        <v>22</v>
      </c>
      <c r="L798">
        <v>0</v>
      </c>
      <c r="M798">
        <v>0</v>
      </c>
      <c r="N798">
        <v>9.1999999999999993</v>
      </c>
      <c r="O798" t="s">
        <v>31</v>
      </c>
      <c r="P798">
        <v>9</v>
      </c>
      <c r="Q798" s="12">
        <v>16</v>
      </c>
      <c r="R798">
        <v>81</v>
      </c>
      <c r="S798">
        <v>25</v>
      </c>
    </row>
    <row r="799" spans="1:20" ht="15.6" customHeight="1" x14ac:dyDescent="0.2">
      <c r="A799" s="8">
        <v>44879</v>
      </c>
      <c r="B799" s="12" t="s">
        <v>6</v>
      </c>
      <c r="C799" s="13">
        <v>2022</v>
      </c>
      <c r="D799" s="13">
        <v>3</v>
      </c>
      <c r="E799" s="13" t="s">
        <v>45</v>
      </c>
      <c r="F799" s="13" t="s">
        <v>28</v>
      </c>
      <c r="G799">
        <v>95</v>
      </c>
      <c r="H799" s="24">
        <v>116</v>
      </c>
      <c r="I799">
        <v>5.75</v>
      </c>
      <c r="J799">
        <v>67</v>
      </c>
      <c r="K799">
        <v>22</v>
      </c>
      <c r="L799">
        <v>0</v>
      </c>
      <c r="M799">
        <v>0</v>
      </c>
      <c r="N799">
        <v>9.1999999999999993</v>
      </c>
      <c r="O799" t="s">
        <v>31</v>
      </c>
      <c r="P799">
        <v>43</v>
      </c>
      <c r="Q799" s="12">
        <v>32</v>
      </c>
      <c r="R799">
        <v>110.6</v>
      </c>
      <c r="S799">
        <v>75</v>
      </c>
    </row>
    <row r="800" spans="1:20" ht="15.6" customHeight="1" x14ac:dyDescent="0.2">
      <c r="A800" s="8">
        <v>44879</v>
      </c>
      <c r="B800" s="12" t="s">
        <v>6</v>
      </c>
      <c r="C800" s="13">
        <v>2022</v>
      </c>
      <c r="D800" s="13">
        <v>3</v>
      </c>
      <c r="E800" s="13" t="s">
        <v>45</v>
      </c>
      <c r="F800" s="13" t="s">
        <v>28</v>
      </c>
      <c r="G800">
        <v>96</v>
      </c>
      <c r="H800" s="24">
        <v>117</v>
      </c>
      <c r="I800">
        <v>8.3125</v>
      </c>
      <c r="J800">
        <v>50</v>
      </c>
      <c r="K800">
        <v>10</v>
      </c>
      <c r="L800">
        <v>0</v>
      </c>
      <c r="M800">
        <v>0</v>
      </c>
      <c r="N800">
        <v>12.8</v>
      </c>
      <c r="O800" t="s">
        <v>31</v>
      </c>
      <c r="T800" t="s">
        <v>79</v>
      </c>
    </row>
    <row r="801" spans="1:20" ht="15.6" customHeight="1" x14ac:dyDescent="0.2">
      <c r="A801" s="8">
        <v>44879</v>
      </c>
      <c r="B801" s="12" t="s">
        <v>6</v>
      </c>
      <c r="C801" s="13">
        <v>2022</v>
      </c>
      <c r="D801" s="13">
        <v>3</v>
      </c>
      <c r="E801" s="13" t="s">
        <v>45</v>
      </c>
      <c r="F801" s="13" t="s">
        <v>28</v>
      </c>
      <c r="G801">
        <v>94</v>
      </c>
      <c r="H801" s="24">
        <v>118</v>
      </c>
      <c r="I801">
        <v>3.4375</v>
      </c>
      <c r="J801">
        <v>66</v>
      </c>
      <c r="K801">
        <v>0.5</v>
      </c>
      <c r="L801">
        <v>0</v>
      </c>
      <c r="M801">
        <v>0</v>
      </c>
      <c r="N801">
        <v>6.6</v>
      </c>
      <c r="O801" t="s">
        <v>31</v>
      </c>
      <c r="P801">
        <v>25</v>
      </c>
      <c r="Q801" s="12">
        <v>27</v>
      </c>
      <c r="R801">
        <v>112.6</v>
      </c>
      <c r="S801">
        <v>52</v>
      </c>
    </row>
    <row r="802" spans="1:20" ht="15.6" customHeight="1" x14ac:dyDescent="0.2">
      <c r="A802" s="8">
        <v>44879</v>
      </c>
      <c r="B802" s="12" t="s">
        <v>6</v>
      </c>
      <c r="C802" s="13">
        <v>2022</v>
      </c>
      <c r="D802" s="13">
        <v>3</v>
      </c>
      <c r="E802" s="13" t="s">
        <v>45</v>
      </c>
      <c r="F802" s="13" t="s">
        <v>28</v>
      </c>
      <c r="G802">
        <v>94</v>
      </c>
      <c r="H802" s="24">
        <v>119</v>
      </c>
      <c r="I802">
        <v>3.4375</v>
      </c>
      <c r="J802">
        <v>66</v>
      </c>
      <c r="K802">
        <v>0.5</v>
      </c>
      <c r="L802">
        <v>0</v>
      </c>
      <c r="M802">
        <v>0</v>
      </c>
      <c r="N802">
        <v>6.6</v>
      </c>
      <c r="O802" t="s">
        <v>31</v>
      </c>
      <c r="P802">
        <v>21</v>
      </c>
      <c r="Q802" s="12">
        <v>11</v>
      </c>
      <c r="R802">
        <v>106.8</v>
      </c>
      <c r="S802">
        <v>32</v>
      </c>
    </row>
    <row r="803" spans="1:20" ht="15.6" customHeight="1" x14ac:dyDescent="0.2">
      <c r="A803" s="8">
        <v>44879</v>
      </c>
      <c r="B803" s="12" t="s">
        <v>6</v>
      </c>
      <c r="C803" s="13">
        <v>2022</v>
      </c>
      <c r="D803" s="13">
        <v>3</v>
      </c>
      <c r="E803" s="13" t="s">
        <v>45</v>
      </c>
      <c r="F803" s="13" t="s">
        <v>28</v>
      </c>
      <c r="G803">
        <v>94</v>
      </c>
      <c r="H803" s="24">
        <v>120</v>
      </c>
      <c r="I803">
        <v>3.4375</v>
      </c>
      <c r="J803">
        <v>66</v>
      </c>
      <c r="K803">
        <v>0.5</v>
      </c>
      <c r="L803">
        <v>0</v>
      </c>
      <c r="M803">
        <v>0</v>
      </c>
      <c r="N803">
        <v>6.6</v>
      </c>
      <c r="O803" t="s">
        <v>31</v>
      </c>
      <c r="P803">
        <v>78</v>
      </c>
      <c r="Q803" s="12">
        <v>47</v>
      </c>
      <c r="R803">
        <v>123.6</v>
      </c>
      <c r="S803">
        <v>125</v>
      </c>
    </row>
    <row r="804" spans="1:20" ht="15.6" customHeight="1" x14ac:dyDescent="0.2">
      <c r="A804" s="8">
        <v>44879</v>
      </c>
      <c r="B804" s="12" t="s">
        <v>6</v>
      </c>
      <c r="C804" s="13">
        <v>2022</v>
      </c>
      <c r="D804" s="13">
        <v>3</v>
      </c>
      <c r="E804" s="13" t="s">
        <v>45</v>
      </c>
      <c r="F804" s="13" t="s">
        <v>28</v>
      </c>
      <c r="G804">
        <v>94</v>
      </c>
      <c r="H804" s="24">
        <v>121</v>
      </c>
      <c r="I804">
        <v>3.4375</v>
      </c>
      <c r="J804">
        <v>66</v>
      </c>
      <c r="K804">
        <v>0.5</v>
      </c>
      <c r="L804">
        <v>0</v>
      </c>
      <c r="M804">
        <v>0</v>
      </c>
      <c r="N804">
        <v>6.6</v>
      </c>
      <c r="O804" t="s">
        <v>31</v>
      </c>
      <c r="P804">
        <v>33</v>
      </c>
      <c r="Q804" s="12">
        <v>25</v>
      </c>
      <c r="R804">
        <v>121.4</v>
      </c>
      <c r="S804">
        <v>58</v>
      </c>
    </row>
    <row r="805" spans="1:20" ht="15.6" customHeight="1" x14ac:dyDescent="0.2">
      <c r="A805" s="8">
        <v>44879</v>
      </c>
      <c r="B805" s="12" t="s">
        <v>6</v>
      </c>
      <c r="C805" s="13">
        <v>2022</v>
      </c>
      <c r="D805" s="13">
        <v>3</v>
      </c>
      <c r="E805" s="13" t="s">
        <v>45</v>
      </c>
      <c r="F805" s="13" t="s">
        <v>28</v>
      </c>
      <c r="G805">
        <v>94</v>
      </c>
      <c r="H805" s="24">
        <v>122</v>
      </c>
      <c r="I805">
        <v>3.4375</v>
      </c>
      <c r="J805">
        <v>66</v>
      </c>
      <c r="K805">
        <v>0.5</v>
      </c>
      <c r="L805">
        <v>0</v>
      </c>
      <c r="M805">
        <v>0</v>
      </c>
      <c r="N805">
        <v>6.6</v>
      </c>
      <c r="O805" t="s">
        <v>31</v>
      </c>
      <c r="P805">
        <v>8</v>
      </c>
      <c r="Q805" s="12">
        <v>4</v>
      </c>
      <c r="R805">
        <v>93.2</v>
      </c>
      <c r="S805">
        <v>12</v>
      </c>
    </row>
    <row r="806" spans="1:20" ht="15.6" customHeight="1" x14ac:dyDescent="0.2">
      <c r="A806" s="8">
        <v>44879</v>
      </c>
      <c r="B806" s="12" t="s">
        <v>6</v>
      </c>
      <c r="C806" s="13">
        <v>2022</v>
      </c>
      <c r="D806" s="13">
        <v>3</v>
      </c>
      <c r="E806" s="13" t="s">
        <v>45</v>
      </c>
      <c r="F806" s="13" t="s">
        <v>28</v>
      </c>
      <c r="G806">
        <v>94</v>
      </c>
      <c r="H806" s="24">
        <v>123</v>
      </c>
      <c r="I806">
        <v>3.4375</v>
      </c>
      <c r="J806">
        <v>66</v>
      </c>
      <c r="K806">
        <v>0.5</v>
      </c>
      <c r="L806">
        <v>0</v>
      </c>
      <c r="M806">
        <v>0</v>
      </c>
      <c r="N806">
        <v>6.6</v>
      </c>
      <c r="O806" t="s">
        <v>31</v>
      </c>
      <c r="P806">
        <v>65</v>
      </c>
      <c r="Q806" s="12">
        <v>7</v>
      </c>
      <c r="R806">
        <v>102.4</v>
      </c>
      <c r="S806">
        <v>72</v>
      </c>
    </row>
    <row r="807" spans="1:20" ht="15.6" customHeight="1" x14ac:dyDescent="0.2">
      <c r="A807" s="8">
        <v>44879</v>
      </c>
      <c r="B807" s="12" t="s">
        <v>6</v>
      </c>
      <c r="C807" s="13">
        <v>2022</v>
      </c>
      <c r="D807" s="13">
        <v>3</v>
      </c>
      <c r="E807" s="13" t="s">
        <v>45</v>
      </c>
      <c r="F807" s="13" t="s">
        <v>28</v>
      </c>
      <c r="G807">
        <v>94</v>
      </c>
      <c r="H807" s="24">
        <v>125</v>
      </c>
      <c r="I807">
        <v>3.4375</v>
      </c>
      <c r="J807">
        <v>66</v>
      </c>
      <c r="K807">
        <v>0.5</v>
      </c>
      <c r="L807">
        <v>0</v>
      </c>
      <c r="M807">
        <v>0</v>
      </c>
      <c r="N807">
        <v>6.6</v>
      </c>
      <c r="O807" t="s">
        <v>31</v>
      </c>
      <c r="P807">
        <v>59</v>
      </c>
      <c r="Q807" s="12">
        <v>44</v>
      </c>
      <c r="R807">
        <v>118.6</v>
      </c>
      <c r="S807">
        <v>103</v>
      </c>
    </row>
    <row r="808" spans="1:20" ht="15.6" customHeight="1" x14ac:dyDescent="0.2">
      <c r="A808" s="8">
        <v>44879</v>
      </c>
      <c r="B808" s="12" t="s">
        <v>6</v>
      </c>
      <c r="C808" s="13">
        <v>2022</v>
      </c>
      <c r="D808" s="13">
        <v>3</v>
      </c>
      <c r="E808" s="13" t="s">
        <v>45</v>
      </c>
      <c r="F808" s="13" t="s">
        <v>28</v>
      </c>
      <c r="G808">
        <v>94</v>
      </c>
      <c r="H808" s="24">
        <v>126</v>
      </c>
      <c r="I808">
        <v>3.4375</v>
      </c>
      <c r="J808">
        <v>66</v>
      </c>
      <c r="K808">
        <v>0.5</v>
      </c>
      <c r="L808">
        <v>0</v>
      </c>
      <c r="M808">
        <v>0</v>
      </c>
      <c r="N808">
        <v>6.6</v>
      </c>
      <c r="O808" t="s">
        <v>31</v>
      </c>
      <c r="P808">
        <v>26</v>
      </c>
      <c r="Q808" s="12">
        <v>29</v>
      </c>
      <c r="R808">
        <v>114</v>
      </c>
      <c r="S808">
        <v>55</v>
      </c>
    </row>
    <row r="809" spans="1:20" ht="15.6" customHeight="1" x14ac:dyDescent="0.2">
      <c r="A809" s="8">
        <v>44879</v>
      </c>
      <c r="B809" s="12" t="s">
        <v>6</v>
      </c>
      <c r="C809" s="13">
        <v>2022</v>
      </c>
      <c r="D809" s="13">
        <v>3</v>
      </c>
      <c r="E809" s="13" t="s">
        <v>45</v>
      </c>
      <c r="F809" s="13" t="s">
        <v>28</v>
      </c>
      <c r="G809">
        <v>94</v>
      </c>
      <c r="H809" s="24">
        <v>127</v>
      </c>
      <c r="I809">
        <v>3.4375</v>
      </c>
      <c r="J809">
        <v>66</v>
      </c>
      <c r="K809">
        <v>0.5</v>
      </c>
      <c r="L809">
        <v>0</v>
      </c>
      <c r="M809">
        <v>0</v>
      </c>
      <c r="N809">
        <v>6.6</v>
      </c>
      <c r="O809" t="s">
        <v>31</v>
      </c>
      <c r="P809">
        <v>52</v>
      </c>
      <c r="Q809" s="12">
        <v>46</v>
      </c>
      <c r="R809">
        <v>118</v>
      </c>
      <c r="S809">
        <v>98</v>
      </c>
    </row>
    <row r="810" spans="1:20" ht="15.6" customHeight="1" x14ac:dyDescent="0.2">
      <c r="A810" s="8">
        <v>44894</v>
      </c>
      <c r="B810" s="12" t="s">
        <v>6</v>
      </c>
      <c r="C810" s="13">
        <v>2022</v>
      </c>
      <c r="D810" s="13">
        <v>3</v>
      </c>
      <c r="E810" s="13" t="s">
        <v>45</v>
      </c>
      <c r="F810" s="13" t="s">
        <v>25</v>
      </c>
      <c r="G810">
        <v>218</v>
      </c>
      <c r="H810" s="24">
        <v>128</v>
      </c>
      <c r="I810">
        <v>9.3125</v>
      </c>
      <c r="J810">
        <v>23</v>
      </c>
      <c r="K810">
        <v>0</v>
      </c>
      <c r="L810">
        <v>0</v>
      </c>
      <c r="M810">
        <v>0.5</v>
      </c>
      <c r="N810">
        <v>17</v>
      </c>
      <c r="O810" t="s">
        <v>33</v>
      </c>
      <c r="P810">
        <v>64</v>
      </c>
      <c r="Q810">
        <v>12</v>
      </c>
      <c r="R810">
        <v>89.8</v>
      </c>
      <c r="S810">
        <v>76</v>
      </c>
    </row>
    <row r="811" spans="1:20" ht="15.6" customHeight="1" x14ac:dyDescent="0.2">
      <c r="A811" s="8">
        <v>44894</v>
      </c>
      <c r="B811" s="12" t="s">
        <v>6</v>
      </c>
      <c r="C811" s="13">
        <v>2022</v>
      </c>
      <c r="D811" s="13">
        <v>3</v>
      </c>
      <c r="E811" s="13" t="s">
        <v>45</v>
      </c>
      <c r="F811" s="13" t="s">
        <v>25</v>
      </c>
      <c r="G811">
        <v>218</v>
      </c>
      <c r="H811" s="24">
        <v>129</v>
      </c>
      <c r="I811">
        <v>9.3125</v>
      </c>
      <c r="J811">
        <v>23</v>
      </c>
      <c r="K811">
        <v>0</v>
      </c>
      <c r="L811">
        <v>0</v>
      </c>
      <c r="M811">
        <v>0.5</v>
      </c>
      <c r="N811">
        <v>17</v>
      </c>
      <c r="O811" t="s">
        <v>33</v>
      </c>
      <c r="P811">
        <v>0</v>
      </c>
      <c r="Q811">
        <v>0</v>
      </c>
      <c r="R811">
        <v>0</v>
      </c>
      <c r="S811">
        <v>0</v>
      </c>
      <c r="T811" t="s">
        <v>76</v>
      </c>
    </row>
    <row r="812" spans="1:20" ht="15.6" customHeight="1" x14ac:dyDescent="0.2">
      <c r="A812" s="8">
        <v>44894</v>
      </c>
      <c r="B812" s="12" t="s">
        <v>6</v>
      </c>
      <c r="C812" s="13">
        <v>2022</v>
      </c>
      <c r="D812" s="13">
        <v>3</v>
      </c>
      <c r="E812" s="13" t="s">
        <v>45</v>
      </c>
      <c r="F812" s="13" t="s">
        <v>25</v>
      </c>
      <c r="G812">
        <v>218</v>
      </c>
      <c r="H812" s="24">
        <v>130</v>
      </c>
      <c r="I812">
        <v>9.3125</v>
      </c>
      <c r="J812">
        <v>23</v>
      </c>
      <c r="K812">
        <v>0</v>
      </c>
      <c r="L812">
        <v>0</v>
      </c>
      <c r="M812">
        <v>0.5</v>
      </c>
      <c r="N812">
        <v>17</v>
      </c>
      <c r="O812" t="s">
        <v>33</v>
      </c>
      <c r="P812">
        <v>0</v>
      </c>
      <c r="Q812">
        <v>0</v>
      </c>
      <c r="R812">
        <v>0</v>
      </c>
      <c r="S812">
        <v>0</v>
      </c>
      <c r="T812" t="s">
        <v>76</v>
      </c>
    </row>
    <row r="813" spans="1:20" ht="15.6" customHeight="1" x14ac:dyDescent="0.2">
      <c r="A813" s="8">
        <v>44894</v>
      </c>
      <c r="B813" s="12" t="s">
        <v>6</v>
      </c>
      <c r="C813" s="13">
        <v>2022</v>
      </c>
      <c r="D813" s="13">
        <v>3</v>
      </c>
      <c r="E813" s="13" t="s">
        <v>45</v>
      </c>
      <c r="F813" s="13" t="s">
        <v>25</v>
      </c>
      <c r="G813">
        <v>218</v>
      </c>
      <c r="H813" s="24">
        <v>131</v>
      </c>
      <c r="I813">
        <v>9.3125</v>
      </c>
      <c r="J813">
        <v>23</v>
      </c>
      <c r="K813">
        <v>0</v>
      </c>
      <c r="L813">
        <v>0</v>
      </c>
      <c r="M813">
        <v>0.5</v>
      </c>
      <c r="N813">
        <v>17</v>
      </c>
      <c r="O813" t="s">
        <v>33</v>
      </c>
      <c r="P813">
        <v>0</v>
      </c>
      <c r="Q813">
        <v>0</v>
      </c>
      <c r="R813">
        <v>0</v>
      </c>
      <c r="S813">
        <v>0</v>
      </c>
      <c r="T813" t="s">
        <v>76</v>
      </c>
    </row>
    <row r="814" spans="1:20" ht="15.6" customHeight="1" x14ac:dyDescent="0.2">
      <c r="A814" s="8">
        <v>44894</v>
      </c>
      <c r="B814" s="12" t="s">
        <v>6</v>
      </c>
      <c r="C814" s="13">
        <v>2022</v>
      </c>
      <c r="D814" s="13">
        <v>3</v>
      </c>
      <c r="E814" s="13" t="s">
        <v>45</v>
      </c>
      <c r="F814" s="13" t="s">
        <v>25</v>
      </c>
      <c r="G814">
        <v>218</v>
      </c>
      <c r="H814" s="24">
        <v>132</v>
      </c>
      <c r="I814">
        <v>9.3125</v>
      </c>
      <c r="J814">
        <v>23</v>
      </c>
      <c r="K814">
        <v>0</v>
      </c>
      <c r="L814">
        <v>0</v>
      </c>
      <c r="M814">
        <v>0.5</v>
      </c>
      <c r="N814">
        <v>17</v>
      </c>
      <c r="O814" t="s">
        <v>33</v>
      </c>
      <c r="P814">
        <v>0</v>
      </c>
      <c r="Q814">
        <v>0</v>
      </c>
      <c r="R814">
        <v>0</v>
      </c>
      <c r="S814">
        <v>0</v>
      </c>
      <c r="T814" t="s">
        <v>76</v>
      </c>
    </row>
    <row r="815" spans="1:20" ht="15.6" customHeight="1" x14ac:dyDescent="0.2">
      <c r="A815" s="8">
        <v>44894</v>
      </c>
      <c r="B815" s="12" t="s">
        <v>6</v>
      </c>
      <c r="C815" s="13">
        <v>2022</v>
      </c>
      <c r="D815" s="13">
        <v>3</v>
      </c>
      <c r="E815" s="13" t="s">
        <v>45</v>
      </c>
      <c r="F815" s="13" t="s">
        <v>25</v>
      </c>
      <c r="G815">
        <v>218</v>
      </c>
      <c r="H815" s="24">
        <v>133</v>
      </c>
      <c r="I815">
        <v>9.3125</v>
      </c>
      <c r="J815">
        <v>23</v>
      </c>
      <c r="K815">
        <v>0</v>
      </c>
      <c r="L815">
        <v>0</v>
      </c>
      <c r="M815">
        <v>0.5</v>
      </c>
      <c r="N815">
        <v>17</v>
      </c>
      <c r="O815" t="s">
        <v>33</v>
      </c>
      <c r="P815">
        <v>0</v>
      </c>
      <c r="Q815">
        <v>0</v>
      </c>
      <c r="R815">
        <v>0</v>
      </c>
      <c r="S815">
        <v>0</v>
      </c>
      <c r="T815" t="s">
        <v>76</v>
      </c>
    </row>
    <row r="816" spans="1:20" ht="15.6" customHeight="1" x14ac:dyDescent="0.2">
      <c r="A816" s="8">
        <v>44894</v>
      </c>
      <c r="B816" s="12" t="s">
        <v>6</v>
      </c>
      <c r="C816" s="13">
        <v>2022</v>
      </c>
      <c r="D816" s="13">
        <v>3</v>
      </c>
      <c r="E816" s="13" t="s">
        <v>45</v>
      </c>
      <c r="F816" s="13" t="s">
        <v>25</v>
      </c>
      <c r="G816">
        <v>218</v>
      </c>
      <c r="H816" s="24">
        <v>134</v>
      </c>
      <c r="I816">
        <v>9.3125</v>
      </c>
      <c r="J816">
        <v>23</v>
      </c>
      <c r="K816">
        <v>0</v>
      </c>
      <c r="L816">
        <v>0</v>
      </c>
      <c r="M816">
        <v>0.5</v>
      </c>
      <c r="N816">
        <v>17</v>
      </c>
      <c r="O816" t="s">
        <v>33</v>
      </c>
      <c r="P816">
        <v>24</v>
      </c>
      <c r="Q816">
        <v>3</v>
      </c>
      <c r="R816">
        <v>83.2</v>
      </c>
      <c r="S816">
        <v>27</v>
      </c>
    </row>
    <row r="817" spans="1:20" ht="15.6" customHeight="1" x14ac:dyDescent="0.2">
      <c r="A817" s="8">
        <v>44894</v>
      </c>
      <c r="B817" s="12" t="s">
        <v>6</v>
      </c>
      <c r="C817" s="13">
        <v>2022</v>
      </c>
      <c r="D817" s="13">
        <v>3</v>
      </c>
      <c r="E817" s="13" t="s">
        <v>45</v>
      </c>
      <c r="F817" s="13" t="s">
        <v>25</v>
      </c>
      <c r="G817">
        <v>218</v>
      </c>
      <c r="H817" s="24">
        <v>135</v>
      </c>
      <c r="I817">
        <v>9.3125</v>
      </c>
      <c r="J817">
        <v>23</v>
      </c>
      <c r="K817">
        <v>0</v>
      </c>
      <c r="L817">
        <v>0</v>
      </c>
      <c r="M817">
        <v>0.5</v>
      </c>
      <c r="N817">
        <v>17</v>
      </c>
      <c r="O817" t="s">
        <v>33</v>
      </c>
      <c r="P817">
        <v>1</v>
      </c>
      <c r="Q817">
        <v>0</v>
      </c>
      <c r="R817">
        <v>40.200000000000003</v>
      </c>
      <c r="S817">
        <v>1</v>
      </c>
    </row>
    <row r="818" spans="1:20" ht="15.6" customHeight="1" x14ac:dyDescent="0.2">
      <c r="A818" s="8">
        <v>44894</v>
      </c>
      <c r="B818" s="12" t="s">
        <v>6</v>
      </c>
      <c r="C818" s="13">
        <v>2022</v>
      </c>
      <c r="D818" s="13">
        <v>3</v>
      </c>
      <c r="E818" s="13" t="s">
        <v>45</v>
      </c>
      <c r="F818" s="13" t="s">
        <v>25</v>
      </c>
      <c r="G818">
        <v>218</v>
      </c>
      <c r="H818" s="24">
        <v>136</v>
      </c>
      <c r="I818">
        <v>9.3125</v>
      </c>
      <c r="J818">
        <v>23</v>
      </c>
      <c r="K818">
        <v>0</v>
      </c>
      <c r="L818">
        <v>0</v>
      </c>
      <c r="M818">
        <v>0.5</v>
      </c>
      <c r="N818">
        <v>17</v>
      </c>
      <c r="O818" t="s">
        <v>33</v>
      </c>
      <c r="P818">
        <v>0</v>
      </c>
      <c r="Q818">
        <v>0</v>
      </c>
      <c r="R818">
        <v>0</v>
      </c>
      <c r="S818">
        <v>0</v>
      </c>
      <c r="T818" t="s">
        <v>76</v>
      </c>
    </row>
    <row r="819" spans="1:20" ht="15.6" customHeight="1" x14ac:dyDescent="0.2">
      <c r="A819" s="8">
        <v>44894</v>
      </c>
      <c r="B819" s="12" t="s">
        <v>6</v>
      </c>
      <c r="C819" s="13">
        <v>2022</v>
      </c>
      <c r="D819" s="13">
        <v>3</v>
      </c>
      <c r="E819" s="13" t="s">
        <v>45</v>
      </c>
      <c r="F819" s="13" t="s">
        <v>25</v>
      </c>
      <c r="G819">
        <v>218</v>
      </c>
      <c r="H819" s="24">
        <v>137</v>
      </c>
      <c r="I819">
        <v>9.3125</v>
      </c>
      <c r="J819">
        <v>23</v>
      </c>
      <c r="K819">
        <v>0</v>
      </c>
      <c r="L819">
        <v>0</v>
      </c>
      <c r="M819">
        <v>0.5</v>
      </c>
      <c r="N819">
        <v>17</v>
      </c>
      <c r="O819" t="s">
        <v>33</v>
      </c>
      <c r="P819">
        <v>0</v>
      </c>
      <c r="Q819">
        <v>0</v>
      </c>
      <c r="R819">
        <v>0</v>
      </c>
      <c r="S819">
        <v>0</v>
      </c>
      <c r="T819" t="s">
        <v>76</v>
      </c>
    </row>
    <row r="820" spans="1:20" ht="15.6" customHeight="1" x14ac:dyDescent="0.2">
      <c r="A820" s="8">
        <v>44894</v>
      </c>
      <c r="B820" s="12" t="s">
        <v>6</v>
      </c>
      <c r="C820" s="13">
        <v>2022</v>
      </c>
      <c r="D820" s="13">
        <v>3</v>
      </c>
      <c r="E820" s="13" t="s">
        <v>45</v>
      </c>
      <c r="F820" s="13" t="s">
        <v>25</v>
      </c>
      <c r="G820">
        <v>219</v>
      </c>
      <c r="H820" s="24">
        <v>138</v>
      </c>
      <c r="I820">
        <v>6.75</v>
      </c>
      <c r="J820">
        <v>25</v>
      </c>
      <c r="K820">
        <v>7</v>
      </c>
      <c r="L820">
        <v>0</v>
      </c>
      <c r="M820">
        <v>1</v>
      </c>
      <c r="N820">
        <v>16.399999999999999</v>
      </c>
      <c r="O820" t="s">
        <v>33</v>
      </c>
      <c r="P820">
        <v>0</v>
      </c>
      <c r="Q820">
        <v>0</v>
      </c>
      <c r="R820">
        <v>0</v>
      </c>
      <c r="S820">
        <v>0</v>
      </c>
      <c r="T820" t="s">
        <v>76</v>
      </c>
    </row>
    <row r="821" spans="1:20" ht="15.6" customHeight="1" x14ac:dyDescent="0.2">
      <c r="A821" s="8">
        <v>44894</v>
      </c>
      <c r="B821" s="12" t="s">
        <v>6</v>
      </c>
      <c r="C821" s="13">
        <v>2022</v>
      </c>
      <c r="D821" s="13">
        <v>3</v>
      </c>
      <c r="E821" s="13" t="s">
        <v>45</v>
      </c>
      <c r="F821" s="13" t="s">
        <v>25</v>
      </c>
      <c r="G821">
        <v>219</v>
      </c>
      <c r="H821" s="24">
        <v>139</v>
      </c>
      <c r="I821">
        <v>6.75</v>
      </c>
      <c r="J821">
        <v>25</v>
      </c>
      <c r="K821">
        <v>7</v>
      </c>
      <c r="L821">
        <v>0</v>
      </c>
      <c r="M821">
        <v>1</v>
      </c>
      <c r="N821">
        <v>16.399999999999999</v>
      </c>
      <c r="O821" t="s">
        <v>33</v>
      </c>
      <c r="P821">
        <v>0</v>
      </c>
      <c r="Q821">
        <v>0</v>
      </c>
      <c r="R821">
        <v>0</v>
      </c>
      <c r="S821">
        <v>0</v>
      </c>
      <c r="T821" t="s">
        <v>76</v>
      </c>
    </row>
    <row r="822" spans="1:20" ht="15.6" customHeight="1" x14ac:dyDescent="0.2">
      <c r="A822" s="8">
        <v>44894</v>
      </c>
      <c r="B822" s="12" t="s">
        <v>6</v>
      </c>
      <c r="C822" s="13">
        <v>2022</v>
      </c>
      <c r="D822" s="13">
        <v>3</v>
      </c>
      <c r="E822" s="13" t="s">
        <v>45</v>
      </c>
      <c r="F822" s="13" t="s">
        <v>25</v>
      </c>
      <c r="G822">
        <v>219</v>
      </c>
      <c r="H822" s="24">
        <v>140</v>
      </c>
      <c r="I822">
        <v>6.75</v>
      </c>
      <c r="J822">
        <v>25</v>
      </c>
      <c r="K822">
        <v>7</v>
      </c>
      <c r="L822">
        <v>0</v>
      </c>
      <c r="M822">
        <v>1</v>
      </c>
      <c r="N822">
        <v>16.399999999999999</v>
      </c>
      <c r="O822" t="s">
        <v>33</v>
      </c>
      <c r="P822">
        <v>0</v>
      </c>
      <c r="Q822">
        <v>0</v>
      </c>
      <c r="R822">
        <v>0</v>
      </c>
      <c r="S822">
        <v>0</v>
      </c>
      <c r="T822" t="s">
        <v>76</v>
      </c>
    </row>
    <row r="823" spans="1:20" ht="15.6" customHeight="1" x14ac:dyDescent="0.2">
      <c r="A823" s="8">
        <v>44894</v>
      </c>
      <c r="B823" s="12" t="s">
        <v>6</v>
      </c>
      <c r="C823" s="13">
        <v>2022</v>
      </c>
      <c r="D823" s="13">
        <v>3</v>
      </c>
      <c r="E823" s="13" t="s">
        <v>45</v>
      </c>
      <c r="F823" s="13" t="s">
        <v>25</v>
      </c>
      <c r="G823">
        <v>219</v>
      </c>
      <c r="H823" s="24">
        <v>141</v>
      </c>
      <c r="I823">
        <v>6.75</v>
      </c>
      <c r="J823">
        <v>25</v>
      </c>
      <c r="K823">
        <v>7</v>
      </c>
      <c r="L823">
        <v>0</v>
      </c>
      <c r="M823">
        <v>1</v>
      </c>
      <c r="N823">
        <v>16.399999999999999</v>
      </c>
      <c r="O823" t="s">
        <v>33</v>
      </c>
      <c r="P823">
        <v>0</v>
      </c>
      <c r="Q823">
        <v>0</v>
      </c>
      <c r="R823">
        <v>0</v>
      </c>
      <c r="S823">
        <v>0</v>
      </c>
      <c r="T823" t="s">
        <v>76</v>
      </c>
    </row>
    <row r="824" spans="1:20" ht="15.6" customHeight="1" x14ac:dyDescent="0.2">
      <c r="A824" s="8">
        <v>44894</v>
      </c>
      <c r="B824" s="12" t="s">
        <v>6</v>
      </c>
      <c r="C824" s="13">
        <v>2022</v>
      </c>
      <c r="D824" s="13">
        <v>3</v>
      </c>
      <c r="E824" s="13" t="s">
        <v>45</v>
      </c>
      <c r="F824" s="13" t="s">
        <v>25</v>
      </c>
      <c r="G824">
        <v>219</v>
      </c>
      <c r="H824" s="24">
        <v>142</v>
      </c>
      <c r="I824">
        <v>6.75</v>
      </c>
      <c r="J824">
        <v>25</v>
      </c>
      <c r="K824">
        <v>7</v>
      </c>
      <c r="L824">
        <v>0</v>
      </c>
      <c r="M824">
        <v>1</v>
      </c>
      <c r="N824">
        <v>16.399999999999999</v>
      </c>
      <c r="O824" t="s">
        <v>33</v>
      </c>
      <c r="P824">
        <v>0</v>
      </c>
      <c r="Q824">
        <v>0</v>
      </c>
      <c r="R824">
        <v>0</v>
      </c>
      <c r="S824">
        <v>0</v>
      </c>
      <c r="T824" t="s">
        <v>76</v>
      </c>
    </row>
    <row r="825" spans="1:20" ht="15.6" customHeight="1" x14ac:dyDescent="0.2">
      <c r="A825" s="8">
        <v>44894</v>
      </c>
      <c r="B825" s="12" t="s">
        <v>6</v>
      </c>
      <c r="C825" s="13">
        <v>2022</v>
      </c>
      <c r="D825" s="13">
        <v>3</v>
      </c>
      <c r="E825" s="13" t="s">
        <v>45</v>
      </c>
      <c r="F825" s="13" t="s">
        <v>25</v>
      </c>
      <c r="G825">
        <v>219</v>
      </c>
      <c r="H825" s="24">
        <v>143</v>
      </c>
      <c r="I825">
        <v>6.75</v>
      </c>
      <c r="J825">
        <v>25</v>
      </c>
      <c r="K825">
        <v>7</v>
      </c>
      <c r="L825">
        <v>0</v>
      </c>
      <c r="M825">
        <v>1</v>
      </c>
      <c r="N825">
        <v>16.399999999999999</v>
      </c>
      <c r="O825" t="s">
        <v>33</v>
      </c>
      <c r="P825">
        <v>0</v>
      </c>
      <c r="Q825">
        <v>0</v>
      </c>
      <c r="R825">
        <v>0</v>
      </c>
      <c r="S825">
        <v>0</v>
      </c>
      <c r="T825" t="s">
        <v>76</v>
      </c>
    </row>
    <row r="826" spans="1:20" ht="15.6" customHeight="1" x14ac:dyDescent="0.2">
      <c r="A826" s="8">
        <v>44894</v>
      </c>
      <c r="B826" s="12" t="s">
        <v>6</v>
      </c>
      <c r="C826" s="13">
        <v>2022</v>
      </c>
      <c r="D826" s="13">
        <v>3</v>
      </c>
      <c r="E826" s="13" t="s">
        <v>45</v>
      </c>
      <c r="F826" s="13" t="s">
        <v>25</v>
      </c>
      <c r="G826">
        <v>219</v>
      </c>
      <c r="H826" s="24">
        <v>144</v>
      </c>
      <c r="I826">
        <v>6.75</v>
      </c>
      <c r="J826">
        <v>25</v>
      </c>
      <c r="K826">
        <v>7</v>
      </c>
      <c r="L826">
        <v>0</v>
      </c>
      <c r="M826">
        <v>1</v>
      </c>
      <c r="N826">
        <v>16.399999999999999</v>
      </c>
      <c r="O826" t="s">
        <v>33</v>
      </c>
      <c r="P826">
        <v>0</v>
      </c>
      <c r="Q826">
        <v>0</v>
      </c>
      <c r="R826">
        <v>0</v>
      </c>
      <c r="S826">
        <v>0</v>
      </c>
      <c r="T826" t="s">
        <v>76</v>
      </c>
    </row>
    <row r="827" spans="1:20" ht="15.6" customHeight="1" x14ac:dyDescent="0.2">
      <c r="A827" s="8">
        <v>44894</v>
      </c>
      <c r="B827" s="12" t="s">
        <v>6</v>
      </c>
      <c r="C827" s="13">
        <v>2022</v>
      </c>
      <c r="D827" s="13">
        <v>3</v>
      </c>
      <c r="E827" s="13" t="s">
        <v>45</v>
      </c>
      <c r="F827" s="13" t="s">
        <v>25</v>
      </c>
      <c r="G827">
        <v>219</v>
      </c>
      <c r="H827" s="24">
        <v>145</v>
      </c>
      <c r="I827">
        <v>6.75</v>
      </c>
      <c r="J827">
        <v>25</v>
      </c>
      <c r="K827">
        <v>7</v>
      </c>
      <c r="L827">
        <v>0</v>
      </c>
      <c r="M827">
        <v>1</v>
      </c>
      <c r="N827">
        <v>16.399999999999999</v>
      </c>
      <c r="O827" t="s">
        <v>33</v>
      </c>
      <c r="P827">
        <v>9</v>
      </c>
      <c r="Q827">
        <v>0</v>
      </c>
      <c r="R827">
        <v>66.400000000000006</v>
      </c>
      <c r="S827">
        <v>9</v>
      </c>
    </row>
    <row r="828" spans="1:20" ht="15.6" customHeight="1" x14ac:dyDescent="0.2">
      <c r="A828" s="8">
        <v>44894</v>
      </c>
      <c r="B828" s="12" t="s">
        <v>6</v>
      </c>
      <c r="C828" s="13">
        <v>2022</v>
      </c>
      <c r="D828" s="13">
        <v>3</v>
      </c>
      <c r="E828" s="13" t="s">
        <v>45</v>
      </c>
      <c r="F828" s="13" t="s">
        <v>25</v>
      </c>
      <c r="G828">
        <v>219</v>
      </c>
      <c r="H828" s="24">
        <v>146</v>
      </c>
      <c r="I828">
        <v>6.75</v>
      </c>
      <c r="J828">
        <v>25</v>
      </c>
      <c r="K828">
        <v>7</v>
      </c>
      <c r="L828">
        <v>0</v>
      </c>
      <c r="M828">
        <v>1</v>
      </c>
      <c r="N828">
        <v>16.399999999999999</v>
      </c>
      <c r="O828" t="s">
        <v>33</v>
      </c>
      <c r="P828">
        <v>13</v>
      </c>
      <c r="Q828">
        <v>0</v>
      </c>
      <c r="R828">
        <v>88</v>
      </c>
      <c r="S828">
        <v>13</v>
      </c>
    </row>
    <row r="829" spans="1:20" ht="15.6" customHeight="1" x14ac:dyDescent="0.2">
      <c r="A829" s="8">
        <v>44894</v>
      </c>
      <c r="B829" s="12" t="s">
        <v>6</v>
      </c>
      <c r="C829" s="13">
        <v>2022</v>
      </c>
      <c r="D829" s="13">
        <v>3</v>
      </c>
      <c r="E829" s="13" t="s">
        <v>45</v>
      </c>
      <c r="F829" s="13" t="s">
        <v>25</v>
      </c>
      <c r="G829">
        <v>219</v>
      </c>
      <c r="H829" s="24">
        <v>147</v>
      </c>
      <c r="I829">
        <v>6.75</v>
      </c>
      <c r="J829">
        <v>25</v>
      </c>
      <c r="K829">
        <v>7</v>
      </c>
      <c r="L829">
        <v>0</v>
      </c>
      <c r="M829">
        <v>1</v>
      </c>
      <c r="N829">
        <v>16.399999999999999</v>
      </c>
      <c r="O829" t="s">
        <v>33</v>
      </c>
      <c r="P829">
        <v>0</v>
      </c>
      <c r="Q829">
        <v>0</v>
      </c>
      <c r="R829">
        <v>0</v>
      </c>
      <c r="S829">
        <v>0</v>
      </c>
      <c r="T829" t="s">
        <v>76</v>
      </c>
    </row>
    <row r="830" spans="1:20" ht="15.6" customHeight="1" x14ac:dyDescent="0.2">
      <c r="A830" s="8">
        <v>44894</v>
      </c>
      <c r="B830" s="12" t="s">
        <v>6</v>
      </c>
      <c r="C830" s="13">
        <v>2022</v>
      </c>
      <c r="D830" s="13">
        <v>3</v>
      </c>
      <c r="E830" s="13" t="s">
        <v>45</v>
      </c>
      <c r="F830" s="13" t="s">
        <v>25</v>
      </c>
      <c r="G830">
        <v>220</v>
      </c>
      <c r="H830" s="24">
        <v>148</v>
      </c>
      <c r="I830">
        <v>8.5</v>
      </c>
      <c r="J830">
        <v>20</v>
      </c>
      <c r="K830">
        <v>10</v>
      </c>
      <c r="L830">
        <v>0</v>
      </c>
      <c r="M830">
        <v>0.5</v>
      </c>
      <c r="N830">
        <v>17.2</v>
      </c>
      <c r="O830" t="s">
        <v>33</v>
      </c>
      <c r="P830">
        <v>0</v>
      </c>
      <c r="Q830">
        <v>0</v>
      </c>
      <c r="R830">
        <v>0</v>
      </c>
      <c r="S830">
        <v>0</v>
      </c>
      <c r="T830" t="s">
        <v>76</v>
      </c>
    </row>
    <row r="831" spans="1:20" ht="15.6" customHeight="1" x14ac:dyDescent="0.2">
      <c r="A831" s="8">
        <v>44894</v>
      </c>
      <c r="B831" s="12" t="s">
        <v>6</v>
      </c>
      <c r="C831" s="13">
        <v>2022</v>
      </c>
      <c r="D831" s="13">
        <v>3</v>
      </c>
      <c r="E831" s="13" t="s">
        <v>45</v>
      </c>
      <c r="F831" s="13" t="s">
        <v>25</v>
      </c>
      <c r="G831">
        <v>220</v>
      </c>
      <c r="H831" s="24">
        <v>149</v>
      </c>
      <c r="I831">
        <v>8.5</v>
      </c>
      <c r="J831">
        <v>20</v>
      </c>
      <c r="K831">
        <v>10</v>
      </c>
      <c r="L831">
        <v>0</v>
      </c>
      <c r="M831">
        <v>0.5</v>
      </c>
      <c r="N831">
        <v>17.2</v>
      </c>
      <c r="O831" t="s">
        <v>33</v>
      </c>
      <c r="P831">
        <v>0</v>
      </c>
      <c r="Q831">
        <v>0</v>
      </c>
      <c r="R831">
        <v>0</v>
      </c>
      <c r="S831">
        <v>0</v>
      </c>
      <c r="T831" t="s">
        <v>76</v>
      </c>
    </row>
    <row r="832" spans="1:20" ht="15.6" customHeight="1" x14ac:dyDescent="0.2">
      <c r="A832" s="8">
        <v>44894</v>
      </c>
      <c r="B832" s="12" t="s">
        <v>6</v>
      </c>
      <c r="C832" s="13">
        <v>2022</v>
      </c>
      <c r="D832" s="13">
        <v>3</v>
      </c>
      <c r="E832" s="13" t="s">
        <v>45</v>
      </c>
      <c r="F832" s="13" t="s">
        <v>25</v>
      </c>
      <c r="G832">
        <v>220</v>
      </c>
      <c r="H832" s="24">
        <v>150</v>
      </c>
      <c r="I832">
        <v>8.5</v>
      </c>
      <c r="J832">
        <v>20</v>
      </c>
      <c r="K832">
        <v>10</v>
      </c>
      <c r="L832">
        <v>0</v>
      </c>
      <c r="M832">
        <v>0.5</v>
      </c>
      <c r="N832">
        <v>17.2</v>
      </c>
      <c r="O832" t="s">
        <v>33</v>
      </c>
      <c r="P832">
        <v>0</v>
      </c>
      <c r="Q832">
        <v>0</v>
      </c>
      <c r="R832">
        <v>0</v>
      </c>
      <c r="S832">
        <v>0</v>
      </c>
      <c r="T832" t="s">
        <v>76</v>
      </c>
    </row>
    <row r="833" spans="1:20" ht="15.6" customHeight="1" x14ac:dyDescent="0.2">
      <c r="A833" s="8">
        <v>44894</v>
      </c>
      <c r="B833" s="12" t="s">
        <v>6</v>
      </c>
      <c r="C833" s="13">
        <v>2022</v>
      </c>
      <c r="D833" s="13">
        <v>3</v>
      </c>
      <c r="E833" s="13" t="s">
        <v>45</v>
      </c>
      <c r="F833" s="13" t="s">
        <v>25</v>
      </c>
      <c r="G833">
        <v>220</v>
      </c>
      <c r="H833" s="24">
        <v>151</v>
      </c>
      <c r="I833">
        <v>8.5</v>
      </c>
      <c r="J833">
        <v>20</v>
      </c>
      <c r="K833">
        <v>10</v>
      </c>
      <c r="L833">
        <v>0</v>
      </c>
      <c r="M833">
        <v>0.5</v>
      </c>
      <c r="N833">
        <v>17.2</v>
      </c>
      <c r="O833" t="s">
        <v>33</v>
      </c>
      <c r="P833">
        <v>0</v>
      </c>
      <c r="Q833">
        <v>0</v>
      </c>
      <c r="R833">
        <v>0</v>
      </c>
      <c r="S833">
        <v>0</v>
      </c>
      <c r="T833" t="s">
        <v>76</v>
      </c>
    </row>
    <row r="834" spans="1:20" ht="15.6" customHeight="1" x14ac:dyDescent="0.2">
      <c r="A834" s="8">
        <v>44894</v>
      </c>
      <c r="B834" s="12" t="s">
        <v>6</v>
      </c>
      <c r="C834" s="13">
        <v>2022</v>
      </c>
      <c r="D834" s="13">
        <v>3</v>
      </c>
      <c r="E834" s="13" t="s">
        <v>45</v>
      </c>
      <c r="F834" s="13" t="s">
        <v>25</v>
      </c>
      <c r="G834">
        <v>220</v>
      </c>
      <c r="H834" s="24">
        <v>152</v>
      </c>
      <c r="I834">
        <v>8.5</v>
      </c>
      <c r="J834">
        <v>20</v>
      </c>
      <c r="K834">
        <v>10</v>
      </c>
      <c r="L834">
        <v>0</v>
      </c>
      <c r="M834">
        <v>0.5</v>
      </c>
      <c r="N834">
        <v>17.2</v>
      </c>
      <c r="O834" t="s">
        <v>33</v>
      </c>
      <c r="P834">
        <v>0</v>
      </c>
      <c r="Q834">
        <v>0</v>
      </c>
      <c r="R834">
        <v>0</v>
      </c>
      <c r="S834">
        <v>0</v>
      </c>
      <c r="T834" t="s">
        <v>76</v>
      </c>
    </row>
    <row r="835" spans="1:20" ht="15.6" customHeight="1" x14ac:dyDescent="0.2">
      <c r="A835" s="8">
        <v>44894</v>
      </c>
      <c r="B835" s="12" t="s">
        <v>6</v>
      </c>
      <c r="C835" s="13">
        <v>2022</v>
      </c>
      <c r="D835" s="13">
        <v>3</v>
      </c>
      <c r="E835" s="13" t="s">
        <v>45</v>
      </c>
      <c r="F835" s="13" t="s">
        <v>25</v>
      </c>
      <c r="G835">
        <v>220</v>
      </c>
      <c r="H835" s="24">
        <v>153</v>
      </c>
      <c r="I835">
        <v>8.5</v>
      </c>
      <c r="J835">
        <v>20</v>
      </c>
      <c r="K835">
        <v>10</v>
      </c>
      <c r="L835">
        <v>0</v>
      </c>
      <c r="M835">
        <v>0.5</v>
      </c>
      <c r="N835">
        <v>17.2</v>
      </c>
      <c r="O835" t="s">
        <v>33</v>
      </c>
      <c r="P835">
        <v>0</v>
      </c>
      <c r="Q835">
        <v>0</v>
      </c>
      <c r="R835">
        <v>0</v>
      </c>
      <c r="S835">
        <v>0</v>
      </c>
      <c r="T835" t="s">
        <v>76</v>
      </c>
    </row>
    <row r="836" spans="1:20" ht="15.6" customHeight="1" x14ac:dyDescent="0.2">
      <c r="A836" s="8">
        <v>44894</v>
      </c>
      <c r="B836" s="12" t="s">
        <v>6</v>
      </c>
      <c r="C836" s="13">
        <v>2022</v>
      </c>
      <c r="D836" s="13">
        <v>3</v>
      </c>
      <c r="E836" s="13" t="s">
        <v>45</v>
      </c>
      <c r="F836" s="13" t="s">
        <v>25</v>
      </c>
      <c r="G836">
        <v>220</v>
      </c>
      <c r="H836" s="24">
        <v>154</v>
      </c>
      <c r="I836">
        <v>8.5</v>
      </c>
      <c r="J836">
        <v>20</v>
      </c>
      <c r="K836">
        <v>10</v>
      </c>
      <c r="L836">
        <v>0</v>
      </c>
      <c r="M836">
        <v>0.5</v>
      </c>
      <c r="N836">
        <v>17.2</v>
      </c>
      <c r="O836" t="s">
        <v>33</v>
      </c>
      <c r="P836">
        <v>0</v>
      </c>
      <c r="Q836">
        <v>0</v>
      </c>
      <c r="R836">
        <v>0</v>
      </c>
      <c r="S836">
        <v>0</v>
      </c>
      <c r="T836" t="s">
        <v>76</v>
      </c>
    </row>
    <row r="837" spans="1:20" ht="15.6" customHeight="1" x14ac:dyDescent="0.2">
      <c r="A837" s="8">
        <v>44894</v>
      </c>
      <c r="B837" s="12" t="s">
        <v>6</v>
      </c>
      <c r="C837" s="13">
        <v>2022</v>
      </c>
      <c r="D837" s="13">
        <v>3</v>
      </c>
      <c r="E837" s="13" t="s">
        <v>45</v>
      </c>
      <c r="F837" s="13" t="s">
        <v>25</v>
      </c>
      <c r="G837">
        <v>220</v>
      </c>
      <c r="H837" s="24">
        <v>155</v>
      </c>
      <c r="I837">
        <v>8.5</v>
      </c>
      <c r="J837">
        <v>20</v>
      </c>
      <c r="K837">
        <v>10</v>
      </c>
      <c r="L837">
        <v>0</v>
      </c>
      <c r="M837">
        <v>0.5</v>
      </c>
      <c r="N837">
        <v>17.2</v>
      </c>
      <c r="O837" t="s">
        <v>33</v>
      </c>
      <c r="P837">
        <v>0</v>
      </c>
      <c r="Q837">
        <v>0</v>
      </c>
      <c r="R837">
        <v>0</v>
      </c>
      <c r="S837">
        <v>0</v>
      </c>
      <c r="T837" t="s">
        <v>76</v>
      </c>
    </row>
    <row r="838" spans="1:20" ht="15.6" customHeight="1" x14ac:dyDescent="0.2">
      <c r="A838" s="8">
        <v>44894</v>
      </c>
      <c r="B838" s="12" t="s">
        <v>6</v>
      </c>
      <c r="C838" s="13">
        <v>2022</v>
      </c>
      <c r="D838" s="13">
        <v>3</v>
      </c>
      <c r="E838" s="13" t="s">
        <v>45</v>
      </c>
      <c r="F838" s="13" t="s">
        <v>25</v>
      </c>
      <c r="G838">
        <v>220</v>
      </c>
      <c r="H838" s="24">
        <v>156</v>
      </c>
      <c r="I838">
        <v>8.5</v>
      </c>
      <c r="J838">
        <v>20</v>
      </c>
      <c r="K838">
        <v>10</v>
      </c>
      <c r="L838">
        <v>0</v>
      </c>
      <c r="M838">
        <v>0.5</v>
      </c>
      <c r="N838">
        <v>17.2</v>
      </c>
      <c r="O838" t="s">
        <v>33</v>
      </c>
      <c r="P838">
        <v>0</v>
      </c>
      <c r="Q838">
        <v>0</v>
      </c>
      <c r="R838">
        <v>0</v>
      </c>
      <c r="S838">
        <v>0</v>
      </c>
      <c r="T838" t="s">
        <v>76</v>
      </c>
    </row>
    <row r="839" spans="1:20" ht="15.6" customHeight="1" x14ac:dyDescent="0.2">
      <c r="A839" s="8">
        <v>44894</v>
      </c>
      <c r="B839" s="12" t="s">
        <v>6</v>
      </c>
      <c r="C839" s="13">
        <v>2022</v>
      </c>
      <c r="D839" s="13">
        <v>3</v>
      </c>
      <c r="E839" s="13" t="s">
        <v>45</v>
      </c>
      <c r="F839" s="13" t="s">
        <v>25</v>
      </c>
      <c r="G839">
        <v>220</v>
      </c>
      <c r="H839" s="24">
        <v>157</v>
      </c>
      <c r="I839">
        <v>8.5</v>
      </c>
      <c r="J839">
        <v>20</v>
      </c>
      <c r="K839">
        <v>10</v>
      </c>
      <c r="L839">
        <v>0</v>
      </c>
      <c r="M839">
        <v>0.5</v>
      </c>
      <c r="N839">
        <v>17.2</v>
      </c>
      <c r="O839" t="s">
        <v>33</v>
      </c>
      <c r="P839">
        <v>0</v>
      </c>
      <c r="Q839">
        <v>0</v>
      </c>
      <c r="R839">
        <v>0</v>
      </c>
      <c r="S839">
        <v>0</v>
      </c>
      <c r="T839" t="s">
        <v>76</v>
      </c>
    </row>
    <row r="840" spans="1:20" ht="15.6" customHeight="1" x14ac:dyDescent="0.2">
      <c r="A840" s="8">
        <v>44893</v>
      </c>
      <c r="B840" s="12" t="s">
        <v>6</v>
      </c>
      <c r="C840" s="13">
        <v>2022</v>
      </c>
      <c r="D840" s="13">
        <v>3</v>
      </c>
      <c r="E840" s="13" t="s">
        <v>45</v>
      </c>
      <c r="F840" s="13" t="s">
        <v>29</v>
      </c>
      <c r="G840">
        <v>221</v>
      </c>
      <c r="H840" s="24">
        <v>158</v>
      </c>
      <c r="I840">
        <v>3.875</v>
      </c>
      <c r="J840">
        <v>65</v>
      </c>
      <c r="K840">
        <v>0</v>
      </c>
      <c r="L840">
        <v>0</v>
      </c>
      <c r="M840">
        <v>0</v>
      </c>
      <c r="N840">
        <v>15.6</v>
      </c>
      <c r="O840" t="s">
        <v>33</v>
      </c>
      <c r="P840">
        <v>19</v>
      </c>
      <c r="Q840" s="12">
        <v>4</v>
      </c>
      <c r="R840">
        <v>81.400000000000006</v>
      </c>
      <c r="S840">
        <v>23</v>
      </c>
    </row>
    <row r="841" spans="1:20" ht="15.6" customHeight="1" x14ac:dyDescent="0.2">
      <c r="A841" s="8">
        <v>44893</v>
      </c>
      <c r="B841" s="12" t="s">
        <v>6</v>
      </c>
      <c r="C841" s="13">
        <v>2022</v>
      </c>
      <c r="D841" s="13">
        <v>3</v>
      </c>
      <c r="E841" s="13" t="s">
        <v>45</v>
      </c>
      <c r="F841" s="13" t="s">
        <v>29</v>
      </c>
      <c r="G841">
        <v>221</v>
      </c>
      <c r="H841" s="24">
        <v>159</v>
      </c>
      <c r="I841">
        <v>3.875</v>
      </c>
      <c r="J841">
        <v>65</v>
      </c>
      <c r="K841">
        <v>0</v>
      </c>
      <c r="L841">
        <v>0</v>
      </c>
      <c r="M841">
        <v>0</v>
      </c>
      <c r="N841">
        <v>15.6</v>
      </c>
      <c r="O841" t="s">
        <v>33</v>
      </c>
      <c r="P841">
        <v>24</v>
      </c>
      <c r="Q841" s="12">
        <v>7</v>
      </c>
      <c r="R841">
        <v>93.2</v>
      </c>
      <c r="S841">
        <v>31</v>
      </c>
    </row>
    <row r="842" spans="1:20" ht="15.6" customHeight="1" x14ac:dyDescent="0.2">
      <c r="A842" s="8">
        <v>44893</v>
      </c>
      <c r="B842" s="12" t="s">
        <v>6</v>
      </c>
      <c r="C842" s="13">
        <v>2022</v>
      </c>
      <c r="D842" s="13">
        <v>3</v>
      </c>
      <c r="E842" s="13" t="s">
        <v>45</v>
      </c>
      <c r="F842" s="13" t="s">
        <v>29</v>
      </c>
      <c r="G842">
        <v>221</v>
      </c>
      <c r="H842" s="24">
        <v>160</v>
      </c>
      <c r="I842">
        <v>3.875</v>
      </c>
      <c r="J842">
        <v>65</v>
      </c>
      <c r="K842">
        <v>0</v>
      </c>
      <c r="L842">
        <v>0</v>
      </c>
      <c r="M842">
        <v>0</v>
      </c>
      <c r="N842">
        <v>15.6</v>
      </c>
      <c r="O842" t="s">
        <v>33</v>
      </c>
      <c r="P842">
        <v>41</v>
      </c>
      <c r="Q842" s="12">
        <v>37</v>
      </c>
      <c r="R842">
        <v>108.8</v>
      </c>
      <c r="S842">
        <v>78</v>
      </c>
    </row>
    <row r="843" spans="1:20" ht="15.6" customHeight="1" x14ac:dyDescent="0.2">
      <c r="A843" s="8">
        <v>44893</v>
      </c>
      <c r="B843" s="12" t="s">
        <v>6</v>
      </c>
      <c r="C843" s="13">
        <v>2022</v>
      </c>
      <c r="D843" s="13">
        <v>3</v>
      </c>
      <c r="E843" s="13" t="s">
        <v>45</v>
      </c>
      <c r="F843" s="13" t="s">
        <v>29</v>
      </c>
      <c r="G843">
        <v>221</v>
      </c>
      <c r="H843" s="24">
        <v>161</v>
      </c>
      <c r="I843">
        <v>3.875</v>
      </c>
      <c r="J843">
        <v>65</v>
      </c>
      <c r="K843">
        <v>0</v>
      </c>
      <c r="L843">
        <v>0</v>
      </c>
      <c r="M843">
        <v>0</v>
      </c>
      <c r="N843">
        <v>15.6</v>
      </c>
      <c r="O843" t="s">
        <v>33</v>
      </c>
      <c r="P843">
        <v>0</v>
      </c>
      <c r="Q843" s="12">
        <v>0</v>
      </c>
      <c r="R843">
        <v>0</v>
      </c>
      <c r="S843">
        <v>0</v>
      </c>
      <c r="T843" t="s">
        <v>76</v>
      </c>
    </row>
    <row r="844" spans="1:20" ht="15.6" customHeight="1" x14ac:dyDescent="0.2">
      <c r="A844" s="8">
        <v>44893</v>
      </c>
      <c r="B844" s="12" t="s">
        <v>6</v>
      </c>
      <c r="C844" s="13">
        <v>2022</v>
      </c>
      <c r="D844" s="13">
        <v>3</v>
      </c>
      <c r="E844" s="13" t="s">
        <v>45</v>
      </c>
      <c r="F844" s="13" t="s">
        <v>29</v>
      </c>
      <c r="G844">
        <v>221</v>
      </c>
      <c r="H844" s="24">
        <v>162</v>
      </c>
      <c r="I844">
        <v>3.875</v>
      </c>
      <c r="J844">
        <v>65</v>
      </c>
      <c r="K844">
        <v>0</v>
      </c>
      <c r="L844">
        <v>0</v>
      </c>
      <c r="M844">
        <v>0</v>
      </c>
      <c r="N844">
        <v>15.6</v>
      </c>
      <c r="O844" t="s">
        <v>33</v>
      </c>
      <c r="P844">
        <v>3</v>
      </c>
      <c r="Q844" s="12">
        <v>0</v>
      </c>
      <c r="R844">
        <v>70.400000000000006</v>
      </c>
      <c r="S844">
        <v>3</v>
      </c>
    </row>
    <row r="845" spans="1:20" ht="15.6" customHeight="1" x14ac:dyDescent="0.2">
      <c r="A845" s="8">
        <v>44893</v>
      </c>
      <c r="B845" s="12" t="s">
        <v>6</v>
      </c>
      <c r="C845" s="13">
        <v>2022</v>
      </c>
      <c r="D845" s="13">
        <v>3</v>
      </c>
      <c r="E845" s="13" t="s">
        <v>45</v>
      </c>
      <c r="F845" s="13" t="s">
        <v>29</v>
      </c>
      <c r="G845">
        <v>221</v>
      </c>
      <c r="H845" s="24">
        <v>163</v>
      </c>
      <c r="I845">
        <v>3.875</v>
      </c>
      <c r="J845">
        <v>65</v>
      </c>
      <c r="K845">
        <v>0</v>
      </c>
      <c r="L845">
        <v>0</v>
      </c>
      <c r="M845">
        <v>0</v>
      </c>
      <c r="N845">
        <v>15.6</v>
      </c>
      <c r="O845" t="s">
        <v>33</v>
      </c>
      <c r="P845">
        <v>53</v>
      </c>
      <c r="Q845" s="12">
        <v>19</v>
      </c>
      <c r="R845">
        <v>104.6</v>
      </c>
      <c r="S845">
        <v>72</v>
      </c>
    </row>
    <row r="846" spans="1:20" ht="15.6" customHeight="1" x14ac:dyDescent="0.2">
      <c r="A846" s="8">
        <v>44893</v>
      </c>
      <c r="B846" s="12" t="s">
        <v>6</v>
      </c>
      <c r="C846" s="13">
        <v>2022</v>
      </c>
      <c r="D846" s="13">
        <v>3</v>
      </c>
      <c r="E846" s="13" t="s">
        <v>45</v>
      </c>
      <c r="F846" s="13" t="s">
        <v>29</v>
      </c>
      <c r="G846">
        <v>221</v>
      </c>
      <c r="H846" s="24">
        <v>164</v>
      </c>
      <c r="I846">
        <v>3.875</v>
      </c>
      <c r="J846">
        <v>65</v>
      </c>
      <c r="K846">
        <v>0</v>
      </c>
      <c r="L846">
        <v>0</v>
      </c>
      <c r="M846">
        <v>0</v>
      </c>
      <c r="N846">
        <v>15.6</v>
      </c>
      <c r="O846" t="s">
        <v>33</v>
      </c>
      <c r="P846">
        <v>12</v>
      </c>
      <c r="Q846" s="12">
        <v>16</v>
      </c>
      <c r="R846">
        <v>103.8</v>
      </c>
      <c r="S846">
        <v>28</v>
      </c>
    </row>
    <row r="847" spans="1:20" ht="15.6" customHeight="1" x14ac:dyDescent="0.2">
      <c r="A847" s="8">
        <v>44893</v>
      </c>
      <c r="B847" s="12" t="s">
        <v>6</v>
      </c>
      <c r="C847" s="13">
        <v>2022</v>
      </c>
      <c r="D847" s="13">
        <v>3</v>
      </c>
      <c r="E847" s="13" t="s">
        <v>45</v>
      </c>
      <c r="F847" s="13" t="s">
        <v>29</v>
      </c>
      <c r="G847">
        <v>221</v>
      </c>
      <c r="H847" s="24">
        <v>165</v>
      </c>
      <c r="I847">
        <v>3.875</v>
      </c>
      <c r="J847">
        <v>65</v>
      </c>
      <c r="K847">
        <v>0</v>
      </c>
      <c r="L847">
        <v>0</v>
      </c>
      <c r="M847">
        <v>0</v>
      </c>
      <c r="N847">
        <v>15.6</v>
      </c>
      <c r="O847" t="s">
        <v>33</v>
      </c>
      <c r="P847">
        <v>67</v>
      </c>
      <c r="Q847" s="12">
        <v>19</v>
      </c>
      <c r="R847">
        <v>99</v>
      </c>
      <c r="S847">
        <v>86</v>
      </c>
    </row>
    <row r="848" spans="1:20" ht="15.6" customHeight="1" x14ac:dyDescent="0.2">
      <c r="A848" s="8">
        <v>44893</v>
      </c>
      <c r="B848" s="12" t="s">
        <v>6</v>
      </c>
      <c r="C848" s="13">
        <v>2022</v>
      </c>
      <c r="D848" s="13">
        <v>3</v>
      </c>
      <c r="E848" s="13" t="s">
        <v>45</v>
      </c>
      <c r="F848" s="13" t="s">
        <v>29</v>
      </c>
      <c r="G848">
        <v>221</v>
      </c>
      <c r="H848" s="24">
        <v>166</v>
      </c>
      <c r="I848">
        <v>3.875</v>
      </c>
      <c r="J848">
        <v>65</v>
      </c>
      <c r="K848">
        <v>0</v>
      </c>
      <c r="L848">
        <v>0</v>
      </c>
      <c r="M848">
        <v>0</v>
      </c>
      <c r="N848">
        <v>15.6</v>
      </c>
      <c r="O848" t="s">
        <v>33</v>
      </c>
      <c r="P848">
        <v>7</v>
      </c>
      <c r="Q848" s="12">
        <v>6</v>
      </c>
      <c r="R848">
        <v>80</v>
      </c>
      <c r="S848">
        <v>13</v>
      </c>
    </row>
    <row r="849" spans="1:19" ht="15.6" customHeight="1" x14ac:dyDescent="0.2">
      <c r="A849" s="8">
        <v>44893</v>
      </c>
      <c r="B849" s="12" t="s">
        <v>6</v>
      </c>
      <c r="C849" s="13">
        <v>2022</v>
      </c>
      <c r="D849" s="13">
        <v>3</v>
      </c>
      <c r="E849" s="13" t="s">
        <v>45</v>
      </c>
      <c r="F849" s="13" t="s">
        <v>29</v>
      </c>
      <c r="G849">
        <v>221</v>
      </c>
      <c r="H849" s="24">
        <v>167</v>
      </c>
      <c r="I849">
        <v>3.875</v>
      </c>
      <c r="J849">
        <v>65</v>
      </c>
      <c r="K849">
        <v>0</v>
      </c>
      <c r="L849">
        <v>0</v>
      </c>
      <c r="M849">
        <v>0</v>
      </c>
      <c r="N849">
        <v>15.6</v>
      </c>
      <c r="O849" t="s">
        <v>33</v>
      </c>
      <c r="P849">
        <v>22</v>
      </c>
      <c r="Q849" s="12">
        <v>16</v>
      </c>
      <c r="R849">
        <v>86</v>
      </c>
      <c r="S849">
        <v>38</v>
      </c>
    </row>
    <row r="850" spans="1:19" ht="15.6" customHeight="1" x14ac:dyDescent="0.2">
      <c r="A850" s="8">
        <v>44893</v>
      </c>
      <c r="B850" s="12" t="s">
        <v>6</v>
      </c>
      <c r="C850" s="13">
        <v>2022</v>
      </c>
      <c r="D850" s="13">
        <v>3</v>
      </c>
      <c r="E850" s="13" t="s">
        <v>45</v>
      </c>
      <c r="F850" s="13" t="s">
        <v>29</v>
      </c>
      <c r="G850">
        <v>222</v>
      </c>
      <c r="H850" s="24">
        <v>168</v>
      </c>
      <c r="I850">
        <v>3</v>
      </c>
      <c r="J850">
        <v>30</v>
      </c>
      <c r="K850">
        <v>18</v>
      </c>
      <c r="L850">
        <v>0</v>
      </c>
      <c r="M850">
        <v>0</v>
      </c>
      <c r="N850">
        <v>22.2</v>
      </c>
      <c r="O850" t="s">
        <v>33</v>
      </c>
      <c r="P850">
        <v>10</v>
      </c>
      <c r="Q850" s="12">
        <v>4</v>
      </c>
      <c r="R850">
        <v>83.8</v>
      </c>
      <c r="S850">
        <v>14</v>
      </c>
    </row>
    <row r="851" spans="1:19" ht="15.6" customHeight="1" x14ac:dyDescent="0.2">
      <c r="A851" s="8">
        <v>44893</v>
      </c>
      <c r="B851" s="12" t="s">
        <v>6</v>
      </c>
      <c r="C851" s="13">
        <v>2022</v>
      </c>
      <c r="D851" s="13">
        <v>3</v>
      </c>
      <c r="E851" s="13" t="s">
        <v>45</v>
      </c>
      <c r="F851" s="13" t="s">
        <v>29</v>
      </c>
      <c r="G851">
        <v>222</v>
      </c>
      <c r="H851" s="24">
        <v>169</v>
      </c>
      <c r="I851">
        <v>3</v>
      </c>
      <c r="J851">
        <v>30</v>
      </c>
      <c r="K851">
        <v>18</v>
      </c>
      <c r="L851">
        <v>0</v>
      </c>
      <c r="M851">
        <v>0</v>
      </c>
      <c r="N851">
        <v>22.2</v>
      </c>
      <c r="O851" t="s">
        <v>33</v>
      </c>
      <c r="P851">
        <v>13</v>
      </c>
      <c r="Q851" s="12">
        <v>10</v>
      </c>
      <c r="R851">
        <v>119</v>
      </c>
      <c r="S851">
        <v>23</v>
      </c>
    </row>
    <row r="852" spans="1:19" ht="15.6" customHeight="1" x14ac:dyDescent="0.2">
      <c r="A852" s="8">
        <v>44893</v>
      </c>
      <c r="B852" s="12" t="s">
        <v>6</v>
      </c>
      <c r="C852" s="13">
        <v>2022</v>
      </c>
      <c r="D852" s="13">
        <v>3</v>
      </c>
      <c r="E852" s="13" t="s">
        <v>45</v>
      </c>
      <c r="F852" s="13" t="s">
        <v>29</v>
      </c>
      <c r="G852">
        <v>222</v>
      </c>
      <c r="H852" s="24">
        <v>170</v>
      </c>
      <c r="I852">
        <v>3</v>
      </c>
      <c r="J852">
        <v>30</v>
      </c>
      <c r="K852">
        <v>18</v>
      </c>
      <c r="L852">
        <v>0</v>
      </c>
      <c r="M852">
        <v>0</v>
      </c>
      <c r="N852">
        <v>22.2</v>
      </c>
      <c r="O852" t="s">
        <v>33</v>
      </c>
      <c r="P852">
        <v>58</v>
      </c>
      <c r="Q852" s="12">
        <v>58</v>
      </c>
      <c r="R852">
        <v>116.6</v>
      </c>
      <c r="S852">
        <v>116</v>
      </c>
    </row>
    <row r="853" spans="1:19" ht="15.6" customHeight="1" x14ac:dyDescent="0.2">
      <c r="A853" s="8">
        <v>44893</v>
      </c>
      <c r="B853" s="12" t="s">
        <v>6</v>
      </c>
      <c r="C853" s="13">
        <v>2022</v>
      </c>
      <c r="D853" s="13">
        <v>3</v>
      </c>
      <c r="E853" s="13" t="s">
        <v>45</v>
      </c>
      <c r="F853" s="13" t="s">
        <v>29</v>
      </c>
      <c r="G853">
        <v>222</v>
      </c>
      <c r="H853" s="24">
        <v>171</v>
      </c>
      <c r="I853">
        <v>3</v>
      </c>
      <c r="J853">
        <v>30</v>
      </c>
      <c r="K853">
        <v>18</v>
      </c>
      <c r="L853">
        <v>0</v>
      </c>
      <c r="M853">
        <v>0</v>
      </c>
      <c r="N853">
        <v>22.2</v>
      </c>
      <c r="O853" t="s">
        <v>33</v>
      </c>
      <c r="P853">
        <v>30</v>
      </c>
      <c r="Q853" s="12">
        <v>27</v>
      </c>
      <c r="R853">
        <v>120.4</v>
      </c>
      <c r="S853">
        <v>57</v>
      </c>
    </row>
    <row r="854" spans="1:19" ht="15.6" customHeight="1" x14ac:dyDescent="0.2">
      <c r="A854" s="8">
        <v>44893</v>
      </c>
      <c r="B854" s="12" t="s">
        <v>6</v>
      </c>
      <c r="C854" s="13">
        <v>2022</v>
      </c>
      <c r="D854" s="13">
        <v>3</v>
      </c>
      <c r="E854" s="13" t="s">
        <v>45</v>
      </c>
      <c r="F854" s="13" t="s">
        <v>29</v>
      </c>
      <c r="G854">
        <v>222</v>
      </c>
      <c r="H854" s="24">
        <v>172</v>
      </c>
      <c r="I854">
        <v>3</v>
      </c>
      <c r="J854">
        <v>30</v>
      </c>
      <c r="K854">
        <v>18</v>
      </c>
      <c r="L854">
        <v>0</v>
      </c>
      <c r="M854">
        <v>0</v>
      </c>
      <c r="N854">
        <v>22.2</v>
      </c>
      <c r="O854" t="s">
        <v>33</v>
      </c>
      <c r="P854">
        <v>31</v>
      </c>
      <c r="Q854" s="12">
        <v>25</v>
      </c>
      <c r="R854">
        <v>108.8</v>
      </c>
      <c r="S854">
        <v>56</v>
      </c>
    </row>
    <row r="855" spans="1:19" ht="15.6" customHeight="1" x14ac:dyDescent="0.2">
      <c r="A855" s="8">
        <v>44893</v>
      </c>
      <c r="B855" s="12" t="s">
        <v>6</v>
      </c>
      <c r="C855" s="13">
        <v>2022</v>
      </c>
      <c r="D855" s="13">
        <v>3</v>
      </c>
      <c r="E855" s="13" t="s">
        <v>45</v>
      </c>
      <c r="F855" s="13" t="s">
        <v>29</v>
      </c>
      <c r="G855">
        <v>222</v>
      </c>
      <c r="H855" s="24">
        <v>174</v>
      </c>
      <c r="I855">
        <v>3</v>
      </c>
      <c r="J855">
        <v>30</v>
      </c>
      <c r="K855">
        <v>18</v>
      </c>
      <c r="L855">
        <v>0</v>
      </c>
      <c r="M855">
        <v>0</v>
      </c>
      <c r="N855">
        <v>22.2</v>
      </c>
      <c r="O855" t="s">
        <v>33</v>
      </c>
      <c r="P855">
        <v>38</v>
      </c>
      <c r="Q855" s="12">
        <v>41</v>
      </c>
      <c r="R855">
        <v>108.6</v>
      </c>
      <c r="S855">
        <v>79</v>
      </c>
    </row>
    <row r="856" spans="1:19" ht="15.6" customHeight="1" x14ac:dyDescent="0.2">
      <c r="A856" s="8">
        <v>44893</v>
      </c>
      <c r="B856" s="12" t="s">
        <v>6</v>
      </c>
      <c r="C856" s="13">
        <v>2022</v>
      </c>
      <c r="D856" s="13">
        <v>3</v>
      </c>
      <c r="E856" s="13" t="s">
        <v>45</v>
      </c>
      <c r="F856" s="13" t="s">
        <v>29</v>
      </c>
      <c r="G856">
        <v>222</v>
      </c>
      <c r="H856" s="24">
        <v>175</v>
      </c>
      <c r="I856">
        <v>3</v>
      </c>
      <c r="J856">
        <v>30</v>
      </c>
      <c r="K856">
        <v>18</v>
      </c>
      <c r="L856">
        <v>0</v>
      </c>
      <c r="M856">
        <v>0</v>
      </c>
      <c r="N856">
        <v>22.2</v>
      </c>
      <c r="O856" t="s">
        <v>33</v>
      </c>
      <c r="P856">
        <v>6</v>
      </c>
      <c r="Q856" s="12">
        <v>7</v>
      </c>
      <c r="R856">
        <v>87.6</v>
      </c>
      <c r="S856">
        <v>13</v>
      </c>
    </row>
    <row r="857" spans="1:19" ht="15.6" customHeight="1" x14ac:dyDescent="0.2">
      <c r="A857" s="8">
        <v>44893</v>
      </c>
      <c r="B857" s="12" t="s">
        <v>6</v>
      </c>
      <c r="C857" s="13">
        <v>2022</v>
      </c>
      <c r="D857" s="13">
        <v>3</v>
      </c>
      <c r="E857" s="13" t="s">
        <v>45</v>
      </c>
      <c r="F857" s="13" t="s">
        <v>29</v>
      </c>
      <c r="G857">
        <v>222</v>
      </c>
      <c r="H857" s="24">
        <v>176</v>
      </c>
      <c r="I857">
        <v>3</v>
      </c>
      <c r="J857">
        <v>30</v>
      </c>
      <c r="K857">
        <v>18</v>
      </c>
      <c r="L857">
        <v>0</v>
      </c>
      <c r="M857">
        <v>0</v>
      </c>
      <c r="N857">
        <v>22.2</v>
      </c>
      <c r="O857" t="s">
        <v>33</v>
      </c>
      <c r="P857">
        <v>45</v>
      </c>
      <c r="Q857" s="12">
        <v>18</v>
      </c>
      <c r="R857">
        <v>118.4</v>
      </c>
      <c r="S857">
        <v>63</v>
      </c>
    </row>
    <row r="858" spans="1:19" ht="15.6" customHeight="1" x14ac:dyDescent="0.2">
      <c r="A858" s="8">
        <v>44893</v>
      </c>
      <c r="B858" s="12" t="s">
        <v>6</v>
      </c>
      <c r="C858" s="13">
        <v>2022</v>
      </c>
      <c r="D858" s="13">
        <v>3</v>
      </c>
      <c r="E858" s="13" t="s">
        <v>45</v>
      </c>
      <c r="F858" s="13" t="s">
        <v>29</v>
      </c>
      <c r="G858">
        <v>222</v>
      </c>
      <c r="H858" s="24">
        <v>177</v>
      </c>
      <c r="I858">
        <v>3</v>
      </c>
      <c r="J858">
        <v>30</v>
      </c>
      <c r="K858">
        <v>18</v>
      </c>
      <c r="L858">
        <v>0</v>
      </c>
      <c r="M858">
        <v>0</v>
      </c>
      <c r="N858">
        <v>22.2</v>
      </c>
      <c r="O858" t="s">
        <v>33</v>
      </c>
      <c r="P858">
        <v>25</v>
      </c>
      <c r="Q858" s="12">
        <v>28</v>
      </c>
      <c r="R858">
        <v>100.6</v>
      </c>
      <c r="S858">
        <v>53</v>
      </c>
    </row>
    <row r="859" spans="1:19" ht="15.6" customHeight="1" x14ac:dyDescent="0.2">
      <c r="A859" s="8">
        <v>44893</v>
      </c>
      <c r="B859" s="12" t="s">
        <v>6</v>
      </c>
      <c r="C859" s="13">
        <v>2022</v>
      </c>
      <c r="D859" s="13">
        <v>3</v>
      </c>
      <c r="E859" s="13" t="s">
        <v>45</v>
      </c>
      <c r="F859" s="13" t="s">
        <v>29</v>
      </c>
      <c r="G859">
        <v>223</v>
      </c>
      <c r="H859" s="24">
        <v>178</v>
      </c>
      <c r="I859">
        <v>3.5</v>
      </c>
      <c r="J859">
        <v>55</v>
      </c>
      <c r="K859">
        <v>10</v>
      </c>
      <c r="L859">
        <v>0</v>
      </c>
      <c r="M859">
        <v>0</v>
      </c>
      <c r="N859">
        <v>19.399999999999999</v>
      </c>
      <c r="O859" t="s">
        <v>33</v>
      </c>
      <c r="P859">
        <v>8</v>
      </c>
      <c r="Q859" s="12">
        <v>2</v>
      </c>
      <c r="R859">
        <v>110</v>
      </c>
      <c r="S859">
        <v>10</v>
      </c>
    </row>
    <row r="860" spans="1:19" ht="15.6" customHeight="1" x14ac:dyDescent="0.2">
      <c r="A860" s="8">
        <v>44893</v>
      </c>
      <c r="B860" s="12" t="s">
        <v>6</v>
      </c>
      <c r="C860" s="13">
        <v>2022</v>
      </c>
      <c r="D860" s="13">
        <v>3</v>
      </c>
      <c r="E860" s="13" t="s">
        <v>45</v>
      </c>
      <c r="F860" s="13" t="s">
        <v>29</v>
      </c>
      <c r="G860">
        <v>223</v>
      </c>
      <c r="H860" s="24">
        <v>179</v>
      </c>
      <c r="I860">
        <v>3.5</v>
      </c>
      <c r="J860">
        <v>55</v>
      </c>
      <c r="K860">
        <v>10</v>
      </c>
      <c r="L860">
        <v>0</v>
      </c>
      <c r="M860">
        <v>0</v>
      </c>
      <c r="N860">
        <v>19.399999999999999</v>
      </c>
      <c r="O860" t="s">
        <v>33</v>
      </c>
      <c r="P860">
        <v>13</v>
      </c>
      <c r="Q860" s="12">
        <v>5</v>
      </c>
      <c r="R860">
        <v>95.6</v>
      </c>
      <c r="S860">
        <v>18</v>
      </c>
    </row>
    <row r="861" spans="1:19" ht="15.6" customHeight="1" x14ac:dyDescent="0.2">
      <c r="A861" s="8">
        <v>44893</v>
      </c>
      <c r="B861" s="12" t="s">
        <v>6</v>
      </c>
      <c r="C861" s="13">
        <v>2022</v>
      </c>
      <c r="D861" s="13">
        <v>3</v>
      </c>
      <c r="E861" s="13" t="s">
        <v>45</v>
      </c>
      <c r="F861" s="13" t="s">
        <v>29</v>
      </c>
      <c r="G861">
        <v>223</v>
      </c>
      <c r="H861" s="24">
        <v>180</v>
      </c>
      <c r="I861">
        <v>3.5</v>
      </c>
      <c r="J861">
        <v>55</v>
      </c>
      <c r="K861">
        <v>10</v>
      </c>
      <c r="L861">
        <v>0</v>
      </c>
      <c r="M861">
        <v>0</v>
      </c>
      <c r="N861">
        <v>19.399999999999999</v>
      </c>
      <c r="O861" t="s">
        <v>33</v>
      </c>
      <c r="P861">
        <v>5</v>
      </c>
      <c r="Q861" s="12">
        <v>1</v>
      </c>
      <c r="R861">
        <v>70.400000000000006</v>
      </c>
      <c r="S861">
        <v>6</v>
      </c>
    </row>
    <row r="862" spans="1:19" ht="15.6" customHeight="1" x14ac:dyDescent="0.2">
      <c r="A862" s="8">
        <v>44893</v>
      </c>
      <c r="B862" s="12" t="s">
        <v>6</v>
      </c>
      <c r="C862" s="13">
        <v>2022</v>
      </c>
      <c r="D862" s="13">
        <v>3</v>
      </c>
      <c r="E862" s="13" t="s">
        <v>45</v>
      </c>
      <c r="F862" s="13" t="s">
        <v>29</v>
      </c>
      <c r="G862">
        <v>223</v>
      </c>
      <c r="H862" s="24">
        <v>181</v>
      </c>
      <c r="I862">
        <v>3.5</v>
      </c>
      <c r="J862">
        <v>55</v>
      </c>
      <c r="K862">
        <v>10</v>
      </c>
      <c r="L862">
        <v>0</v>
      </c>
      <c r="M862">
        <v>0</v>
      </c>
      <c r="N862">
        <v>19.399999999999999</v>
      </c>
      <c r="O862" t="s">
        <v>33</v>
      </c>
      <c r="P862">
        <v>17</v>
      </c>
      <c r="Q862" s="12">
        <v>3</v>
      </c>
      <c r="R862">
        <v>125.2</v>
      </c>
      <c r="S862">
        <v>20</v>
      </c>
    </row>
    <row r="863" spans="1:19" ht="15.6" customHeight="1" x14ac:dyDescent="0.2">
      <c r="A863" s="8">
        <v>44893</v>
      </c>
      <c r="B863" s="12" t="s">
        <v>6</v>
      </c>
      <c r="C863" s="13">
        <v>2022</v>
      </c>
      <c r="D863" s="13">
        <v>3</v>
      </c>
      <c r="E863" s="13" t="s">
        <v>45</v>
      </c>
      <c r="F863" s="13" t="s">
        <v>29</v>
      </c>
      <c r="G863">
        <v>223</v>
      </c>
      <c r="H863" s="24">
        <v>182</v>
      </c>
      <c r="I863">
        <v>3.5</v>
      </c>
      <c r="J863">
        <v>55</v>
      </c>
      <c r="K863">
        <v>10</v>
      </c>
      <c r="L863">
        <v>0</v>
      </c>
      <c r="M863">
        <v>0</v>
      </c>
      <c r="N863">
        <v>19.399999999999999</v>
      </c>
      <c r="O863" t="s">
        <v>33</v>
      </c>
      <c r="P863">
        <v>21</v>
      </c>
      <c r="Q863" s="12">
        <v>4</v>
      </c>
      <c r="R863">
        <v>87.6</v>
      </c>
      <c r="S863">
        <v>25</v>
      </c>
    </row>
    <row r="864" spans="1:19" ht="15.6" customHeight="1" x14ac:dyDescent="0.2">
      <c r="A864" s="8">
        <v>44893</v>
      </c>
      <c r="B864" s="12" t="s">
        <v>6</v>
      </c>
      <c r="C864" s="13">
        <v>2022</v>
      </c>
      <c r="D864" s="13">
        <v>3</v>
      </c>
      <c r="E864" s="13" t="s">
        <v>45</v>
      </c>
      <c r="F864" s="13" t="s">
        <v>29</v>
      </c>
      <c r="G864">
        <v>223</v>
      </c>
      <c r="H864" s="24">
        <v>183</v>
      </c>
      <c r="I864">
        <v>3.5</v>
      </c>
      <c r="J864">
        <v>55</v>
      </c>
      <c r="K864">
        <v>10</v>
      </c>
      <c r="L864">
        <v>0</v>
      </c>
      <c r="M864">
        <v>0</v>
      </c>
      <c r="N864">
        <v>19.399999999999999</v>
      </c>
      <c r="O864" t="s">
        <v>33</v>
      </c>
      <c r="P864">
        <v>2</v>
      </c>
      <c r="Q864" s="12">
        <v>1</v>
      </c>
      <c r="R864">
        <v>74.400000000000006</v>
      </c>
      <c r="S864">
        <v>3</v>
      </c>
    </row>
    <row r="865" spans="1:20" ht="15.6" customHeight="1" x14ac:dyDescent="0.2">
      <c r="A865" s="8">
        <v>44893</v>
      </c>
      <c r="B865" s="12" t="s">
        <v>6</v>
      </c>
      <c r="C865" s="13">
        <v>2022</v>
      </c>
      <c r="D865" s="13">
        <v>3</v>
      </c>
      <c r="E865" s="13" t="s">
        <v>45</v>
      </c>
      <c r="F865" s="13" t="s">
        <v>29</v>
      </c>
      <c r="G865">
        <v>223</v>
      </c>
      <c r="H865" s="24">
        <v>184</v>
      </c>
      <c r="I865">
        <v>3.5</v>
      </c>
      <c r="J865">
        <v>55</v>
      </c>
      <c r="K865">
        <v>10</v>
      </c>
      <c r="L865">
        <v>0</v>
      </c>
      <c r="M865">
        <v>0</v>
      </c>
      <c r="N865">
        <v>19.399999999999999</v>
      </c>
      <c r="O865" t="s">
        <v>33</v>
      </c>
      <c r="P865">
        <v>28</v>
      </c>
      <c r="Q865" s="12">
        <v>35</v>
      </c>
      <c r="R865">
        <v>135.4</v>
      </c>
      <c r="S865">
        <v>63</v>
      </c>
    </row>
    <row r="866" spans="1:20" ht="15.6" customHeight="1" x14ac:dyDescent="0.2">
      <c r="A866" s="8">
        <v>44893</v>
      </c>
      <c r="B866" s="12" t="s">
        <v>6</v>
      </c>
      <c r="C866" s="13">
        <v>2022</v>
      </c>
      <c r="D866" s="13">
        <v>3</v>
      </c>
      <c r="E866" s="13" t="s">
        <v>45</v>
      </c>
      <c r="F866" s="13" t="s">
        <v>29</v>
      </c>
      <c r="G866">
        <v>223</v>
      </c>
      <c r="H866" s="24">
        <v>185</v>
      </c>
      <c r="I866">
        <v>3.5</v>
      </c>
      <c r="J866">
        <v>55</v>
      </c>
      <c r="K866">
        <v>10</v>
      </c>
      <c r="L866">
        <v>0</v>
      </c>
      <c r="M866">
        <v>0</v>
      </c>
      <c r="N866">
        <v>19.399999999999999</v>
      </c>
      <c r="O866" t="s">
        <v>33</v>
      </c>
      <c r="P866">
        <v>13</v>
      </c>
      <c r="Q866" s="12">
        <v>11</v>
      </c>
      <c r="R866">
        <v>109</v>
      </c>
      <c r="S866">
        <v>24</v>
      </c>
    </row>
    <row r="867" spans="1:20" ht="15.6" customHeight="1" x14ac:dyDescent="0.2">
      <c r="A867" s="8">
        <v>44893</v>
      </c>
      <c r="B867" s="12" t="s">
        <v>6</v>
      </c>
      <c r="C867" s="13">
        <v>2022</v>
      </c>
      <c r="D867" s="13">
        <v>3</v>
      </c>
      <c r="E867" s="13" t="s">
        <v>45</v>
      </c>
      <c r="F867" s="13" t="s">
        <v>29</v>
      </c>
      <c r="G867">
        <v>223</v>
      </c>
      <c r="H867" s="24">
        <v>186</v>
      </c>
      <c r="I867">
        <v>3.5</v>
      </c>
      <c r="J867">
        <v>55</v>
      </c>
      <c r="K867">
        <v>10</v>
      </c>
      <c r="L867">
        <v>0</v>
      </c>
      <c r="M867">
        <v>0</v>
      </c>
      <c r="N867">
        <v>19.399999999999999</v>
      </c>
      <c r="O867" t="s">
        <v>33</v>
      </c>
      <c r="P867">
        <v>57</v>
      </c>
      <c r="Q867" s="12">
        <v>49</v>
      </c>
      <c r="R867">
        <v>140.19999999999999</v>
      </c>
      <c r="S867">
        <v>106</v>
      </c>
    </row>
    <row r="868" spans="1:20" ht="15.6" customHeight="1" x14ac:dyDescent="0.2">
      <c r="A868" s="8">
        <v>44893</v>
      </c>
      <c r="B868" s="12" t="s">
        <v>6</v>
      </c>
      <c r="C868" s="13">
        <v>2022</v>
      </c>
      <c r="D868" s="13">
        <v>3</v>
      </c>
      <c r="E868" s="13" t="s">
        <v>45</v>
      </c>
      <c r="F868" s="13" t="s">
        <v>29</v>
      </c>
      <c r="G868">
        <v>223</v>
      </c>
      <c r="H868" s="24">
        <v>187</v>
      </c>
      <c r="I868">
        <v>3.5</v>
      </c>
      <c r="J868">
        <v>55</v>
      </c>
      <c r="K868">
        <v>10</v>
      </c>
      <c r="L868">
        <v>0</v>
      </c>
      <c r="M868">
        <v>0</v>
      </c>
      <c r="N868">
        <v>19.399999999999999</v>
      </c>
      <c r="O868" t="s">
        <v>33</v>
      </c>
      <c r="P868">
        <v>55</v>
      </c>
      <c r="Q868" s="12">
        <v>19</v>
      </c>
      <c r="R868">
        <v>122.4</v>
      </c>
      <c r="S868">
        <v>74</v>
      </c>
    </row>
    <row r="869" spans="1:20" ht="15.6" customHeight="1" x14ac:dyDescent="0.2">
      <c r="A869" s="8">
        <v>44900</v>
      </c>
      <c r="B869" s="12" t="s">
        <v>6</v>
      </c>
      <c r="C869" s="13">
        <v>2022</v>
      </c>
      <c r="D869" s="13">
        <v>3</v>
      </c>
      <c r="E869" s="13" t="s">
        <v>45</v>
      </c>
      <c r="F869" s="13" t="s">
        <v>20</v>
      </c>
      <c r="G869">
        <v>263</v>
      </c>
      <c r="H869" s="24">
        <v>266</v>
      </c>
      <c r="I869">
        <v>7.1875</v>
      </c>
      <c r="J869">
        <v>55</v>
      </c>
      <c r="K869">
        <v>5</v>
      </c>
      <c r="L869">
        <v>0</v>
      </c>
      <c r="M869">
        <v>0</v>
      </c>
      <c r="N869">
        <v>11.8</v>
      </c>
      <c r="O869" s="12" t="s">
        <v>34</v>
      </c>
      <c r="P869">
        <v>47</v>
      </c>
      <c r="Q869" s="12">
        <v>65</v>
      </c>
      <c r="R869">
        <v>78.2</v>
      </c>
      <c r="S869">
        <v>112</v>
      </c>
    </row>
    <row r="870" spans="1:20" ht="15.6" customHeight="1" x14ac:dyDescent="0.2">
      <c r="A870" s="8">
        <v>44900</v>
      </c>
      <c r="B870" s="12" t="s">
        <v>6</v>
      </c>
      <c r="C870" s="13">
        <v>2022</v>
      </c>
      <c r="D870" s="13">
        <v>3</v>
      </c>
      <c r="E870" s="13" t="s">
        <v>45</v>
      </c>
      <c r="F870" s="13" t="s">
        <v>20</v>
      </c>
      <c r="G870">
        <v>263</v>
      </c>
      <c r="H870" s="24">
        <v>267</v>
      </c>
      <c r="I870">
        <v>7.1875</v>
      </c>
      <c r="J870">
        <v>55</v>
      </c>
      <c r="K870">
        <v>5</v>
      </c>
      <c r="L870">
        <v>0</v>
      </c>
      <c r="M870">
        <v>0</v>
      </c>
      <c r="N870">
        <v>11.8</v>
      </c>
      <c r="O870" s="12" t="s">
        <v>34</v>
      </c>
      <c r="P870">
        <v>14</v>
      </c>
      <c r="Q870" s="12">
        <v>24</v>
      </c>
      <c r="R870">
        <v>72.2</v>
      </c>
      <c r="S870">
        <v>38</v>
      </c>
    </row>
    <row r="871" spans="1:20" ht="15.6" customHeight="1" x14ac:dyDescent="0.2">
      <c r="A871" s="8">
        <v>44900</v>
      </c>
      <c r="B871" s="12" t="s">
        <v>6</v>
      </c>
      <c r="C871" s="13">
        <v>2022</v>
      </c>
      <c r="D871" s="13">
        <v>3</v>
      </c>
      <c r="E871" s="13" t="s">
        <v>45</v>
      </c>
      <c r="F871" s="13" t="s">
        <v>20</v>
      </c>
      <c r="G871">
        <v>263</v>
      </c>
      <c r="H871" s="24">
        <v>268</v>
      </c>
      <c r="I871">
        <v>7.1875</v>
      </c>
      <c r="J871">
        <v>55</v>
      </c>
      <c r="K871">
        <v>5</v>
      </c>
      <c r="L871">
        <v>0</v>
      </c>
      <c r="M871">
        <v>0</v>
      </c>
      <c r="N871">
        <v>11.8</v>
      </c>
      <c r="O871" s="12" t="s">
        <v>34</v>
      </c>
      <c r="P871">
        <v>2</v>
      </c>
      <c r="Q871" s="12">
        <v>2</v>
      </c>
      <c r="R871">
        <v>69.400000000000006</v>
      </c>
      <c r="S871">
        <v>4</v>
      </c>
    </row>
    <row r="872" spans="1:20" ht="15.6" customHeight="1" x14ac:dyDescent="0.2">
      <c r="A872" s="8">
        <v>44900</v>
      </c>
      <c r="B872" s="12" t="s">
        <v>6</v>
      </c>
      <c r="C872" s="13">
        <v>2022</v>
      </c>
      <c r="D872" s="13">
        <v>3</v>
      </c>
      <c r="E872" s="13" t="s">
        <v>45</v>
      </c>
      <c r="F872" s="13" t="s">
        <v>20</v>
      </c>
      <c r="G872">
        <v>263</v>
      </c>
      <c r="H872" s="24">
        <v>269</v>
      </c>
      <c r="I872">
        <v>7.1875</v>
      </c>
      <c r="J872">
        <v>55</v>
      </c>
      <c r="K872">
        <v>5</v>
      </c>
      <c r="L872">
        <v>0</v>
      </c>
      <c r="M872">
        <v>0</v>
      </c>
      <c r="N872">
        <v>11.8</v>
      </c>
      <c r="O872" s="12" t="s">
        <v>34</v>
      </c>
      <c r="P872" s="12">
        <v>0</v>
      </c>
      <c r="Q872" s="12">
        <v>0</v>
      </c>
      <c r="R872">
        <v>0</v>
      </c>
      <c r="S872">
        <v>0</v>
      </c>
      <c r="T872" t="s">
        <v>76</v>
      </c>
    </row>
    <row r="873" spans="1:20" ht="15.6" customHeight="1" x14ac:dyDescent="0.2">
      <c r="A873" s="8">
        <v>44900</v>
      </c>
      <c r="B873" s="12" t="s">
        <v>6</v>
      </c>
      <c r="C873" s="13">
        <v>2022</v>
      </c>
      <c r="D873" s="13">
        <v>3</v>
      </c>
      <c r="E873" s="13" t="s">
        <v>45</v>
      </c>
      <c r="F873" s="13" t="s">
        <v>20</v>
      </c>
      <c r="G873">
        <v>263</v>
      </c>
      <c r="H873" s="24">
        <v>270</v>
      </c>
      <c r="I873">
        <v>7.1875</v>
      </c>
      <c r="J873">
        <v>55</v>
      </c>
      <c r="K873">
        <v>5</v>
      </c>
      <c r="L873">
        <v>0</v>
      </c>
      <c r="M873">
        <v>0</v>
      </c>
      <c r="N873">
        <v>11.8</v>
      </c>
      <c r="O873" s="12" t="s">
        <v>34</v>
      </c>
      <c r="P873">
        <v>29</v>
      </c>
      <c r="Q873" s="12">
        <v>59</v>
      </c>
      <c r="R873">
        <v>92.8</v>
      </c>
      <c r="S873">
        <v>88</v>
      </c>
    </row>
    <row r="874" spans="1:20" ht="15.6" customHeight="1" x14ac:dyDescent="0.2">
      <c r="A874" s="8">
        <v>44900</v>
      </c>
      <c r="B874" s="12" t="s">
        <v>6</v>
      </c>
      <c r="C874" s="13">
        <v>2022</v>
      </c>
      <c r="D874" s="13">
        <v>3</v>
      </c>
      <c r="E874" s="13" t="s">
        <v>45</v>
      </c>
      <c r="F874" s="13" t="s">
        <v>20</v>
      </c>
      <c r="G874">
        <v>263</v>
      </c>
      <c r="H874" s="24">
        <v>271</v>
      </c>
      <c r="I874">
        <v>7.1875</v>
      </c>
      <c r="J874">
        <v>55</v>
      </c>
      <c r="K874">
        <v>5</v>
      </c>
      <c r="L874">
        <v>0</v>
      </c>
      <c r="M874">
        <v>0</v>
      </c>
      <c r="N874">
        <v>11.8</v>
      </c>
      <c r="O874" s="12" t="s">
        <v>34</v>
      </c>
      <c r="P874">
        <v>4</v>
      </c>
      <c r="Q874" s="12">
        <v>7</v>
      </c>
      <c r="R874">
        <v>55.8</v>
      </c>
      <c r="S874">
        <v>11</v>
      </c>
    </row>
    <row r="875" spans="1:20" ht="15.6" customHeight="1" x14ac:dyDescent="0.2">
      <c r="A875" s="8">
        <v>44900</v>
      </c>
      <c r="B875" s="12" t="s">
        <v>6</v>
      </c>
      <c r="C875" s="13">
        <v>2022</v>
      </c>
      <c r="D875" s="13">
        <v>3</v>
      </c>
      <c r="E875" s="13" t="s">
        <v>45</v>
      </c>
      <c r="F875" s="13" t="s">
        <v>20</v>
      </c>
      <c r="G875">
        <v>263</v>
      </c>
      <c r="H875" s="24">
        <v>272</v>
      </c>
      <c r="I875">
        <v>7.1875</v>
      </c>
      <c r="J875">
        <v>55</v>
      </c>
      <c r="K875">
        <v>5</v>
      </c>
      <c r="L875">
        <v>0</v>
      </c>
      <c r="M875">
        <v>0</v>
      </c>
      <c r="N875">
        <v>11.8</v>
      </c>
      <c r="O875" s="12" t="s">
        <v>34</v>
      </c>
      <c r="P875">
        <v>51</v>
      </c>
      <c r="Q875" s="12">
        <v>38</v>
      </c>
      <c r="R875">
        <v>80.599999999999994</v>
      </c>
      <c r="S875">
        <v>89</v>
      </c>
    </row>
    <row r="876" spans="1:20" ht="15.6" customHeight="1" x14ac:dyDescent="0.2">
      <c r="A876" s="8">
        <v>44900</v>
      </c>
      <c r="B876" s="12" t="s">
        <v>6</v>
      </c>
      <c r="C876" s="13">
        <v>2022</v>
      </c>
      <c r="D876" s="13">
        <v>3</v>
      </c>
      <c r="E876" s="13" t="s">
        <v>45</v>
      </c>
      <c r="F876" s="13" t="s">
        <v>20</v>
      </c>
      <c r="G876">
        <v>263</v>
      </c>
      <c r="H876" s="24">
        <v>273</v>
      </c>
      <c r="I876">
        <v>7.1875</v>
      </c>
      <c r="J876">
        <v>55</v>
      </c>
      <c r="K876">
        <v>5</v>
      </c>
      <c r="L876">
        <v>0</v>
      </c>
      <c r="M876">
        <v>0</v>
      </c>
      <c r="N876">
        <v>11.8</v>
      </c>
      <c r="O876" s="12" t="s">
        <v>34</v>
      </c>
      <c r="P876" s="12">
        <v>0</v>
      </c>
      <c r="Q876" s="12">
        <v>0</v>
      </c>
      <c r="R876">
        <v>0</v>
      </c>
      <c r="S876">
        <v>0</v>
      </c>
      <c r="T876" t="s">
        <v>76</v>
      </c>
    </row>
    <row r="877" spans="1:20" ht="15.6" customHeight="1" x14ac:dyDescent="0.2">
      <c r="A877" s="8">
        <v>44900</v>
      </c>
      <c r="B877" s="12" t="s">
        <v>6</v>
      </c>
      <c r="C877" s="13">
        <v>2022</v>
      </c>
      <c r="D877" s="13">
        <v>3</v>
      </c>
      <c r="E877" s="13" t="s">
        <v>45</v>
      </c>
      <c r="F877" s="13" t="s">
        <v>20</v>
      </c>
      <c r="G877">
        <v>263</v>
      </c>
      <c r="H877" s="24">
        <v>274</v>
      </c>
      <c r="I877">
        <v>7.1875</v>
      </c>
      <c r="J877">
        <v>55</v>
      </c>
      <c r="K877">
        <v>5</v>
      </c>
      <c r="L877">
        <v>0</v>
      </c>
      <c r="M877">
        <v>0</v>
      </c>
      <c r="N877">
        <v>11.8</v>
      </c>
      <c r="O877" s="12" t="s">
        <v>34</v>
      </c>
      <c r="P877">
        <v>24</v>
      </c>
      <c r="Q877" s="12">
        <v>26</v>
      </c>
      <c r="R877">
        <v>61</v>
      </c>
      <c r="S877">
        <v>50</v>
      </c>
    </row>
    <row r="878" spans="1:20" ht="15.6" customHeight="1" x14ac:dyDescent="0.2">
      <c r="A878" s="8">
        <v>44900</v>
      </c>
      <c r="B878" s="12" t="s">
        <v>6</v>
      </c>
      <c r="C878" s="13">
        <v>2022</v>
      </c>
      <c r="D878" s="13">
        <v>3</v>
      </c>
      <c r="E878" s="13" t="s">
        <v>45</v>
      </c>
      <c r="F878" s="13" t="s">
        <v>20</v>
      </c>
      <c r="G878">
        <v>263</v>
      </c>
      <c r="H878" s="24">
        <v>275</v>
      </c>
      <c r="I878">
        <v>7.1875</v>
      </c>
      <c r="J878">
        <v>55</v>
      </c>
      <c r="K878">
        <v>5</v>
      </c>
      <c r="L878">
        <v>0</v>
      </c>
      <c r="M878">
        <v>0</v>
      </c>
      <c r="N878">
        <v>11.8</v>
      </c>
      <c r="O878" s="12" t="s">
        <v>34</v>
      </c>
      <c r="P878">
        <v>34</v>
      </c>
      <c r="Q878" s="12">
        <v>39</v>
      </c>
      <c r="R878">
        <v>78.8</v>
      </c>
      <c r="S878">
        <v>73</v>
      </c>
      <c r="T878" t="s">
        <v>77</v>
      </c>
    </row>
    <row r="879" spans="1:20" ht="15.6" customHeight="1" x14ac:dyDescent="0.2">
      <c r="A879" s="8">
        <v>44900</v>
      </c>
      <c r="B879" s="12" t="s">
        <v>6</v>
      </c>
      <c r="C879" s="13">
        <v>2022</v>
      </c>
      <c r="D879" s="13">
        <v>3</v>
      </c>
      <c r="E879" s="13" t="s">
        <v>45</v>
      </c>
      <c r="F879" s="13" t="s">
        <v>20</v>
      </c>
      <c r="G879">
        <v>264</v>
      </c>
      <c r="H879" s="24">
        <v>276</v>
      </c>
      <c r="I879">
        <v>5.875</v>
      </c>
      <c r="J879">
        <v>12</v>
      </c>
      <c r="K879">
        <v>19</v>
      </c>
      <c r="L879">
        <v>0.5</v>
      </c>
      <c r="M879">
        <v>3</v>
      </c>
      <c r="N879">
        <v>13.8</v>
      </c>
      <c r="O879" s="12" t="s">
        <v>34</v>
      </c>
      <c r="P879">
        <v>0</v>
      </c>
      <c r="Q879" s="12">
        <v>0</v>
      </c>
      <c r="R879">
        <v>0</v>
      </c>
      <c r="S879">
        <v>0</v>
      </c>
      <c r="T879" t="s">
        <v>76</v>
      </c>
    </row>
    <row r="880" spans="1:20" ht="15.6" customHeight="1" x14ac:dyDescent="0.2">
      <c r="A880" s="8">
        <v>44900</v>
      </c>
      <c r="B880" s="12" t="s">
        <v>6</v>
      </c>
      <c r="C880" s="13">
        <v>2022</v>
      </c>
      <c r="D880" s="13">
        <v>3</v>
      </c>
      <c r="E880" s="13" t="s">
        <v>45</v>
      </c>
      <c r="F880" s="13" t="s">
        <v>20</v>
      </c>
      <c r="G880">
        <v>264</v>
      </c>
      <c r="H880" s="24">
        <v>277</v>
      </c>
      <c r="I880">
        <v>5.875</v>
      </c>
      <c r="J880">
        <v>12</v>
      </c>
      <c r="K880">
        <v>19</v>
      </c>
      <c r="L880">
        <v>0.5</v>
      </c>
      <c r="M880">
        <v>3</v>
      </c>
      <c r="N880">
        <v>13.8</v>
      </c>
      <c r="O880" s="12" t="s">
        <v>34</v>
      </c>
      <c r="P880">
        <v>6</v>
      </c>
      <c r="Q880" s="12">
        <v>4</v>
      </c>
      <c r="R880">
        <v>56.4</v>
      </c>
      <c r="S880">
        <v>10</v>
      </c>
    </row>
    <row r="881" spans="1:20" ht="15.6" customHeight="1" x14ac:dyDescent="0.2">
      <c r="A881" s="8">
        <v>44900</v>
      </c>
      <c r="B881" s="12" t="s">
        <v>6</v>
      </c>
      <c r="C881" s="13">
        <v>2022</v>
      </c>
      <c r="D881" s="13">
        <v>3</v>
      </c>
      <c r="E881" s="13" t="s">
        <v>45</v>
      </c>
      <c r="F881" s="13" t="s">
        <v>20</v>
      </c>
      <c r="G881">
        <v>264</v>
      </c>
      <c r="H881" s="24">
        <v>278</v>
      </c>
      <c r="I881">
        <v>5.875</v>
      </c>
      <c r="J881">
        <v>12</v>
      </c>
      <c r="K881">
        <v>19</v>
      </c>
      <c r="L881">
        <v>0.5</v>
      </c>
      <c r="M881">
        <v>3</v>
      </c>
      <c r="N881">
        <v>13.8</v>
      </c>
      <c r="O881" s="12" t="s">
        <v>34</v>
      </c>
      <c r="P881">
        <v>41</v>
      </c>
      <c r="Q881" s="12">
        <v>57</v>
      </c>
      <c r="R881">
        <v>94.2</v>
      </c>
      <c r="S881">
        <v>98</v>
      </c>
    </row>
    <row r="882" spans="1:20" ht="15.6" customHeight="1" x14ac:dyDescent="0.2">
      <c r="A882" s="8">
        <v>44900</v>
      </c>
      <c r="B882" s="12" t="s">
        <v>6</v>
      </c>
      <c r="C882" s="13">
        <v>2022</v>
      </c>
      <c r="D882" s="13">
        <v>3</v>
      </c>
      <c r="E882" s="13" t="s">
        <v>45</v>
      </c>
      <c r="F882" s="13" t="s">
        <v>20</v>
      </c>
      <c r="G882">
        <v>264</v>
      </c>
      <c r="H882" s="24">
        <v>279</v>
      </c>
      <c r="I882">
        <v>5.875</v>
      </c>
      <c r="J882">
        <v>12</v>
      </c>
      <c r="K882">
        <v>19</v>
      </c>
      <c r="L882">
        <v>0.5</v>
      </c>
      <c r="M882">
        <v>3</v>
      </c>
      <c r="N882">
        <v>13.8</v>
      </c>
      <c r="O882" s="12" t="s">
        <v>34</v>
      </c>
      <c r="P882">
        <v>27</v>
      </c>
      <c r="Q882" s="12">
        <v>8</v>
      </c>
      <c r="R882">
        <v>57.6</v>
      </c>
      <c r="S882">
        <v>35</v>
      </c>
    </row>
    <row r="883" spans="1:20" ht="15.6" customHeight="1" x14ac:dyDescent="0.2">
      <c r="A883" s="8">
        <v>44900</v>
      </c>
      <c r="B883" s="12" t="s">
        <v>6</v>
      </c>
      <c r="C883" s="13">
        <v>2022</v>
      </c>
      <c r="D883" s="13">
        <v>3</v>
      </c>
      <c r="E883" s="13" t="s">
        <v>45</v>
      </c>
      <c r="F883" s="13" t="s">
        <v>20</v>
      </c>
      <c r="G883">
        <v>264</v>
      </c>
      <c r="H883" s="24">
        <v>280</v>
      </c>
      <c r="I883">
        <v>5.875</v>
      </c>
      <c r="J883">
        <v>12</v>
      </c>
      <c r="K883">
        <v>19</v>
      </c>
      <c r="L883">
        <v>0.5</v>
      </c>
      <c r="M883">
        <v>3</v>
      </c>
      <c r="N883">
        <v>13.8</v>
      </c>
      <c r="O883" s="12" t="s">
        <v>34</v>
      </c>
      <c r="P883">
        <v>12</v>
      </c>
      <c r="Q883" s="12">
        <v>11</v>
      </c>
      <c r="R883">
        <v>75.599999999999994</v>
      </c>
      <c r="S883">
        <v>23</v>
      </c>
    </row>
    <row r="884" spans="1:20" ht="15.6" customHeight="1" x14ac:dyDescent="0.2">
      <c r="A884" s="8">
        <v>44900</v>
      </c>
      <c r="B884" s="12" t="s">
        <v>6</v>
      </c>
      <c r="C884" s="13">
        <v>2022</v>
      </c>
      <c r="D884" s="13">
        <v>3</v>
      </c>
      <c r="E884" s="13" t="s">
        <v>45</v>
      </c>
      <c r="F884" s="13" t="s">
        <v>20</v>
      </c>
      <c r="G884">
        <v>264</v>
      </c>
      <c r="H884" s="24">
        <v>281</v>
      </c>
      <c r="I884">
        <v>5.875</v>
      </c>
      <c r="J884">
        <v>12</v>
      </c>
      <c r="K884">
        <v>19</v>
      </c>
      <c r="L884">
        <v>0.5</v>
      </c>
      <c r="M884">
        <v>3</v>
      </c>
      <c r="N884">
        <v>13.8</v>
      </c>
      <c r="O884" s="12" t="s">
        <v>34</v>
      </c>
      <c r="P884">
        <v>0</v>
      </c>
      <c r="Q884" s="12">
        <v>0</v>
      </c>
      <c r="R884">
        <v>0</v>
      </c>
      <c r="S884">
        <v>0</v>
      </c>
      <c r="T884" t="s">
        <v>76</v>
      </c>
    </row>
    <row r="885" spans="1:20" ht="15.6" customHeight="1" x14ac:dyDescent="0.2">
      <c r="A885" s="8">
        <v>44900</v>
      </c>
      <c r="B885" s="12" t="s">
        <v>6</v>
      </c>
      <c r="C885" s="13">
        <v>2022</v>
      </c>
      <c r="D885" s="13">
        <v>3</v>
      </c>
      <c r="E885" s="13" t="s">
        <v>45</v>
      </c>
      <c r="F885" s="13" t="s">
        <v>20</v>
      </c>
      <c r="G885">
        <v>264</v>
      </c>
      <c r="H885" s="24">
        <v>282</v>
      </c>
      <c r="I885">
        <v>5.875</v>
      </c>
      <c r="J885">
        <v>12</v>
      </c>
      <c r="K885">
        <v>19</v>
      </c>
      <c r="L885">
        <v>0.5</v>
      </c>
      <c r="M885">
        <v>3</v>
      </c>
      <c r="N885">
        <v>13.8</v>
      </c>
      <c r="O885" s="12" t="s">
        <v>34</v>
      </c>
      <c r="P885">
        <v>0</v>
      </c>
      <c r="Q885" s="12">
        <v>0</v>
      </c>
      <c r="R885">
        <v>0</v>
      </c>
      <c r="S885">
        <v>0</v>
      </c>
      <c r="T885" t="s">
        <v>76</v>
      </c>
    </row>
    <row r="886" spans="1:20" ht="15.6" customHeight="1" x14ac:dyDescent="0.2">
      <c r="A886" s="8">
        <v>44900</v>
      </c>
      <c r="B886" s="12" t="s">
        <v>6</v>
      </c>
      <c r="C886" s="13">
        <v>2022</v>
      </c>
      <c r="D886" s="13">
        <v>3</v>
      </c>
      <c r="E886" s="13" t="s">
        <v>45</v>
      </c>
      <c r="F886" s="13" t="s">
        <v>20</v>
      </c>
      <c r="G886">
        <v>264</v>
      </c>
      <c r="H886" s="24">
        <v>283</v>
      </c>
      <c r="I886">
        <v>5.875</v>
      </c>
      <c r="J886">
        <v>12</v>
      </c>
      <c r="K886">
        <v>19</v>
      </c>
      <c r="L886">
        <v>0.5</v>
      </c>
      <c r="M886">
        <v>3</v>
      </c>
      <c r="N886">
        <v>13.8</v>
      </c>
      <c r="O886" s="12" t="s">
        <v>34</v>
      </c>
      <c r="P886">
        <v>0</v>
      </c>
      <c r="Q886" s="12">
        <v>0</v>
      </c>
      <c r="R886">
        <v>0</v>
      </c>
      <c r="S886">
        <v>0</v>
      </c>
      <c r="T886" t="s">
        <v>76</v>
      </c>
    </row>
    <row r="887" spans="1:20" ht="15.6" customHeight="1" x14ac:dyDescent="0.2">
      <c r="A887" s="8">
        <v>44900</v>
      </c>
      <c r="B887" s="12" t="s">
        <v>6</v>
      </c>
      <c r="C887" s="13">
        <v>2022</v>
      </c>
      <c r="D887" s="13">
        <v>3</v>
      </c>
      <c r="E887" s="13" t="s">
        <v>45</v>
      </c>
      <c r="F887" s="13" t="s">
        <v>20</v>
      </c>
      <c r="G887">
        <v>264</v>
      </c>
      <c r="H887" s="24">
        <v>284</v>
      </c>
      <c r="I887">
        <v>5.875</v>
      </c>
      <c r="J887">
        <v>12</v>
      </c>
      <c r="K887">
        <v>19</v>
      </c>
      <c r="L887">
        <v>0.5</v>
      </c>
      <c r="M887">
        <v>3</v>
      </c>
      <c r="N887">
        <v>13.8</v>
      </c>
      <c r="O887" s="12" t="s">
        <v>34</v>
      </c>
      <c r="P887">
        <v>0</v>
      </c>
      <c r="Q887" s="12">
        <v>0</v>
      </c>
      <c r="R887">
        <v>0</v>
      </c>
      <c r="S887">
        <v>0</v>
      </c>
      <c r="T887" t="s">
        <v>76</v>
      </c>
    </row>
    <row r="888" spans="1:20" ht="15.6" customHeight="1" x14ac:dyDescent="0.2">
      <c r="A888" s="8">
        <v>44900</v>
      </c>
      <c r="B888" s="12" t="s">
        <v>6</v>
      </c>
      <c r="C888" s="13">
        <v>2022</v>
      </c>
      <c r="D888" s="13">
        <v>3</v>
      </c>
      <c r="E888" s="13" t="s">
        <v>45</v>
      </c>
      <c r="F888" s="13" t="s">
        <v>20</v>
      </c>
      <c r="G888">
        <v>264</v>
      </c>
      <c r="H888" s="24">
        <v>285</v>
      </c>
      <c r="I888">
        <v>5.875</v>
      </c>
      <c r="J888">
        <v>12</v>
      </c>
      <c r="K888">
        <v>19</v>
      </c>
      <c r="L888">
        <v>0.5</v>
      </c>
      <c r="M888">
        <v>3</v>
      </c>
      <c r="N888">
        <v>13.8</v>
      </c>
      <c r="O888" s="12" t="s">
        <v>34</v>
      </c>
      <c r="P888">
        <v>0</v>
      </c>
      <c r="Q888" s="12">
        <v>0</v>
      </c>
      <c r="R888">
        <v>0</v>
      </c>
      <c r="S888">
        <v>0</v>
      </c>
      <c r="T888" t="s">
        <v>76</v>
      </c>
    </row>
    <row r="889" spans="1:20" ht="15.6" customHeight="1" x14ac:dyDescent="0.2">
      <c r="A889" s="8">
        <v>44900</v>
      </c>
      <c r="B889" s="12" t="s">
        <v>6</v>
      </c>
      <c r="C889" s="13">
        <v>2022</v>
      </c>
      <c r="D889" s="13">
        <v>3</v>
      </c>
      <c r="E889" s="13" t="s">
        <v>45</v>
      </c>
      <c r="F889" s="13" t="s">
        <v>20</v>
      </c>
      <c r="G889">
        <v>265</v>
      </c>
      <c r="H889" s="24">
        <v>286</v>
      </c>
      <c r="I889">
        <v>7.6875</v>
      </c>
      <c r="J889">
        <v>15</v>
      </c>
      <c r="K889">
        <v>15</v>
      </c>
      <c r="L889">
        <v>0</v>
      </c>
      <c r="M889">
        <v>4</v>
      </c>
      <c r="N889">
        <v>11.4</v>
      </c>
      <c r="O889" t="s">
        <v>34</v>
      </c>
      <c r="P889">
        <v>0</v>
      </c>
      <c r="Q889" s="12">
        <v>0</v>
      </c>
      <c r="R889">
        <v>0</v>
      </c>
      <c r="S889">
        <v>0</v>
      </c>
      <c r="T889" t="s">
        <v>76</v>
      </c>
    </row>
    <row r="890" spans="1:20" ht="15.6" customHeight="1" x14ac:dyDescent="0.2">
      <c r="A890" s="8">
        <v>44900</v>
      </c>
      <c r="B890" s="12" t="s">
        <v>6</v>
      </c>
      <c r="C890" s="13">
        <v>2022</v>
      </c>
      <c r="D890" s="13">
        <v>3</v>
      </c>
      <c r="E890" s="13" t="s">
        <v>45</v>
      </c>
      <c r="F890" s="13" t="s">
        <v>20</v>
      </c>
      <c r="G890">
        <v>265</v>
      </c>
      <c r="H890" s="24">
        <v>287</v>
      </c>
      <c r="I890">
        <v>7.6875</v>
      </c>
      <c r="J890">
        <v>15</v>
      </c>
      <c r="K890">
        <v>15</v>
      </c>
      <c r="L890">
        <v>0</v>
      </c>
      <c r="M890">
        <v>4</v>
      </c>
      <c r="N890">
        <v>11.4</v>
      </c>
      <c r="O890" t="s">
        <v>34</v>
      </c>
      <c r="P890">
        <v>0</v>
      </c>
      <c r="Q890" s="12">
        <v>0</v>
      </c>
      <c r="R890">
        <v>0</v>
      </c>
      <c r="S890">
        <v>0</v>
      </c>
      <c r="T890" t="s">
        <v>76</v>
      </c>
    </row>
    <row r="891" spans="1:20" ht="15.6" customHeight="1" x14ac:dyDescent="0.2">
      <c r="A891" s="8">
        <v>44900</v>
      </c>
      <c r="B891" s="12" t="s">
        <v>6</v>
      </c>
      <c r="C891" s="13">
        <v>2022</v>
      </c>
      <c r="D891" s="13">
        <v>3</v>
      </c>
      <c r="E891" s="13" t="s">
        <v>45</v>
      </c>
      <c r="F891" s="13" t="s">
        <v>20</v>
      </c>
      <c r="G891">
        <v>265</v>
      </c>
      <c r="H891" s="24">
        <v>288</v>
      </c>
      <c r="I891">
        <v>7.6875</v>
      </c>
      <c r="J891">
        <v>15</v>
      </c>
      <c r="K891">
        <v>15</v>
      </c>
      <c r="L891">
        <v>0</v>
      </c>
      <c r="M891">
        <v>4</v>
      </c>
      <c r="N891">
        <v>11.4</v>
      </c>
      <c r="O891" t="s">
        <v>34</v>
      </c>
      <c r="P891">
        <v>0</v>
      </c>
      <c r="Q891" s="12">
        <v>0</v>
      </c>
      <c r="R891">
        <v>0</v>
      </c>
      <c r="S891">
        <v>0</v>
      </c>
      <c r="T891" t="s">
        <v>76</v>
      </c>
    </row>
    <row r="892" spans="1:20" ht="15.6" customHeight="1" x14ac:dyDescent="0.2">
      <c r="A892" s="8">
        <v>44900</v>
      </c>
      <c r="B892" s="12" t="s">
        <v>6</v>
      </c>
      <c r="C892" s="13">
        <v>2022</v>
      </c>
      <c r="D892" s="13">
        <v>3</v>
      </c>
      <c r="E892" s="13" t="s">
        <v>45</v>
      </c>
      <c r="F892" s="13" t="s">
        <v>20</v>
      </c>
      <c r="G892">
        <v>265</v>
      </c>
      <c r="H892" s="24">
        <v>289</v>
      </c>
      <c r="I892">
        <v>7.6875</v>
      </c>
      <c r="J892">
        <v>15</v>
      </c>
      <c r="K892">
        <v>15</v>
      </c>
      <c r="L892">
        <v>0</v>
      </c>
      <c r="M892">
        <v>4</v>
      </c>
      <c r="N892">
        <v>11.4</v>
      </c>
      <c r="O892" t="s">
        <v>34</v>
      </c>
      <c r="P892">
        <v>0</v>
      </c>
      <c r="Q892" s="12">
        <v>0</v>
      </c>
      <c r="R892">
        <v>0</v>
      </c>
      <c r="S892">
        <v>0</v>
      </c>
      <c r="T892" t="s">
        <v>76</v>
      </c>
    </row>
    <row r="893" spans="1:20" ht="15.6" customHeight="1" x14ac:dyDescent="0.2">
      <c r="A893" s="8">
        <v>44900</v>
      </c>
      <c r="B893" s="12" t="s">
        <v>6</v>
      </c>
      <c r="C893" s="13">
        <v>2022</v>
      </c>
      <c r="D893" s="13">
        <v>3</v>
      </c>
      <c r="E893" s="13" t="s">
        <v>45</v>
      </c>
      <c r="F893" s="13" t="s">
        <v>20</v>
      </c>
      <c r="G893">
        <v>265</v>
      </c>
      <c r="H893" s="24">
        <v>290</v>
      </c>
      <c r="I893">
        <v>7.6875</v>
      </c>
      <c r="J893">
        <v>15</v>
      </c>
      <c r="K893">
        <v>15</v>
      </c>
      <c r="L893">
        <v>0</v>
      </c>
      <c r="M893">
        <v>4</v>
      </c>
      <c r="N893">
        <v>11.4</v>
      </c>
      <c r="O893" t="s">
        <v>34</v>
      </c>
      <c r="P893">
        <v>0</v>
      </c>
      <c r="Q893" s="12">
        <v>0</v>
      </c>
      <c r="R893">
        <v>0</v>
      </c>
      <c r="S893">
        <v>0</v>
      </c>
      <c r="T893" t="s">
        <v>76</v>
      </c>
    </row>
    <row r="894" spans="1:20" ht="15.6" customHeight="1" x14ac:dyDescent="0.2">
      <c r="A894" s="8">
        <v>44900</v>
      </c>
      <c r="B894" s="12" t="s">
        <v>6</v>
      </c>
      <c r="C894" s="13">
        <v>2022</v>
      </c>
      <c r="D894" s="13">
        <v>3</v>
      </c>
      <c r="E894" s="13" t="s">
        <v>45</v>
      </c>
      <c r="F894" s="13" t="s">
        <v>20</v>
      </c>
      <c r="G894">
        <v>265</v>
      </c>
      <c r="H894" s="24">
        <v>291</v>
      </c>
      <c r="I894">
        <v>7.6875</v>
      </c>
      <c r="J894">
        <v>15</v>
      </c>
      <c r="K894">
        <v>15</v>
      </c>
      <c r="L894">
        <v>0</v>
      </c>
      <c r="M894">
        <v>4</v>
      </c>
      <c r="N894">
        <v>11.4</v>
      </c>
      <c r="O894" t="s">
        <v>34</v>
      </c>
      <c r="P894">
        <v>12</v>
      </c>
      <c r="Q894" s="12">
        <v>4</v>
      </c>
      <c r="R894">
        <v>66.2</v>
      </c>
      <c r="S894">
        <v>16</v>
      </c>
    </row>
    <row r="895" spans="1:20" ht="15.6" customHeight="1" x14ac:dyDescent="0.2">
      <c r="A895" s="8">
        <v>44900</v>
      </c>
      <c r="B895" s="12" t="s">
        <v>6</v>
      </c>
      <c r="C895" s="13">
        <v>2022</v>
      </c>
      <c r="D895" s="13">
        <v>3</v>
      </c>
      <c r="E895" s="13" t="s">
        <v>45</v>
      </c>
      <c r="F895" s="13" t="s">
        <v>20</v>
      </c>
      <c r="G895">
        <v>265</v>
      </c>
      <c r="H895" s="24">
        <v>292</v>
      </c>
      <c r="I895">
        <v>7.6875</v>
      </c>
      <c r="J895">
        <v>15</v>
      </c>
      <c r="K895">
        <v>15</v>
      </c>
      <c r="L895">
        <v>0</v>
      </c>
      <c r="M895">
        <v>4</v>
      </c>
      <c r="N895">
        <v>11.4</v>
      </c>
      <c r="O895" t="s">
        <v>34</v>
      </c>
      <c r="P895">
        <v>50</v>
      </c>
      <c r="Q895" s="12">
        <v>5</v>
      </c>
      <c r="R895">
        <v>72.400000000000006</v>
      </c>
      <c r="S895">
        <v>55</v>
      </c>
    </row>
    <row r="896" spans="1:20" ht="15.6" customHeight="1" x14ac:dyDescent="0.2">
      <c r="A896" s="8">
        <v>44900</v>
      </c>
      <c r="B896" s="12" t="s">
        <v>6</v>
      </c>
      <c r="C896" s="13">
        <v>2022</v>
      </c>
      <c r="D896" s="13">
        <v>3</v>
      </c>
      <c r="E896" s="13" t="s">
        <v>45</v>
      </c>
      <c r="F896" s="13" t="s">
        <v>20</v>
      </c>
      <c r="G896">
        <v>265</v>
      </c>
      <c r="H896" s="24">
        <v>293</v>
      </c>
      <c r="I896">
        <v>7.6875</v>
      </c>
      <c r="J896">
        <v>15</v>
      </c>
      <c r="K896">
        <v>15</v>
      </c>
      <c r="L896">
        <v>0</v>
      </c>
      <c r="M896">
        <v>4</v>
      </c>
      <c r="N896">
        <v>11.4</v>
      </c>
      <c r="O896" t="s">
        <v>34</v>
      </c>
      <c r="P896">
        <v>48</v>
      </c>
      <c r="Q896" s="12">
        <v>24</v>
      </c>
      <c r="R896">
        <v>84.4</v>
      </c>
      <c r="S896">
        <v>72</v>
      </c>
    </row>
    <row r="897" spans="1:20" ht="15.6" customHeight="1" x14ac:dyDescent="0.2">
      <c r="A897" s="8">
        <v>44900</v>
      </c>
      <c r="B897" s="12" t="s">
        <v>6</v>
      </c>
      <c r="C897" s="13">
        <v>2022</v>
      </c>
      <c r="D897" s="13">
        <v>3</v>
      </c>
      <c r="E897" s="13" t="s">
        <v>45</v>
      </c>
      <c r="F897" s="13" t="s">
        <v>20</v>
      </c>
      <c r="G897">
        <v>265</v>
      </c>
      <c r="H897" s="24">
        <v>294</v>
      </c>
      <c r="I897">
        <v>7.6875</v>
      </c>
      <c r="J897">
        <v>15</v>
      </c>
      <c r="K897">
        <v>15</v>
      </c>
      <c r="L897">
        <v>0</v>
      </c>
      <c r="M897">
        <v>4</v>
      </c>
      <c r="N897">
        <v>11.4</v>
      </c>
      <c r="O897" t="s">
        <v>34</v>
      </c>
      <c r="P897">
        <v>38</v>
      </c>
      <c r="Q897" s="12">
        <v>33</v>
      </c>
      <c r="R897">
        <v>80.400000000000006</v>
      </c>
      <c r="S897">
        <v>71</v>
      </c>
    </row>
    <row r="898" spans="1:20" ht="15.6" customHeight="1" x14ac:dyDescent="0.2">
      <c r="A898" s="8">
        <v>44900</v>
      </c>
      <c r="B898" s="12" t="s">
        <v>6</v>
      </c>
      <c r="C898" s="13">
        <v>2022</v>
      </c>
      <c r="D898" s="13">
        <v>3</v>
      </c>
      <c r="E898" s="13" t="s">
        <v>45</v>
      </c>
      <c r="F898" s="13" t="s">
        <v>20</v>
      </c>
      <c r="G898">
        <v>265</v>
      </c>
      <c r="H898" s="24">
        <v>295</v>
      </c>
      <c r="I898">
        <v>7.6875</v>
      </c>
      <c r="J898">
        <v>15</v>
      </c>
      <c r="K898">
        <v>15</v>
      </c>
      <c r="L898">
        <v>0</v>
      </c>
      <c r="M898">
        <v>4</v>
      </c>
      <c r="N898">
        <v>11.4</v>
      </c>
      <c r="O898" t="s">
        <v>34</v>
      </c>
      <c r="P898">
        <v>0</v>
      </c>
      <c r="Q898" s="12">
        <v>0</v>
      </c>
      <c r="R898">
        <v>0</v>
      </c>
      <c r="S898">
        <v>0</v>
      </c>
      <c r="T898" t="s">
        <v>76</v>
      </c>
    </row>
    <row r="899" spans="1:20" ht="15.6" customHeight="1" x14ac:dyDescent="0.2">
      <c r="A899" s="8">
        <v>44900</v>
      </c>
      <c r="B899" s="12" t="s">
        <v>6</v>
      </c>
      <c r="C899" s="13">
        <v>2022</v>
      </c>
      <c r="D899" s="13">
        <v>3</v>
      </c>
      <c r="E899" s="13" t="s">
        <v>45</v>
      </c>
      <c r="F899" s="13" t="s">
        <v>19</v>
      </c>
      <c r="G899">
        <v>296</v>
      </c>
      <c r="H899" s="24">
        <v>301</v>
      </c>
      <c r="I899">
        <v>5.125</v>
      </c>
      <c r="J899">
        <v>52</v>
      </c>
      <c r="K899">
        <v>17</v>
      </c>
      <c r="L899">
        <v>1</v>
      </c>
      <c r="M899">
        <v>1</v>
      </c>
      <c r="N899">
        <v>8</v>
      </c>
      <c r="O899" t="s">
        <v>34</v>
      </c>
      <c r="P899">
        <v>34</v>
      </c>
      <c r="Q899" s="12">
        <v>13</v>
      </c>
      <c r="R899">
        <v>78.599999999999994</v>
      </c>
      <c r="S899">
        <v>47</v>
      </c>
    </row>
    <row r="900" spans="1:20" ht="15.6" customHeight="1" x14ac:dyDescent="0.2">
      <c r="A900" s="8">
        <v>44900</v>
      </c>
      <c r="B900" s="12" t="s">
        <v>6</v>
      </c>
      <c r="C900" s="13">
        <v>2022</v>
      </c>
      <c r="D900" s="13">
        <v>3</v>
      </c>
      <c r="E900" s="13" t="s">
        <v>45</v>
      </c>
      <c r="F900" s="13" t="s">
        <v>19</v>
      </c>
      <c r="G900">
        <v>296</v>
      </c>
      <c r="H900" s="24">
        <v>302</v>
      </c>
      <c r="I900">
        <v>5.125</v>
      </c>
      <c r="J900">
        <v>52</v>
      </c>
      <c r="K900">
        <v>17</v>
      </c>
      <c r="L900">
        <v>1</v>
      </c>
      <c r="M900">
        <v>1</v>
      </c>
      <c r="N900">
        <v>8</v>
      </c>
      <c r="O900" t="s">
        <v>34</v>
      </c>
      <c r="P900">
        <v>34</v>
      </c>
      <c r="Q900" s="12">
        <v>12</v>
      </c>
      <c r="R900">
        <v>65.599999999999994</v>
      </c>
      <c r="S900">
        <v>46</v>
      </c>
    </row>
    <row r="901" spans="1:20" ht="15.6" customHeight="1" x14ac:dyDescent="0.2">
      <c r="A901" s="8">
        <v>44900</v>
      </c>
      <c r="B901" s="12" t="s">
        <v>6</v>
      </c>
      <c r="C901" s="13">
        <v>2022</v>
      </c>
      <c r="D901" s="13">
        <v>3</v>
      </c>
      <c r="E901" s="13" t="s">
        <v>45</v>
      </c>
      <c r="F901" s="13" t="s">
        <v>19</v>
      </c>
      <c r="G901">
        <v>296</v>
      </c>
      <c r="H901" s="24">
        <v>303</v>
      </c>
      <c r="I901">
        <v>5.125</v>
      </c>
      <c r="J901">
        <v>52</v>
      </c>
      <c r="K901">
        <v>17</v>
      </c>
      <c r="L901">
        <v>1</v>
      </c>
      <c r="M901">
        <v>1</v>
      </c>
      <c r="N901">
        <v>8</v>
      </c>
      <c r="O901" t="s">
        <v>34</v>
      </c>
      <c r="P901">
        <v>47</v>
      </c>
      <c r="Q901" s="12">
        <v>15</v>
      </c>
      <c r="R901">
        <v>74</v>
      </c>
      <c r="S901">
        <v>62</v>
      </c>
    </row>
    <row r="902" spans="1:20" ht="15.6" customHeight="1" x14ac:dyDescent="0.2">
      <c r="A902" s="8">
        <v>44900</v>
      </c>
      <c r="B902" s="12" t="s">
        <v>6</v>
      </c>
      <c r="C902" s="13">
        <v>2022</v>
      </c>
      <c r="D902" s="13">
        <v>3</v>
      </c>
      <c r="E902" s="13" t="s">
        <v>45</v>
      </c>
      <c r="F902" s="13" t="s">
        <v>19</v>
      </c>
      <c r="G902">
        <v>296</v>
      </c>
      <c r="H902" s="24">
        <v>304</v>
      </c>
      <c r="I902">
        <v>5.125</v>
      </c>
      <c r="J902">
        <v>52</v>
      </c>
      <c r="K902">
        <v>17</v>
      </c>
      <c r="L902">
        <v>1</v>
      </c>
      <c r="M902">
        <v>1</v>
      </c>
      <c r="N902">
        <v>8</v>
      </c>
      <c r="O902" t="s">
        <v>34</v>
      </c>
      <c r="P902">
        <v>31</v>
      </c>
      <c r="Q902" s="12">
        <v>8</v>
      </c>
      <c r="R902">
        <v>71.400000000000006</v>
      </c>
      <c r="S902">
        <v>39</v>
      </c>
    </row>
    <row r="903" spans="1:20" ht="15.6" customHeight="1" x14ac:dyDescent="0.2">
      <c r="A903" s="8">
        <v>44900</v>
      </c>
      <c r="B903" s="12" t="s">
        <v>6</v>
      </c>
      <c r="C903" s="13">
        <v>2022</v>
      </c>
      <c r="D903" s="13">
        <v>3</v>
      </c>
      <c r="E903" s="13" t="s">
        <v>45</v>
      </c>
      <c r="F903" s="13" t="s">
        <v>19</v>
      </c>
      <c r="G903">
        <v>296</v>
      </c>
      <c r="H903" s="24">
        <v>305</v>
      </c>
      <c r="I903">
        <v>5.125</v>
      </c>
      <c r="J903">
        <v>52</v>
      </c>
      <c r="K903">
        <v>17</v>
      </c>
      <c r="L903">
        <v>1</v>
      </c>
      <c r="M903">
        <v>1</v>
      </c>
      <c r="N903">
        <v>8</v>
      </c>
      <c r="O903" t="s">
        <v>34</v>
      </c>
      <c r="P903">
        <v>18</v>
      </c>
      <c r="Q903" s="12">
        <v>3</v>
      </c>
      <c r="R903">
        <v>55</v>
      </c>
      <c r="S903">
        <v>21</v>
      </c>
    </row>
    <row r="904" spans="1:20" ht="15.6" customHeight="1" x14ac:dyDescent="0.2">
      <c r="A904" s="8">
        <v>44900</v>
      </c>
      <c r="B904" s="12" t="s">
        <v>6</v>
      </c>
      <c r="C904" s="13">
        <v>2022</v>
      </c>
      <c r="D904" s="13">
        <v>3</v>
      </c>
      <c r="E904" s="13" t="s">
        <v>45</v>
      </c>
      <c r="F904" s="13" t="s">
        <v>19</v>
      </c>
      <c r="G904">
        <v>296</v>
      </c>
      <c r="H904" s="24">
        <v>306</v>
      </c>
      <c r="I904">
        <v>5.125</v>
      </c>
      <c r="J904">
        <v>52</v>
      </c>
      <c r="K904">
        <v>17</v>
      </c>
      <c r="L904">
        <v>1</v>
      </c>
      <c r="M904">
        <v>1</v>
      </c>
      <c r="N904">
        <v>8</v>
      </c>
      <c r="O904" t="s">
        <v>34</v>
      </c>
      <c r="P904">
        <v>55</v>
      </c>
      <c r="Q904" s="12">
        <v>11</v>
      </c>
      <c r="R904">
        <v>75.8</v>
      </c>
      <c r="S904">
        <v>66</v>
      </c>
    </row>
    <row r="905" spans="1:20" ht="15.6" customHeight="1" x14ac:dyDescent="0.2">
      <c r="A905" s="8">
        <v>44900</v>
      </c>
      <c r="B905" s="12" t="s">
        <v>6</v>
      </c>
      <c r="C905" s="13">
        <v>2022</v>
      </c>
      <c r="D905" s="13">
        <v>3</v>
      </c>
      <c r="E905" s="13" t="s">
        <v>45</v>
      </c>
      <c r="F905" s="13" t="s">
        <v>19</v>
      </c>
      <c r="G905">
        <v>296</v>
      </c>
      <c r="H905" s="24">
        <v>307</v>
      </c>
      <c r="I905">
        <v>5.125</v>
      </c>
      <c r="J905">
        <v>52</v>
      </c>
      <c r="K905">
        <v>17</v>
      </c>
      <c r="L905">
        <v>1</v>
      </c>
      <c r="M905">
        <v>1</v>
      </c>
      <c r="N905">
        <v>8</v>
      </c>
      <c r="O905" t="s">
        <v>34</v>
      </c>
      <c r="P905">
        <v>33</v>
      </c>
      <c r="Q905" s="12">
        <v>9</v>
      </c>
      <c r="R905">
        <v>79.2</v>
      </c>
      <c r="S905">
        <v>42</v>
      </c>
    </row>
    <row r="906" spans="1:20" ht="15.6" customHeight="1" x14ac:dyDescent="0.2">
      <c r="A906" s="8">
        <v>44900</v>
      </c>
      <c r="B906" s="12" t="s">
        <v>6</v>
      </c>
      <c r="C906" s="13">
        <v>2022</v>
      </c>
      <c r="D906" s="13">
        <v>3</v>
      </c>
      <c r="E906" s="13" t="s">
        <v>45</v>
      </c>
      <c r="F906" s="13" t="s">
        <v>19</v>
      </c>
      <c r="G906">
        <v>296</v>
      </c>
      <c r="H906" s="24">
        <v>308</v>
      </c>
      <c r="I906">
        <v>5.125</v>
      </c>
      <c r="J906">
        <v>52</v>
      </c>
      <c r="K906">
        <v>17</v>
      </c>
      <c r="L906">
        <v>1</v>
      </c>
      <c r="M906">
        <v>1</v>
      </c>
      <c r="N906">
        <v>8</v>
      </c>
      <c r="O906" t="s">
        <v>34</v>
      </c>
      <c r="P906">
        <v>64</v>
      </c>
      <c r="Q906" s="12">
        <v>17</v>
      </c>
      <c r="R906">
        <v>72.400000000000006</v>
      </c>
      <c r="S906">
        <v>81</v>
      </c>
    </row>
    <row r="907" spans="1:20" ht="15.6" customHeight="1" x14ac:dyDescent="0.2">
      <c r="A907" s="8">
        <v>44900</v>
      </c>
      <c r="B907" s="12" t="s">
        <v>6</v>
      </c>
      <c r="C907" s="13">
        <v>2022</v>
      </c>
      <c r="D907" s="13">
        <v>3</v>
      </c>
      <c r="E907" s="13" t="s">
        <v>45</v>
      </c>
      <c r="F907" s="13" t="s">
        <v>19</v>
      </c>
      <c r="G907">
        <v>296</v>
      </c>
      <c r="H907" s="24">
        <v>309</v>
      </c>
      <c r="I907">
        <v>5.125</v>
      </c>
      <c r="J907">
        <v>52</v>
      </c>
      <c r="K907">
        <v>17</v>
      </c>
      <c r="L907">
        <v>1</v>
      </c>
      <c r="M907">
        <v>1</v>
      </c>
      <c r="N907">
        <v>8</v>
      </c>
      <c r="O907" t="s">
        <v>34</v>
      </c>
      <c r="P907">
        <v>43</v>
      </c>
      <c r="Q907" s="12">
        <v>12</v>
      </c>
      <c r="R907">
        <v>73.2</v>
      </c>
      <c r="S907">
        <v>55</v>
      </c>
    </row>
    <row r="908" spans="1:20" ht="15.6" customHeight="1" x14ac:dyDescent="0.2">
      <c r="A908" s="8">
        <v>44900</v>
      </c>
      <c r="B908" s="12" t="s">
        <v>6</v>
      </c>
      <c r="C908" s="13">
        <v>2022</v>
      </c>
      <c r="D908" s="13">
        <v>3</v>
      </c>
      <c r="E908" s="13" t="s">
        <v>45</v>
      </c>
      <c r="F908" s="13" t="s">
        <v>19</v>
      </c>
      <c r="G908">
        <v>296</v>
      </c>
      <c r="H908" s="24">
        <v>310</v>
      </c>
      <c r="I908">
        <v>5.125</v>
      </c>
      <c r="J908">
        <v>52</v>
      </c>
      <c r="K908">
        <v>17</v>
      </c>
      <c r="L908">
        <v>1</v>
      </c>
      <c r="M908">
        <v>1</v>
      </c>
      <c r="N908">
        <v>8</v>
      </c>
      <c r="O908" t="s">
        <v>34</v>
      </c>
      <c r="P908">
        <v>0</v>
      </c>
      <c r="Q908" s="12">
        <v>0</v>
      </c>
      <c r="R908">
        <v>0</v>
      </c>
      <c r="S908">
        <v>0</v>
      </c>
      <c r="T908" t="s">
        <v>76</v>
      </c>
    </row>
    <row r="909" spans="1:20" ht="15.6" customHeight="1" x14ac:dyDescent="0.2">
      <c r="A909" s="8">
        <v>44900</v>
      </c>
      <c r="B909" s="12" t="s">
        <v>6</v>
      </c>
      <c r="C909" s="13">
        <v>2022</v>
      </c>
      <c r="D909" s="13">
        <v>3</v>
      </c>
      <c r="E909" s="13" t="s">
        <v>45</v>
      </c>
      <c r="F909" s="13" t="s">
        <v>19</v>
      </c>
      <c r="G909">
        <v>297</v>
      </c>
      <c r="H909" s="24">
        <v>311</v>
      </c>
      <c r="I909">
        <v>7.6875</v>
      </c>
      <c r="J909">
        <v>55</v>
      </c>
      <c r="K909">
        <v>7</v>
      </c>
      <c r="L909">
        <v>0.5</v>
      </c>
      <c r="M909">
        <v>0</v>
      </c>
      <c r="N909">
        <v>9.1999999999999993</v>
      </c>
      <c r="O909" t="s">
        <v>34</v>
      </c>
      <c r="P909">
        <v>48</v>
      </c>
      <c r="Q909" s="12">
        <v>5</v>
      </c>
      <c r="R909">
        <v>88.2</v>
      </c>
      <c r="S909">
        <v>53</v>
      </c>
    </row>
    <row r="910" spans="1:20" ht="15.6" customHeight="1" x14ac:dyDescent="0.2">
      <c r="A910" s="8">
        <v>44900</v>
      </c>
      <c r="B910" s="12" t="s">
        <v>6</v>
      </c>
      <c r="C910" s="13">
        <v>2022</v>
      </c>
      <c r="D910" s="13">
        <v>3</v>
      </c>
      <c r="E910" s="13" t="s">
        <v>45</v>
      </c>
      <c r="F910" s="13" t="s">
        <v>19</v>
      </c>
      <c r="G910">
        <v>297</v>
      </c>
      <c r="H910" s="24">
        <v>312</v>
      </c>
      <c r="I910">
        <v>7.6875</v>
      </c>
      <c r="J910">
        <v>55</v>
      </c>
      <c r="K910">
        <v>7</v>
      </c>
      <c r="L910">
        <v>0.5</v>
      </c>
      <c r="M910">
        <v>0</v>
      </c>
      <c r="N910">
        <v>9.1999999999999993</v>
      </c>
      <c r="O910" t="s">
        <v>34</v>
      </c>
      <c r="P910">
        <v>34</v>
      </c>
      <c r="Q910" s="12">
        <v>7</v>
      </c>
      <c r="R910">
        <v>84.2</v>
      </c>
      <c r="S910">
        <v>41</v>
      </c>
    </row>
    <row r="911" spans="1:20" ht="15.6" customHeight="1" x14ac:dyDescent="0.2">
      <c r="A911" s="8">
        <v>44900</v>
      </c>
      <c r="B911" s="12" t="s">
        <v>6</v>
      </c>
      <c r="C911" s="13">
        <v>2022</v>
      </c>
      <c r="D911" s="13">
        <v>3</v>
      </c>
      <c r="E911" s="13" t="s">
        <v>45</v>
      </c>
      <c r="F911" s="13" t="s">
        <v>19</v>
      </c>
      <c r="G911">
        <v>297</v>
      </c>
      <c r="H911" s="24">
        <v>313</v>
      </c>
      <c r="I911">
        <v>7.6875</v>
      </c>
      <c r="J911">
        <v>55</v>
      </c>
      <c r="K911">
        <v>7</v>
      </c>
      <c r="L911">
        <v>0.5</v>
      </c>
      <c r="M911">
        <v>0</v>
      </c>
      <c r="N911">
        <v>9.1999999999999993</v>
      </c>
      <c r="O911" t="s">
        <v>34</v>
      </c>
      <c r="P911">
        <v>23</v>
      </c>
      <c r="Q911" s="12">
        <v>7</v>
      </c>
      <c r="R911">
        <v>68.2</v>
      </c>
      <c r="S911">
        <v>30</v>
      </c>
    </row>
    <row r="912" spans="1:20" ht="15.6" customHeight="1" x14ac:dyDescent="0.2">
      <c r="A912" s="8">
        <v>44900</v>
      </c>
      <c r="B912" s="12" t="s">
        <v>6</v>
      </c>
      <c r="C912" s="13">
        <v>2022</v>
      </c>
      <c r="D912" s="13">
        <v>3</v>
      </c>
      <c r="E912" s="13" t="s">
        <v>45</v>
      </c>
      <c r="F912" s="13" t="s">
        <v>19</v>
      </c>
      <c r="G912">
        <v>297</v>
      </c>
      <c r="H912" s="24">
        <v>314</v>
      </c>
      <c r="I912">
        <v>7.6875</v>
      </c>
      <c r="J912">
        <v>55</v>
      </c>
      <c r="K912">
        <v>7</v>
      </c>
      <c r="L912">
        <v>0.5</v>
      </c>
      <c r="M912">
        <v>0</v>
      </c>
      <c r="N912">
        <v>9.1999999999999993</v>
      </c>
      <c r="O912" t="s">
        <v>34</v>
      </c>
      <c r="P912">
        <v>26</v>
      </c>
      <c r="Q912" s="12">
        <v>4</v>
      </c>
      <c r="R912">
        <v>68.599999999999994</v>
      </c>
      <c r="S912">
        <v>30</v>
      </c>
    </row>
    <row r="913" spans="1:20" ht="15.6" customHeight="1" x14ac:dyDescent="0.2">
      <c r="A913" s="8">
        <v>44900</v>
      </c>
      <c r="B913" s="12" t="s">
        <v>6</v>
      </c>
      <c r="C913" s="13">
        <v>2022</v>
      </c>
      <c r="D913" s="13">
        <v>3</v>
      </c>
      <c r="E913" s="13" t="s">
        <v>45</v>
      </c>
      <c r="F913" s="13" t="s">
        <v>19</v>
      </c>
      <c r="G913">
        <v>297</v>
      </c>
      <c r="H913" s="24">
        <v>315</v>
      </c>
      <c r="I913">
        <v>7.6875</v>
      </c>
      <c r="J913">
        <v>55</v>
      </c>
      <c r="K913">
        <v>7</v>
      </c>
      <c r="L913">
        <v>0.5</v>
      </c>
      <c r="M913">
        <v>0</v>
      </c>
      <c r="N913">
        <v>9.1999999999999993</v>
      </c>
      <c r="O913" t="s">
        <v>34</v>
      </c>
      <c r="P913">
        <v>16</v>
      </c>
      <c r="Q913" s="12">
        <v>0</v>
      </c>
      <c r="R913">
        <v>72.599999999999994</v>
      </c>
      <c r="S913">
        <v>16</v>
      </c>
    </row>
    <row r="914" spans="1:20" ht="15.6" customHeight="1" x14ac:dyDescent="0.2">
      <c r="A914" s="8">
        <v>44900</v>
      </c>
      <c r="B914" s="12" t="s">
        <v>6</v>
      </c>
      <c r="C914" s="13">
        <v>2022</v>
      </c>
      <c r="D914" s="13">
        <v>3</v>
      </c>
      <c r="E914" s="13" t="s">
        <v>45</v>
      </c>
      <c r="F914" s="13" t="s">
        <v>19</v>
      </c>
      <c r="G914">
        <v>297</v>
      </c>
      <c r="H914" s="24">
        <v>316</v>
      </c>
      <c r="I914">
        <v>7.6875</v>
      </c>
      <c r="J914">
        <v>55</v>
      </c>
      <c r="K914">
        <v>7</v>
      </c>
      <c r="L914">
        <v>0.5</v>
      </c>
      <c r="M914">
        <v>0</v>
      </c>
      <c r="N914">
        <v>9.1999999999999993</v>
      </c>
      <c r="O914" t="s">
        <v>34</v>
      </c>
      <c r="P914">
        <v>32</v>
      </c>
      <c r="Q914" s="12">
        <v>3</v>
      </c>
      <c r="R914">
        <v>77.2</v>
      </c>
      <c r="S914">
        <v>35</v>
      </c>
    </row>
    <row r="915" spans="1:20" ht="15.6" customHeight="1" x14ac:dyDescent="0.2">
      <c r="A915" s="8">
        <v>44900</v>
      </c>
      <c r="B915" s="12" t="s">
        <v>6</v>
      </c>
      <c r="C915" s="13">
        <v>2022</v>
      </c>
      <c r="D915" s="13">
        <v>3</v>
      </c>
      <c r="E915" s="13" t="s">
        <v>45</v>
      </c>
      <c r="F915" s="13" t="s">
        <v>19</v>
      </c>
      <c r="G915">
        <v>297</v>
      </c>
      <c r="H915" s="24">
        <v>317</v>
      </c>
      <c r="I915">
        <v>7.6875</v>
      </c>
      <c r="J915">
        <v>55</v>
      </c>
      <c r="K915">
        <v>7</v>
      </c>
      <c r="L915">
        <v>0.5</v>
      </c>
      <c r="M915">
        <v>0</v>
      </c>
      <c r="N915">
        <v>9.1999999999999993</v>
      </c>
      <c r="O915" t="s">
        <v>34</v>
      </c>
      <c r="P915">
        <v>3</v>
      </c>
      <c r="Q915" s="12">
        <v>3</v>
      </c>
      <c r="R915">
        <v>62.2</v>
      </c>
      <c r="S915">
        <v>6</v>
      </c>
    </row>
    <row r="916" spans="1:20" ht="15.6" customHeight="1" x14ac:dyDescent="0.2">
      <c r="A916" s="8">
        <v>44900</v>
      </c>
      <c r="B916" s="12" t="s">
        <v>6</v>
      </c>
      <c r="C916" s="13">
        <v>2022</v>
      </c>
      <c r="D916" s="13">
        <v>3</v>
      </c>
      <c r="E916" s="13" t="s">
        <v>45</v>
      </c>
      <c r="F916" s="13" t="s">
        <v>19</v>
      </c>
      <c r="G916">
        <v>297</v>
      </c>
      <c r="H916" s="24">
        <v>318</v>
      </c>
      <c r="I916">
        <v>7.6875</v>
      </c>
      <c r="J916">
        <v>55</v>
      </c>
      <c r="K916">
        <v>7</v>
      </c>
      <c r="L916">
        <v>0.5</v>
      </c>
      <c r="M916">
        <v>0</v>
      </c>
      <c r="N916">
        <v>9.1999999999999993</v>
      </c>
      <c r="O916" t="s">
        <v>34</v>
      </c>
      <c r="P916">
        <v>0</v>
      </c>
      <c r="Q916" s="12">
        <v>0</v>
      </c>
      <c r="R916">
        <v>0</v>
      </c>
      <c r="S916">
        <v>0</v>
      </c>
      <c r="T916" t="s">
        <v>76</v>
      </c>
    </row>
    <row r="917" spans="1:20" ht="15.6" customHeight="1" x14ac:dyDescent="0.2">
      <c r="A917" s="8">
        <v>44900</v>
      </c>
      <c r="B917" s="12" t="s">
        <v>6</v>
      </c>
      <c r="C917" s="13">
        <v>2022</v>
      </c>
      <c r="D917" s="13">
        <v>3</v>
      </c>
      <c r="E917" s="13" t="s">
        <v>45</v>
      </c>
      <c r="F917" s="13" t="s">
        <v>19</v>
      </c>
      <c r="G917">
        <v>297</v>
      </c>
      <c r="H917" s="24">
        <v>319</v>
      </c>
      <c r="I917">
        <v>7.6875</v>
      </c>
      <c r="J917">
        <v>55</v>
      </c>
      <c r="K917">
        <v>7</v>
      </c>
      <c r="L917">
        <v>0.5</v>
      </c>
      <c r="M917">
        <v>0</v>
      </c>
      <c r="N917">
        <v>9.1999999999999993</v>
      </c>
      <c r="O917" t="s">
        <v>34</v>
      </c>
      <c r="P917">
        <v>10</v>
      </c>
      <c r="Q917" s="12">
        <v>3</v>
      </c>
      <c r="R917">
        <v>58.8</v>
      </c>
      <c r="S917">
        <v>13</v>
      </c>
    </row>
    <row r="918" spans="1:20" ht="15.6" customHeight="1" x14ac:dyDescent="0.2">
      <c r="A918" s="8">
        <v>44900</v>
      </c>
      <c r="B918" s="12" t="s">
        <v>6</v>
      </c>
      <c r="C918" s="13">
        <v>2022</v>
      </c>
      <c r="D918" s="13">
        <v>3</v>
      </c>
      <c r="E918" s="13" t="s">
        <v>45</v>
      </c>
      <c r="F918" s="13" t="s">
        <v>19</v>
      </c>
      <c r="G918">
        <v>297</v>
      </c>
      <c r="H918" s="24">
        <v>320</v>
      </c>
      <c r="I918">
        <v>7.6875</v>
      </c>
      <c r="J918">
        <v>55</v>
      </c>
      <c r="K918">
        <v>7</v>
      </c>
      <c r="L918">
        <v>0.5</v>
      </c>
      <c r="M918">
        <v>0</v>
      </c>
      <c r="N918">
        <v>9.1999999999999993</v>
      </c>
      <c r="O918" t="s">
        <v>34</v>
      </c>
      <c r="P918">
        <v>0</v>
      </c>
      <c r="Q918" s="12">
        <v>0</v>
      </c>
      <c r="R918">
        <v>0</v>
      </c>
      <c r="S918">
        <v>0</v>
      </c>
      <c r="T918" t="s">
        <v>76</v>
      </c>
    </row>
    <row r="919" spans="1:20" ht="15.6" customHeight="1" x14ac:dyDescent="0.2">
      <c r="A919" s="8">
        <v>44900</v>
      </c>
      <c r="B919" s="12" t="s">
        <v>6</v>
      </c>
      <c r="C919" s="13">
        <v>2022</v>
      </c>
      <c r="D919" s="13">
        <v>3</v>
      </c>
      <c r="E919" s="13" t="s">
        <v>45</v>
      </c>
      <c r="F919" s="13" t="s">
        <v>19</v>
      </c>
      <c r="G919">
        <v>298</v>
      </c>
      <c r="H919" s="24">
        <v>321</v>
      </c>
      <c r="I919">
        <v>4.25</v>
      </c>
      <c r="J919">
        <v>33</v>
      </c>
      <c r="K919">
        <v>23</v>
      </c>
      <c r="L919">
        <v>0</v>
      </c>
      <c r="M919">
        <v>5</v>
      </c>
      <c r="N919">
        <v>4.4000000000000004</v>
      </c>
      <c r="O919" t="s">
        <v>34</v>
      </c>
      <c r="P919">
        <v>0</v>
      </c>
      <c r="Q919" s="12">
        <v>0</v>
      </c>
      <c r="R919">
        <v>0</v>
      </c>
      <c r="S919">
        <v>0</v>
      </c>
      <c r="T919" t="s">
        <v>76</v>
      </c>
    </row>
    <row r="920" spans="1:20" ht="15.6" customHeight="1" x14ac:dyDescent="0.2">
      <c r="A920" s="8">
        <v>44900</v>
      </c>
      <c r="B920" s="12" t="s">
        <v>6</v>
      </c>
      <c r="C920" s="13">
        <v>2022</v>
      </c>
      <c r="D920" s="13">
        <v>3</v>
      </c>
      <c r="E920" s="13" t="s">
        <v>45</v>
      </c>
      <c r="F920" s="13" t="s">
        <v>19</v>
      </c>
      <c r="G920">
        <v>298</v>
      </c>
      <c r="H920" s="24">
        <v>322</v>
      </c>
      <c r="I920">
        <v>4.25</v>
      </c>
      <c r="J920">
        <v>33</v>
      </c>
      <c r="K920">
        <v>23</v>
      </c>
      <c r="L920">
        <v>0</v>
      </c>
      <c r="M920">
        <v>5</v>
      </c>
      <c r="N920">
        <v>4.4000000000000004</v>
      </c>
      <c r="O920" t="s">
        <v>34</v>
      </c>
      <c r="P920">
        <v>12</v>
      </c>
      <c r="Q920" s="12">
        <v>0</v>
      </c>
      <c r="R920">
        <v>71</v>
      </c>
      <c r="S920">
        <v>12</v>
      </c>
    </row>
    <row r="921" spans="1:20" ht="15.6" customHeight="1" x14ac:dyDescent="0.2">
      <c r="A921" s="8">
        <v>44900</v>
      </c>
      <c r="B921" s="12" t="s">
        <v>6</v>
      </c>
      <c r="C921" s="13">
        <v>2022</v>
      </c>
      <c r="D921" s="13">
        <v>3</v>
      </c>
      <c r="E921" s="13" t="s">
        <v>45</v>
      </c>
      <c r="F921" s="13" t="s">
        <v>19</v>
      </c>
      <c r="G921">
        <v>298</v>
      </c>
      <c r="H921" s="24">
        <v>323</v>
      </c>
      <c r="I921">
        <v>4.25</v>
      </c>
      <c r="J921">
        <v>33</v>
      </c>
      <c r="K921">
        <v>23</v>
      </c>
      <c r="L921">
        <v>0</v>
      </c>
      <c r="M921">
        <v>5</v>
      </c>
      <c r="N921">
        <v>4.4000000000000004</v>
      </c>
      <c r="O921" t="s">
        <v>34</v>
      </c>
      <c r="P921">
        <v>42</v>
      </c>
      <c r="Q921" s="12">
        <v>16</v>
      </c>
      <c r="R921">
        <v>73.8</v>
      </c>
      <c r="S921">
        <v>58</v>
      </c>
    </row>
    <row r="922" spans="1:20" ht="15.6" customHeight="1" x14ac:dyDescent="0.2">
      <c r="A922" s="8">
        <v>44900</v>
      </c>
      <c r="B922" s="12" t="s">
        <v>6</v>
      </c>
      <c r="C922" s="13">
        <v>2022</v>
      </c>
      <c r="D922" s="13">
        <v>3</v>
      </c>
      <c r="E922" s="13" t="s">
        <v>45</v>
      </c>
      <c r="F922" s="13" t="s">
        <v>19</v>
      </c>
      <c r="G922">
        <v>298</v>
      </c>
      <c r="H922" s="24">
        <v>324</v>
      </c>
      <c r="I922">
        <v>4.25</v>
      </c>
      <c r="J922">
        <v>33</v>
      </c>
      <c r="K922">
        <v>23</v>
      </c>
      <c r="L922">
        <v>0</v>
      </c>
      <c r="M922">
        <v>5</v>
      </c>
      <c r="N922">
        <v>4.4000000000000004</v>
      </c>
      <c r="O922" t="s">
        <v>34</v>
      </c>
      <c r="P922">
        <v>0</v>
      </c>
      <c r="Q922" s="12">
        <v>0</v>
      </c>
      <c r="R922">
        <v>0</v>
      </c>
      <c r="S922">
        <v>0</v>
      </c>
      <c r="T922" t="s">
        <v>76</v>
      </c>
    </row>
    <row r="923" spans="1:20" ht="15.6" customHeight="1" x14ac:dyDescent="0.2">
      <c r="A923" s="8">
        <v>44900</v>
      </c>
      <c r="B923" s="12" t="s">
        <v>6</v>
      </c>
      <c r="C923" s="13">
        <v>2022</v>
      </c>
      <c r="D923" s="13">
        <v>3</v>
      </c>
      <c r="E923" s="13" t="s">
        <v>45</v>
      </c>
      <c r="F923" s="13" t="s">
        <v>19</v>
      </c>
      <c r="G923">
        <v>298</v>
      </c>
      <c r="H923" s="24">
        <v>325</v>
      </c>
      <c r="I923">
        <v>4.25</v>
      </c>
      <c r="J923">
        <v>33</v>
      </c>
      <c r="K923">
        <v>23</v>
      </c>
      <c r="L923">
        <v>0</v>
      </c>
      <c r="M923">
        <v>5</v>
      </c>
      <c r="N923">
        <v>4.4000000000000004</v>
      </c>
      <c r="O923" t="s">
        <v>34</v>
      </c>
      <c r="P923">
        <v>35</v>
      </c>
      <c r="Q923" s="12">
        <v>3</v>
      </c>
      <c r="R923">
        <v>63.6</v>
      </c>
      <c r="S923">
        <v>38</v>
      </c>
    </row>
    <row r="924" spans="1:20" ht="15.6" customHeight="1" x14ac:dyDescent="0.2">
      <c r="A924" s="8">
        <v>44900</v>
      </c>
      <c r="B924" s="12" t="s">
        <v>6</v>
      </c>
      <c r="C924" s="13">
        <v>2022</v>
      </c>
      <c r="D924" s="13">
        <v>3</v>
      </c>
      <c r="E924" s="13" t="s">
        <v>45</v>
      </c>
      <c r="F924" s="13" t="s">
        <v>19</v>
      </c>
      <c r="G924">
        <v>298</v>
      </c>
      <c r="H924" s="24">
        <v>326</v>
      </c>
      <c r="I924">
        <v>4.25</v>
      </c>
      <c r="J924">
        <v>33</v>
      </c>
      <c r="K924">
        <v>23</v>
      </c>
      <c r="L924">
        <v>0</v>
      </c>
      <c r="M924">
        <v>5</v>
      </c>
      <c r="N924">
        <v>4.4000000000000004</v>
      </c>
      <c r="O924" t="s">
        <v>34</v>
      </c>
      <c r="P924">
        <v>49</v>
      </c>
      <c r="Q924" s="12">
        <v>11</v>
      </c>
      <c r="R924">
        <v>65</v>
      </c>
      <c r="S924">
        <v>60</v>
      </c>
    </row>
    <row r="925" spans="1:20" ht="15.6" customHeight="1" x14ac:dyDescent="0.2">
      <c r="A925" s="8">
        <v>44900</v>
      </c>
      <c r="B925" s="12" t="s">
        <v>6</v>
      </c>
      <c r="C925" s="13">
        <v>2022</v>
      </c>
      <c r="D925" s="13">
        <v>3</v>
      </c>
      <c r="E925" s="13" t="s">
        <v>45</v>
      </c>
      <c r="F925" s="13" t="s">
        <v>19</v>
      </c>
      <c r="G925">
        <v>298</v>
      </c>
      <c r="H925" s="24">
        <v>327</v>
      </c>
      <c r="I925">
        <v>4.25</v>
      </c>
      <c r="J925">
        <v>33</v>
      </c>
      <c r="K925">
        <v>23</v>
      </c>
      <c r="L925">
        <v>0</v>
      </c>
      <c r="M925">
        <v>5</v>
      </c>
      <c r="N925">
        <v>4.4000000000000004</v>
      </c>
      <c r="O925" t="s">
        <v>34</v>
      </c>
      <c r="P925">
        <v>0</v>
      </c>
      <c r="Q925" s="12">
        <v>0</v>
      </c>
      <c r="R925">
        <v>0</v>
      </c>
      <c r="S925">
        <v>0</v>
      </c>
      <c r="T925" t="s">
        <v>76</v>
      </c>
    </row>
    <row r="926" spans="1:20" ht="15.6" customHeight="1" x14ac:dyDescent="0.2">
      <c r="A926" s="8">
        <v>44900</v>
      </c>
      <c r="B926" s="12" t="s">
        <v>6</v>
      </c>
      <c r="C926" s="13">
        <v>2022</v>
      </c>
      <c r="D926" s="13">
        <v>3</v>
      </c>
      <c r="E926" s="13" t="s">
        <v>45</v>
      </c>
      <c r="F926" s="13" t="s">
        <v>19</v>
      </c>
      <c r="G926">
        <v>298</v>
      </c>
      <c r="H926" s="24">
        <v>328</v>
      </c>
      <c r="I926">
        <v>4.25</v>
      </c>
      <c r="J926">
        <v>33</v>
      </c>
      <c r="K926">
        <v>23</v>
      </c>
      <c r="L926">
        <v>0</v>
      </c>
      <c r="M926">
        <v>5</v>
      </c>
      <c r="N926">
        <v>4.4000000000000004</v>
      </c>
      <c r="O926" t="s">
        <v>34</v>
      </c>
      <c r="P926">
        <v>99</v>
      </c>
      <c r="Q926" s="12">
        <v>37</v>
      </c>
      <c r="R926">
        <v>81.8</v>
      </c>
      <c r="S926">
        <v>136</v>
      </c>
    </row>
    <row r="927" spans="1:20" ht="15.6" customHeight="1" x14ac:dyDescent="0.2">
      <c r="A927" s="8">
        <v>44900</v>
      </c>
      <c r="B927" s="12" t="s">
        <v>6</v>
      </c>
      <c r="C927" s="13">
        <v>2022</v>
      </c>
      <c r="D927" s="13">
        <v>3</v>
      </c>
      <c r="E927" s="13" t="s">
        <v>45</v>
      </c>
      <c r="F927" s="13" t="s">
        <v>19</v>
      </c>
      <c r="G927">
        <v>298</v>
      </c>
      <c r="H927" s="24">
        <v>329</v>
      </c>
      <c r="I927">
        <v>4.25</v>
      </c>
      <c r="J927">
        <v>33</v>
      </c>
      <c r="K927">
        <v>23</v>
      </c>
      <c r="L927">
        <v>0</v>
      </c>
      <c r="M927">
        <v>5</v>
      </c>
      <c r="N927">
        <v>4.4000000000000004</v>
      </c>
      <c r="O927" t="s">
        <v>34</v>
      </c>
      <c r="P927">
        <v>54</v>
      </c>
      <c r="Q927" s="12">
        <v>7</v>
      </c>
      <c r="R927">
        <v>84.2</v>
      </c>
      <c r="S927">
        <v>61</v>
      </c>
    </row>
    <row r="928" spans="1:20" ht="15.6" customHeight="1" x14ac:dyDescent="0.2">
      <c r="A928" s="8">
        <v>44900</v>
      </c>
      <c r="B928" s="12" t="s">
        <v>6</v>
      </c>
      <c r="C928" s="13">
        <v>2022</v>
      </c>
      <c r="D928" s="13">
        <v>3</v>
      </c>
      <c r="E928" s="13" t="s">
        <v>45</v>
      </c>
      <c r="F928" s="13" t="s">
        <v>19</v>
      </c>
      <c r="G928">
        <v>298</v>
      </c>
      <c r="H928" s="24">
        <v>330</v>
      </c>
      <c r="I928">
        <v>4.25</v>
      </c>
      <c r="J928">
        <v>33</v>
      </c>
      <c r="K928">
        <v>23</v>
      </c>
      <c r="L928">
        <v>0</v>
      </c>
      <c r="M928">
        <v>5</v>
      </c>
      <c r="N928">
        <v>4.4000000000000004</v>
      </c>
      <c r="O928" t="s">
        <v>34</v>
      </c>
      <c r="P928">
        <v>46</v>
      </c>
      <c r="Q928" s="12">
        <v>13</v>
      </c>
      <c r="R928">
        <v>68.2</v>
      </c>
      <c r="S928">
        <v>59</v>
      </c>
    </row>
    <row r="929" spans="1:20" ht="15.6" customHeight="1" x14ac:dyDescent="0.2">
      <c r="A929" s="8">
        <v>44894</v>
      </c>
      <c r="B929" s="12" t="s">
        <v>6</v>
      </c>
      <c r="C929" s="13">
        <v>2022</v>
      </c>
      <c r="D929" s="13">
        <v>3</v>
      </c>
      <c r="E929" s="13" t="s">
        <v>45</v>
      </c>
      <c r="F929" s="13" t="s">
        <v>7</v>
      </c>
      <c r="G929">
        <v>362</v>
      </c>
      <c r="H929" s="24">
        <v>332</v>
      </c>
      <c r="I929">
        <v>9.8125</v>
      </c>
      <c r="J929">
        <v>33</v>
      </c>
      <c r="K929">
        <v>17</v>
      </c>
      <c r="L929">
        <v>4</v>
      </c>
      <c r="M929">
        <v>2</v>
      </c>
      <c r="N929">
        <v>17.399999999999999</v>
      </c>
      <c r="O929" t="s">
        <v>31</v>
      </c>
      <c r="P929">
        <v>0</v>
      </c>
      <c r="Q929" s="12">
        <v>10</v>
      </c>
      <c r="R929">
        <v>100.6</v>
      </c>
      <c r="S929">
        <v>10</v>
      </c>
    </row>
    <row r="930" spans="1:20" ht="15.6" customHeight="1" x14ac:dyDescent="0.2">
      <c r="A930" s="8">
        <v>44894</v>
      </c>
      <c r="B930" s="12" t="s">
        <v>6</v>
      </c>
      <c r="C930" s="13">
        <v>2022</v>
      </c>
      <c r="D930" s="13">
        <v>3</v>
      </c>
      <c r="E930" s="13" t="s">
        <v>45</v>
      </c>
      <c r="F930" s="13" t="s">
        <v>7</v>
      </c>
      <c r="G930">
        <v>362</v>
      </c>
      <c r="H930" s="24">
        <v>333</v>
      </c>
      <c r="I930">
        <v>9.8125</v>
      </c>
      <c r="J930">
        <v>33</v>
      </c>
      <c r="K930">
        <v>17</v>
      </c>
      <c r="L930">
        <v>4</v>
      </c>
      <c r="M930">
        <v>2</v>
      </c>
      <c r="N930">
        <v>17.399999999999999</v>
      </c>
      <c r="O930" t="s">
        <v>31</v>
      </c>
      <c r="P930">
        <v>0</v>
      </c>
      <c r="Q930" s="12">
        <v>0</v>
      </c>
      <c r="R930">
        <v>0</v>
      </c>
      <c r="S930">
        <v>0</v>
      </c>
      <c r="T930" t="s">
        <v>76</v>
      </c>
    </row>
    <row r="931" spans="1:20" ht="15.6" customHeight="1" x14ac:dyDescent="0.2">
      <c r="A931" s="8">
        <v>44894</v>
      </c>
      <c r="B931" s="12" t="s">
        <v>6</v>
      </c>
      <c r="C931" s="13">
        <v>2022</v>
      </c>
      <c r="D931" s="13">
        <v>3</v>
      </c>
      <c r="E931" s="13" t="s">
        <v>45</v>
      </c>
      <c r="F931" s="13" t="s">
        <v>7</v>
      </c>
      <c r="G931">
        <v>362</v>
      </c>
      <c r="H931" s="24">
        <v>334</v>
      </c>
      <c r="I931">
        <v>9.8125</v>
      </c>
      <c r="J931">
        <v>33</v>
      </c>
      <c r="K931">
        <v>17</v>
      </c>
      <c r="L931">
        <v>4</v>
      </c>
      <c r="M931">
        <v>2</v>
      </c>
      <c r="N931">
        <v>17.399999999999999</v>
      </c>
      <c r="O931" t="s">
        <v>31</v>
      </c>
      <c r="P931">
        <v>0</v>
      </c>
      <c r="Q931" s="12">
        <v>12</v>
      </c>
      <c r="R931">
        <v>93.6</v>
      </c>
      <c r="S931">
        <v>12</v>
      </c>
    </row>
    <row r="932" spans="1:20" ht="15.6" customHeight="1" x14ac:dyDescent="0.2">
      <c r="A932" s="8">
        <v>44894</v>
      </c>
      <c r="B932" s="12" t="s">
        <v>6</v>
      </c>
      <c r="C932" s="13">
        <v>2022</v>
      </c>
      <c r="D932" s="13">
        <v>3</v>
      </c>
      <c r="E932" s="13" t="s">
        <v>45</v>
      </c>
      <c r="F932" s="13" t="s">
        <v>7</v>
      </c>
      <c r="G932">
        <v>362</v>
      </c>
      <c r="H932" s="24">
        <v>335</v>
      </c>
      <c r="I932">
        <v>9.8125</v>
      </c>
      <c r="J932">
        <v>33</v>
      </c>
      <c r="K932">
        <v>17</v>
      </c>
      <c r="L932">
        <v>4</v>
      </c>
      <c r="M932">
        <v>2</v>
      </c>
      <c r="N932">
        <v>17.399999999999999</v>
      </c>
      <c r="O932" t="s">
        <v>31</v>
      </c>
      <c r="P932">
        <v>0</v>
      </c>
      <c r="Q932" s="12">
        <v>4</v>
      </c>
      <c r="R932">
        <v>75.400000000000006</v>
      </c>
      <c r="S932">
        <v>4</v>
      </c>
    </row>
    <row r="933" spans="1:20" ht="15.6" customHeight="1" x14ac:dyDescent="0.2">
      <c r="A933" s="8">
        <v>44894</v>
      </c>
      <c r="B933" s="12" t="s">
        <v>6</v>
      </c>
      <c r="C933" s="13">
        <v>2022</v>
      </c>
      <c r="D933" s="13">
        <v>3</v>
      </c>
      <c r="E933" s="13" t="s">
        <v>45</v>
      </c>
      <c r="F933" s="13" t="s">
        <v>7</v>
      </c>
      <c r="G933">
        <v>362</v>
      </c>
      <c r="H933" s="24">
        <v>336</v>
      </c>
      <c r="I933">
        <v>9.8125</v>
      </c>
      <c r="J933">
        <v>33</v>
      </c>
      <c r="K933">
        <v>17</v>
      </c>
      <c r="L933">
        <v>4</v>
      </c>
      <c r="M933">
        <v>2</v>
      </c>
      <c r="N933">
        <v>17.399999999999999</v>
      </c>
      <c r="O933" t="s">
        <v>31</v>
      </c>
      <c r="P933">
        <v>0</v>
      </c>
      <c r="Q933" s="12">
        <v>40</v>
      </c>
      <c r="R933">
        <v>79.8</v>
      </c>
      <c r="S933">
        <v>40</v>
      </c>
    </row>
    <row r="934" spans="1:20" ht="15.6" customHeight="1" x14ac:dyDescent="0.2">
      <c r="A934" s="8">
        <v>44894</v>
      </c>
      <c r="B934" s="12" t="s">
        <v>6</v>
      </c>
      <c r="C934" s="13">
        <v>2022</v>
      </c>
      <c r="D934" s="13">
        <v>3</v>
      </c>
      <c r="E934" s="13" t="s">
        <v>45</v>
      </c>
      <c r="F934" s="13" t="s">
        <v>7</v>
      </c>
      <c r="G934">
        <v>362</v>
      </c>
      <c r="H934" s="24">
        <v>337</v>
      </c>
      <c r="I934">
        <v>9.8125</v>
      </c>
      <c r="J934">
        <v>33</v>
      </c>
      <c r="K934">
        <v>17</v>
      </c>
      <c r="L934">
        <v>4</v>
      </c>
      <c r="M934">
        <v>2</v>
      </c>
      <c r="N934">
        <v>17.399999999999999</v>
      </c>
      <c r="O934" t="s">
        <v>31</v>
      </c>
      <c r="P934">
        <v>0</v>
      </c>
      <c r="Q934" s="12">
        <v>15</v>
      </c>
      <c r="R934">
        <v>84.2</v>
      </c>
      <c r="S934">
        <v>15</v>
      </c>
    </row>
    <row r="935" spans="1:20" ht="15.6" customHeight="1" x14ac:dyDescent="0.2">
      <c r="A935" s="8">
        <v>44894</v>
      </c>
      <c r="B935" s="12" t="s">
        <v>6</v>
      </c>
      <c r="C935" s="13">
        <v>2022</v>
      </c>
      <c r="D935" s="13">
        <v>3</v>
      </c>
      <c r="E935" s="13" t="s">
        <v>45</v>
      </c>
      <c r="F935" s="13" t="s">
        <v>7</v>
      </c>
      <c r="G935">
        <v>362</v>
      </c>
      <c r="H935" s="24">
        <v>338</v>
      </c>
      <c r="I935">
        <v>9.8125</v>
      </c>
      <c r="J935">
        <v>33</v>
      </c>
      <c r="K935">
        <v>17</v>
      </c>
      <c r="L935">
        <v>4</v>
      </c>
      <c r="M935">
        <v>2</v>
      </c>
      <c r="N935">
        <v>17.399999999999999</v>
      </c>
      <c r="O935" t="s">
        <v>31</v>
      </c>
      <c r="P935">
        <v>0</v>
      </c>
      <c r="Q935" s="12">
        <v>6</v>
      </c>
      <c r="R935">
        <v>77</v>
      </c>
      <c r="S935">
        <v>6</v>
      </c>
    </row>
    <row r="936" spans="1:20" ht="15.6" customHeight="1" x14ac:dyDescent="0.2">
      <c r="A936" s="8">
        <v>44894</v>
      </c>
      <c r="B936" s="12" t="s">
        <v>6</v>
      </c>
      <c r="C936" s="13">
        <v>2022</v>
      </c>
      <c r="D936" s="13">
        <v>3</v>
      </c>
      <c r="E936" s="13" t="s">
        <v>45</v>
      </c>
      <c r="F936" s="13" t="s">
        <v>7</v>
      </c>
      <c r="G936">
        <v>362</v>
      </c>
      <c r="H936" s="24">
        <v>339</v>
      </c>
      <c r="I936">
        <v>9.8125</v>
      </c>
      <c r="J936">
        <v>33</v>
      </c>
      <c r="K936">
        <v>17</v>
      </c>
      <c r="L936">
        <v>4</v>
      </c>
      <c r="M936">
        <v>2</v>
      </c>
      <c r="N936">
        <v>17.399999999999999</v>
      </c>
      <c r="O936" t="s">
        <v>31</v>
      </c>
      <c r="P936">
        <v>0</v>
      </c>
      <c r="Q936" s="12">
        <v>0</v>
      </c>
      <c r="R936">
        <v>0</v>
      </c>
      <c r="S936">
        <v>0</v>
      </c>
      <c r="T936" t="s">
        <v>76</v>
      </c>
    </row>
    <row r="937" spans="1:20" ht="15.6" customHeight="1" x14ac:dyDescent="0.2">
      <c r="A937" s="8">
        <v>44894</v>
      </c>
      <c r="B937" s="12" t="s">
        <v>6</v>
      </c>
      <c r="C937" s="13">
        <v>2022</v>
      </c>
      <c r="D937" s="13">
        <v>3</v>
      </c>
      <c r="E937" s="13" t="s">
        <v>45</v>
      </c>
      <c r="F937" s="13" t="s">
        <v>7</v>
      </c>
      <c r="G937">
        <v>362</v>
      </c>
      <c r="H937" s="24">
        <v>340</v>
      </c>
      <c r="I937">
        <v>9.8125</v>
      </c>
      <c r="J937">
        <v>33</v>
      </c>
      <c r="K937">
        <v>17</v>
      </c>
      <c r="L937">
        <v>4</v>
      </c>
      <c r="M937">
        <v>2</v>
      </c>
      <c r="N937">
        <v>17.399999999999999</v>
      </c>
      <c r="O937" t="s">
        <v>31</v>
      </c>
      <c r="P937">
        <v>0</v>
      </c>
      <c r="Q937" s="12">
        <v>8</v>
      </c>
      <c r="R937">
        <v>73.599999999999994</v>
      </c>
      <c r="S937">
        <v>8</v>
      </c>
    </row>
    <row r="938" spans="1:20" ht="15.6" customHeight="1" x14ac:dyDescent="0.2">
      <c r="A938" s="8">
        <v>44894</v>
      </c>
      <c r="B938" s="12" t="s">
        <v>6</v>
      </c>
      <c r="C938" s="13">
        <v>2022</v>
      </c>
      <c r="D938" s="13">
        <v>3</v>
      </c>
      <c r="E938" s="13" t="s">
        <v>45</v>
      </c>
      <c r="F938" s="13" t="s">
        <v>7</v>
      </c>
      <c r="G938">
        <v>362</v>
      </c>
      <c r="H938" s="24">
        <v>341</v>
      </c>
      <c r="I938">
        <v>9.8125</v>
      </c>
      <c r="J938">
        <v>33</v>
      </c>
      <c r="K938">
        <v>17</v>
      </c>
      <c r="L938">
        <v>4</v>
      </c>
      <c r="M938">
        <v>2</v>
      </c>
      <c r="N938">
        <v>17.399999999999999</v>
      </c>
      <c r="O938" t="s">
        <v>31</v>
      </c>
      <c r="P938">
        <v>0</v>
      </c>
      <c r="Q938" s="12">
        <v>3</v>
      </c>
      <c r="R938">
        <v>56.6</v>
      </c>
      <c r="S938">
        <v>3</v>
      </c>
    </row>
    <row r="939" spans="1:20" ht="15.6" customHeight="1" x14ac:dyDescent="0.2">
      <c r="A939" s="8">
        <v>44894</v>
      </c>
      <c r="B939" s="12" t="s">
        <v>6</v>
      </c>
      <c r="C939" s="13">
        <v>2022</v>
      </c>
      <c r="D939" s="13">
        <v>3</v>
      </c>
      <c r="E939" s="13" t="s">
        <v>45</v>
      </c>
      <c r="F939" s="13" t="s">
        <v>7</v>
      </c>
      <c r="G939">
        <v>363</v>
      </c>
      <c r="H939" s="24">
        <v>342</v>
      </c>
      <c r="I939">
        <v>9.3125</v>
      </c>
      <c r="J939">
        <v>25</v>
      </c>
      <c r="K939">
        <v>20</v>
      </c>
      <c r="L939">
        <v>6</v>
      </c>
      <c r="M939">
        <v>10</v>
      </c>
      <c r="N939">
        <v>22.4</v>
      </c>
      <c r="O939" t="s">
        <v>31</v>
      </c>
      <c r="P939">
        <v>18</v>
      </c>
      <c r="Q939" s="12">
        <v>9</v>
      </c>
      <c r="R939">
        <v>66.400000000000006</v>
      </c>
      <c r="S939">
        <v>27</v>
      </c>
    </row>
    <row r="940" spans="1:20" ht="15.6" customHeight="1" x14ac:dyDescent="0.2">
      <c r="A940" s="8">
        <v>44894</v>
      </c>
      <c r="B940" s="12" t="s">
        <v>6</v>
      </c>
      <c r="C940" s="13">
        <v>2022</v>
      </c>
      <c r="D940" s="13">
        <v>3</v>
      </c>
      <c r="E940" s="13" t="s">
        <v>45</v>
      </c>
      <c r="F940" s="13" t="s">
        <v>7</v>
      </c>
      <c r="G940">
        <v>363</v>
      </c>
      <c r="H940" s="24">
        <v>343</v>
      </c>
      <c r="I940">
        <v>9.3125</v>
      </c>
      <c r="J940">
        <v>25</v>
      </c>
      <c r="K940">
        <v>20</v>
      </c>
      <c r="L940">
        <v>6</v>
      </c>
      <c r="M940">
        <v>10</v>
      </c>
      <c r="N940">
        <v>22.4</v>
      </c>
      <c r="O940" t="s">
        <v>31</v>
      </c>
      <c r="P940">
        <v>28</v>
      </c>
      <c r="Q940" s="12">
        <v>13</v>
      </c>
      <c r="R940">
        <v>81.2</v>
      </c>
      <c r="S940">
        <v>41</v>
      </c>
    </row>
    <row r="941" spans="1:20" ht="15.6" customHeight="1" x14ac:dyDescent="0.2">
      <c r="A941" s="8">
        <v>44894</v>
      </c>
      <c r="B941" s="12" t="s">
        <v>6</v>
      </c>
      <c r="C941" s="13">
        <v>2022</v>
      </c>
      <c r="D941" s="13">
        <v>3</v>
      </c>
      <c r="E941" s="13" t="s">
        <v>45</v>
      </c>
      <c r="F941" s="13" t="s">
        <v>7</v>
      </c>
      <c r="G941">
        <v>363</v>
      </c>
      <c r="H941" s="24">
        <v>344</v>
      </c>
      <c r="I941">
        <v>9.3125</v>
      </c>
      <c r="J941">
        <v>25</v>
      </c>
      <c r="K941">
        <v>20</v>
      </c>
      <c r="L941">
        <v>6</v>
      </c>
      <c r="M941">
        <v>10</v>
      </c>
      <c r="N941">
        <v>22.4</v>
      </c>
      <c r="O941" t="s">
        <v>31</v>
      </c>
      <c r="P941">
        <v>0</v>
      </c>
      <c r="Q941" s="12">
        <v>0</v>
      </c>
      <c r="R941">
        <v>0</v>
      </c>
      <c r="S941">
        <v>0</v>
      </c>
      <c r="T941" t="s">
        <v>76</v>
      </c>
    </row>
    <row r="942" spans="1:20" ht="15.6" customHeight="1" x14ac:dyDescent="0.2">
      <c r="A942" s="8">
        <v>44894</v>
      </c>
      <c r="B942" s="12" t="s">
        <v>6</v>
      </c>
      <c r="C942" s="13">
        <v>2022</v>
      </c>
      <c r="D942" s="13">
        <v>3</v>
      </c>
      <c r="E942" s="13" t="s">
        <v>45</v>
      </c>
      <c r="F942" s="13" t="s">
        <v>7</v>
      </c>
      <c r="G942">
        <v>363</v>
      </c>
      <c r="H942" s="24">
        <v>345</v>
      </c>
      <c r="I942">
        <v>9.3125</v>
      </c>
      <c r="J942">
        <v>25</v>
      </c>
      <c r="K942">
        <v>20</v>
      </c>
      <c r="L942">
        <v>6</v>
      </c>
      <c r="M942">
        <v>10</v>
      </c>
      <c r="N942">
        <v>22.4</v>
      </c>
      <c r="O942" t="s">
        <v>31</v>
      </c>
      <c r="P942">
        <v>8</v>
      </c>
      <c r="Q942" s="12">
        <v>2</v>
      </c>
      <c r="R942">
        <v>78</v>
      </c>
      <c r="S942">
        <v>10</v>
      </c>
    </row>
    <row r="943" spans="1:20" ht="15.6" customHeight="1" x14ac:dyDescent="0.2">
      <c r="A943" s="8">
        <v>44894</v>
      </c>
      <c r="B943" s="12" t="s">
        <v>6</v>
      </c>
      <c r="C943" s="13">
        <v>2022</v>
      </c>
      <c r="D943" s="13">
        <v>3</v>
      </c>
      <c r="E943" s="13" t="s">
        <v>45</v>
      </c>
      <c r="F943" s="13" t="s">
        <v>7</v>
      </c>
      <c r="G943">
        <v>363</v>
      </c>
      <c r="H943" s="24">
        <v>346</v>
      </c>
      <c r="I943">
        <v>9.3125</v>
      </c>
      <c r="J943">
        <v>25</v>
      </c>
      <c r="K943">
        <v>20</v>
      </c>
      <c r="L943">
        <v>6</v>
      </c>
      <c r="M943">
        <v>10</v>
      </c>
      <c r="N943">
        <v>22.4</v>
      </c>
      <c r="O943" t="s">
        <v>31</v>
      </c>
      <c r="P943">
        <v>0</v>
      </c>
      <c r="Q943" s="12">
        <v>0</v>
      </c>
      <c r="R943">
        <v>0</v>
      </c>
      <c r="S943">
        <v>0</v>
      </c>
      <c r="T943" t="s">
        <v>76</v>
      </c>
    </row>
    <row r="944" spans="1:20" ht="15.6" customHeight="1" x14ac:dyDescent="0.2">
      <c r="A944" s="8">
        <v>44894</v>
      </c>
      <c r="B944" s="12" t="s">
        <v>6</v>
      </c>
      <c r="C944" s="13">
        <v>2022</v>
      </c>
      <c r="D944" s="13">
        <v>3</v>
      </c>
      <c r="E944" s="13" t="s">
        <v>45</v>
      </c>
      <c r="F944" s="13" t="s">
        <v>7</v>
      </c>
      <c r="G944">
        <v>363</v>
      </c>
      <c r="H944" s="24">
        <v>347</v>
      </c>
      <c r="I944">
        <v>9.3125</v>
      </c>
      <c r="J944">
        <v>25</v>
      </c>
      <c r="K944">
        <v>20</v>
      </c>
      <c r="L944">
        <v>6</v>
      </c>
      <c r="M944">
        <v>10</v>
      </c>
      <c r="N944">
        <v>22.4</v>
      </c>
      <c r="O944" t="s">
        <v>31</v>
      </c>
      <c r="P944">
        <v>16</v>
      </c>
      <c r="Q944" s="12">
        <v>5</v>
      </c>
      <c r="R944">
        <v>78</v>
      </c>
      <c r="S944">
        <v>21</v>
      </c>
    </row>
    <row r="945" spans="1:20" ht="15.6" customHeight="1" x14ac:dyDescent="0.2">
      <c r="A945" s="8">
        <v>44894</v>
      </c>
      <c r="B945" s="12" t="s">
        <v>6</v>
      </c>
      <c r="C945" s="13">
        <v>2022</v>
      </c>
      <c r="D945" s="13">
        <v>3</v>
      </c>
      <c r="E945" s="13" t="s">
        <v>45</v>
      </c>
      <c r="F945" s="13" t="s">
        <v>7</v>
      </c>
      <c r="G945">
        <v>363</v>
      </c>
      <c r="H945" s="24">
        <v>348</v>
      </c>
      <c r="I945">
        <v>9.3125</v>
      </c>
      <c r="J945">
        <v>25</v>
      </c>
      <c r="K945">
        <v>20</v>
      </c>
      <c r="L945">
        <v>6</v>
      </c>
      <c r="M945">
        <v>10</v>
      </c>
      <c r="N945">
        <v>22.4</v>
      </c>
      <c r="O945" t="s">
        <v>31</v>
      </c>
      <c r="P945">
        <v>16</v>
      </c>
      <c r="Q945" s="12">
        <v>12</v>
      </c>
      <c r="R945">
        <v>80.599999999999994</v>
      </c>
      <c r="S945">
        <v>28</v>
      </c>
    </row>
    <row r="946" spans="1:20" ht="15.6" customHeight="1" x14ac:dyDescent="0.2">
      <c r="A946" s="8">
        <v>44894</v>
      </c>
      <c r="B946" s="12" t="s">
        <v>6</v>
      </c>
      <c r="C946" s="13">
        <v>2022</v>
      </c>
      <c r="D946" s="13">
        <v>3</v>
      </c>
      <c r="E946" s="13" t="s">
        <v>45</v>
      </c>
      <c r="F946" s="13" t="s">
        <v>7</v>
      </c>
      <c r="G946">
        <v>363</v>
      </c>
      <c r="H946" s="24">
        <v>349</v>
      </c>
      <c r="I946">
        <v>9.3125</v>
      </c>
      <c r="J946">
        <v>25</v>
      </c>
      <c r="K946">
        <v>20</v>
      </c>
      <c r="L946">
        <v>6</v>
      </c>
      <c r="M946">
        <v>10</v>
      </c>
      <c r="N946">
        <v>22.4</v>
      </c>
      <c r="O946" t="s">
        <v>31</v>
      </c>
      <c r="P946">
        <v>5</v>
      </c>
      <c r="Q946" s="12">
        <v>5</v>
      </c>
      <c r="R946">
        <v>65.2</v>
      </c>
      <c r="S946">
        <v>10</v>
      </c>
    </row>
    <row r="947" spans="1:20" ht="15.6" customHeight="1" x14ac:dyDescent="0.2">
      <c r="A947" s="8">
        <v>44894</v>
      </c>
      <c r="B947" s="12" t="s">
        <v>6</v>
      </c>
      <c r="C947" s="13">
        <v>2022</v>
      </c>
      <c r="D947" s="13">
        <v>3</v>
      </c>
      <c r="E947" s="13" t="s">
        <v>45</v>
      </c>
      <c r="F947" s="13" t="s">
        <v>7</v>
      </c>
      <c r="G947">
        <v>363</v>
      </c>
      <c r="H947" s="24">
        <v>350</v>
      </c>
      <c r="I947">
        <v>9.3125</v>
      </c>
      <c r="J947">
        <v>25</v>
      </c>
      <c r="K947">
        <v>20</v>
      </c>
      <c r="L947">
        <v>6</v>
      </c>
      <c r="M947">
        <v>10</v>
      </c>
      <c r="N947">
        <v>22.4</v>
      </c>
      <c r="O947" t="s">
        <v>31</v>
      </c>
      <c r="P947">
        <v>22</v>
      </c>
      <c r="Q947" s="12">
        <v>2</v>
      </c>
      <c r="R947">
        <v>97</v>
      </c>
      <c r="S947">
        <v>24</v>
      </c>
    </row>
    <row r="948" spans="1:20" ht="15.6" customHeight="1" x14ac:dyDescent="0.2">
      <c r="A948" s="8">
        <v>44894</v>
      </c>
      <c r="B948" s="12" t="s">
        <v>6</v>
      </c>
      <c r="C948" s="13">
        <v>2022</v>
      </c>
      <c r="D948" s="13">
        <v>3</v>
      </c>
      <c r="E948" s="13" t="s">
        <v>45</v>
      </c>
      <c r="F948" s="13" t="s">
        <v>7</v>
      </c>
      <c r="G948">
        <v>363</v>
      </c>
      <c r="H948" s="24">
        <v>351</v>
      </c>
      <c r="I948">
        <v>9.3125</v>
      </c>
      <c r="J948">
        <v>25</v>
      </c>
      <c r="K948">
        <v>20</v>
      </c>
      <c r="L948">
        <v>6</v>
      </c>
      <c r="M948">
        <v>10</v>
      </c>
      <c r="N948">
        <v>22.4</v>
      </c>
      <c r="O948" t="s">
        <v>31</v>
      </c>
      <c r="P948">
        <v>16</v>
      </c>
      <c r="Q948" s="12">
        <v>11</v>
      </c>
      <c r="R948">
        <v>79</v>
      </c>
      <c r="S948">
        <v>27</v>
      </c>
    </row>
    <row r="949" spans="1:20" ht="15.6" customHeight="1" x14ac:dyDescent="0.2">
      <c r="A949" s="8">
        <v>44894</v>
      </c>
      <c r="B949" s="12" t="s">
        <v>6</v>
      </c>
      <c r="C949" s="13">
        <v>2022</v>
      </c>
      <c r="D949" s="13">
        <v>3</v>
      </c>
      <c r="E949" s="13" t="s">
        <v>45</v>
      </c>
      <c r="F949" s="13" t="s">
        <v>7</v>
      </c>
      <c r="G949">
        <v>364</v>
      </c>
      <c r="H949" s="24">
        <v>352</v>
      </c>
      <c r="I949">
        <v>11.0625</v>
      </c>
      <c r="J949">
        <v>33</v>
      </c>
      <c r="K949">
        <v>8</v>
      </c>
      <c r="L949">
        <v>1</v>
      </c>
      <c r="M949">
        <v>4</v>
      </c>
      <c r="N949">
        <v>18.8</v>
      </c>
      <c r="O949" t="s">
        <v>31</v>
      </c>
      <c r="P949">
        <v>0</v>
      </c>
      <c r="Q949" s="12">
        <v>0</v>
      </c>
      <c r="R949">
        <v>0</v>
      </c>
      <c r="S949">
        <v>0</v>
      </c>
      <c r="T949" t="s">
        <v>76</v>
      </c>
    </row>
    <row r="950" spans="1:20" ht="15.6" customHeight="1" x14ac:dyDescent="0.2">
      <c r="A950" s="8">
        <v>44894</v>
      </c>
      <c r="B950" s="12" t="s">
        <v>6</v>
      </c>
      <c r="C950" s="13">
        <v>2022</v>
      </c>
      <c r="D950" s="13">
        <v>3</v>
      </c>
      <c r="E950" s="13" t="s">
        <v>45</v>
      </c>
      <c r="F950" s="13" t="s">
        <v>7</v>
      </c>
      <c r="G950">
        <v>364</v>
      </c>
      <c r="H950" s="24">
        <v>353</v>
      </c>
      <c r="I950">
        <v>11.0625</v>
      </c>
      <c r="J950">
        <v>33</v>
      </c>
      <c r="K950">
        <v>8</v>
      </c>
      <c r="L950">
        <v>1</v>
      </c>
      <c r="M950">
        <v>4</v>
      </c>
      <c r="N950">
        <v>18.8</v>
      </c>
      <c r="O950" t="s">
        <v>31</v>
      </c>
      <c r="P950">
        <v>0</v>
      </c>
      <c r="Q950" s="12">
        <v>0</v>
      </c>
      <c r="R950">
        <v>0</v>
      </c>
      <c r="S950">
        <v>0</v>
      </c>
      <c r="T950" t="s">
        <v>76</v>
      </c>
    </row>
    <row r="951" spans="1:20" ht="15.6" customHeight="1" x14ac:dyDescent="0.2">
      <c r="A951" s="8">
        <v>44894</v>
      </c>
      <c r="B951" s="12" t="s">
        <v>6</v>
      </c>
      <c r="C951" s="13">
        <v>2022</v>
      </c>
      <c r="D951" s="13">
        <v>3</v>
      </c>
      <c r="E951" s="13" t="s">
        <v>45</v>
      </c>
      <c r="F951" s="13" t="s">
        <v>7</v>
      </c>
      <c r="G951">
        <v>364</v>
      </c>
      <c r="H951" s="24">
        <v>354</v>
      </c>
      <c r="I951">
        <v>11.0625</v>
      </c>
      <c r="J951">
        <v>33</v>
      </c>
      <c r="K951">
        <v>8</v>
      </c>
      <c r="L951">
        <v>1</v>
      </c>
      <c r="M951">
        <v>4</v>
      </c>
      <c r="N951">
        <v>18.8</v>
      </c>
      <c r="O951" t="s">
        <v>31</v>
      </c>
      <c r="P951">
        <v>21</v>
      </c>
      <c r="Q951" s="12">
        <v>10</v>
      </c>
      <c r="R951">
        <v>52.4</v>
      </c>
      <c r="S951">
        <v>31</v>
      </c>
    </row>
    <row r="952" spans="1:20" ht="15.6" customHeight="1" x14ac:dyDescent="0.2">
      <c r="A952" s="8">
        <v>44894</v>
      </c>
      <c r="B952" s="12" t="s">
        <v>6</v>
      </c>
      <c r="C952" s="13">
        <v>2022</v>
      </c>
      <c r="D952" s="13">
        <v>3</v>
      </c>
      <c r="E952" s="13" t="s">
        <v>45</v>
      </c>
      <c r="F952" s="13" t="s">
        <v>7</v>
      </c>
      <c r="G952">
        <v>364</v>
      </c>
      <c r="H952" s="24">
        <v>355</v>
      </c>
      <c r="I952">
        <v>11.0625</v>
      </c>
      <c r="J952">
        <v>33</v>
      </c>
      <c r="K952">
        <v>8</v>
      </c>
      <c r="L952">
        <v>1</v>
      </c>
      <c r="M952">
        <v>4</v>
      </c>
      <c r="N952">
        <v>18.8</v>
      </c>
      <c r="O952" t="s">
        <v>31</v>
      </c>
      <c r="P952">
        <v>0</v>
      </c>
      <c r="Q952" s="12">
        <v>0</v>
      </c>
      <c r="R952">
        <v>0</v>
      </c>
      <c r="S952">
        <v>0</v>
      </c>
      <c r="T952" t="s">
        <v>76</v>
      </c>
    </row>
    <row r="953" spans="1:20" ht="15.6" customHeight="1" x14ac:dyDescent="0.2">
      <c r="A953" s="8">
        <v>44894</v>
      </c>
      <c r="B953" s="12" t="s">
        <v>6</v>
      </c>
      <c r="C953" s="13">
        <v>2022</v>
      </c>
      <c r="D953" s="13">
        <v>3</v>
      </c>
      <c r="E953" s="13" t="s">
        <v>45</v>
      </c>
      <c r="F953" s="13" t="s">
        <v>7</v>
      </c>
      <c r="G953">
        <v>364</v>
      </c>
      <c r="H953" s="24">
        <v>356</v>
      </c>
      <c r="I953">
        <v>11.0625</v>
      </c>
      <c r="J953">
        <v>33</v>
      </c>
      <c r="K953">
        <v>8</v>
      </c>
      <c r="L953">
        <v>1</v>
      </c>
      <c r="M953">
        <v>4</v>
      </c>
      <c r="N953">
        <v>18.8</v>
      </c>
      <c r="O953" t="s">
        <v>31</v>
      </c>
      <c r="P953">
        <v>0</v>
      </c>
      <c r="Q953" s="12">
        <v>0</v>
      </c>
      <c r="R953">
        <v>0</v>
      </c>
      <c r="S953">
        <v>0</v>
      </c>
      <c r="T953" t="s">
        <v>76</v>
      </c>
    </row>
    <row r="954" spans="1:20" ht="15.6" customHeight="1" x14ac:dyDescent="0.2">
      <c r="A954" s="8">
        <v>44894</v>
      </c>
      <c r="B954" s="12" t="s">
        <v>6</v>
      </c>
      <c r="C954" s="13">
        <v>2022</v>
      </c>
      <c r="D954" s="13">
        <v>3</v>
      </c>
      <c r="E954" s="13" t="s">
        <v>45</v>
      </c>
      <c r="F954" s="13" t="s">
        <v>7</v>
      </c>
      <c r="G954">
        <v>364</v>
      </c>
      <c r="H954" s="24">
        <v>357</v>
      </c>
      <c r="I954">
        <v>11.0625</v>
      </c>
      <c r="J954">
        <v>33</v>
      </c>
      <c r="K954">
        <v>8</v>
      </c>
      <c r="L954">
        <v>1</v>
      </c>
      <c r="M954">
        <v>4</v>
      </c>
      <c r="N954">
        <v>18.8</v>
      </c>
      <c r="O954" t="s">
        <v>31</v>
      </c>
      <c r="P954">
        <v>27</v>
      </c>
      <c r="Q954" s="12">
        <v>8</v>
      </c>
      <c r="R954">
        <v>71.400000000000006</v>
      </c>
      <c r="S954">
        <v>35</v>
      </c>
    </row>
    <row r="955" spans="1:20" ht="15.6" customHeight="1" x14ac:dyDescent="0.2">
      <c r="A955" s="8">
        <v>44894</v>
      </c>
      <c r="B955" s="12" t="s">
        <v>6</v>
      </c>
      <c r="C955" s="13">
        <v>2022</v>
      </c>
      <c r="D955" s="13">
        <v>3</v>
      </c>
      <c r="E955" s="13" t="s">
        <v>45</v>
      </c>
      <c r="F955" s="13" t="s">
        <v>7</v>
      </c>
      <c r="G955">
        <v>364</v>
      </c>
      <c r="H955" s="24">
        <v>358</v>
      </c>
      <c r="I955">
        <v>11.0625</v>
      </c>
      <c r="J955">
        <v>33</v>
      </c>
      <c r="K955">
        <v>8</v>
      </c>
      <c r="L955">
        <v>1</v>
      </c>
      <c r="M955">
        <v>4</v>
      </c>
      <c r="N955">
        <v>18.8</v>
      </c>
      <c r="O955" t="s">
        <v>31</v>
      </c>
      <c r="P955">
        <v>9</v>
      </c>
      <c r="Q955" s="12">
        <v>7</v>
      </c>
      <c r="R955">
        <v>61.6</v>
      </c>
      <c r="S955">
        <v>16</v>
      </c>
    </row>
    <row r="956" spans="1:20" ht="15.6" customHeight="1" x14ac:dyDescent="0.2">
      <c r="A956" s="8">
        <v>44894</v>
      </c>
      <c r="B956" s="12" t="s">
        <v>6</v>
      </c>
      <c r="C956" s="13">
        <v>2022</v>
      </c>
      <c r="D956" s="13">
        <v>3</v>
      </c>
      <c r="E956" s="13" t="s">
        <v>45</v>
      </c>
      <c r="F956" s="13" t="s">
        <v>7</v>
      </c>
      <c r="G956">
        <v>364</v>
      </c>
      <c r="H956" s="24">
        <v>359</v>
      </c>
      <c r="I956">
        <v>11.0625</v>
      </c>
      <c r="J956">
        <v>33</v>
      </c>
      <c r="K956">
        <v>8</v>
      </c>
      <c r="L956">
        <v>1</v>
      </c>
      <c r="M956">
        <v>4</v>
      </c>
      <c r="N956">
        <v>18.8</v>
      </c>
      <c r="O956" t="s">
        <v>31</v>
      </c>
      <c r="P956">
        <v>34</v>
      </c>
      <c r="Q956" s="12">
        <v>19</v>
      </c>
      <c r="R956">
        <v>72.599999999999994</v>
      </c>
      <c r="S956">
        <v>53</v>
      </c>
    </row>
    <row r="957" spans="1:20" ht="15.6" customHeight="1" x14ac:dyDescent="0.2">
      <c r="A957" s="8">
        <v>44894</v>
      </c>
      <c r="B957" s="12" t="s">
        <v>6</v>
      </c>
      <c r="C957" s="13">
        <v>2022</v>
      </c>
      <c r="D957" s="13">
        <v>3</v>
      </c>
      <c r="E957" s="13" t="s">
        <v>45</v>
      </c>
      <c r="F957" s="13" t="s">
        <v>7</v>
      </c>
      <c r="G957">
        <v>364</v>
      </c>
      <c r="H957" s="24">
        <v>360</v>
      </c>
      <c r="I957">
        <v>11.0625</v>
      </c>
      <c r="J957">
        <v>33</v>
      </c>
      <c r="K957">
        <v>8</v>
      </c>
      <c r="L957">
        <v>1</v>
      </c>
      <c r="M957">
        <v>4</v>
      </c>
      <c r="N957">
        <v>18.8</v>
      </c>
      <c r="O957" t="s">
        <v>31</v>
      </c>
      <c r="P957">
        <v>16</v>
      </c>
      <c r="Q957" s="12">
        <v>14</v>
      </c>
      <c r="R957">
        <v>67</v>
      </c>
      <c r="S957">
        <v>30</v>
      </c>
    </row>
    <row r="958" spans="1:20" ht="15.6" customHeight="1" x14ac:dyDescent="0.2">
      <c r="A958" s="8">
        <v>44894</v>
      </c>
      <c r="B958" s="12" t="s">
        <v>6</v>
      </c>
      <c r="C958" s="13">
        <v>2022</v>
      </c>
      <c r="D958" s="13">
        <v>3</v>
      </c>
      <c r="E958" s="13" t="s">
        <v>45</v>
      </c>
      <c r="F958" s="13" t="s">
        <v>7</v>
      </c>
      <c r="G958">
        <v>364</v>
      </c>
      <c r="H958" s="24">
        <v>361</v>
      </c>
      <c r="I958">
        <v>11.0625</v>
      </c>
      <c r="J958">
        <v>33</v>
      </c>
      <c r="K958">
        <v>8</v>
      </c>
      <c r="L958">
        <v>1</v>
      </c>
      <c r="M958">
        <v>4</v>
      </c>
      <c r="N958">
        <v>18.8</v>
      </c>
      <c r="O958" t="s">
        <v>31</v>
      </c>
      <c r="P958">
        <v>11</v>
      </c>
      <c r="Q958" s="12">
        <v>3</v>
      </c>
      <c r="R958">
        <v>60.6</v>
      </c>
      <c r="S958">
        <v>14</v>
      </c>
    </row>
    <row r="959" spans="1:20" s="19" customFormat="1" ht="15.6" customHeight="1" thickBot="1" x14ac:dyDescent="0.25">
      <c r="A959" s="20">
        <v>44880</v>
      </c>
      <c r="B959" s="21" t="s">
        <v>6</v>
      </c>
      <c r="C959" s="15">
        <v>2022</v>
      </c>
      <c r="D959" s="15">
        <v>3</v>
      </c>
      <c r="E959" s="15" t="s">
        <v>45</v>
      </c>
      <c r="F959" s="15" t="s">
        <v>16</v>
      </c>
      <c r="G959" s="19">
        <v>41</v>
      </c>
      <c r="H959" s="30">
        <v>561</v>
      </c>
      <c r="I959" s="19">
        <v>9.8125</v>
      </c>
      <c r="J959" s="19">
        <v>18</v>
      </c>
      <c r="K959" s="19">
        <v>25</v>
      </c>
      <c r="L959" s="19">
        <v>1</v>
      </c>
      <c r="M959" s="19">
        <v>8</v>
      </c>
      <c r="N959" s="19">
        <v>16.2</v>
      </c>
      <c r="O959" s="19" t="s">
        <v>31</v>
      </c>
      <c r="P959" s="19">
        <v>19</v>
      </c>
      <c r="Q959" s="21">
        <v>39</v>
      </c>
      <c r="R959" s="19">
        <v>86</v>
      </c>
      <c r="S959" s="19">
        <v>58</v>
      </c>
    </row>
    <row r="960" spans="1:20" ht="15.6" customHeight="1" x14ac:dyDescent="0.2">
      <c r="A960" s="8">
        <v>44492</v>
      </c>
      <c r="B960" s="12" t="s">
        <v>6</v>
      </c>
      <c r="C960" s="13">
        <v>2021</v>
      </c>
      <c r="D960" s="13">
        <v>1</v>
      </c>
      <c r="E960" s="13" t="s">
        <v>67</v>
      </c>
      <c r="F960">
        <v>71</v>
      </c>
      <c r="G960">
        <v>416</v>
      </c>
      <c r="H960" s="24">
        <v>683</v>
      </c>
      <c r="I960">
        <v>1.875</v>
      </c>
      <c r="J960">
        <v>18</v>
      </c>
      <c r="K960">
        <v>45</v>
      </c>
      <c r="L960">
        <v>10</v>
      </c>
      <c r="M960">
        <v>12</v>
      </c>
      <c r="N960">
        <v>11.8</v>
      </c>
      <c r="O960" s="12" t="s">
        <v>33</v>
      </c>
      <c r="P960" s="12">
        <v>24</v>
      </c>
      <c r="Q960" s="12">
        <v>30</v>
      </c>
      <c r="R960" s="12">
        <v>119.8</v>
      </c>
      <c r="S960" s="12">
        <v>54</v>
      </c>
    </row>
    <row r="961" spans="1:20" ht="15.6" customHeight="1" x14ac:dyDescent="0.2">
      <c r="A961" s="8">
        <v>44492</v>
      </c>
      <c r="B961" s="12" t="s">
        <v>6</v>
      </c>
      <c r="C961" s="13">
        <v>2021</v>
      </c>
      <c r="D961" s="13">
        <v>1</v>
      </c>
      <c r="E961" s="13" t="s">
        <v>67</v>
      </c>
      <c r="F961">
        <v>71</v>
      </c>
      <c r="G961">
        <v>416</v>
      </c>
      <c r="H961" s="24">
        <v>684</v>
      </c>
      <c r="I961">
        <v>1.875</v>
      </c>
      <c r="J961">
        <v>18</v>
      </c>
      <c r="K961">
        <v>45</v>
      </c>
      <c r="L961">
        <v>10</v>
      </c>
      <c r="M961">
        <v>12</v>
      </c>
      <c r="N961">
        <v>11.8</v>
      </c>
      <c r="O961" s="12" t="s">
        <v>33</v>
      </c>
      <c r="P961" s="12">
        <v>8</v>
      </c>
      <c r="Q961" s="12">
        <v>13</v>
      </c>
      <c r="R961" s="12">
        <v>88.2</v>
      </c>
      <c r="S961" s="12">
        <v>21</v>
      </c>
    </row>
    <row r="962" spans="1:20" ht="15.6" customHeight="1" x14ac:dyDescent="0.2">
      <c r="A962" s="8">
        <v>44492</v>
      </c>
      <c r="B962" s="12" t="s">
        <v>6</v>
      </c>
      <c r="C962" s="13">
        <v>2021</v>
      </c>
      <c r="D962" s="13">
        <v>1</v>
      </c>
      <c r="E962" s="13" t="s">
        <v>67</v>
      </c>
      <c r="F962">
        <v>71</v>
      </c>
      <c r="G962">
        <v>416</v>
      </c>
      <c r="H962" s="24">
        <v>685</v>
      </c>
      <c r="I962">
        <v>1.875</v>
      </c>
      <c r="J962">
        <v>18</v>
      </c>
      <c r="K962">
        <v>45</v>
      </c>
      <c r="L962">
        <v>10</v>
      </c>
      <c r="M962">
        <v>12</v>
      </c>
      <c r="N962">
        <v>11.8</v>
      </c>
      <c r="O962" s="12" t="s">
        <v>33</v>
      </c>
      <c r="P962" s="12">
        <v>18</v>
      </c>
      <c r="Q962" s="12">
        <v>31</v>
      </c>
      <c r="R962" s="12">
        <v>121.2</v>
      </c>
      <c r="S962" s="12">
        <v>49</v>
      </c>
    </row>
    <row r="963" spans="1:20" ht="15.6" customHeight="1" x14ac:dyDescent="0.2">
      <c r="A963" s="8">
        <v>44492</v>
      </c>
      <c r="B963" s="12" t="s">
        <v>6</v>
      </c>
      <c r="C963" s="13">
        <v>2021</v>
      </c>
      <c r="D963" s="13">
        <v>1</v>
      </c>
      <c r="E963" s="13" t="s">
        <v>67</v>
      </c>
      <c r="F963">
        <v>71</v>
      </c>
      <c r="G963">
        <v>416</v>
      </c>
      <c r="H963" s="24">
        <v>686</v>
      </c>
      <c r="I963">
        <v>1.875</v>
      </c>
      <c r="J963">
        <v>18</v>
      </c>
      <c r="K963">
        <v>45</v>
      </c>
      <c r="L963">
        <v>10</v>
      </c>
      <c r="M963">
        <v>12</v>
      </c>
      <c r="N963">
        <v>11.8</v>
      </c>
      <c r="O963" s="12" t="s">
        <v>33</v>
      </c>
      <c r="P963" s="12">
        <v>9</v>
      </c>
      <c r="Q963" s="12">
        <v>35</v>
      </c>
      <c r="R963" s="12">
        <v>121.8</v>
      </c>
      <c r="S963" s="12">
        <v>44</v>
      </c>
    </row>
    <row r="964" spans="1:20" ht="15.6" customHeight="1" x14ac:dyDescent="0.2">
      <c r="A964" s="8">
        <v>44492</v>
      </c>
      <c r="B964" s="12" t="s">
        <v>6</v>
      </c>
      <c r="C964" s="13">
        <v>2021</v>
      </c>
      <c r="D964" s="13">
        <v>1</v>
      </c>
      <c r="E964" s="13" t="s">
        <v>67</v>
      </c>
      <c r="F964">
        <v>71</v>
      </c>
      <c r="G964">
        <v>416</v>
      </c>
      <c r="H964" s="24">
        <v>687</v>
      </c>
      <c r="I964">
        <v>1.875</v>
      </c>
      <c r="J964">
        <v>18</v>
      </c>
      <c r="K964">
        <v>45</v>
      </c>
      <c r="L964">
        <v>10</v>
      </c>
      <c r="M964">
        <v>12</v>
      </c>
      <c r="N964">
        <v>11.8</v>
      </c>
      <c r="O964" s="12" t="s">
        <v>33</v>
      </c>
      <c r="P964">
        <v>23</v>
      </c>
      <c r="Q964" s="12">
        <v>35</v>
      </c>
      <c r="R964" s="12">
        <v>120.5</v>
      </c>
      <c r="S964" s="12">
        <v>58</v>
      </c>
    </row>
    <row r="965" spans="1:20" ht="15.6" customHeight="1" x14ac:dyDescent="0.2">
      <c r="A965" s="8">
        <v>44492</v>
      </c>
      <c r="B965" s="12" t="s">
        <v>6</v>
      </c>
      <c r="C965" s="13">
        <v>2021</v>
      </c>
      <c r="D965" s="13">
        <v>1</v>
      </c>
      <c r="E965" s="13" t="s">
        <v>67</v>
      </c>
      <c r="F965">
        <v>71</v>
      </c>
      <c r="G965">
        <v>416</v>
      </c>
      <c r="H965" s="24">
        <v>688</v>
      </c>
      <c r="I965">
        <v>1.875</v>
      </c>
      <c r="J965">
        <v>18</v>
      </c>
      <c r="K965">
        <v>45</v>
      </c>
      <c r="L965">
        <v>10</v>
      </c>
      <c r="M965">
        <v>12</v>
      </c>
      <c r="N965">
        <v>11.8</v>
      </c>
      <c r="O965" s="12" t="s">
        <v>33</v>
      </c>
      <c r="P965" s="12">
        <v>55</v>
      </c>
      <c r="Q965" s="12">
        <v>53</v>
      </c>
      <c r="R965" s="12">
        <v>113.6</v>
      </c>
      <c r="S965" s="12">
        <v>78</v>
      </c>
    </row>
    <row r="966" spans="1:20" ht="15.6" customHeight="1" x14ac:dyDescent="0.2">
      <c r="A966" s="8">
        <v>44492</v>
      </c>
      <c r="B966" s="12" t="s">
        <v>6</v>
      </c>
      <c r="C966" s="13">
        <v>2021</v>
      </c>
      <c r="D966" s="13">
        <v>1</v>
      </c>
      <c r="E966" s="13" t="s">
        <v>67</v>
      </c>
      <c r="F966">
        <v>71</v>
      </c>
      <c r="G966">
        <v>416</v>
      </c>
      <c r="H966" s="24">
        <v>689</v>
      </c>
      <c r="I966">
        <v>1.875</v>
      </c>
      <c r="J966">
        <v>18</v>
      </c>
      <c r="K966">
        <v>45</v>
      </c>
      <c r="L966">
        <v>10</v>
      </c>
      <c r="M966">
        <v>12</v>
      </c>
      <c r="N966">
        <v>11.8</v>
      </c>
      <c r="O966" s="12" t="s">
        <v>33</v>
      </c>
      <c r="P966" s="12">
        <v>12</v>
      </c>
      <c r="Q966" s="12">
        <v>22</v>
      </c>
      <c r="R966" s="12">
        <v>104.4</v>
      </c>
      <c r="S966" s="12">
        <v>34</v>
      </c>
    </row>
    <row r="967" spans="1:20" ht="15.6" customHeight="1" x14ac:dyDescent="0.2">
      <c r="A967" s="8">
        <v>44492</v>
      </c>
      <c r="B967" s="12" t="s">
        <v>6</v>
      </c>
      <c r="C967" s="13">
        <v>2021</v>
      </c>
      <c r="D967" s="13">
        <v>1</v>
      </c>
      <c r="E967" s="13" t="s">
        <v>67</v>
      </c>
      <c r="F967">
        <v>71</v>
      </c>
      <c r="G967">
        <v>416</v>
      </c>
      <c r="H967" s="24">
        <v>690</v>
      </c>
      <c r="I967">
        <v>1.875</v>
      </c>
      <c r="J967">
        <v>18</v>
      </c>
      <c r="K967">
        <v>45</v>
      </c>
      <c r="L967">
        <v>10</v>
      </c>
      <c r="M967">
        <v>12</v>
      </c>
      <c r="N967">
        <v>11.8</v>
      </c>
      <c r="O967" s="12" t="s">
        <v>33</v>
      </c>
      <c r="P967" s="12">
        <v>43</v>
      </c>
      <c r="Q967" s="12">
        <v>83</v>
      </c>
      <c r="R967" s="12">
        <v>131.5</v>
      </c>
      <c r="S967" s="12">
        <v>126</v>
      </c>
    </row>
    <row r="968" spans="1:20" ht="15.6" customHeight="1" x14ac:dyDescent="0.2">
      <c r="A968" s="8">
        <v>44492</v>
      </c>
      <c r="B968" s="12" t="s">
        <v>6</v>
      </c>
      <c r="C968" s="13">
        <v>2021</v>
      </c>
      <c r="D968" s="13">
        <v>1</v>
      </c>
      <c r="E968" s="13" t="s">
        <v>67</v>
      </c>
      <c r="F968">
        <v>71</v>
      </c>
      <c r="G968">
        <v>416</v>
      </c>
      <c r="H968" s="24">
        <v>691</v>
      </c>
      <c r="I968">
        <v>1.875</v>
      </c>
      <c r="J968">
        <v>18</v>
      </c>
      <c r="K968">
        <v>45</v>
      </c>
      <c r="L968">
        <v>10</v>
      </c>
      <c r="M968">
        <v>12</v>
      </c>
      <c r="N968">
        <v>11.8</v>
      </c>
      <c r="O968" s="12" t="s">
        <v>33</v>
      </c>
      <c r="P968" s="12">
        <v>27</v>
      </c>
      <c r="Q968" s="12">
        <v>49</v>
      </c>
      <c r="R968" s="12">
        <v>123</v>
      </c>
      <c r="S968" s="12">
        <v>76</v>
      </c>
    </row>
    <row r="969" spans="1:20" ht="15.6" customHeight="1" x14ac:dyDescent="0.2">
      <c r="A969" s="8">
        <v>44492</v>
      </c>
      <c r="B969" s="12" t="s">
        <v>6</v>
      </c>
      <c r="C969" s="13">
        <v>2021</v>
      </c>
      <c r="D969" s="13">
        <v>1</v>
      </c>
      <c r="E969" s="13" t="s">
        <v>67</v>
      </c>
      <c r="F969">
        <v>71</v>
      </c>
      <c r="G969">
        <v>416</v>
      </c>
      <c r="H969" s="24">
        <v>692</v>
      </c>
      <c r="I969">
        <v>1.875</v>
      </c>
      <c r="J969">
        <v>18</v>
      </c>
      <c r="K969">
        <v>45</v>
      </c>
      <c r="L969">
        <v>10</v>
      </c>
      <c r="M969">
        <v>12</v>
      </c>
      <c r="N969">
        <v>11.8</v>
      </c>
      <c r="O969" s="12" t="s">
        <v>33</v>
      </c>
      <c r="P969" s="12">
        <v>29</v>
      </c>
      <c r="Q969" s="12">
        <v>50</v>
      </c>
      <c r="R969" s="12">
        <v>124.5</v>
      </c>
      <c r="S969" s="12">
        <v>79</v>
      </c>
    </row>
    <row r="970" spans="1:20" ht="15.6" customHeight="1" x14ac:dyDescent="0.2">
      <c r="A970" s="8">
        <v>44492</v>
      </c>
      <c r="B970" s="12" t="s">
        <v>6</v>
      </c>
      <c r="C970" s="13">
        <v>2021</v>
      </c>
      <c r="D970" s="13">
        <v>1</v>
      </c>
      <c r="E970" s="13" t="s">
        <v>67</v>
      </c>
      <c r="F970">
        <v>71</v>
      </c>
      <c r="G970">
        <v>417</v>
      </c>
      <c r="H970" s="24">
        <v>693</v>
      </c>
      <c r="I970">
        <v>2.6875</v>
      </c>
      <c r="J970">
        <v>35</v>
      </c>
      <c r="K970">
        <v>20</v>
      </c>
      <c r="L970">
        <v>8</v>
      </c>
      <c r="M970">
        <v>14</v>
      </c>
      <c r="N970">
        <v>20</v>
      </c>
      <c r="O970" s="12" t="s">
        <v>33</v>
      </c>
      <c r="T970" t="s">
        <v>69</v>
      </c>
    </row>
    <row r="971" spans="1:20" ht="15.6" customHeight="1" x14ac:dyDescent="0.2">
      <c r="A971" s="8">
        <v>44492</v>
      </c>
      <c r="B971" s="12" t="s">
        <v>6</v>
      </c>
      <c r="C971" s="13">
        <v>2021</v>
      </c>
      <c r="D971" s="13">
        <v>1</v>
      </c>
      <c r="E971" s="13" t="s">
        <v>67</v>
      </c>
      <c r="F971">
        <v>71</v>
      </c>
      <c r="G971">
        <v>417</v>
      </c>
      <c r="H971" s="24">
        <v>694</v>
      </c>
      <c r="I971">
        <v>2.6875</v>
      </c>
      <c r="J971">
        <v>35</v>
      </c>
      <c r="K971">
        <v>20</v>
      </c>
      <c r="L971">
        <v>8</v>
      </c>
      <c r="M971">
        <v>14</v>
      </c>
      <c r="N971">
        <v>20</v>
      </c>
      <c r="O971" s="12" t="s">
        <v>33</v>
      </c>
      <c r="P971" s="12">
        <v>27</v>
      </c>
      <c r="Q971" s="12">
        <v>20</v>
      </c>
      <c r="R971" s="12">
        <v>113.8</v>
      </c>
      <c r="S971" s="12">
        <v>47</v>
      </c>
    </row>
    <row r="972" spans="1:20" ht="15.6" customHeight="1" x14ac:dyDescent="0.2">
      <c r="A972" s="8">
        <v>44492</v>
      </c>
      <c r="B972" s="12" t="s">
        <v>6</v>
      </c>
      <c r="C972" s="13">
        <v>2021</v>
      </c>
      <c r="D972" s="13">
        <v>1</v>
      </c>
      <c r="E972" s="13" t="s">
        <v>67</v>
      </c>
      <c r="F972">
        <v>71</v>
      </c>
      <c r="G972">
        <v>417</v>
      </c>
      <c r="H972" s="24">
        <v>695</v>
      </c>
      <c r="I972">
        <v>2.6875</v>
      </c>
      <c r="J972">
        <v>35</v>
      </c>
      <c r="K972">
        <v>20</v>
      </c>
      <c r="L972">
        <v>8</v>
      </c>
      <c r="M972">
        <v>14</v>
      </c>
      <c r="N972">
        <v>20</v>
      </c>
      <c r="O972" s="12" t="s">
        <v>33</v>
      </c>
      <c r="P972" s="12">
        <v>17</v>
      </c>
      <c r="Q972" s="12">
        <v>39</v>
      </c>
      <c r="R972" s="12">
        <v>103.4</v>
      </c>
      <c r="S972" s="12">
        <v>56</v>
      </c>
    </row>
    <row r="973" spans="1:20" ht="15.6" customHeight="1" x14ac:dyDescent="0.2">
      <c r="A973" s="8">
        <v>44492</v>
      </c>
      <c r="B973" s="12" t="s">
        <v>6</v>
      </c>
      <c r="C973" s="13">
        <v>2021</v>
      </c>
      <c r="D973" s="13">
        <v>1</v>
      </c>
      <c r="E973" s="13" t="s">
        <v>67</v>
      </c>
      <c r="F973">
        <v>71</v>
      </c>
      <c r="G973">
        <v>417</v>
      </c>
      <c r="H973" s="24">
        <v>696</v>
      </c>
      <c r="I973">
        <v>2.6875</v>
      </c>
      <c r="J973">
        <v>35</v>
      </c>
      <c r="K973">
        <v>20</v>
      </c>
      <c r="L973">
        <v>8</v>
      </c>
      <c r="M973">
        <v>14</v>
      </c>
      <c r="N973">
        <v>20</v>
      </c>
      <c r="O973" s="12" t="s">
        <v>33</v>
      </c>
      <c r="P973" s="12">
        <v>39</v>
      </c>
      <c r="Q973" s="12">
        <v>9</v>
      </c>
      <c r="R973" s="12">
        <v>89</v>
      </c>
      <c r="S973" s="12">
        <v>48</v>
      </c>
    </row>
    <row r="974" spans="1:20" ht="15.6" customHeight="1" x14ac:dyDescent="0.2">
      <c r="A974" s="8">
        <v>44492</v>
      </c>
      <c r="B974" s="12" t="s">
        <v>6</v>
      </c>
      <c r="C974" s="13">
        <v>2021</v>
      </c>
      <c r="D974" s="13">
        <v>1</v>
      </c>
      <c r="E974" s="13" t="s">
        <v>67</v>
      </c>
      <c r="F974">
        <v>71</v>
      </c>
      <c r="G974">
        <v>417</v>
      </c>
      <c r="H974" s="24">
        <v>697</v>
      </c>
      <c r="I974">
        <v>2.6875</v>
      </c>
      <c r="J974">
        <v>35</v>
      </c>
      <c r="K974">
        <v>20</v>
      </c>
      <c r="L974">
        <v>8</v>
      </c>
      <c r="M974">
        <v>14</v>
      </c>
      <c r="N974">
        <v>20</v>
      </c>
      <c r="O974" s="12" t="s">
        <v>33</v>
      </c>
      <c r="P974" s="12">
        <v>9</v>
      </c>
      <c r="Q974" s="12">
        <v>1</v>
      </c>
      <c r="R974" s="12">
        <v>75</v>
      </c>
      <c r="S974" s="12">
        <v>10</v>
      </c>
    </row>
    <row r="975" spans="1:20" ht="15.6" customHeight="1" x14ac:dyDescent="0.2">
      <c r="A975" s="8">
        <v>44492</v>
      </c>
      <c r="B975" s="12" t="s">
        <v>6</v>
      </c>
      <c r="C975" s="13">
        <v>2021</v>
      </c>
      <c r="D975" s="13">
        <v>1</v>
      </c>
      <c r="E975" s="13" t="s">
        <v>67</v>
      </c>
      <c r="F975">
        <v>71</v>
      </c>
      <c r="G975">
        <v>417</v>
      </c>
      <c r="H975" s="24">
        <v>698</v>
      </c>
      <c r="I975">
        <v>2.6875</v>
      </c>
      <c r="J975">
        <v>35</v>
      </c>
      <c r="K975">
        <v>20</v>
      </c>
      <c r="L975">
        <v>8</v>
      </c>
      <c r="M975">
        <v>14</v>
      </c>
      <c r="N975">
        <v>20</v>
      </c>
      <c r="O975" s="12" t="s">
        <v>33</v>
      </c>
      <c r="P975" s="12">
        <v>14</v>
      </c>
      <c r="Q975" s="12">
        <v>23</v>
      </c>
      <c r="R975" s="12">
        <v>92</v>
      </c>
      <c r="S975" s="12">
        <v>37</v>
      </c>
    </row>
    <row r="976" spans="1:20" ht="15.6" customHeight="1" x14ac:dyDescent="0.2">
      <c r="A976" s="8">
        <v>44492</v>
      </c>
      <c r="B976" s="12" t="s">
        <v>6</v>
      </c>
      <c r="C976" s="13">
        <v>2021</v>
      </c>
      <c r="D976" s="13">
        <v>1</v>
      </c>
      <c r="E976" s="13" t="s">
        <v>67</v>
      </c>
      <c r="F976">
        <v>71</v>
      </c>
      <c r="G976">
        <v>417</v>
      </c>
      <c r="H976" s="24">
        <v>699</v>
      </c>
      <c r="I976">
        <v>2.6875</v>
      </c>
      <c r="J976">
        <v>35</v>
      </c>
      <c r="K976">
        <v>20</v>
      </c>
      <c r="L976">
        <v>8</v>
      </c>
      <c r="M976">
        <v>14</v>
      </c>
      <c r="N976">
        <v>20</v>
      </c>
      <c r="O976" s="12" t="s">
        <v>33</v>
      </c>
      <c r="P976" s="12">
        <v>14</v>
      </c>
      <c r="Q976" s="12">
        <v>35</v>
      </c>
      <c r="R976" s="12">
        <v>108.8</v>
      </c>
      <c r="S976" s="12">
        <v>49</v>
      </c>
    </row>
    <row r="977" spans="1:19" ht="15.6" customHeight="1" x14ac:dyDescent="0.2">
      <c r="A977" s="8">
        <v>44492</v>
      </c>
      <c r="B977" s="12" t="s">
        <v>6</v>
      </c>
      <c r="C977" s="13">
        <v>2021</v>
      </c>
      <c r="D977" s="13">
        <v>1</v>
      </c>
      <c r="E977" s="13" t="s">
        <v>67</v>
      </c>
      <c r="F977">
        <v>71</v>
      </c>
      <c r="G977">
        <v>417</v>
      </c>
      <c r="H977" s="24">
        <v>700</v>
      </c>
      <c r="I977">
        <v>2.6875</v>
      </c>
      <c r="J977">
        <v>35</v>
      </c>
      <c r="K977">
        <v>20</v>
      </c>
      <c r="L977">
        <v>8</v>
      </c>
      <c r="M977">
        <v>14</v>
      </c>
      <c r="N977">
        <v>20</v>
      </c>
      <c r="O977" s="12" t="s">
        <v>33</v>
      </c>
      <c r="P977" s="12">
        <v>24</v>
      </c>
      <c r="Q977" s="12">
        <v>54</v>
      </c>
      <c r="R977" s="12">
        <v>106.4</v>
      </c>
      <c r="S977" s="12">
        <v>78</v>
      </c>
    </row>
    <row r="978" spans="1:19" ht="15.6" customHeight="1" x14ac:dyDescent="0.2">
      <c r="A978" s="8">
        <v>44492</v>
      </c>
      <c r="B978" s="12" t="s">
        <v>6</v>
      </c>
      <c r="C978" s="13">
        <v>2021</v>
      </c>
      <c r="D978" s="13">
        <v>1</v>
      </c>
      <c r="E978" s="13" t="s">
        <v>67</v>
      </c>
      <c r="F978">
        <v>71</v>
      </c>
      <c r="G978">
        <v>417</v>
      </c>
      <c r="H978" s="24">
        <v>701</v>
      </c>
      <c r="I978">
        <v>2.6875</v>
      </c>
      <c r="J978">
        <v>35</v>
      </c>
      <c r="K978">
        <v>20</v>
      </c>
      <c r="L978">
        <v>8</v>
      </c>
      <c r="M978">
        <v>14</v>
      </c>
      <c r="N978">
        <v>20</v>
      </c>
      <c r="O978" s="12" t="s">
        <v>33</v>
      </c>
      <c r="P978" s="12">
        <v>21</v>
      </c>
      <c r="Q978" s="12">
        <v>40</v>
      </c>
      <c r="R978" s="12">
        <v>111.6</v>
      </c>
      <c r="S978" s="12">
        <v>61</v>
      </c>
    </row>
    <row r="979" spans="1:19" ht="15.6" customHeight="1" x14ac:dyDescent="0.2">
      <c r="A979" s="8">
        <v>44492</v>
      </c>
      <c r="B979" s="12" t="s">
        <v>6</v>
      </c>
      <c r="C979" s="13">
        <v>2021</v>
      </c>
      <c r="D979" s="13">
        <v>1</v>
      </c>
      <c r="E979" s="13" t="s">
        <v>67</v>
      </c>
      <c r="F979">
        <v>71</v>
      </c>
      <c r="G979">
        <v>417</v>
      </c>
      <c r="H979" s="24">
        <v>702</v>
      </c>
      <c r="I979">
        <v>2.6875</v>
      </c>
      <c r="J979">
        <v>35</v>
      </c>
      <c r="K979">
        <v>20</v>
      </c>
      <c r="L979">
        <v>8</v>
      </c>
      <c r="M979">
        <v>14</v>
      </c>
      <c r="N979">
        <v>20</v>
      </c>
      <c r="O979" s="12" t="s">
        <v>33</v>
      </c>
      <c r="P979" s="12">
        <v>33</v>
      </c>
      <c r="Q979" s="12">
        <v>29</v>
      </c>
      <c r="R979" s="12">
        <v>110.5</v>
      </c>
      <c r="S979" s="12">
        <v>52</v>
      </c>
    </row>
    <row r="980" spans="1:19" ht="15.6" customHeight="1" x14ac:dyDescent="0.2">
      <c r="A980" s="8">
        <v>44492</v>
      </c>
      <c r="B980" s="12" t="s">
        <v>6</v>
      </c>
      <c r="C980" s="13">
        <v>2021</v>
      </c>
      <c r="D980" s="13">
        <v>1</v>
      </c>
      <c r="E980" s="13" t="s">
        <v>67</v>
      </c>
      <c r="F980">
        <v>71</v>
      </c>
      <c r="G980">
        <v>418</v>
      </c>
      <c r="H980" s="24">
        <v>703</v>
      </c>
      <c r="I980">
        <v>3.625</v>
      </c>
      <c r="J980">
        <v>60</v>
      </c>
      <c r="K980">
        <v>15</v>
      </c>
      <c r="L980">
        <v>2</v>
      </c>
      <c r="M980">
        <v>4</v>
      </c>
      <c r="N980">
        <v>18.399999999999999</v>
      </c>
      <c r="O980" s="12" t="s">
        <v>33</v>
      </c>
      <c r="P980" s="12">
        <v>12</v>
      </c>
      <c r="Q980" s="12">
        <v>43</v>
      </c>
      <c r="R980" s="12">
        <v>107.2</v>
      </c>
      <c r="S980" s="12">
        <v>55</v>
      </c>
    </row>
    <row r="981" spans="1:19" ht="15.6" customHeight="1" x14ac:dyDescent="0.2">
      <c r="A981" s="8">
        <v>44492</v>
      </c>
      <c r="B981" s="12" t="s">
        <v>6</v>
      </c>
      <c r="C981" s="13">
        <v>2021</v>
      </c>
      <c r="D981" s="13">
        <v>1</v>
      </c>
      <c r="E981" s="13" t="s">
        <v>67</v>
      </c>
      <c r="F981">
        <v>71</v>
      </c>
      <c r="G981">
        <v>418</v>
      </c>
      <c r="H981" s="24">
        <v>704</v>
      </c>
      <c r="I981">
        <v>3.625</v>
      </c>
      <c r="J981">
        <v>60</v>
      </c>
      <c r="K981">
        <v>15</v>
      </c>
      <c r="L981">
        <v>2</v>
      </c>
      <c r="M981">
        <v>4</v>
      </c>
      <c r="N981">
        <v>18.399999999999999</v>
      </c>
      <c r="O981" s="12" t="s">
        <v>33</v>
      </c>
      <c r="P981" s="12">
        <v>22</v>
      </c>
      <c r="Q981" s="12">
        <v>42</v>
      </c>
      <c r="R981" s="12">
        <v>132.6</v>
      </c>
      <c r="S981" s="12">
        <v>64</v>
      </c>
    </row>
    <row r="982" spans="1:19" ht="15.6" customHeight="1" x14ac:dyDescent="0.2">
      <c r="A982" s="8">
        <v>44492</v>
      </c>
      <c r="B982" s="12" t="s">
        <v>6</v>
      </c>
      <c r="C982" s="13">
        <v>2021</v>
      </c>
      <c r="D982" s="13">
        <v>1</v>
      </c>
      <c r="E982" s="13" t="s">
        <v>67</v>
      </c>
      <c r="F982">
        <v>71</v>
      </c>
      <c r="G982">
        <v>418</v>
      </c>
      <c r="H982" s="24">
        <v>705</v>
      </c>
      <c r="I982">
        <v>3.625</v>
      </c>
      <c r="J982">
        <v>60</v>
      </c>
      <c r="K982">
        <v>15</v>
      </c>
      <c r="L982">
        <v>2</v>
      </c>
      <c r="M982">
        <v>4</v>
      </c>
      <c r="N982">
        <v>18.399999999999999</v>
      </c>
      <c r="O982" s="12" t="s">
        <v>33</v>
      </c>
      <c r="P982" s="12">
        <v>6</v>
      </c>
      <c r="Q982" s="12">
        <v>26</v>
      </c>
      <c r="R982" s="12">
        <v>115.8</v>
      </c>
      <c r="S982" s="12">
        <v>32</v>
      </c>
    </row>
    <row r="983" spans="1:19" ht="15.6" customHeight="1" x14ac:dyDescent="0.2">
      <c r="A983" s="8">
        <v>44492</v>
      </c>
      <c r="B983" s="12" t="s">
        <v>6</v>
      </c>
      <c r="C983" s="13">
        <v>2021</v>
      </c>
      <c r="D983" s="13">
        <v>1</v>
      </c>
      <c r="E983" s="13" t="s">
        <v>67</v>
      </c>
      <c r="F983">
        <v>71</v>
      </c>
      <c r="G983">
        <v>418</v>
      </c>
      <c r="H983" s="24">
        <v>706</v>
      </c>
      <c r="I983">
        <v>3.625</v>
      </c>
      <c r="J983">
        <v>60</v>
      </c>
      <c r="K983">
        <v>15</v>
      </c>
      <c r="L983">
        <v>2</v>
      </c>
      <c r="M983">
        <v>4</v>
      </c>
      <c r="N983">
        <v>18.399999999999999</v>
      </c>
      <c r="O983" s="12" t="s">
        <v>33</v>
      </c>
      <c r="P983" s="12">
        <v>30</v>
      </c>
      <c r="Q983" s="12">
        <v>43</v>
      </c>
      <c r="R983" s="12">
        <v>123.6</v>
      </c>
      <c r="S983" s="12">
        <v>73</v>
      </c>
    </row>
    <row r="984" spans="1:19" ht="15.6" customHeight="1" x14ac:dyDescent="0.2">
      <c r="A984" s="8">
        <v>44492</v>
      </c>
      <c r="B984" s="12" t="s">
        <v>6</v>
      </c>
      <c r="C984" s="13">
        <v>2021</v>
      </c>
      <c r="D984" s="13">
        <v>1</v>
      </c>
      <c r="E984" s="13" t="s">
        <v>67</v>
      </c>
      <c r="F984">
        <v>71</v>
      </c>
      <c r="G984">
        <v>418</v>
      </c>
      <c r="H984" s="24">
        <v>707</v>
      </c>
      <c r="I984">
        <v>3.625</v>
      </c>
      <c r="J984">
        <v>60</v>
      </c>
      <c r="K984">
        <v>15</v>
      </c>
      <c r="L984">
        <v>2</v>
      </c>
      <c r="M984">
        <v>4</v>
      </c>
      <c r="N984">
        <v>18.399999999999999</v>
      </c>
      <c r="O984" s="12" t="s">
        <v>33</v>
      </c>
      <c r="P984" s="12">
        <v>27</v>
      </c>
      <c r="Q984" s="12">
        <v>23</v>
      </c>
      <c r="R984" s="12">
        <v>133</v>
      </c>
      <c r="S984" s="12">
        <v>50</v>
      </c>
    </row>
    <row r="985" spans="1:19" ht="15.6" customHeight="1" x14ac:dyDescent="0.2">
      <c r="A985" s="8">
        <v>44492</v>
      </c>
      <c r="B985" s="12" t="s">
        <v>6</v>
      </c>
      <c r="C985" s="13">
        <v>2021</v>
      </c>
      <c r="D985" s="13">
        <v>1</v>
      </c>
      <c r="E985" s="13" t="s">
        <v>67</v>
      </c>
      <c r="F985">
        <v>71</v>
      </c>
      <c r="G985">
        <v>418</v>
      </c>
      <c r="H985" s="24">
        <v>708</v>
      </c>
      <c r="I985">
        <v>3.625</v>
      </c>
      <c r="J985">
        <v>60</v>
      </c>
      <c r="K985">
        <v>15</v>
      </c>
      <c r="L985">
        <v>2</v>
      </c>
      <c r="M985">
        <v>4</v>
      </c>
      <c r="N985">
        <v>18.399999999999999</v>
      </c>
      <c r="O985" s="12" t="s">
        <v>33</v>
      </c>
      <c r="P985" s="12">
        <v>11</v>
      </c>
      <c r="Q985" s="12">
        <v>33</v>
      </c>
      <c r="R985" s="12">
        <v>91.4</v>
      </c>
      <c r="S985" s="12">
        <v>44</v>
      </c>
    </row>
    <row r="986" spans="1:19" ht="15.6" customHeight="1" x14ac:dyDescent="0.2">
      <c r="A986" s="8">
        <v>44492</v>
      </c>
      <c r="B986" s="12" t="s">
        <v>6</v>
      </c>
      <c r="C986" s="13">
        <v>2021</v>
      </c>
      <c r="D986" s="13">
        <v>1</v>
      </c>
      <c r="E986" s="13" t="s">
        <v>67</v>
      </c>
      <c r="F986">
        <v>71</v>
      </c>
      <c r="G986">
        <v>418</v>
      </c>
      <c r="H986" s="24">
        <v>709</v>
      </c>
      <c r="I986">
        <v>3.625</v>
      </c>
      <c r="J986">
        <v>60</v>
      </c>
      <c r="K986">
        <v>15</v>
      </c>
      <c r="L986">
        <v>2</v>
      </c>
      <c r="M986">
        <v>4</v>
      </c>
      <c r="N986">
        <v>18.399999999999999</v>
      </c>
      <c r="O986" s="12" t="s">
        <v>33</v>
      </c>
      <c r="P986" s="12">
        <v>11</v>
      </c>
      <c r="Q986" s="12">
        <v>26</v>
      </c>
      <c r="R986" s="12">
        <v>108</v>
      </c>
      <c r="S986" s="12">
        <v>37</v>
      </c>
    </row>
    <row r="987" spans="1:19" ht="15.6" customHeight="1" x14ac:dyDescent="0.2">
      <c r="A987" s="8">
        <v>44492</v>
      </c>
      <c r="B987" s="12" t="s">
        <v>6</v>
      </c>
      <c r="C987" s="13">
        <v>2021</v>
      </c>
      <c r="D987" s="13">
        <v>1</v>
      </c>
      <c r="E987" s="13" t="s">
        <v>67</v>
      </c>
      <c r="F987">
        <v>71</v>
      </c>
      <c r="G987">
        <v>418</v>
      </c>
      <c r="H987" s="24">
        <v>710</v>
      </c>
      <c r="I987">
        <v>3.625</v>
      </c>
      <c r="J987">
        <v>60</v>
      </c>
      <c r="K987">
        <v>15</v>
      </c>
      <c r="L987">
        <v>2</v>
      </c>
      <c r="M987">
        <v>4</v>
      </c>
      <c r="N987">
        <v>18.399999999999999</v>
      </c>
      <c r="O987" s="12" t="s">
        <v>33</v>
      </c>
      <c r="P987" s="12">
        <v>12</v>
      </c>
      <c r="Q987" s="12">
        <v>40</v>
      </c>
      <c r="R987" s="12">
        <v>100.4</v>
      </c>
      <c r="S987" s="12">
        <v>52</v>
      </c>
    </row>
    <row r="988" spans="1:19" ht="15.6" customHeight="1" x14ac:dyDescent="0.2">
      <c r="A988" s="8">
        <v>44492</v>
      </c>
      <c r="B988" s="12" t="s">
        <v>6</v>
      </c>
      <c r="C988" s="13">
        <v>2021</v>
      </c>
      <c r="D988" s="13">
        <v>1</v>
      </c>
      <c r="E988" s="13" t="s">
        <v>67</v>
      </c>
      <c r="F988">
        <v>71</v>
      </c>
      <c r="G988">
        <v>418</v>
      </c>
      <c r="H988" s="24">
        <v>711</v>
      </c>
      <c r="I988">
        <v>3.625</v>
      </c>
      <c r="J988">
        <v>60</v>
      </c>
      <c r="K988">
        <v>15</v>
      </c>
      <c r="L988">
        <v>2</v>
      </c>
      <c r="M988">
        <v>4</v>
      </c>
      <c r="N988">
        <v>18.399999999999999</v>
      </c>
      <c r="O988" s="12" t="s">
        <v>33</v>
      </c>
      <c r="P988" s="12">
        <v>18</v>
      </c>
      <c r="Q988" s="12">
        <v>14</v>
      </c>
      <c r="R988" s="12">
        <v>104.6</v>
      </c>
      <c r="S988" s="12">
        <v>32</v>
      </c>
    </row>
    <row r="989" spans="1:19" ht="15.6" customHeight="1" x14ac:dyDescent="0.2">
      <c r="A989" s="8">
        <v>44492</v>
      </c>
      <c r="B989" s="12" t="s">
        <v>6</v>
      </c>
      <c r="C989" s="13">
        <v>2021</v>
      </c>
      <c r="D989" s="13">
        <v>1</v>
      </c>
      <c r="E989" s="13" t="s">
        <v>67</v>
      </c>
      <c r="F989">
        <v>71</v>
      </c>
      <c r="G989">
        <v>418</v>
      </c>
      <c r="H989" s="24">
        <v>712</v>
      </c>
      <c r="I989">
        <v>3.625</v>
      </c>
      <c r="J989">
        <v>60</v>
      </c>
      <c r="K989">
        <v>15</v>
      </c>
      <c r="L989">
        <v>2</v>
      </c>
      <c r="M989">
        <v>4</v>
      </c>
      <c r="N989">
        <v>18.399999999999999</v>
      </c>
      <c r="O989" s="12" t="s">
        <v>33</v>
      </c>
      <c r="P989">
        <v>26</v>
      </c>
      <c r="Q989" s="12">
        <v>69</v>
      </c>
      <c r="R989" s="12">
        <v>154</v>
      </c>
      <c r="S989" s="12">
        <v>95</v>
      </c>
    </row>
    <row r="990" spans="1:19" ht="15.6" customHeight="1" x14ac:dyDescent="0.2">
      <c r="A990" s="8">
        <v>44478</v>
      </c>
      <c r="B990" s="12" t="s">
        <v>113</v>
      </c>
      <c r="C990" s="13">
        <v>2021</v>
      </c>
      <c r="D990" s="13">
        <v>1</v>
      </c>
      <c r="E990" s="13" t="s">
        <v>67</v>
      </c>
      <c r="F990">
        <v>73</v>
      </c>
      <c r="G990">
        <v>419</v>
      </c>
      <c r="H990" s="24">
        <v>743</v>
      </c>
      <c r="I990">
        <v>2</v>
      </c>
      <c r="J990">
        <v>25</v>
      </c>
      <c r="K990">
        <v>20</v>
      </c>
      <c r="L990">
        <v>3</v>
      </c>
      <c r="M990">
        <v>2</v>
      </c>
      <c r="N990">
        <v>15</v>
      </c>
      <c r="O990" s="12" t="s">
        <v>34</v>
      </c>
      <c r="P990">
        <v>44</v>
      </c>
      <c r="Q990">
        <v>27</v>
      </c>
      <c r="R990">
        <v>105</v>
      </c>
      <c r="S990">
        <v>71</v>
      </c>
    </row>
    <row r="991" spans="1:19" ht="15.6" customHeight="1" x14ac:dyDescent="0.2">
      <c r="A991" s="8">
        <v>44478</v>
      </c>
      <c r="B991" s="12" t="s">
        <v>113</v>
      </c>
      <c r="C991" s="13">
        <v>2021</v>
      </c>
      <c r="D991" s="13">
        <v>1</v>
      </c>
      <c r="E991" s="13" t="s">
        <v>67</v>
      </c>
      <c r="F991">
        <v>73</v>
      </c>
      <c r="G991">
        <v>419</v>
      </c>
      <c r="H991" s="24">
        <v>744</v>
      </c>
      <c r="I991">
        <v>2</v>
      </c>
      <c r="J991">
        <v>25</v>
      </c>
      <c r="K991">
        <v>20</v>
      </c>
      <c r="L991">
        <v>3</v>
      </c>
      <c r="M991">
        <v>2</v>
      </c>
      <c r="N991">
        <v>15</v>
      </c>
      <c r="O991" s="12" t="s">
        <v>34</v>
      </c>
      <c r="P991">
        <v>19</v>
      </c>
      <c r="Q991">
        <v>3</v>
      </c>
      <c r="R991">
        <v>97</v>
      </c>
      <c r="S991">
        <v>22</v>
      </c>
    </row>
    <row r="992" spans="1:19" ht="15.6" customHeight="1" x14ac:dyDescent="0.2">
      <c r="A992" s="8">
        <v>44478</v>
      </c>
      <c r="B992" s="12" t="s">
        <v>113</v>
      </c>
      <c r="C992" s="13">
        <v>2021</v>
      </c>
      <c r="D992" s="13">
        <v>1</v>
      </c>
      <c r="E992" s="13" t="s">
        <v>67</v>
      </c>
      <c r="F992">
        <v>73</v>
      </c>
      <c r="G992">
        <v>419</v>
      </c>
      <c r="H992" s="24">
        <v>745</v>
      </c>
      <c r="I992">
        <v>2</v>
      </c>
      <c r="J992">
        <v>25</v>
      </c>
      <c r="K992">
        <v>20</v>
      </c>
      <c r="L992">
        <v>3</v>
      </c>
      <c r="M992">
        <v>2</v>
      </c>
      <c r="N992">
        <v>15</v>
      </c>
      <c r="O992" s="12" t="s">
        <v>34</v>
      </c>
      <c r="P992">
        <v>49</v>
      </c>
      <c r="Q992">
        <v>62</v>
      </c>
      <c r="R992">
        <v>102</v>
      </c>
      <c r="S992">
        <v>111</v>
      </c>
    </row>
    <row r="993" spans="1:19" ht="15.6" customHeight="1" x14ac:dyDescent="0.2">
      <c r="A993" s="8">
        <v>44478</v>
      </c>
      <c r="B993" s="12" t="s">
        <v>113</v>
      </c>
      <c r="C993" s="13">
        <v>2021</v>
      </c>
      <c r="D993" s="13">
        <v>1</v>
      </c>
      <c r="E993" s="13" t="s">
        <v>67</v>
      </c>
      <c r="F993">
        <v>73</v>
      </c>
      <c r="G993">
        <v>419</v>
      </c>
      <c r="H993" s="24">
        <v>746</v>
      </c>
      <c r="I993">
        <v>2</v>
      </c>
      <c r="J993">
        <v>25</v>
      </c>
      <c r="K993">
        <v>20</v>
      </c>
      <c r="L993">
        <v>3</v>
      </c>
      <c r="M993">
        <v>2</v>
      </c>
      <c r="N993">
        <v>15</v>
      </c>
      <c r="O993" s="12" t="s">
        <v>34</v>
      </c>
      <c r="P993">
        <v>12</v>
      </c>
      <c r="Q993">
        <v>10</v>
      </c>
      <c r="R993">
        <v>80</v>
      </c>
      <c r="S993">
        <v>22</v>
      </c>
    </row>
    <row r="994" spans="1:19" ht="15.6" customHeight="1" x14ac:dyDescent="0.2">
      <c r="A994" s="8">
        <v>44478</v>
      </c>
      <c r="B994" s="12" t="s">
        <v>113</v>
      </c>
      <c r="C994" s="13">
        <v>2021</v>
      </c>
      <c r="D994" s="13">
        <v>1</v>
      </c>
      <c r="E994" s="13" t="s">
        <v>67</v>
      </c>
      <c r="F994">
        <v>73</v>
      </c>
      <c r="G994">
        <v>419</v>
      </c>
      <c r="H994" s="24">
        <v>747</v>
      </c>
      <c r="I994">
        <v>2</v>
      </c>
      <c r="J994">
        <v>25</v>
      </c>
      <c r="K994">
        <v>20</v>
      </c>
      <c r="L994">
        <v>3</v>
      </c>
      <c r="M994">
        <v>2</v>
      </c>
      <c r="N994">
        <v>15</v>
      </c>
      <c r="O994" s="12" t="s">
        <v>34</v>
      </c>
      <c r="P994">
        <v>22</v>
      </c>
      <c r="Q994">
        <v>15</v>
      </c>
      <c r="R994">
        <v>61</v>
      </c>
      <c r="S994">
        <v>37</v>
      </c>
    </row>
    <row r="995" spans="1:19" ht="15.6" customHeight="1" x14ac:dyDescent="0.2">
      <c r="A995" s="8">
        <v>44478</v>
      </c>
      <c r="B995" s="12" t="s">
        <v>113</v>
      </c>
      <c r="C995" s="13">
        <v>2021</v>
      </c>
      <c r="D995" s="13">
        <v>1</v>
      </c>
      <c r="E995" s="13" t="s">
        <v>67</v>
      </c>
      <c r="F995">
        <v>73</v>
      </c>
      <c r="G995">
        <v>419</v>
      </c>
      <c r="H995" s="24">
        <v>748</v>
      </c>
      <c r="I995">
        <v>2</v>
      </c>
      <c r="J995">
        <v>25</v>
      </c>
      <c r="K995">
        <v>20</v>
      </c>
      <c r="L995">
        <v>3</v>
      </c>
      <c r="M995">
        <v>2</v>
      </c>
      <c r="N995">
        <v>15</v>
      </c>
      <c r="O995" s="12" t="s">
        <v>34</v>
      </c>
      <c r="P995">
        <v>16</v>
      </c>
      <c r="Q995">
        <v>28</v>
      </c>
      <c r="R995">
        <v>100</v>
      </c>
      <c r="S995">
        <v>44</v>
      </c>
    </row>
    <row r="996" spans="1:19" ht="15.6" customHeight="1" x14ac:dyDescent="0.2">
      <c r="A996" s="8">
        <v>44478</v>
      </c>
      <c r="B996" s="12" t="s">
        <v>113</v>
      </c>
      <c r="C996" s="13">
        <v>2021</v>
      </c>
      <c r="D996" s="13">
        <v>1</v>
      </c>
      <c r="E996" s="13" t="s">
        <v>67</v>
      </c>
      <c r="F996">
        <v>73</v>
      </c>
      <c r="G996">
        <v>419</v>
      </c>
      <c r="H996" s="24">
        <v>749</v>
      </c>
      <c r="I996">
        <v>2</v>
      </c>
      <c r="J996">
        <v>25</v>
      </c>
      <c r="K996">
        <v>20</v>
      </c>
      <c r="L996">
        <v>3</v>
      </c>
      <c r="M996">
        <v>2</v>
      </c>
      <c r="N996">
        <v>15</v>
      </c>
      <c r="O996" s="12" t="s">
        <v>34</v>
      </c>
      <c r="P996">
        <v>25</v>
      </c>
      <c r="Q996">
        <v>15</v>
      </c>
      <c r="R996">
        <v>103</v>
      </c>
      <c r="S996">
        <v>40</v>
      </c>
    </row>
    <row r="997" spans="1:19" ht="15.6" customHeight="1" x14ac:dyDescent="0.2">
      <c r="A997" s="8">
        <v>44478</v>
      </c>
      <c r="B997" s="12" t="s">
        <v>113</v>
      </c>
      <c r="C997" s="13">
        <v>2021</v>
      </c>
      <c r="D997" s="13">
        <v>1</v>
      </c>
      <c r="E997" s="13" t="s">
        <v>67</v>
      </c>
      <c r="F997">
        <v>73</v>
      </c>
      <c r="G997">
        <v>419</v>
      </c>
      <c r="H997" s="24">
        <v>750</v>
      </c>
      <c r="I997">
        <v>2</v>
      </c>
      <c r="J997">
        <v>25</v>
      </c>
      <c r="K997">
        <v>20</v>
      </c>
      <c r="L997">
        <v>3</v>
      </c>
      <c r="M997">
        <v>2</v>
      </c>
      <c r="N997">
        <v>15</v>
      </c>
      <c r="O997" s="12" t="s">
        <v>34</v>
      </c>
      <c r="P997">
        <v>40</v>
      </c>
      <c r="Q997">
        <v>22</v>
      </c>
      <c r="R997">
        <v>96</v>
      </c>
      <c r="S997">
        <v>62</v>
      </c>
    </row>
    <row r="998" spans="1:19" ht="15.6" customHeight="1" x14ac:dyDescent="0.2">
      <c r="A998" s="8">
        <v>44478</v>
      </c>
      <c r="B998" s="12" t="s">
        <v>113</v>
      </c>
      <c r="C998" s="13">
        <v>2021</v>
      </c>
      <c r="D998" s="13">
        <v>1</v>
      </c>
      <c r="E998" s="13" t="s">
        <v>67</v>
      </c>
      <c r="F998">
        <v>73</v>
      </c>
      <c r="G998">
        <v>419</v>
      </c>
      <c r="H998" s="24">
        <v>751</v>
      </c>
      <c r="I998">
        <v>2</v>
      </c>
      <c r="J998">
        <v>25</v>
      </c>
      <c r="K998">
        <v>20</v>
      </c>
      <c r="L998">
        <v>3</v>
      </c>
      <c r="M998">
        <v>2</v>
      </c>
      <c r="N998">
        <v>15</v>
      </c>
      <c r="O998" s="12" t="s">
        <v>34</v>
      </c>
      <c r="P998">
        <v>14</v>
      </c>
      <c r="Q998">
        <v>9</v>
      </c>
      <c r="R998">
        <v>84.5</v>
      </c>
      <c r="S998">
        <v>23</v>
      </c>
    </row>
    <row r="999" spans="1:19" ht="15.6" customHeight="1" x14ac:dyDescent="0.2">
      <c r="A999" s="8">
        <v>44478</v>
      </c>
      <c r="B999" s="12" t="s">
        <v>113</v>
      </c>
      <c r="C999" s="13">
        <v>2021</v>
      </c>
      <c r="D999" s="13">
        <v>1</v>
      </c>
      <c r="E999" s="13" t="s">
        <v>67</v>
      </c>
      <c r="F999">
        <v>73</v>
      </c>
      <c r="G999">
        <v>419</v>
      </c>
      <c r="H999" s="24">
        <v>752</v>
      </c>
      <c r="I999">
        <v>2</v>
      </c>
      <c r="J999">
        <v>25</v>
      </c>
      <c r="K999">
        <v>20</v>
      </c>
      <c r="L999">
        <v>3</v>
      </c>
      <c r="M999">
        <v>2</v>
      </c>
      <c r="N999">
        <v>15</v>
      </c>
      <c r="O999" s="12" t="s">
        <v>34</v>
      </c>
      <c r="P999">
        <v>61</v>
      </c>
      <c r="Q999">
        <v>90</v>
      </c>
      <c r="R999">
        <v>83</v>
      </c>
      <c r="S999">
        <v>151</v>
      </c>
    </row>
    <row r="1000" spans="1:19" ht="15.6" customHeight="1" x14ac:dyDescent="0.2">
      <c r="A1000" s="8">
        <v>44478</v>
      </c>
      <c r="B1000" s="12" t="s">
        <v>113</v>
      </c>
      <c r="C1000" s="13">
        <v>2021</v>
      </c>
      <c r="D1000" s="13">
        <v>1</v>
      </c>
      <c r="E1000" s="13" t="s">
        <v>67</v>
      </c>
      <c r="F1000">
        <v>73</v>
      </c>
      <c r="G1000">
        <v>420</v>
      </c>
      <c r="H1000" s="24">
        <v>763</v>
      </c>
      <c r="I1000">
        <v>3.75</v>
      </c>
      <c r="J1000">
        <v>40</v>
      </c>
      <c r="K1000">
        <v>4</v>
      </c>
      <c r="L1000">
        <v>8</v>
      </c>
      <c r="M1000">
        <v>10</v>
      </c>
      <c r="N1000">
        <v>17.600000000000001</v>
      </c>
      <c r="O1000" s="12" t="s">
        <v>34</v>
      </c>
      <c r="P1000">
        <v>81</v>
      </c>
      <c r="Q1000">
        <v>42</v>
      </c>
      <c r="R1000">
        <v>100</v>
      </c>
      <c r="S1000">
        <v>123</v>
      </c>
    </row>
    <row r="1001" spans="1:19" ht="15.6" customHeight="1" x14ac:dyDescent="0.2">
      <c r="A1001" s="8">
        <v>44478</v>
      </c>
      <c r="B1001" s="12" t="s">
        <v>113</v>
      </c>
      <c r="C1001" s="13">
        <v>2021</v>
      </c>
      <c r="D1001" s="13">
        <v>1</v>
      </c>
      <c r="E1001" s="13" t="s">
        <v>67</v>
      </c>
      <c r="F1001">
        <v>73</v>
      </c>
      <c r="G1001">
        <v>420</v>
      </c>
      <c r="H1001" s="24">
        <v>764</v>
      </c>
      <c r="I1001">
        <v>3.75</v>
      </c>
      <c r="J1001">
        <v>40</v>
      </c>
      <c r="K1001">
        <v>4</v>
      </c>
      <c r="L1001">
        <v>8</v>
      </c>
      <c r="M1001">
        <v>10</v>
      </c>
      <c r="N1001">
        <v>17.600000000000001</v>
      </c>
      <c r="O1001" s="12" t="s">
        <v>34</v>
      </c>
      <c r="P1001">
        <v>41</v>
      </c>
      <c r="Q1001">
        <v>10</v>
      </c>
      <c r="R1001">
        <v>115</v>
      </c>
      <c r="S1001">
        <v>51</v>
      </c>
    </row>
    <row r="1002" spans="1:19" ht="15.6" customHeight="1" x14ac:dyDescent="0.2">
      <c r="A1002" s="8">
        <v>44478</v>
      </c>
      <c r="B1002" s="12" t="s">
        <v>113</v>
      </c>
      <c r="C1002" s="13">
        <v>2021</v>
      </c>
      <c r="D1002" s="13">
        <v>1</v>
      </c>
      <c r="E1002" s="13" t="s">
        <v>67</v>
      </c>
      <c r="F1002">
        <v>73</v>
      </c>
      <c r="G1002">
        <v>420</v>
      </c>
      <c r="H1002" s="24">
        <v>765</v>
      </c>
      <c r="I1002">
        <v>3.75</v>
      </c>
      <c r="J1002">
        <v>40</v>
      </c>
      <c r="K1002">
        <v>4</v>
      </c>
      <c r="L1002">
        <v>8</v>
      </c>
      <c r="M1002">
        <v>10</v>
      </c>
      <c r="N1002">
        <v>17.600000000000001</v>
      </c>
      <c r="O1002" s="12" t="s">
        <v>34</v>
      </c>
      <c r="P1002">
        <v>53</v>
      </c>
      <c r="Q1002">
        <v>35</v>
      </c>
      <c r="R1002">
        <v>115</v>
      </c>
      <c r="S1002">
        <v>88</v>
      </c>
    </row>
    <row r="1003" spans="1:19" ht="15.6" customHeight="1" x14ac:dyDescent="0.2">
      <c r="A1003" s="8">
        <v>44478</v>
      </c>
      <c r="B1003" s="12" t="s">
        <v>113</v>
      </c>
      <c r="C1003" s="13">
        <v>2021</v>
      </c>
      <c r="D1003" s="13">
        <v>1</v>
      </c>
      <c r="E1003" s="13" t="s">
        <v>67</v>
      </c>
      <c r="F1003">
        <v>73</v>
      </c>
      <c r="G1003">
        <v>420</v>
      </c>
      <c r="H1003" s="24">
        <v>766</v>
      </c>
      <c r="I1003">
        <v>3.75</v>
      </c>
      <c r="J1003">
        <v>40</v>
      </c>
      <c r="K1003">
        <v>4</v>
      </c>
      <c r="L1003">
        <v>8</v>
      </c>
      <c r="M1003">
        <v>10</v>
      </c>
      <c r="N1003">
        <v>17.600000000000001</v>
      </c>
      <c r="O1003" s="12" t="s">
        <v>34</v>
      </c>
      <c r="P1003">
        <v>35</v>
      </c>
      <c r="Q1003">
        <v>51</v>
      </c>
      <c r="R1003">
        <v>104</v>
      </c>
      <c r="S1003">
        <v>86</v>
      </c>
    </row>
    <row r="1004" spans="1:19" ht="15.6" customHeight="1" x14ac:dyDescent="0.2">
      <c r="A1004" s="8">
        <v>44478</v>
      </c>
      <c r="B1004" s="12" t="s">
        <v>113</v>
      </c>
      <c r="C1004" s="13">
        <v>2021</v>
      </c>
      <c r="D1004" s="13">
        <v>1</v>
      </c>
      <c r="E1004" s="13" t="s">
        <v>67</v>
      </c>
      <c r="F1004">
        <v>73</v>
      </c>
      <c r="G1004">
        <v>420</v>
      </c>
      <c r="H1004" s="24">
        <v>767</v>
      </c>
      <c r="I1004">
        <v>3.75</v>
      </c>
      <c r="J1004">
        <v>40</v>
      </c>
      <c r="K1004">
        <v>4</v>
      </c>
      <c r="L1004">
        <v>8</v>
      </c>
      <c r="M1004">
        <v>10</v>
      </c>
      <c r="N1004">
        <v>17.600000000000001</v>
      </c>
      <c r="O1004" s="12" t="s">
        <v>34</v>
      </c>
      <c r="P1004">
        <v>11</v>
      </c>
      <c r="Q1004">
        <v>20</v>
      </c>
      <c r="R1004">
        <v>115</v>
      </c>
      <c r="S1004">
        <v>31</v>
      </c>
    </row>
    <row r="1005" spans="1:19" ht="15.6" customHeight="1" x14ac:dyDescent="0.2">
      <c r="A1005" s="8">
        <v>44478</v>
      </c>
      <c r="B1005" s="12" t="s">
        <v>113</v>
      </c>
      <c r="C1005" s="13">
        <v>2021</v>
      </c>
      <c r="D1005" s="13">
        <v>1</v>
      </c>
      <c r="E1005" s="13" t="s">
        <v>67</v>
      </c>
      <c r="F1005">
        <v>73</v>
      </c>
      <c r="G1005">
        <v>420</v>
      </c>
      <c r="H1005" s="24">
        <v>768</v>
      </c>
      <c r="I1005">
        <v>3.75</v>
      </c>
      <c r="J1005">
        <v>40</v>
      </c>
      <c r="K1005">
        <v>4</v>
      </c>
      <c r="L1005">
        <v>8</v>
      </c>
      <c r="M1005">
        <v>10</v>
      </c>
      <c r="N1005">
        <v>17.600000000000001</v>
      </c>
      <c r="O1005" s="12" t="s">
        <v>34</v>
      </c>
      <c r="P1005">
        <v>9</v>
      </c>
      <c r="Q1005">
        <v>13</v>
      </c>
      <c r="R1005">
        <v>78</v>
      </c>
      <c r="S1005">
        <v>22</v>
      </c>
    </row>
    <row r="1006" spans="1:19" ht="15.6" customHeight="1" x14ac:dyDescent="0.2">
      <c r="A1006" s="8">
        <v>44478</v>
      </c>
      <c r="B1006" s="12" t="s">
        <v>113</v>
      </c>
      <c r="C1006" s="13">
        <v>2021</v>
      </c>
      <c r="D1006" s="13">
        <v>1</v>
      </c>
      <c r="E1006" s="13" t="s">
        <v>67</v>
      </c>
      <c r="F1006">
        <v>73</v>
      </c>
      <c r="G1006">
        <v>420</v>
      </c>
      <c r="H1006" s="24">
        <v>769</v>
      </c>
      <c r="I1006">
        <v>3.75</v>
      </c>
      <c r="J1006">
        <v>40</v>
      </c>
      <c r="K1006">
        <v>4</v>
      </c>
      <c r="L1006">
        <v>8</v>
      </c>
      <c r="M1006">
        <v>10</v>
      </c>
      <c r="N1006">
        <v>17.600000000000001</v>
      </c>
      <c r="O1006" s="12" t="s">
        <v>34</v>
      </c>
      <c r="P1006">
        <v>21</v>
      </c>
      <c r="Q1006">
        <v>50</v>
      </c>
      <c r="R1006">
        <v>119</v>
      </c>
      <c r="S1006">
        <v>71</v>
      </c>
    </row>
    <row r="1007" spans="1:19" ht="15.6" customHeight="1" x14ac:dyDescent="0.2">
      <c r="A1007" s="8">
        <v>44478</v>
      </c>
      <c r="B1007" s="12" t="s">
        <v>113</v>
      </c>
      <c r="C1007" s="13">
        <v>2021</v>
      </c>
      <c r="D1007" s="13">
        <v>1</v>
      </c>
      <c r="E1007" s="13" t="s">
        <v>67</v>
      </c>
      <c r="F1007">
        <v>73</v>
      </c>
      <c r="G1007">
        <v>420</v>
      </c>
      <c r="H1007" s="24">
        <v>770</v>
      </c>
      <c r="I1007">
        <v>3.75</v>
      </c>
      <c r="J1007">
        <v>40</v>
      </c>
      <c r="K1007">
        <v>4</v>
      </c>
      <c r="L1007">
        <v>8</v>
      </c>
      <c r="M1007">
        <v>10</v>
      </c>
      <c r="N1007">
        <v>17.600000000000001</v>
      </c>
      <c r="O1007" s="12" t="s">
        <v>34</v>
      </c>
      <c r="P1007">
        <v>29</v>
      </c>
      <c r="Q1007">
        <v>29</v>
      </c>
      <c r="R1007">
        <v>104</v>
      </c>
      <c r="S1007">
        <v>58</v>
      </c>
    </row>
    <row r="1008" spans="1:19" ht="15.6" customHeight="1" x14ac:dyDescent="0.2">
      <c r="A1008" s="8">
        <v>44478</v>
      </c>
      <c r="B1008" s="12" t="s">
        <v>113</v>
      </c>
      <c r="C1008" s="13">
        <v>2021</v>
      </c>
      <c r="D1008" s="13">
        <v>1</v>
      </c>
      <c r="E1008" s="13" t="s">
        <v>67</v>
      </c>
      <c r="F1008">
        <v>73</v>
      </c>
      <c r="G1008">
        <v>420</v>
      </c>
      <c r="H1008" s="24">
        <v>771</v>
      </c>
      <c r="I1008">
        <v>3.75</v>
      </c>
      <c r="J1008">
        <v>40</v>
      </c>
      <c r="K1008">
        <v>4</v>
      </c>
      <c r="L1008">
        <v>8</v>
      </c>
      <c r="M1008">
        <v>10</v>
      </c>
      <c r="N1008">
        <v>17.600000000000001</v>
      </c>
      <c r="O1008" s="12" t="s">
        <v>34</v>
      </c>
      <c r="P1008">
        <v>20</v>
      </c>
      <c r="Q1008">
        <v>49</v>
      </c>
      <c r="R1008">
        <v>129</v>
      </c>
      <c r="S1008">
        <v>69</v>
      </c>
    </row>
    <row r="1009" spans="1:19" ht="15.6" customHeight="1" x14ac:dyDescent="0.2">
      <c r="A1009" s="8">
        <v>44478</v>
      </c>
      <c r="B1009" s="12" t="s">
        <v>113</v>
      </c>
      <c r="C1009" s="13">
        <v>2021</v>
      </c>
      <c r="D1009" s="13">
        <v>1</v>
      </c>
      <c r="E1009" s="13" t="s">
        <v>67</v>
      </c>
      <c r="F1009">
        <v>73</v>
      </c>
      <c r="G1009">
        <v>420</v>
      </c>
      <c r="H1009" s="24">
        <v>772</v>
      </c>
      <c r="I1009">
        <v>3.75</v>
      </c>
      <c r="J1009">
        <v>40</v>
      </c>
      <c r="K1009">
        <v>4</v>
      </c>
      <c r="L1009">
        <v>8</v>
      </c>
      <c r="M1009">
        <v>10</v>
      </c>
      <c r="N1009">
        <v>17.600000000000001</v>
      </c>
      <c r="O1009" s="12" t="s">
        <v>34</v>
      </c>
      <c r="P1009">
        <v>10</v>
      </c>
      <c r="Q1009">
        <v>5</v>
      </c>
      <c r="R1009">
        <v>105</v>
      </c>
      <c r="S1009">
        <v>15</v>
      </c>
    </row>
    <row r="1010" spans="1:19" ht="15.6" customHeight="1" x14ac:dyDescent="0.2">
      <c r="A1010" s="8">
        <v>44478</v>
      </c>
      <c r="B1010" s="12" t="s">
        <v>113</v>
      </c>
      <c r="C1010" s="13">
        <v>2021</v>
      </c>
      <c r="D1010" s="13">
        <v>1</v>
      </c>
      <c r="E1010" s="13" t="s">
        <v>67</v>
      </c>
      <c r="F1010">
        <v>73</v>
      </c>
      <c r="G1010">
        <v>421</v>
      </c>
      <c r="H1010" s="24">
        <v>754</v>
      </c>
      <c r="I1010">
        <v>1.375</v>
      </c>
      <c r="J1010">
        <v>15</v>
      </c>
      <c r="K1010">
        <v>35</v>
      </c>
      <c r="L1010">
        <v>15</v>
      </c>
      <c r="M1010">
        <v>7</v>
      </c>
      <c r="N1010">
        <v>22</v>
      </c>
      <c r="O1010" s="12" t="s">
        <v>34</v>
      </c>
      <c r="P1010">
        <v>20</v>
      </c>
      <c r="Q1010">
        <v>8</v>
      </c>
      <c r="R1010">
        <v>84</v>
      </c>
      <c r="S1010">
        <v>28</v>
      </c>
    </row>
    <row r="1011" spans="1:19" ht="15.6" customHeight="1" x14ac:dyDescent="0.2">
      <c r="A1011" s="8">
        <v>44478</v>
      </c>
      <c r="B1011" s="12" t="s">
        <v>113</v>
      </c>
      <c r="C1011" s="13">
        <v>2021</v>
      </c>
      <c r="D1011" s="13">
        <v>1</v>
      </c>
      <c r="E1011" s="13" t="s">
        <v>67</v>
      </c>
      <c r="F1011">
        <v>73</v>
      </c>
      <c r="G1011">
        <v>421</v>
      </c>
      <c r="H1011" s="24">
        <v>755</v>
      </c>
      <c r="I1011">
        <v>1.375</v>
      </c>
      <c r="J1011">
        <v>15</v>
      </c>
      <c r="K1011">
        <v>35</v>
      </c>
      <c r="L1011">
        <v>15</v>
      </c>
      <c r="M1011">
        <v>7</v>
      </c>
      <c r="N1011">
        <v>22</v>
      </c>
      <c r="O1011" s="12" t="s">
        <v>34</v>
      </c>
      <c r="P1011">
        <v>47</v>
      </c>
      <c r="Q1011">
        <v>48</v>
      </c>
      <c r="R1011">
        <v>100</v>
      </c>
      <c r="S1011">
        <v>95</v>
      </c>
    </row>
    <row r="1012" spans="1:19" ht="15.6" customHeight="1" x14ac:dyDescent="0.2">
      <c r="A1012" s="8">
        <v>44478</v>
      </c>
      <c r="B1012" s="12" t="s">
        <v>113</v>
      </c>
      <c r="C1012" s="13">
        <v>2021</v>
      </c>
      <c r="D1012" s="13">
        <v>1</v>
      </c>
      <c r="E1012" s="13" t="s">
        <v>67</v>
      </c>
      <c r="F1012">
        <v>73</v>
      </c>
      <c r="G1012">
        <v>421</v>
      </c>
      <c r="H1012" s="24">
        <v>756</v>
      </c>
      <c r="I1012">
        <v>1.375</v>
      </c>
      <c r="J1012">
        <v>15</v>
      </c>
      <c r="K1012">
        <v>35</v>
      </c>
      <c r="L1012">
        <v>15</v>
      </c>
      <c r="M1012">
        <v>7</v>
      </c>
      <c r="N1012">
        <v>22</v>
      </c>
      <c r="O1012" s="12" t="s">
        <v>34</v>
      </c>
      <c r="P1012">
        <v>30</v>
      </c>
      <c r="Q1012">
        <v>27</v>
      </c>
      <c r="R1012">
        <v>119</v>
      </c>
      <c r="S1012">
        <v>57</v>
      </c>
    </row>
    <row r="1013" spans="1:19" ht="15.6" customHeight="1" x14ac:dyDescent="0.2">
      <c r="A1013" s="8">
        <v>44478</v>
      </c>
      <c r="B1013" s="12" t="s">
        <v>113</v>
      </c>
      <c r="C1013" s="13">
        <v>2021</v>
      </c>
      <c r="D1013" s="13">
        <v>1</v>
      </c>
      <c r="E1013" s="13" t="s">
        <v>67</v>
      </c>
      <c r="F1013">
        <v>73</v>
      </c>
      <c r="G1013">
        <v>421</v>
      </c>
      <c r="H1013" s="24">
        <v>757</v>
      </c>
      <c r="I1013">
        <v>1.375</v>
      </c>
      <c r="J1013">
        <v>15</v>
      </c>
      <c r="K1013">
        <v>35</v>
      </c>
      <c r="L1013">
        <v>15</v>
      </c>
      <c r="M1013">
        <v>7</v>
      </c>
      <c r="N1013">
        <v>22</v>
      </c>
      <c r="O1013" s="12" t="s">
        <v>34</v>
      </c>
      <c r="P1013">
        <v>7</v>
      </c>
      <c r="Q1013">
        <v>3</v>
      </c>
      <c r="R1013">
        <v>80</v>
      </c>
      <c r="S1013">
        <v>10</v>
      </c>
    </row>
    <row r="1014" spans="1:19" ht="15.6" customHeight="1" x14ac:dyDescent="0.2">
      <c r="A1014" s="8">
        <v>44478</v>
      </c>
      <c r="B1014" s="12" t="s">
        <v>113</v>
      </c>
      <c r="C1014" s="13">
        <v>2021</v>
      </c>
      <c r="D1014" s="13">
        <v>1</v>
      </c>
      <c r="E1014" s="13" t="s">
        <v>67</v>
      </c>
      <c r="F1014">
        <v>73</v>
      </c>
      <c r="G1014">
        <v>421</v>
      </c>
      <c r="H1014" s="24">
        <v>758</v>
      </c>
      <c r="I1014">
        <v>1.375</v>
      </c>
      <c r="J1014">
        <v>15</v>
      </c>
      <c r="K1014">
        <v>35</v>
      </c>
      <c r="L1014">
        <v>15</v>
      </c>
      <c r="M1014">
        <v>7</v>
      </c>
      <c r="N1014">
        <v>22</v>
      </c>
      <c r="O1014" s="12" t="s">
        <v>34</v>
      </c>
      <c r="P1014">
        <v>19</v>
      </c>
      <c r="Q1014">
        <v>26</v>
      </c>
      <c r="R1014">
        <v>106.5</v>
      </c>
      <c r="S1014">
        <v>45</v>
      </c>
    </row>
    <row r="1015" spans="1:19" ht="15.6" customHeight="1" x14ac:dyDescent="0.2">
      <c r="A1015" s="8">
        <v>44478</v>
      </c>
      <c r="B1015" s="12" t="s">
        <v>113</v>
      </c>
      <c r="C1015" s="13">
        <v>2021</v>
      </c>
      <c r="D1015" s="13">
        <v>1</v>
      </c>
      <c r="E1015" s="13" t="s">
        <v>67</v>
      </c>
      <c r="F1015">
        <v>73</v>
      </c>
      <c r="G1015">
        <v>421</v>
      </c>
      <c r="H1015" s="24">
        <v>759</v>
      </c>
      <c r="I1015">
        <v>1.375</v>
      </c>
      <c r="J1015">
        <v>15</v>
      </c>
      <c r="K1015">
        <v>35</v>
      </c>
      <c r="L1015">
        <v>15</v>
      </c>
      <c r="M1015">
        <v>7</v>
      </c>
      <c r="N1015">
        <v>22</v>
      </c>
      <c r="O1015" s="12" t="s">
        <v>34</v>
      </c>
      <c r="P1015">
        <v>21</v>
      </c>
      <c r="Q1015">
        <v>89</v>
      </c>
      <c r="R1015">
        <v>111</v>
      </c>
      <c r="S1015">
        <v>110</v>
      </c>
    </row>
    <row r="1016" spans="1:19" ht="15.6" customHeight="1" x14ac:dyDescent="0.2">
      <c r="A1016" s="8">
        <v>44478</v>
      </c>
      <c r="B1016" s="12" t="s">
        <v>113</v>
      </c>
      <c r="C1016" s="13">
        <v>2021</v>
      </c>
      <c r="D1016" s="13">
        <v>1</v>
      </c>
      <c r="E1016" s="13" t="s">
        <v>67</v>
      </c>
      <c r="F1016">
        <v>73</v>
      </c>
      <c r="G1016">
        <v>421</v>
      </c>
      <c r="H1016" s="24">
        <v>760</v>
      </c>
      <c r="I1016">
        <v>1.375</v>
      </c>
      <c r="J1016">
        <v>15</v>
      </c>
      <c r="K1016">
        <v>35</v>
      </c>
      <c r="L1016">
        <v>15</v>
      </c>
      <c r="M1016">
        <v>7</v>
      </c>
      <c r="N1016">
        <v>22</v>
      </c>
      <c r="O1016" s="12" t="s">
        <v>34</v>
      </c>
      <c r="P1016">
        <v>25</v>
      </c>
      <c r="Q1016">
        <v>61</v>
      </c>
      <c r="R1016">
        <v>121.5</v>
      </c>
      <c r="S1016">
        <v>86</v>
      </c>
    </row>
    <row r="1017" spans="1:19" ht="15.6" customHeight="1" x14ac:dyDescent="0.2">
      <c r="A1017" s="8">
        <v>44478</v>
      </c>
      <c r="B1017" s="12" t="s">
        <v>113</v>
      </c>
      <c r="C1017" s="13">
        <v>2021</v>
      </c>
      <c r="D1017" s="13">
        <v>1</v>
      </c>
      <c r="E1017" s="13" t="s">
        <v>67</v>
      </c>
      <c r="F1017">
        <v>73</v>
      </c>
      <c r="G1017">
        <v>421</v>
      </c>
      <c r="H1017" s="24">
        <v>761</v>
      </c>
      <c r="I1017">
        <v>1.375</v>
      </c>
      <c r="J1017">
        <v>15</v>
      </c>
      <c r="K1017">
        <v>35</v>
      </c>
      <c r="L1017">
        <v>15</v>
      </c>
      <c r="M1017">
        <v>7</v>
      </c>
      <c r="N1017">
        <v>22</v>
      </c>
      <c r="O1017" s="12" t="s">
        <v>34</v>
      </c>
      <c r="P1017">
        <v>35</v>
      </c>
      <c r="Q1017">
        <v>31</v>
      </c>
      <c r="R1017">
        <v>103</v>
      </c>
      <c r="S1017">
        <v>66</v>
      </c>
    </row>
    <row r="1018" spans="1:19" ht="15.6" customHeight="1" x14ac:dyDescent="0.2">
      <c r="A1018" s="8">
        <v>44478</v>
      </c>
      <c r="B1018" s="12" t="s">
        <v>113</v>
      </c>
      <c r="C1018" s="13">
        <v>2021</v>
      </c>
      <c r="D1018" s="13">
        <v>1</v>
      </c>
      <c r="E1018" s="13" t="s">
        <v>67</v>
      </c>
      <c r="F1018">
        <v>74</v>
      </c>
      <c r="G1018">
        <v>422</v>
      </c>
      <c r="H1018" s="24">
        <v>713</v>
      </c>
      <c r="I1018">
        <v>3.1875</v>
      </c>
      <c r="J1018">
        <v>25</v>
      </c>
      <c r="K1018">
        <v>15</v>
      </c>
      <c r="L1018">
        <v>3</v>
      </c>
      <c r="M1018">
        <v>8</v>
      </c>
      <c r="N1018">
        <v>20.8</v>
      </c>
      <c r="O1018" s="12" t="s">
        <v>68</v>
      </c>
      <c r="P1018" s="12">
        <v>29</v>
      </c>
      <c r="Q1018" s="12">
        <v>32</v>
      </c>
      <c r="R1018" s="12">
        <v>102</v>
      </c>
      <c r="S1018" s="12">
        <v>61</v>
      </c>
    </row>
    <row r="1019" spans="1:19" ht="15.6" customHeight="1" x14ac:dyDescent="0.2">
      <c r="A1019" s="8">
        <v>44478</v>
      </c>
      <c r="B1019" s="12" t="s">
        <v>113</v>
      </c>
      <c r="C1019" s="13">
        <v>2021</v>
      </c>
      <c r="D1019" s="13">
        <v>1</v>
      </c>
      <c r="E1019" s="13" t="s">
        <v>67</v>
      </c>
      <c r="F1019">
        <v>74</v>
      </c>
      <c r="G1019">
        <v>422</v>
      </c>
      <c r="H1019" s="24">
        <v>714</v>
      </c>
      <c r="I1019">
        <v>3.1875</v>
      </c>
      <c r="J1019">
        <v>25</v>
      </c>
      <c r="K1019">
        <v>15</v>
      </c>
      <c r="L1019">
        <v>3</v>
      </c>
      <c r="M1019">
        <v>8</v>
      </c>
      <c r="N1019">
        <v>20.8</v>
      </c>
      <c r="O1019" s="12" t="s">
        <v>68</v>
      </c>
      <c r="P1019" s="12">
        <v>42</v>
      </c>
      <c r="Q1019" s="12">
        <v>52</v>
      </c>
      <c r="R1019" s="12">
        <v>115</v>
      </c>
      <c r="S1019" s="12">
        <v>94</v>
      </c>
    </row>
    <row r="1020" spans="1:19" ht="15.6" customHeight="1" x14ac:dyDescent="0.2">
      <c r="A1020" s="8">
        <v>44478</v>
      </c>
      <c r="B1020" s="12" t="s">
        <v>113</v>
      </c>
      <c r="C1020" s="13">
        <v>2021</v>
      </c>
      <c r="D1020" s="13">
        <v>1</v>
      </c>
      <c r="E1020" s="13" t="s">
        <v>67</v>
      </c>
      <c r="F1020">
        <v>74</v>
      </c>
      <c r="G1020">
        <v>422</v>
      </c>
      <c r="H1020" s="24">
        <v>715</v>
      </c>
      <c r="I1020">
        <v>3.1875</v>
      </c>
      <c r="J1020">
        <v>25</v>
      </c>
      <c r="K1020">
        <v>15</v>
      </c>
      <c r="L1020">
        <v>3</v>
      </c>
      <c r="M1020">
        <v>8</v>
      </c>
      <c r="N1020">
        <v>20.8</v>
      </c>
      <c r="O1020" s="12" t="s">
        <v>68</v>
      </c>
      <c r="P1020" s="12">
        <v>8</v>
      </c>
      <c r="Q1020" s="12">
        <v>14</v>
      </c>
      <c r="R1020" s="12">
        <v>93</v>
      </c>
      <c r="S1020" s="12">
        <v>22</v>
      </c>
    </row>
    <row r="1021" spans="1:19" ht="15.6" customHeight="1" x14ac:dyDescent="0.2">
      <c r="A1021" s="8">
        <v>44478</v>
      </c>
      <c r="B1021" s="12" t="s">
        <v>113</v>
      </c>
      <c r="C1021" s="13">
        <v>2021</v>
      </c>
      <c r="D1021" s="13">
        <v>1</v>
      </c>
      <c r="E1021" s="13" t="s">
        <v>67</v>
      </c>
      <c r="F1021">
        <v>74</v>
      </c>
      <c r="G1021">
        <v>422</v>
      </c>
      <c r="H1021" s="24">
        <v>716</v>
      </c>
      <c r="I1021">
        <v>3.1875</v>
      </c>
      <c r="J1021">
        <v>25</v>
      </c>
      <c r="K1021">
        <v>15</v>
      </c>
      <c r="L1021">
        <v>3</v>
      </c>
      <c r="M1021">
        <v>8</v>
      </c>
      <c r="N1021">
        <v>20.8</v>
      </c>
      <c r="O1021" s="12" t="s">
        <v>68</v>
      </c>
      <c r="P1021" s="12">
        <v>37</v>
      </c>
      <c r="Q1021" s="12">
        <v>15</v>
      </c>
      <c r="R1021" s="12">
        <v>64</v>
      </c>
      <c r="S1021" s="12">
        <v>52</v>
      </c>
    </row>
    <row r="1022" spans="1:19" ht="15.6" customHeight="1" x14ac:dyDescent="0.2">
      <c r="A1022" s="8">
        <v>44478</v>
      </c>
      <c r="B1022" s="12" t="s">
        <v>113</v>
      </c>
      <c r="C1022" s="13">
        <v>2021</v>
      </c>
      <c r="D1022" s="13">
        <v>1</v>
      </c>
      <c r="E1022" s="13" t="s">
        <v>67</v>
      </c>
      <c r="F1022">
        <v>74</v>
      </c>
      <c r="G1022">
        <v>422</v>
      </c>
      <c r="H1022" s="24">
        <v>717</v>
      </c>
      <c r="I1022">
        <v>3.1875</v>
      </c>
      <c r="J1022">
        <v>25</v>
      </c>
      <c r="K1022">
        <v>15</v>
      </c>
      <c r="L1022">
        <v>3</v>
      </c>
      <c r="M1022">
        <v>8</v>
      </c>
      <c r="N1022">
        <v>20.8</v>
      </c>
      <c r="O1022" s="12" t="s">
        <v>68</v>
      </c>
      <c r="P1022">
        <v>47</v>
      </c>
      <c r="Q1022" s="12">
        <v>78</v>
      </c>
      <c r="R1022" s="12">
        <v>132</v>
      </c>
      <c r="S1022" s="12">
        <v>125</v>
      </c>
    </row>
    <row r="1023" spans="1:19" ht="15.6" customHeight="1" x14ac:dyDescent="0.2">
      <c r="A1023" s="8">
        <v>44478</v>
      </c>
      <c r="B1023" s="12" t="s">
        <v>113</v>
      </c>
      <c r="C1023" s="13">
        <v>2021</v>
      </c>
      <c r="D1023" s="13">
        <v>1</v>
      </c>
      <c r="E1023" s="13" t="s">
        <v>67</v>
      </c>
      <c r="F1023">
        <v>74</v>
      </c>
      <c r="G1023">
        <v>422</v>
      </c>
      <c r="H1023" s="24">
        <v>718</v>
      </c>
      <c r="I1023">
        <v>3.1875</v>
      </c>
      <c r="J1023">
        <v>25</v>
      </c>
      <c r="K1023">
        <v>15</v>
      </c>
      <c r="L1023">
        <v>3</v>
      </c>
      <c r="M1023">
        <v>8</v>
      </c>
      <c r="N1023">
        <v>20.8</v>
      </c>
      <c r="O1023" s="12" t="s">
        <v>68</v>
      </c>
      <c r="P1023" s="12">
        <v>52</v>
      </c>
      <c r="Q1023" s="12">
        <v>20</v>
      </c>
      <c r="R1023" s="12">
        <v>110</v>
      </c>
      <c r="S1023" s="12">
        <v>72</v>
      </c>
    </row>
    <row r="1024" spans="1:19" ht="15.6" customHeight="1" x14ac:dyDescent="0.2">
      <c r="A1024" s="8">
        <v>44478</v>
      </c>
      <c r="B1024" s="12" t="s">
        <v>113</v>
      </c>
      <c r="C1024" s="13">
        <v>2021</v>
      </c>
      <c r="D1024" s="13">
        <v>1</v>
      </c>
      <c r="E1024" s="13" t="s">
        <v>67</v>
      </c>
      <c r="F1024">
        <v>74</v>
      </c>
      <c r="G1024">
        <v>422</v>
      </c>
      <c r="H1024" s="24">
        <v>719</v>
      </c>
      <c r="I1024">
        <v>3.1875</v>
      </c>
      <c r="J1024">
        <v>25</v>
      </c>
      <c r="K1024">
        <v>15</v>
      </c>
      <c r="L1024">
        <v>3</v>
      </c>
      <c r="M1024">
        <v>8</v>
      </c>
      <c r="N1024">
        <v>20.8</v>
      </c>
      <c r="O1024" s="12" t="s">
        <v>68</v>
      </c>
      <c r="P1024" s="12">
        <v>17</v>
      </c>
      <c r="Q1024" s="12">
        <v>33</v>
      </c>
      <c r="R1024" s="12">
        <v>112</v>
      </c>
      <c r="S1024" s="12">
        <v>50</v>
      </c>
    </row>
    <row r="1025" spans="1:19" ht="15.6" customHeight="1" x14ac:dyDescent="0.2">
      <c r="A1025" s="8">
        <v>44478</v>
      </c>
      <c r="B1025" s="12" t="s">
        <v>113</v>
      </c>
      <c r="C1025" s="13">
        <v>2021</v>
      </c>
      <c r="D1025" s="13">
        <v>1</v>
      </c>
      <c r="E1025" s="13" t="s">
        <v>67</v>
      </c>
      <c r="F1025">
        <v>74</v>
      </c>
      <c r="G1025">
        <v>422</v>
      </c>
      <c r="H1025" s="24">
        <v>720</v>
      </c>
      <c r="I1025">
        <v>3.1875</v>
      </c>
      <c r="J1025">
        <v>25</v>
      </c>
      <c r="K1025">
        <v>15</v>
      </c>
      <c r="L1025">
        <v>3</v>
      </c>
      <c r="M1025">
        <v>8</v>
      </c>
      <c r="N1025">
        <v>20.8</v>
      </c>
      <c r="O1025" s="12" t="s">
        <v>68</v>
      </c>
      <c r="P1025" s="12">
        <v>38</v>
      </c>
      <c r="Q1025" s="12">
        <v>15</v>
      </c>
      <c r="R1025" s="12">
        <v>60</v>
      </c>
      <c r="S1025" s="12">
        <v>53</v>
      </c>
    </row>
    <row r="1026" spans="1:19" ht="15.6" customHeight="1" x14ac:dyDescent="0.2">
      <c r="A1026" s="8">
        <v>44478</v>
      </c>
      <c r="B1026" s="12" t="s">
        <v>113</v>
      </c>
      <c r="C1026" s="13">
        <v>2021</v>
      </c>
      <c r="D1026" s="13">
        <v>1</v>
      </c>
      <c r="E1026" s="13" t="s">
        <v>67</v>
      </c>
      <c r="F1026">
        <v>74</v>
      </c>
      <c r="G1026">
        <v>422</v>
      </c>
      <c r="H1026" s="24">
        <v>721</v>
      </c>
      <c r="I1026">
        <v>3.1875</v>
      </c>
      <c r="J1026">
        <v>25</v>
      </c>
      <c r="K1026">
        <v>15</v>
      </c>
      <c r="L1026">
        <v>3</v>
      </c>
      <c r="M1026">
        <v>8</v>
      </c>
      <c r="N1026">
        <v>20.8</v>
      </c>
      <c r="O1026" s="12" t="s">
        <v>68</v>
      </c>
      <c r="P1026" s="12">
        <v>44</v>
      </c>
      <c r="Q1026" s="12">
        <v>52</v>
      </c>
      <c r="R1026" s="12">
        <v>118</v>
      </c>
      <c r="S1026" s="12">
        <v>96</v>
      </c>
    </row>
    <row r="1027" spans="1:19" ht="15.6" customHeight="1" x14ac:dyDescent="0.2">
      <c r="A1027" s="8">
        <v>44478</v>
      </c>
      <c r="B1027" s="12" t="s">
        <v>113</v>
      </c>
      <c r="C1027" s="13">
        <v>2021</v>
      </c>
      <c r="D1027" s="13">
        <v>1</v>
      </c>
      <c r="E1027" s="13" t="s">
        <v>67</v>
      </c>
      <c r="F1027">
        <v>74</v>
      </c>
      <c r="G1027">
        <v>422</v>
      </c>
      <c r="H1027" s="24">
        <v>722</v>
      </c>
      <c r="I1027">
        <v>3.1875</v>
      </c>
      <c r="J1027">
        <v>25</v>
      </c>
      <c r="K1027">
        <v>15</v>
      </c>
      <c r="L1027">
        <v>3</v>
      </c>
      <c r="M1027">
        <v>8</v>
      </c>
      <c r="N1027">
        <v>20.8</v>
      </c>
      <c r="O1027" s="12" t="s">
        <v>68</v>
      </c>
      <c r="P1027" s="12">
        <v>18</v>
      </c>
      <c r="Q1027" s="12">
        <v>5</v>
      </c>
      <c r="R1027" s="12">
        <v>60</v>
      </c>
      <c r="S1027" s="12">
        <v>23</v>
      </c>
    </row>
    <row r="1028" spans="1:19" ht="15.6" customHeight="1" x14ac:dyDescent="0.2">
      <c r="A1028" s="8">
        <v>44478</v>
      </c>
      <c r="B1028" s="12" t="s">
        <v>113</v>
      </c>
      <c r="C1028" s="13">
        <v>2021</v>
      </c>
      <c r="D1028" s="13">
        <v>1</v>
      </c>
      <c r="E1028" s="13" t="s">
        <v>67</v>
      </c>
      <c r="F1028">
        <v>74</v>
      </c>
      <c r="G1028">
        <v>423</v>
      </c>
      <c r="H1028" s="24">
        <v>733</v>
      </c>
      <c r="I1028">
        <v>1.125</v>
      </c>
      <c r="J1028">
        <v>25</v>
      </c>
      <c r="K1028">
        <v>15</v>
      </c>
      <c r="L1028">
        <v>12</v>
      </c>
      <c r="M1028">
        <v>15</v>
      </c>
      <c r="N1028">
        <v>16.2</v>
      </c>
      <c r="O1028" s="12" t="s">
        <v>68</v>
      </c>
      <c r="P1028" s="12">
        <v>42</v>
      </c>
      <c r="Q1028" s="12">
        <v>5</v>
      </c>
      <c r="R1028" s="12">
        <v>90</v>
      </c>
      <c r="S1028" s="12">
        <v>47</v>
      </c>
    </row>
    <row r="1029" spans="1:19" ht="15.6" customHeight="1" x14ac:dyDescent="0.2">
      <c r="A1029" s="8">
        <v>44478</v>
      </c>
      <c r="B1029" s="12" t="s">
        <v>113</v>
      </c>
      <c r="C1029" s="13">
        <v>2021</v>
      </c>
      <c r="D1029" s="13">
        <v>1</v>
      </c>
      <c r="E1029" s="13" t="s">
        <v>67</v>
      </c>
      <c r="F1029">
        <v>74</v>
      </c>
      <c r="G1029">
        <v>423</v>
      </c>
      <c r="H1029" s="24">
        <v>735</v>
      </c>
      <c r="I1029">
        <v>1.125</v>
      </c>
      <c r="J1029">
        <v>25</v>
      </c>
      <c r="K1029">
        <v>15</v>
      </c>
      <c r="L1029">
        <v>12</v>
      </c>
      <c r="M1029">
        <v>15</v>
      </c>
      <c r="N1029">
        <v>16.2</v>
      </c>
      <c r="O1029" s="12" t="s">
        <v>68</v>
      </c>
      <c r="P1029" s="12">
        <v>24</v>
      </c>
      <c r="Q1029" s="12">
        <v>64</v>
      </c>
      <c r="R1029" s="12">
        <v>122</v>
      </c>
      <c r="S1029" s="12">
        <v>88</v>
      </c>
    </row>
    <row r="1030" spans="1:19" ht="15.6" customHeight="1" x14ac:dyDescent="0.2">
      <c r="A1030" s="8">
        <v>44478</v>
      </c>
      <c r="B1030" s="12" t="s">
        <v>113</v>
      </c>
      <c r="C1030" s="13">
        <v>2021</v>
      </c>
      <c r="D1030" s="13">
        <v>1</v>
      </c>
      <c r="E1030" s="13" t="s">
        <v>67</v>
      </c>
      <c r="F1030">
        <v>74</v>
      </c>
      <c r="G1030">
        <v>423</v>
      </c>
      <c r="H1030" s="24">
        <v>736</v>
      </c>
      <c r="I1030">
        <v>1.125</v>
      </c>
      <c r="J1030">
        <v>25</v>
      </c>
      <c r="K1030">
        <v>15</v>
      </c>
      <c r="L1030">
        <v>12</v>
      </c>
      <c r="M1030">
        <v>15</v>
      </c>
      <c r="N1030">
        <v>16.2</v>
      </c>
      <c r="O1030" s="12" t="s">
        <v>68</v>
      </c>
      <c r="P1030">
        <v>51</v>
      </c>
      <c r="Q1030" s="12">
        <v>72</v>
      </c>
      <c r="R1030" s="12">
        <v>110</v>
      </c>
      <c r="S1030" s="12">
        <v>123</v>
      </c>
    </row>
    <row r="1031" spans="1:19" ht="15.6" customHeight="1" x14ac:dyDescent="0.2">
      <c r="A1031" s="8">
        <v>44478</v>
      </c>
      <c r="B1031" s="12" t="s">
        <v>113</v>
      </c>
      <c r="C1031" s="13">
        <v>2021</v>
      </c>
      <c r="D1031" s="13">
        <v>1</v>
      </c>
      <c r="E1031" s="13" t="s">
        <v>67</v>
      </c>
      <c r="F1031">
        <v>74</v>
      </c>
      <c r="G1031">
        <v>423</v>
      </c>
      <c r="H1031" s="24">
        <v>737</v>
      </c>
      <c r="I1031">
        <v>1.125</v>
      </c>
      <c r="J1031">
        <v>25</v>
      </c>
      <c r="K1031">
        <v>15</v>
      </c>
      <c r="L1031">
        <v>12</v>
      </c>
      <c r="M1031">
        <v>15</v>
      </c>
      <c r="N1031">
        <v>16.2</v>
      </c>
      <c r="O1031" s="12" t="s">
        <v>68</v>
      </c>
      <c r="P1031" s="12">
        <v>19</v>
      </c>
      <c r="Q1031" s="12">
        <v>21</v>
      </c>
      <c r="R1031" s="12">
        <v>106</v>
      </c>
      <c r="S1031" s="12">
        <v>40</v>
      </c>
    </row>
    <row r="1032" spans="1:19" ht="15.6" customHeight="1" x14ac:dyDescent="0.2">
      <c r="A1032" s="8">
        <v>44478</v>
      </c>
      <c r="B1032" s="12" t="s">
        <v>113</v>
      </c>
      <c r="C1032" s="13">
        <v>2021</v>
      </c>
      <c r="D1032" s="13">
        <v>1</v>
      </c>
      <c r="E1032" s="13" t="s">
        <v>67</v>
      </c>
      <c r="F1032">
        <v>74</v>
      </c>
      <c r="G1032">
        <v>423</v>
      </c>
      <c r="H1032" s="24">
        <v>738</v>
      </c>
      <c r="I1032">
        <v>1.125</v>
      </c>
      <c r="J1032">
        <v>25</v>
      </c>
      <c r="K1032">
        <v>15</v>
      </c>
      <c r="L1032">
        <v>12</v>
      </c>
      <c r="M1032">
        <v>15</v>
      </c>
      <c r="N1032">
        <v>16.2</v>
      </c>
      <c r="O1032" s="12" t="s">
        <v>68</v>
      </c>
      <c r="P1032" s="12">
        <v>44</v>
      </c>
      <c r="Q1032" s="12">
        <v>7</v>
      </c>
      <c r="R1032" s="12">
        <v>100</v>
      </c>
      <c r="S1032" s="12">
        <v>51</v>
      </c>
    </row>
    <row r="1033" spans="1:19" ht="15.6" customHeight="1" x14ac:dyDescent="0.2">
      <c r="A1033" s="8">
        <v>44478</v>
      </c>
      <c r="B1033" s="12" t="s">
        <v>113</v>
      </c>
      <c r="C1033" s="13">
        <v>2021</v>
      </c>
      <c r="D1033" s="13">
        <v>1</v>
      </c>
      <c r="E1033" s="13" t="s">
        <v>67</v>
      </c>
      <c r="F1033">
        <v>74</v>
      </c>
      <c r="G1033">
        <v>423</v>
      </c>
      <c r="H1033" s="24">
        <v>739</v>
      </c>
      <c r="I1033">
        <v>1.125</v>
      </c>
      <c r="J1033">
        <v>25</v>
      </c>
      <c r="K1033">
        <v>15</v>
      </c>
      <c r="L1033">
        <v>12</v>
      </c>
      <c r="M1033">
        <v>15</v>
      </c>
      <c r="N1033">
        <v>16.2</v>
      </c>
      <c r="O1033" s="12" t="s">
        <v>68</v>
      </c>
      <c r="P1033" s="12">
        <v>29</v>
      </c>
      <c r="Q1033" s="12">
        <v>25</v>
      </c>
      <c r="R1033" s="12">
        <v>140.5</v>
      </c>
      <c r="S1033" s="12">
        <v>54</v>
      </c>
    </row>
    <row r="1034" spans="1:19" ht="15.6" customHeight="1" x14ac:dyDescent="0.2">
      <c r="A1034" s="8">
        <v>44478</v>
      </c>
      <c r="B1034" s="12" t="s">
        <v>113</v>
      </c>
      <c r="C1034" s="13">
        <v>2021</v>
      </c>
      <c r="D1034" s="13">
        <v>1</v>
      </c>
      <c r="E1034" s="13" t="s">
        <v>67</v>
      </c>
      <c r="F1034">
        <v>74</v>
      </c>
      <c r="G1034">
        <v>423</v>
      </c>
      <c r="H1034" s="24">
        <v>741</v>
      </c>
      <c r="I1034">
        <v>1.125</v>
      </c>
      <c r="J1034">
        <v>25</v>
      </c>
      <c r="K1034">
        <v>15</v>
      </c>
      <c r="L1034">
        <v>12</v>
      </c>
      <c r="M1034">
        <v>15</v>
      </c>
      <c r="N1034">
        <v>16.2</v>
      </c>
      <c r="O1034" s="12" t="s">
        <v>68</v>
      </c>
      <c r="P1034" s="12">
        <v>12</v>
      </c>
      <c r="Q1034" s="12">
        <v>81</v>
      </c>
      <c r="R1034" s="12">
        <v>113</v>
      </c>
      <c r="S1034" s="12">
        <v>93</v>
      </c>
    </row>
    <row r="1035" spans="1:19" ht="15.6" customHeight="1" x14ac:dyDescent="0.2">
      <c r="A1035" s="8">
        <v>44478</v>
      </c>
      <c r="B1035" s="12" t="s">
        <v>113</v>
      </c>
      <c r="C1035" s="13">
        <v>2021</v>
      </c>
      <c r="D1035" s="13">
        <v>1</v>
      </c>
      <c r="E1035" s="13" t="s">
        <v>67</v>
      </c>
      <c r="F1035">
        <v>74</v>
      </c>
      <c r="G1035">
        <v>423</v>
      </c>
      <c r="H1035" s="24">
        <v>742</v>
      </c>
      <c r="I1035">
        <v>1.125</v>
      </c>
      <c r="J1035">
        <v>25</v>
      </c>
      <c r="K1035">
        <v>15</v>
      </c>
      <c r="L1035">
        <v>12</v>
      </c>
      <c r="M1035">
        <v>15</v>
      </c>
      <c r="N1035">
        <v>16.2</v>
      </c>
      <c r="O1035" s="12" t="s">
        <v>68</v>
      </c>
      <c r="P1035">
        <v>14</v>
      </c>
      <c r="Q1035" s="12">
        <v>27</v>
      </c>
      <c r="R1035" s="12">
        <v>93</v>
      </c>
      <c r="S1035" s="12">
        <v>41</v>
      </c>
    </row>
    <row r="1036" spans="1:19" ht="15.6" customHeight="1" x14ac:dyDescent="0.2">
      <c r="A1036" s="8">
        <v>44478</v>
      </c>
      <c r="B1036" s="12" t="s">
        <v>113</v>
      </c>
      <c r="C1036" s="13">
        <v>2021</v>
      </c>
      <c r="D1036" s="13">
        <v>1</v>
      </c>
      <c r="E1036" s="13" t="s">
        <v>67</v>
      </c>
      <c r="F1036">
        <v>74</v>
      </c>
      <c r="G1036">
        <v>424</v>
      </c>
      <c r="H1036" s="24">
        <v>723</v>
      </c>
      <c r="I1036">
        <v>1.0625</v>
      </c>
      <c r="J1036">
        <v>40</v>
      </c>
      <c r="K1036">
        <v>15</v>
      </c>
      <c r="L1036">
        <v>6</v>
      </c>
      <c r="M1036">
        <v>8</v>
      </c>
      <c r="N1036">
        <v>21</v>
      </c>
      <c r="O1036" s="12" t="s">
        <v>68</v>
      </c>
      <c r="P1036" s="12">
        <v>28</v>
      </c>
      <c r="Q1036" s="12">
        <v>37</v>
      </c>
      <c r="R1036" s="12">
        <v>104</v>
      </c>
      <c r="S1036" s="12">
        <v>65</v>
      </c>
    </row>
    <row r="1037" spans="1:19" ht="15.6" customHeight="1" x14ac:dyDescent="0.2">
      <c r="A1037" s="8">
        <v>44478</v>
      </c>
      <c r="B1037" s="12" t="s">
        <v>113</v>
      </c>
      <c r="C1037" s="13">
        <v>2021</v>
      </c>
      <c r="D1037" s="13">
        <v>1</v>
      </c>
      <c r="E1037" s="13" t="s">
        <v>67</v>
      </c>
      <c r="F1037">
        <v>74</v>
      </c>
      <c r="G1037">
        <v>424</v>
      </c>
      <c r="H1037" s="24">
        <v>724</v>
      </c>
      <c r="I1037">
        <v>1.0625</v>
      </c>
      <c r="J1037">
        <v>40</v>
      </c>
      <c r="K1037">
        <v>15</v>
      </c>
      <c r="L1037">
        <v>6</v>
      </c>
      <c r="M1037">
        <v>8</v>
      </c>
      <c r="N1037">
        <v>21</v>
      </c>
      <c r="O1037" s="12" t="s">
        <v>68</v>
      </c>
      <c r="P1037" s="12">
        <v>49</v>
      </c>
      <c r="Q1037" s="12">
        <v>8</v>
      </c>
      <c r="R1037" s="12">
        <v>105</v>
      </c>
      <c r="S1037" s="12">
        <v>57</v>
      </c>
    </row>
    <row r="1038" spans="1:19" ht="15.6" customHeight="1" x14ac:dyDescent="0.2">
      <c r="A1038" s="8">
        <v>44478</v>
      </c>
      <c r="B1038" s="12" t="s">
        <v>113</v>
      </c>
      <c r="C1038" s="13">
        <v>2021</v>
      </c>
      <c r="D1038" s="13">
        <v>1</v>
      </c>
      <c r="E1038" s="13" t="s">
        <v>67</v>
      </c>
      <c r="F1038">
        <v>74</v>
      </c>
      <c r="G1038">
        <v>424</v>
      </c>
      <c r="H1038" s="24">
        <v>725</v>
      </c>
      <c r="I1038">
        <v>1.0625</v>
      </c>
      <c r="J1038">
        <v>40</v>
      </c>
      <c r="K1038">
        <v>15</v>
      </c>
      <c r="L1038">
        <v>6</v>
      </c>
      <c r="M1038">
        <v>8</v>
      </c>
      <c r="N1038">
        <v>21</v>
      </c>
      <c r="O1038" s="12" t="s">
        <v>68</v>
      </c>
      <c r="P1038" s="12">
        <v>11</v>
      </c>
      <c r="Q1038" s="12">
        <v>14</v>
      </c>
      <c r="R1038" s="12">
        <v>121</v>
      </c>
      <c r="S1038" s="12">
        <v>25</v>
      </c>
    </row>
    <row r="1039" spans="1:19" ht="15.6" customHeight="1" x14ac:dyDescent="0.2">
      <c r="A1039" s="8">
        <v>44478</v>
      </c>
      <c r="B1039" s="12" t="s">
        <v>113</v>
      </c>
      <c r="C1039" s="13">
        <v>2021</v>
      </c>
      <c r="D1039" s="13">
        <v>1</v>
      </c>
      <c r="E1039" s="13" t="s">
        <v>67</v>
      </c>
      <c r="F1039">
        <v>74</v>
      </c>
      <c r="G1039">
        <v>424</v>
      </c>
      <c r="H1039" s="24">
        <v>726</v>
      </c>
      <c r="I1039">
        <v>1.0625</v>
      </c>
      <c r="J1039">
        <v>40</v>
      </c>
      <c r="K1039">
        <v>15</v>
      </c>
      <c r="L1039">
        <v>6</v>
      </c>
      <c r="M1039">
        <v>8</v>
      </c>
      <c r="N1039">
        <v>21</v>
      </c>
      <c r="O1039" s="12" t="s">
        <v>68</v>
      </c>
      <c r="P1039" s="12">
        <v>17</v>
      </c>
      <c r="Q1039" s="12">
        <v>5</v>
      </c>
      <c r="R1039" s="12">
        <v>110</v>
      </c>
      <c r="S1039" s="12">
        <v>22</v>
      </c>
    </row>
    <row r="1040" spans="1:19" ht="15.6" customHeight="1" x14ac:dyDescent="0.2">
      <c r="A1040" s="8">
        <v>44478</v>
      </c>
      <c r="B1040" s="12" t="s">
        <v>113</v>
      </c>
      <c r="C1040" s="13">
        <v>2021</v>
      </c>
      <c r="D1040" s="13">
        <v>1</v>
      </c>
      <c r="E1040" s="13" t="s">
        <v>67</v>
      </c>
      <c r="F1040">
        <v>74</v>
      </c>
      <c r="G1040">
        <v>424</v>
      </c>
      <c r="H1040" s="24">
        <v>727</v>
      </c>
      <c r="I1040">
        <v>1.0625</v>
      </c>
      <c r="J1040">
        <v>40</v>
      </c>
      <c r="K1040">
        <v>15</v>
      </c>
      <c r="L1040">
        <v>6</v>
      </c>
      <c r="M1040">
        <v>8</v>
      </c>
      <c r="N1040">
        <v>21</v>
      </c>
      <c r="O1040" s="12" t="s">
        <v>68</v>
      </c>
      <c r="P1040" s="12">
        <v>24</v>
      </c>
      <c r="Q1040" s="12">
        <v>19</v>
      </c>
      <c r="R1040" s="12">
        <v>79</v>
      </c>
      <c r="S1040" s="12">
        <v>43</v>
      </c>
    </row>
    <row r="1041" spans="1:19" ht="15.6" customHeight="1" x14ac:dyDescent="0.2">
      <c r="A1041" s="8">
        <v>44478</v>
      </c>
      <c r="B1041" s="12" t="s">
        <v>113</v>
      </c>
      <c r="C1041" s="13">
        <v>2021</v>
      </c>
      <c r="D1041" s="13">
        <v>1</v>
      </c>
      <c r="E1041" s="13" t="s">
        <v>67</v>
      </c>
      <c r="F1041">
        <v>74</v>
      </c>
      <c r="G1041">
        <v>424</v>
      </c>
      <c r="H1041" s="24">
        <v>728</v>
      </c>
      <c r="I1041">
        <v>1.0625</v>
      </c>
      <c r="J1041">
        <v>40</v>
      </c>
      <c r="K1041">
        <v>15</v>
      </c>
      <c r="L1041">
        <v>6</v>
      </c>
      <c r="M1041">
        <v>8</v>
      </c>
      <c r="N1041">
        <v>21</v>
      </c>
      <c r="O1041" s="12" t="s">
        <v>68</v>
      </c>
      <c r="P1041" s="12">
        <v>37</v>
      </c>
      <c r="Q1041" s="12">
        <v>5</v>
      </c>
      <c r="R1041" s="12">
        <v>112</v>
      </c>
      <c r="S1041" s="12">
        <v>42</v>
      </c>
    </row>
    <row r="1042" spans="1:19" ht="15.6" customHeight="1" x14ac:dyDescent="0.2">
      <c r="A1042" s="8">
        <v>44478</v>
      </c>
      <c r="B1042" s="12" t="s">
        <v>113</v>
      </c>
      <c r="C1042" s="13">
        <v>2021</v>
      </c>
      <c r="D1042" s="13">
        <v>1</v>
      </c>
      <c r="E1042" s="13" t="s">
        <v>67</v>
      </c>
      <c r="F1042">
        <v>74</v>
      </c>
      <c r="G1042">
        <v>424</v>
      </c>
      <c r="H1042" s="24">
        <v>729</v>
      </c>
      <c r="I1042">
        <v>1.0625</v>
      </c>
      <c r="J1042">
        <v>40</v>
      </c>
      <c r="K1042">
        <v>15</v>
      </c>
      <c r="L1042">
        <v>6</v>
      </c>
      <c r="M1042">
        <v>8</v>
      </c>
      <c r="N1042">
        <v>21</v>
      </c>
      <c r="O1042" s="12" t="s">
        <v>68</v>
      </c>
      <c r="P1042" s="12">
        <v>16</v>
      </c>
      <c r="Q1042" s="12">
        <v>19</v>
      </c>
      <c r="R1042" s="12">
        <v>93</v>
      </c>
      <c r="S1042" s="12">
        <v>35</v>
      </c>
    </row>
    <row r="1043" spans="1:19" ht="15.6" customHeight="1" x14ac:dyDescent="0.2">
      <c r="A1043" s="8">
        <v>44478</v>
      </c>
      <c r="B1043" s="12" t="s">
        <v>113</v>
      </c>
      <c r="C1043" s="13">
        <v>2021</v>
      </c>
      <c r="D1043" s="13">
        <v>1</v>
      </c>
      <c r="E1043" s="13" t="s">
        <v>67</v>
      </c>
      <c r="F1043">
        <v>74</v>
      </c>
      <c r="G1043">
        <v>424</v>
      </c>
      <c r="H1043" s="24">
        <v>730</v>
      </c>
      <c r="I1043">
        <v>1.0625</v>
      </c>
      <c r="J1043">
        <v>40</v>
      </c>
      <c r="K1043">
        <v>15</v>
      </c>
      <c r="L1043">
        <v>6</v>
      </c>
      <c r="M1043">
        <v>8</v>
      </c>
      <c r="N1043">
        <v>21</v>
      </c>
      <c r="O1043" s="12" t="s">
        <v>68</v>
      </c>
      <c r="P1043" s="12">
        <v>30</v>
      </c>
      <c r="Q1043" s="12">
        <v>7</v>
      </c>
      <c r="R1043" s="12">
        <v>106</v>
      </c>
      <c r="S1043" s="12">
        <v>37</v>
      </c>
    </row>
    <row r="1044" spans="1:19" ht="15.6" customHeight="1" x14ac:dyDescent="0.2">
      <c r="A1044" s="8">
        <v>44478</v>
      </c>
      <c r="B1044" s="12" t="s">
        <v>113</v>
      </c>
      <c r="C1044" s="13">
        <v>2021</v>
      </c>
      <c r="D1044" s="13">
        <v>1</v>
      </c>
      <c r="E1044" s="13" t="s">
        <v>67</v>
      </c>
      <c r="F1044">
        <v>74</v>
      </c>
      <c r="G1044">
        <v>424</v>
      </c>
      <c r="H1044" s="24">
        <v>731</v>
      </c>
      <c r="I1044">
        <v>1.0625</v>
      </c>
      <c r="J1044">
        <v>40</v>
      </c>
      <c r="K1044">
        <v>15</v>
      </c>
      <c r="L1044">
        <v>6</v>
      </c>
      <c r="M1044">
        <v>8</v>
      </c>
      <c r="N1044">
        <v>21</v>
      </c>
      <c r="O1044" s="12" t="s">
        <v>68</v>
      </c>
      <c r="P1044" s="12">
        <v>5</v>
      </c>
      <c r="Q1044" s="12">
        <v>12</v>
      </c>
      <c r="R1044" s="12">
        <v>104.5</v>
      </c>
      <c r="S1044" s="12">
        <v>17</v>
      </c>
    </row>
    <row r="1045" spans="1:19" s="7" customFormat="1" ht="15.6" customHeight="1" x14ac:dyDescent="0.2">
      <c r="A1045" s="18">
        <v>44478</v>
      </c>
      <c r="B1045" s="22" t="s">
        <v>113</v>
      </c>
      <c r="C1045" s="23">
        <v>2021</v>
      </c>
      <c r="D1045" s="23">
        <v>1</v>
      </c>
      <c r="E1045" s="23" t="s">
        <v>67</v>
      </c>
      <c r="F1045" s="7">
        <v>74</v>
      </c>
      <c r="G1045" s="7">
        <v>424</v>
      </c>
      <c r="H1045" s="29">
        <v>732</v>
      </c>
      <c r="I1045" s="7">
        <v>1.0625</v>
      </c>
      <c r="J1045" s="7">
        <v>40</v>
      </c>
      <c r="K1045" s="7">
        <v>15</v>
      </c>
      <c r="L1045" s="7">
        <v>6</v>
      </c>
      <c r="M1045" s="7">
        <v>8</v>
      </c>
      <c r="N1045" s="7">
        <v>21</v>
      </c>
      <c r="O1045" s="22" t="s">
        <v>68</v>
      </c>
      <c r="P1045" s="22">
        <v>16</v>
      </c>
      <c r="Q1045" s="22">
        <v>4</v>
      </c>
      <c r="R1045" s="22">
        <v>105</v>
      </c>
      <c r="S1045" s="22">
        <v>20</v>
      </c>
    </row>
    <row r="1046" spans="1:19" ht="15.6" customHeight="1" x14ac:dyDescent="0.2">
      <c r="A1046" s="8">
        <v>44888</v>
      </c>
      <c r="B1046" t="s">
        <v>6</v>
      </c>
      <c r="C1046">
        <v>2022</v>
      </c>
      <c r="D1046" s="13">
        <v>2</v>
      </c>
      <c r="E1046" t="s">
        <v>67</v>
      </c>
      <c r="F1046">
        <v>71</v>
      </c>
      <c r="G1046">
        <v>416</v>
      </c>
      <c r="H1046" s="24">
        <v>683</v>
      </c>
      <c r="I1046">
        <v>6.9375</v>
      </c>
      <c r="J1046">
        <v>20</v>
      </c>
      <c r="K1046">
        <v>45</v>
      </c>
      <c r="L1046">
        <v>8</v>
      </c>
      <c r="M1046">
        <v>3</v>
      </c>
      <c r="N1046">
        <v>11.8</v>
      </c>
      <c r="O1046" s="12" t="s">
        <v>33</v>
      </c>
      <c r="P1046">
        <f t="shared" ref="P1046:P1077" si="15">S1046-Q1046</f>
        <v>22</v>
      </c>
      <c r="Q1046">
        <v>8</v>
      </c>
      <c r="R1046" s="31">
        <v>112.6</v>
      </c>
      <c r="S1046">
        <v>30</v>
      </c>
    </row>
    <row r="1047" spans="1:19" ht="15.6" customHeight="1" x14ac:dyDescent="0.2">
      <c r="A1047" s="8">
        <v>44888</v>
      </c>
      <c r="B1047" t="s">
        <v>6</v>
      </c>
      <c r="C1047">
        <v>2022</v>
      </c>
      <c r="D1047" s="13">
        <v>2</v>
      </c>
      <c r="E1047" t="s">
        <v>67</v>
      </c>
      <c r="F1047">
        <v>71</v>
      </c>
      <c r="G1047">
        <v>416</v>
      </c>
      <c r="H1047" s="24">
        <v>684</v>
      </c>
      <c r="I1047">
        <v>6.9375</v>
      </c>
      <c r="J1047">
        <v>20</v>
      </c>
      <c r="K1047">
        <v>45</v>
      </c>
      <c r="L1047">
        <v>8</v>
      </c>
      <c r="M1047">
        <v>3</v>
      </c>
      <c r="N1047">
        <v>11.8</v>
      </c>
      <c r="O1047" s="12" t="s">
        <v>33</v>
      </c>
      <c r="P1047">
        <f t="shared" si="15"/>
        <v>3</v>
      </c>
      <c r="Q1047">
        <v>18</v>
      </c>
      <c r="R1047" s="31">
        <v>126</v>
      </c>
      <c r="S1047">
        <v>21</v>
      </c>
    </row>
    <row r="1048" spans="1:19" ht="15.6" customHeight="1" x14ac:dyDescent="0.2">
      <c r="A1048" s="8">
        <v>44888</v>
      </c>
      <c r="B1048" t="s">
        <v>6</v>
      </c>
      <c r="C1048">
        <v>2022</v>
      </c>
      <c r="D1048" s="13">
        <v>2</v>
      </c>
      <c r="E1048" t="s">
        <v>67</v>
      </c>
      <c r="F1048">
        <v>71</v>
      </c>
      <c r="G1048">
        <v>416</v>
      </c>
      <c r="H1048" s="24">
        <v>685</v>
      </c>
      <c r="I1048">
        <v>6.9375</v>
      </c>
      <c r="J1048">
        <v>20</v>
      </c>
      <c r="K1048">
        <v>45</v>
      </c>
      <c r="L1048">
        <v>8</v>
      </c>
      <c r="M1048">
        <v>3</v>
      </c>
      <c r="N1048">
        <v>11.8</v>
      </c>
      <c r="O1048" s="12" t="s">
        <v>33</v>
      </c>
      <c r="P1048">
        <f t="shared" si="15"/>
        <v>7</v>
      </c>
      <c r="Q1048">
        <v>51</v>
      </c>
      <c r="R1048" s="31">
        <v>135.19999999999999</v>
      </c>
      <c r="S1048">
        <v>58</v>
      </c>
    </row>
    <row r="1049" spans="1:19" ht="15.6" customHeight="1" x14ac:dyDescent="0.2">
      <c r="A1049" s="8">
        <v>44888</v>
      </c>
      <c r="B1049" t="s">
        <v>6</v>
      </c>
      <c r="C1049">
        <v>2022</v>
      </c>
      <c r="D1049" s="13">
        <v>2</v>
      </c>
      <c r="E1049" t="s">
        <v>67</v>
      </c>
      <c r="F1049">
        <v>71</v>
      </c>
      <c r="G1049">
        <v>416</v>
      </c>
      <c r="H1049" s="24">
        <v>686</v>
      </c>
      <c r="I1049">
        <v>6.9375</v>
      </c>
      <c r="J1049">
        <v>20</v>
      </c>
      <c r="K1049">
        <v>45</v>
      </c>
      <c r="L1049">
        <v>8</v>
      </c>
      <c r="M1049">
        <v>3</v>
      </c>
      <c r="N1049">
        <v>11.8</v>
      </c>
      <c r="O1049" s="12" t="s">
        <v>33</v>
      </c>
      <c r="P1049">
        <f t="shared" si="15"/>
        <v>19</v>
      </c>
      <c r="Q1049">
        <v>63</v>
      </c>
      <c r="R1049" s="31">
        <v>158.19999999999999</v>
      </c>
      <c r="S1049">
        <v>82</v>
      </c>
    </row>
    <row r="1050" spans="1:19" ht="15.6" customHeight="1" x14ac:dyDescent="0.2">
      <c r="A1050" s="8">
        <v>44888</v>
      </c>
      <c r="B1050" t="s">
        <v>6</v>
      </c>
      <c r="C1050">
        <v>2022</v>
      </c>
      <c r="D1050" s="13">
        <v>2</v>
      </c>
      <c r="E1050" t="s">
        <v>67</v>
      </c>
      <c r="F1050">
        <v>71</v>
      </c>
      <c r="G1050">
        <v>416</v>
      </c>
      <c r="H1050" s="24">
        <v>687</v>
      </c>
      <c r="I1050">
        <v>6.9375</v>
      </c>
      <c r="J1050">
        <v>20</v>
      </c>
      <c r="K1050">
        <v>45</v>
      </c>
      <c r="L1050">
        <v>8</v>
      </c>
      <c r="M1050">
        <v>3</v>
      </c>
      <c r="N1050">
        <v>11.8</v>
      </c>
      <c r="O1050" s="12" t="s">
        <v>33</v>
      </c>
      <c r="P1050">
        <f t="shared" si="15"/>
        <v>23</v>
      </c>
      <c r="Q1050">
        <v>42</v>
      </c>
      <c r="R1050" s="31">
        <v>135</v>
      </c>
      <c r="S1050">
        <v>65</v>
      </c>
    </row>
    <row r="1051" spans="1:19" ht="15.6" customHeight="1" x14ac:dyDescent="0.2">
      <c r="A1051" s="8">
        <v>44888</v>
      </c>
      <c r="B1051" t="s">
        <v>6</v>
      </c>
      <c r="C1051">
        <v>2022</v>
      </c>
      <c r="D1051" s="13">
        <v>2</v>
      </c>
      <c r="E1051" t="s">
        <v>67</v>
      </c>
      <c r="F1051">
        <v>71</v>
      </c>
      <c r="G1051">
        <v>416</v>
      </c>
      <c r="H1051" s="24">
        <v>688</v>
      </c>
      <c r="I1051">
        <v>6.9375</v>
      </c>
      <c r="J1051">
        <v>20</v>
      </c>
      <c r="K1051">
        <v>45</v>
      </c>
      <c r="L1051">
        <v>8</v>
      </c>
      <c r="M1051">
        <v>3</v>
      </c>
      <c r="N1051">
        <v>11.8</v>
      </c>
      <c r="O1051" s="12" t="s">
        <v>33</v>
      </c>
      <c r="P1051">
        <f t="shared" si="15"/>
        <v>13</v>
      </c>
      <c r="Q1051">
        <v>89</v>
      </c>
      <c r="R1051" s="31">
        <v>125</v>
      </c>
      <c r="S1051">
        <v>102</v>
      </c>
    </row>
    <row r="1052" spans="1:19" ht="15.6" customHeight="1" x14ac:dyDescent="0.2">
      <c r="A1052" s="8">
        <v>44888</v>
      </c>
      <c r="B1052" t="s">
        <v>6</v>
      </c>
      <c r="C1052">
        <v>2022</v>
      </c>
      <c r="D1052" s="13">
        <v>2</v>
      </c>
      <c r="E1052" t="s">
        <v>67</v>
      </c>
      <c r="F1052">
        <v>71</v>
      </c>
      <c r="G1052">
        <v>416</v>
      </c>
      <c r="H1052" s="24">
        <v>689</v>
      </c>
      <c r="I1052">
        <v>6.9375</v>
      </c>
      <c r="J1052">
        <v>20</v>
      </c>
      <c r="K1052">
        <v>45</v>
      </c>
      <c r="L1052">
        <v>8</v>
      </c>
      <c r="M1052">
        <v>3</v>
      </c>
      <c r="N1052">
        <v>11.8</v>
      </c>
      <c r="O1052" s="12" t="s">
        <v>33</v>
      </c>
      <c r="P1052">
        <f t="shared" si="15"/>
        <v>6</v>
      </c>
      <c r="Q1052">
        <v>29</v>
      </c>
      <c r="R1052" s="31">
        <v>115.8</v>
      </c>
      <c r="S1052">
        <v>35</v>
      </c>
    </row>
    <row r="1053" spans="1:19" ht="15.6" customHeight="1" x14ac:dyDescent="0.2">
      <c r="A1053" s="8">
        <v>44888</v>
      </c>
      <c r="B1053" t="s">
        <v>6</v>
      </c>
      <c r="C1053">
        <v>2022</v>
      </c>
      <c r="D1053" s="13">
        <v>2</v>
      </c>
      <c r="E1053" t="s">
        <v>67</v>
      </c>
      <c r="F1053">
        <v>71</v>
      </c>
      <c r="G1053">
        <v>416</v>
      </c>
      <c r="H1053" s="24">
        <v>690</v>
      </c>
      <c r="I1053">
        <v>6.9375</v>
      </c>
      <c r="J1053">
        <v>20</v>
      </c>
      <c r="K1053">
        <v>45</v>
      </c>
      <c r="L1053">
        <v>8</v>
      </c>
      <c r="M1053">
        <v>3</v>
      </c>
      <c r="N1053">
        <v>11.8</v>
      </c>
      <c r="O1053" s="12" t="s">
        <v>33</v>
      </c>
      <c r="P1053">
        <f t="shared" si="15"/>
        <v>29</v>
      </c>
      <c r="Q1053">
        <v>160</v>
      </c>
      <c r="R1053" s="31">
        <v>139.6</v>
      </c>
      <c r="S1053">
        <v>189</v>
      </c>
    </row>
    <row r="1054" spans="1:19" ht="15.6" customHeight="1" x14ac:dyDescent="0.2">
      <c r="A1054" s="8">
        <v>44888</v>
      </c>
      <c r="B1054" t="s">
        <v>6</v>
      </c>
      <c r="C1054">
        <v>2022</v>
      </c>
      <c r="D1054" s="13">
        <v>2</v>
      </c>
      <c r="E1054" t="s">
        <v>67</v>
      </c>
      <c r="F1054">
        <v>71</v>
      </c>
      <c r="G1054">
        <v>416</v>
      </c>
      <c r="H1054" s="24">
        <v>691</v>
      </c>
      <c r="I1054">
        <v>6.9375</v>
      </c>
      <c r="J1054">
        <v>20</v>
      </c>
      <c r="K1054">
        <v>45</v>
      </c>
      <c r="L1054">
        <v>8</v>
      </c>
      <c r="M1054">
        <v>3</v>
      </c>
      <c r="N1054">
        <v>11.8</v>
      </c>
      <c r="O1054" s="12" t="s">
        <v>33</v>
      </c>
      <c r="P1054">
        <f t="shared" si="15"/>
        <v>27</v>
      </c>
      <c r="Q1054">
        <v>61</v>
      </c>
      <c r="R1054" s="31">
        <v>145</v>
      </c>
      <c r="S1054">
        <v>88</v>
      </c>
    </row>
    <row r="1055" spans="1:19" ht="15.6" customHeight="1" x14ac:dyDescent="0.2">
      <c r="A1055" s="8">
        <v>44888</v>
      </c>
      <c r="B1055" t="s">
        <v>6</v>
      </c>
      <c r="C1055">
        <v>2022</v>
      </c>
      <c r="D1055" s="13">
        <v>2</v>
      </c>
      <c r="E1055" t="s">
        <v>67</v>
      </c>
      <c r="F1055">
        <v>71</v>
      </c>
      <c r="G1055">
        <v>416</v>
      </c>
      <c r="H1055" s="24">
        <v>692</v>
      </c>
      <c r="I1055">
        <v>6.9375</v>
      </c>
      <c r="J1055">
        <v>20</v>
      </c>
      <c r="K1055">
        <v>45</v>
      </c>
      <c r="L1055">
        <v>8</v>
      </c>
      <c r="M1055">
        <v>3</v>
      </c>
      <c r="N1055">
        <v>11.8</v>
      </c>
      <c r="O1055" s="12" t="s">
        <v>33</v>
      </c>
      <c r="P1055">
        <f t="shared" si="15"/>
        <v>17</v>
      </c>
      <c r="Q1055">
        <v>79</v>
      </c>
      <c r="R1055" s="31">
        <v>127</v>
      </c>
      <c r="S1055">
        <v>96</v>
      </c>
    </row>
    <row r="1056" spans="1:19" ht="15.6" customHeight="1" x14ac:dyDescent="0.2">
      <c r="A1056" s="8">
        <v>44888</v>
      </c>
      <c r="B1056" t="s">
        <v>6</v>
      </c>
      <c r="C1056">
        <v>2022</v>
      </c>
      <c r="D1056" s="13">
        <v>2</v>
      </c>
      <c r="E1056" t="s">
        <v>67</v>
      </c>
      <c r="F1056">
        <v>71</v>
      </c>
      <c r="G1056">
        <v>417</v>
      </c>
      <c r="H1056" s="24">
        <v>693</v>
      </c>
      <c r="I1056">
        <v>6.3125</v>
      </c>
      <c r="J1056">
        <v>40</v>
      </c>
      <c r="K1056">
        <v>17</v>
      </c>
      <c r="L1056">
        <v>1</v>
      </c>
      <c r="M1056">
        <v>0</v>
      </c>
      <c r="N1056">
        <v>20</v>
      </c>
      <c r="O1056" s="12" t="s">
        <v>33</v>
      </c>
      <c r="P1056">
        <f t="shared" si="15"/>
        <v>22</v>
      </c>
      <c r="Q1056">
        <v>6</v>
      </c>
      <c r="R1056" s="31">
        <v>85.6</v>
      </c>
      <c r="S1056">
        <v>28</v>
      </c>
    </row>
    <row r="1057" spans="1:19" ht="15.6" customHeight="1" x14ac:dyDescent="0.2">
      <c r="A1057" s="8">
        <v>44888</v>
      </c>
      <c r="B1057" t="s">
        <v>6</v>
      </c>
      <c r="C1057">
        <v>2022</v>
      </c>
      <c r="D1057" s="13">
        <v>2</v>
      </c>
      <c r="E1057" t="s">
        <v>67</v>
      </c>
      <c r="F1057">
        <v>71</v>
      </c>
      <c r="G1057">
        <v>417</v>
      </c>
      <c r="H1057" s="24">
        <v>694</v>
      </c>
      <c r="I1057">
        <v>6.3125</v>
      </c>
      <c r="J1057">
        <v>40</v>
      </c>
      <c r="K1057">
        <v>17</v>
      </c>
      <c r="L1057">
        <v>1</v>
      </c>
      <c r="M1057">
        <v>0</v>
      </c>
      <c r="N1057">
        <v>20</v>
      </c>
      <c r="O1057" s="12" t="s">
        <v>33</v>
      </c>
      <c r="P1057">
        <f t="shared" si="15"/>
        <v>24</v>
      </c>
      <c r="Q1057">
        <v>13</v>
      </c>
      <c r="R1057" s="31">
        <v>110.6</v>
      </c>
      <c r="S1057">
        <v>37</v>
      </c>
    </row>
    <row r="1058" spans="1:19" ht="15.6" customHeight="1" x14ac:dyDescent="0.2">
      <c r="A1058" s="8">
        <v>44888</v>
      </c>
      <c r="B1058" t="s">
        <v>6</v>
      </c>
      <c r="C1058">
        <v>2022</v>
      </c>
      <c r="D1058" s="13">
        <v>2</v>
      </c>
      <c r="E1058" t="s">
        <v>67</v>
      </c>
      <c r="F1058">
        <v>71</v>
      </c>
      <c r="G1058">
        <v>417</v>
      </c>
      <c r="H1058" s="24">
        <v>695</v>
      </c>
      <c r="I1058">
        <v>6.3125</v>
      </c>
      <c r="J1058">
        <v>40</v>
      </c>
      <c r="K1058">
        <v>17</v>
      </c>
      <c r="L1058">
        <v>1</v>
      </c>
      <c r="M1058">
        <v>0</v>
      </c>
      <c r="N1058">
        <v>20</v>
      </c>
      <c r="O1058" s="12" t="s">
        <v>33</v>
      </c>
      <c r="P1058">
        <f t="shared" si="15"/>
        <v>28</v>
      </c>
      <c r="Q1058">
        <v>51</v>
      </c>
      <c r="R1058" s="31">
        <v>114.6</v>
      </c>
      <c r="S1058">
        <v>79</v>
      </c>
    </row>
    <row r="1059" spans="1:19" ht="15.6" customHeight="1" x14ac:dyDescent="0.2">
      <c r="A1059" s="8">
        <v>44888</v>
      </c>
      <c r="B1059" t="s">
        <v>6</v>
      </c>
      <c r="C1059">
        <v>2022</v>
      </c>
      <c r="D1059" s="13">
        <v>2</v>
      </c>
      <c r="E1059" t="s">
        <v>67</v>
      </c>
      <c r="F1059">
        <v>71</v>
      </c>
      <c r="G1059">
        <v>417</v>
      </c>
      <c r="H1059" s="24">
        <v>696</v>
      </c>
      <c r="I1059">
        <v>6.3125</v>
      </c>
      <c r="J1059">
        <v>40</v>
      </c>
      <c r="K1059">
        <v>17</v>
      </c>
      <c r="L1059">
        <v>1</v>
      </c>
      <c r="M1059">
        <v>0</v>
      </c>
      <c r="N1059">
        <v>20</v>
      </c>
      <c r="O1059" s="12" t="s">
        <v>33</v>
      </c>
      <c r="P1059">
        <f t="shared" si="15"/>
        <v>30</v>
      </c>
      <c r="Q1059">
        <v>28</v>
      </c>
      <c r="R1059" s="31">
        <v>105.8</v>
      </c>
      <c r="S1059">
        <v>58</v>
      </c>
    </row>
    <row r="1060" spans="1:19" ht="15.6" customHeight="1" x14ac:dyDescent="0.2">
      <c r="A1060" s="8">
        <v>44888</v>
      </c>
      <c r="B1060" t="s">
        <v>6</v>
      </c>
      <c r="C1060">
        <v>2022</v>
      </c>
      <c r="D1060" s="13">
        <v>2</v>
      </c>
      <c r="E1060" t="s">
        <v>67</v>
      </c>
      <c r="F1060">
        <v>71</v>
      </c>
      <c r="G1060">
        <v>417</v>
      </c>
      <c r="H1060" s="24">
        <v>697</v>
      </c>
      <c r="I1060">
        <v>6.3125</v>
      </c>
      <c r="J1060">
        <v>40</v>
      </c>
      <c r="K1060">
        <v>17</v>
      </c>
      <c r="L1060">
        <v>1</v>
      </c>
      <c r="M1060">
        <v>0</v>
      </c>
      <c r="N1060">
        <v>20</v>
      </c>
      <c r="O1060" s="12" t="s">
        <v>33</v>
      </c>
      <c r="P1060">
        <f t="shared" si="15"/>
        <v>9</v>
      </c>
      <c r="Q1060">
        <v>0</v>
      </c>
      <c r="R1060" s="31">
        <v>73.599999999999994</v>
      </c>
      <c r="S1060">
        <v>9</v>
      </c>
    </row>
    <row r="1061" spans="1:19" ht="15.6" customHeight="1" x14ac:dyDescent="0.2">
      <c r="A1061" s="8">
        <v>44888</v>
      </c>
      <c r="B1061" t="s">
        <v>6</v>
      </c>
      <c r="C1061">
        <v>2022</v>
      </c>
      <c r="D1061" s="13">
        <v>2</v>
      </c>
      <c r="E1061" t="s">
        <v>67</v>
      </c>
      <c r="F1061">
        <v>71</v>
      </c>
      <c r="G1061">
        <v>417</v>
      </c>
      <c r="H1061" s="24">
        <v>698</v>
      </c>
      <c r="I1061">
        <v>6.3125</v>
      </c>
      <c r="J1061">
        <v>40</v>
      </c>
      <c r="K1061">
        <v>17</v>
      </c>
      <c r="L1061">
        <v>1</v>
      </c>
      <c r="M1061">
        <v>0</v>
      </c>
      <c r="N1061">
        <v>20</v>
      </c>
      <c r="O1061" s="12" t="s">
        <v>33</v>
      </c>
      <c r="P1061">
        <f t="shared" si="15"/>
        <v>14</v>
      </c>
      <c r="Q1061">
        <v>61</v>
      </c>
      <c r="R1061" s="31">
        <v>100</v>
      </c>
      <c r="S1061">
        <v>75</v>
      </c>
    </row>
    <row r="1062" spans="1:19" ht="15.6" customHeight="1" x14ac:dyDescent="0.2">
      <c r="A1062" s="8">
        <v>44888</v>
      </c>
      <c r="B1062" t="s">
        <v>6</v>
      </c>
      <c r="C1062">
        <v>2022</v>
      </c>
      <c r="D1062" s="13">
        <v>2</v>
      </c>
      <c r="E1062" t="s">
        <v>67</v>
      </c>
      <c r="F1062">
        <v>71</v>
      </c>
      <c r="G1062">
        <v>417</v>
      </c>
      <c r="H1062" s="24">
        <v>699</v>
      </c>
      <c r="I1062">
        <v>6.3125</v>
      </c>
      <c r="J1062">
        <v>40</v>
      </c>
      <c r="K1062">
        <v>17</v>
      </c>
      <c r="L1062">
        <v>1</v>
      </c>
      <c r="M1062">
        <v>0</v>
      </c>
      <c r="N1062">
        <v>20</v>
      </c>
      <c r="O1062" s="12" t="s">
        <v>33</v>
      </c>
      <c r="P1062">
        <f t="shared" si="15"/>
        <v>23</v>
      </c>
      <c r="Q1062">
        <v>32</v>
      </c>
      <c r="R1062" s="31">
        <v>114.8</v>
      </c>
      <c r="S1062">
        <v>55</v>
      </c>
    </row>
    <row r="1063" spans="1:19" ht="15.6" customHeight="1" x14ac:dyDescent="0.2">
      <c r="A1063" s="8">
        <v>44888</v>
      </c>
      <c r="B1063" t="s">
        <v>6</v>
      </c>
      <c r="C1063">
        <v>2022</v>
      </c>
      <c r="D1063" s="13">
        <v>2</v>
      </c>
      <c r="E1063" t="s">
        <v>67</v>
      </c>
      <c r="F1063">
        <v>71</v>
      </c>
      <c r="G1063">
        <v>417</v>
      </c>
      <c r="H1063" s="24">
        <v>700</v>
      </c>
      <c r="I1063">
        <v>6.3125</v>
      </c>
      <c r="J1063">
        <v>40</v>
      </c>
      <c r="K1063">
        <v>17</v>
      </c>
      <c r="L1063">
        <v>1</v>
      </c>
      <c r="M1063">
        <v>0</v>
      </c>
      <c r="N1063">
        <v>20</v>
      </c>
      <c r="O1063" s="12" t="s">
        <v>33</v>
      </c>
      <c r="P1063">
        <f t="shared" si="15"/>
        <v>34</v>
      </c>
      <c r="Q1063">
        <v>32</v>
      </c>
      <c r="R1063" s="31">
        <v>104</v>
      </c>
      <c r="S1063">
        <v>66</v>
      </c>
    </row>
    <row r="1064" spans="1:19" ht="15.6" customHeight="1" x14ac:dyDescent="0.2">
      <c r="A1064" s="8">
        <v>44888</v>
      </c>
      <c r="B1064" t="s">
        <v>6</v>
      </c>
      <c r="C1064">
        <v>2022</v>
      </c>
      <c r="D1064" s="13">
        <v>2</v>
      </c>
      <c r="E1064" t="s">
        <v>67</v>
      </c>
      <c r="F1064">
        <v>71</v>
      </c>
      <c r="G1064">
        <v>417</v>
      </c>
      <c r="H1064" s="24">
        <v>701</v>
      </c>
      <c r="I1064">
        <v>6.3125</v>
      </c>
      <c r="J1064">
        <v>40</v>
      </c>
      <c r="K1064">
        <v>17</v>
      </c>
      <c r="L1064">
        <v>1</v>
      </c>
      <c r="M1064">
        <v>0</v>
      </c>
      <c r="N1064">
        <v>20</v>
      </c>
      <c r="O1064" s="12" t="s">
        <v>33</v>
      </c>
      <c r="P1064">
        <f t="shared" si="15"/>
        <v>33</v>
      </c>
      <c r="Q1064">
        <v>49</v>
      </c>
      <c r="R1064" s="31">
        <v>119.8</v>
      </c>
      <c r="S1064">
        <v>82</v>
      </c>
    </row>
    <row r="1065" spans="1:19" ht="15.6" customHeight="1" x14ac:dyDescent="0.2">
      <c r="A1065" s="8">
        <v>44888</v>
      </c>
      <c r="B1065" t="s">
        <v>6</v>
      </c>
      <c r="C1065">
        <v>2022</v>
      </c>
      <c r="D1065" s="13">
        <v>2</v>
      </c>
      <c r="E1065" t="s">
        <v>67</v>
      </c>
      <c r="F1065">
        <v>71</v>
      </c>
      <c r="G1065">
        <v>417</v>
      </c>
      <c r="H1065" s="24">
        <v>702</v>
      </c>
      <c r="I1065">
        <v>6.3125</v>
      </c>
      <c r="J1065">
        <v>40</v>
      </c>
      <c r="K1065">
        <v>17</v>
      </c>
      <c r="L1065">
        <v>1</v>
      </c>
      <c r="M1065">
        <v>0</v>
      </c>
      <c r="N1065">
        <v>20</v>
      </c>
      <c r="O1065" s="12" t="s">
        <v>33</v>
      </c>
      <c r="P1065">
        <f t="shared" si="15"/>
        <v>42</v>
      </c>
      <c r="Q1065">
        <v>25</v>
      </c>
      <c r="R1065" s="31">
        <v>106.6</v>
      </c>
      <c r="S1065">
        <v>67</v>
      </c>
    </row>
    <row r="1066" spans="1:19" ht="15.6" customHeight="1" x14ac:dyDescent="0.2">
      <c r="A1066" s="8">
        <v>44888</v>
      </c>
      <c r="B1066" t="s">
        <v>6</v>
      </c>
      <c r="C1066">
        <v>2022</v>
      </c>
      <c r="D1066" s="13">
        <v>2</v>
      </c>
      <c r="E1066" t="s">
        <v>67</v>
      </c>
      <c r="F1066">
        <v>71</v>
      </c>
      <c r="G1066">
        <v>418</v>
      </c>
      <c r="H1066" s="24">
        <v>703</v>
      </c>
      <c r="I1066">
        <v>11.3125</v>
      </c>
      <c r="J1066">
        <v>50</v>
      </c>
      <c r="K1066">
        <v>17</v>
      </c>
      <c r="L1066">
        <v>4</v>
      </c>
      <c r="M1066">
        <v>0</v>
      </c>
      <c r="N1066">
        <v>18.399999999999999</v>
      </c>
      <c r="O1066" s="12" t="s">
        <v>33</v>
      </c>
      <c r="P1066">
        <f t="shared" si="15"/>
        <v>40</v>
      </c>
      <c r="Q1066">
        <v>44</v>
      </c>
      <c r="R1066" s="31">
        <v>106</v>
      </c>
      <c r="S1066">
        <v>84</v>
      </c>
    </row>
    <row r="1067" spans="1:19" ht="15.6" customHeight="1" x14ac:dyDescent="0.2">
      <c r="A1067" s="8">
        <v>44888</v>
      </c>
      <c r="B1067" t="s">
        <v>6</v>
      </c>
      <c r="C1067">
        <v>2022</v>
      </c>
      <c r="D1067" s="13">
        <v>2</v>
      </c>
      <c r="E1067" t="s">
        <v>67</v>
      </c>
      <c r="F1067">
        <v>71</v>
      </c>
      <c r="G1067">
        <v>418</v>
      </c>
      <c r="H1067" s="24">
        <v>704</v>
      </c>
      <c r="I1067">
        <v>11.3125</v>
      </c>
      <c r="J1067">
        <v>50</v>
      </c>
      <c r="K1067">
        <v>17</v>
      </c>
      <c r="L1067">
        <v>4</v>
      </c>
      <c r="M1067">
        <v>0</v>
      </c>
      <c r="N1067">
        <v>18.399999999999999</v>
      </c>
      <c r="O1067" s="12" t="s">
        <v>33</v>
      </c>
      <c r="P1067">
        <f t="shared" si="15"/>
        <v>36</v>
      </c>
      <c r="Q1067">
        <v>39</v>
      </c>
      <c r="R1067" s="31">
        <v>133.6</v>
      </c>
      <c r="S1067">
        <v>75</v>
      </c>
    </row>
    <row r="1068" spans="1:19" ht="15.6" customHeight="1" x14ac:dyDescent="0.2">
      <c r="A1068" s="8">
        <v>44888</v>
      </c>
      <c r="B1068" t="s">
        <v>6</v>
      </c>
      <c r="C1068">
        <v>2022</v>
      </c>
      <c r="D1068" s="13">
        <v>2</v>
      </c>
      <c r="E1068" t="s">
        <v>67</v>
      </c>
      <c r="F1068">
        <v>71</v>
      </c>
      <c r="G1068">
        <v>418</v>
      </c>
      <c r="H1068" s="24">
        <v>705</v>
      </c>
      <c r="I1068">
        <v>11.3125</v>
      </c>
      <c r="J1068">
        <v>50</v>
      </c>
      <c r="K1068">
        <v>17</v>
      </c>
      <c r="L1068">
        <v>4</v>
      </c>
      <c r="M1068">
        <v>0</v>
      </c>
      <c r="N1068">
        <v>18.399999999999999</v>
      </c>
      <c r="O1068" s="12" t="s">
        <v>33</v>
      </c>
      <c r="P1068">
        <f t="shared" si="15"/>
        <v>21</v>
      </c>
      <c r="Q1068">
        <v>6</v>
      </c>
      <c r="R1068" s="31">
        <v>108.2</v>
      </c>
      <c r="S1068">
        <v>27</v>
      </c>
    </row>
    <row r="1069" spans="1:19" ht="15.6" customHeight="1" x14ac:dyDescent="0.2">
      <c r="A1069" s="8">
        <v>44888</v>
      </c>
      <c r="B1069" t="s">
        <v>6</v>
      </c>
      <c r="C1069">
        <v>2022</v>
      </c>
      <c r="D1069" s="13">
        <v>2</v>
      </c>
      <c r="E1069" t="s">
        <v>67</v>
      </c>
      <c r="F1069">
        <v>71</v>
      </c>
      <c r="G1069">
        <v>418</v>
      </c>
      <c r="H1069" s="24">
        <v>706</v>
      </c>
      <c r="I1069">
        <v>11.3125</v>
      </c>
      <c r="J1069">
        <v>50</v>
      </c>
      <c r="K1069">
        <v>17</v>
      </c>
      <c r="L1069">
        <v>4</v>
      </c>
      <c r="M1069">
        <v>0</v>
      </c>
      <c r="N1069">
        <v>18.399999999999999</v>
      </c>
      <c r="O1069" s="12" t="s">
        <v>33</v>
      </c>
      <c r="P1069">
        <f t="shared" si="15"/>
        <v>30</v>
      </c>
      <c r="Q1069">
        <v>55</v>
      </c>
      <c r="R1069" s="31">
        <v>110.4</v>
      </c>
      <c r="S1069">
        <v>85</v>
      </c>
    </row>
    <row r="1070" spans="1:19" ht="15.6" customHeight="1" x14ac:dyDescent="0.2">
      <c r="A1070" s="8">
        <v>44888</v>
      </c>
      <c r="B1070" t="s">
        <v>6</v>
      </c>
      <c r="C1070">
        <v>2022</v>
      </c>
      <c r="D1070" s="13">
        <v>2</v>
      </c>
      <c r="E1070" t="s">
        <v>67</v>
      </c>
      <c r="F1070">
        <v>71</v>
      </c>
      <c r="G1070">
        <v>418</v>
      </c>
      <c r="H1070" s="24">
        <v>707</v>
      </c>
      <c r="I1070">
        <v>11.3125</v>
      </c>
      <c r="J1070">
        <v>50</v>
      </c>
      <c r="K1070">
        <v>17</v>
      </c>
      <c r="L1070">
        <v>4</v>
      </c>
      <c r="M1070">
        <v>0</v>
      </c>
      <c r="N1070">
        <v>18.399999999999999</v>
      </c>
      <c r="O1070" s="12" t="s">
        <v>33</v>
      </c>
      <c r="P1070">
        <f t="shared" si="15"/>
        <v>20</v>
      </c>
      <c r="Q1070">
        <v>21</v>
      </c>
      <c r="R1070" s="31">
        <v>122.8</v>
      </c>
      <c r="S1070">
        <v>41</v>
      </c>
    </row>
    <row r="1071" spans="1:19" ht="15.6" customHeight="1" x14ac:dyDescent="0.2">
      <c r="A1071" s="8">
        <v>44888</v>
      </c>
      <c r="B1071" t="s">
        <v>6</v>
      </c>
      <c r="C1071">
        <v>2022</v>
      </c>
      <c r="D1071" s="13">
        <v>2</v>
      </c>
      <c r="E1071" t="s">
        <v>67</v>
      </c>
      <c r="F1071">
        <v>71</v>
      </c>
      <c r="G1071">
        <v>418</v>
      </c>
      <c r="H1071" s="24">
        <v>708</v>
      </c>
      <c r="I1071">
        <v>11.3125</v>
      </c>
      <c r="J1071">
        <v>50</v>
      </c>
      <c r="K1071">
        <v>17</v>
      </c>
      <c r="L1071">
        <v>4</v>
      </c>
      <c r="M1071">
        <v>0</v>
      </c>
      <c r="N1071">
        <v>18.399999999999999</v>
      </c>
      <c r="O1071" s="12" t="s">
        <v>33</v>
      </c>
      <c r="P1071">
        <f t="shared" si="15"/>
        <v>32</v>
      </c>
      <c r="Q1071">
        <v>38</v>
      </c>
      <c r="R1071" s="31">
        <v>110.2</v>
      </c>
      <c r="S1071">
        <v>70</v>
      </c>
    </row>
    <row r="1072" spans="1:19" ht="15.6" customHeight="1" x14ac:dyDescent="0.2">
      <c r="A1072" s="8">
        <v>44888</v>
      </c>
      <c r="B1072" t="s">
        <v>6</v>
      </c>
      <c r="C1072">
        <v>2022</v>
      </c>
      <c r="D1072" s="13">
        <v>2</v>
      </c>
      <c r="E1072" t="s">
        <v>67</v>
      </c>
      <c r="F1072">
        <v>71</v>
      </c>
      <c r="G1072">
        <v>418</v>
      </c>
      <c r="H1072" s="24">
        <v>709</v>
      </c>
      <c r="I1072">
        <v>11.3125</v>
      </c>
      <c r="J1072">
        <v>50</v>
      </c>
      <c r="K1072">
        <v>17</v>
      </c>
      <c r="L1072">
        <v>4</v>
      </c>
      <c r="M1072">
        <v>0</v>
      </c>
      <c r="N1072">
        <v>18.399999999999999</v>
      </c>
      <c r="O1072" s="12" t="s">
        <v>33</v>
      </c>
      <c r="P1072">
        <f t="shared" si="15"/>
        <v>29</v>
      </c>
      <c r="Q1072">
        <v>14</v>
      </c>
      <c r="R1072" s="31">
        <v>99.8</v>
      </c>
      <c r="S1072">
        <v>43</v>
      </c>
    </row>
    <row r="1073" spans="1:19" ht="15.6" customHeight="1" x14ac:dyDescent="0.2">
      <c r="A1073" s="8">
        <v>44888</v>
      </c>
      <c r="B1073" t="s">
        <v>6</v>
      </c>
      <c r="C1073">
        <v>2022</v>
      </c>
      <c r="D1073" s="13">
        <v>2</v>
      </c>
      <c r="E1073" t="s">
        <v>67</v>
      </c>
      <c r="F1073">
        <v>71</v>
      </c>
      <c r="G1073">
        <v>418</v>
      </c>
      <c r="H1073" s="24">
        <v>710</v>
      </c>
      <c r="I1073">
        <v>11.3125</v>
      </c>
      <c r="J1073">
        <v>50</v>
      </c>
      <c r="K1073">
        <v>17</v>
      </c>
      <c r="L1073">
        <v>4</v>
      </c>
      <c r="M1073">
        <v>0</v>
      </c>
      <c r="N1073">
        <v>18.399999999999999</v>
      </c>
      <c r="O1073" s="12" t="s">
        <v>33</v>
      </c>
      <c r="P1073">
        <f t="shared" si="15"/>
        <v>38</v>
      </c>
      <c r="Q1073">
        <v>38</v>
      </c>
      <c r="R1073" s="31">
        <v>103.6</v>
      </c>
      <c r="S1073">
        <v>76</v>
      </c>
    </row>
    <row r="1074" spans="1:19" ht="15.6" customHeight="1" x14ac:dyDescent="0.2">
      <c r="A1074" s="8">
        <v>44888</v>
      </c>
      <c r="B1074" t="s">
        <v>6</v>
      </c>
      <c r="C1074">
        <v>2022</v>
      </c>
      <c r="D1074" s="13">
        <v>2</v>
      </c>
      <c r="E1074" t="s">
        <v>67</v>
      </c>
      <c r="F1074">
        <v>71</v>
      </c>
      <c r="G1074">
        <v>418</v>
      </c>
      <c r="H1074" s="24">
        <v>711</v>
      </c>
      <c r="I1074">
        <v>11.3125</v>
      </c>
      <c r="J1074">
        <v>50</v>
      </c>
      <c r="K1074">
        <v>17</v>
      </c>
      <c r="L1074">
        <v>4</v>
      </c>
      <c r="M1074">
        <v>0</v>
      </c>
      <c r="N1074">
        <v>18.399999999999999</v>
      </c>
      <c r="O1074" s="12" t="s">
        <v>33</v>
      </c>
      <c r="P1074">
        <f t="shared" si="15"/>
        <v>38</v>
      </c>
      <c r="Q1074">
        <v>10</v>
      </c>
      <c r="R1074" s="31">
        <v>105</v>
      </c>
      <c r="S1074">
        <v>48</v>
      </c>
    </row>
    <row r="1075" spans="1:19" ht="15.6" customHeight="1" x14ac:dyDescent="0.2">
      <c r="A1075" s="8">
        <v>44888</v>
      </c>
      <c r="B1075" t="s">
        <v>6</v>
      </c>
      <c r="C1075">
        <v>2022</v>
      </c>
      <c r="D1075" s="13">
        <v>2</v>
      </c>
      <c r="E1075" t="s">
        <v>67</v>
      </c>
      <c r="F1075">
        <v>71</v>
      </c>
      <c r="G1075">
        <v>418</v>
      </c>
      <c r="H1075" s="24">
        <v>712</v>
      </c>
      <c r="I1075">
        <v>11.3125</v>
      </c>
      <c r="J1075">
        <v>50</v>
      </c>
      <c r="K1075">
        <v>17</v>
      </c>
      <c r="L1075">
        <v>4</v>
      </c>
      <c r="M1075">
        <v>0</v>
      </c>
      <c r="N1075">
        <v>18.399999999999999</v>
      </c>
      <c r="O1075" s="12" t="s">
        <v>33</v>
      </c>
      <c r="P1075">
        <f t="shared" si="15"/>
        <v>41</v>
      </c>
      <c r="Q1075">
        <v>71</v>
      </c>
      <c r="R1075" s="31">
        <v>152.80000000000001</v>
      </c>
      <c r="S1075">
        <v>112</v>
      </c>
    </row>
    <row r="1076" spans="1:19" ht="15.6" customHeight="1" x14ac:dyDescent="0.2">
      <c r="A1076" s="8">
        <v>44887</v>
      </c>
      <c r="B1076" t="s">
        <v>114</v>
      </c>
      <c r="C1076">
        <v>2022</v>
      </c>
      <c r="D1076" s="13">
        <v>2</v>
      </c>
      <c r="E1076" t="s">
        <v>67</v>
      </c>
      <c r="F1076">
        <v>73</v>
      </c>
      <c r="G1076">
        <v>419</v>
      </c>
      <c r="H1076" s="24">
        <v>743</v>
      </c>
      <c r="I1076">
        <v>11.3125</v>
      </c>
      <c r="J1076">
        <v>35</v>
      </c>
      <c r="K1076">
        <v>10</v>
      </c>
      <c r="L1076">
        <v>2</v>
      </c>
      <c r="M1076">
        <v>0</v>
      </c>
      <c r="N1076">
        <v>15</v>
      </c>
      <c r="O1076" s="12" t="s">
        <v>34</v>
      </c>
      <c r="P1076">
        <f t="shared" si="15"/>
        <v>61</v>
      </c>
      <c r="Q1076">
        <v>67</v>
      </c>
      <c r="R1076" s="31">
        <v>94.8</v>
      </c>
      <c r="S1076">
        <v>128</v>
      </c>
    </row>
    <row r="1077" spans="1:19" ht="15.6" customHeight="1" x14ac:dyDescent="0.2">
      <c r="A1077" s="8">
        <v>44887</v>
      </c>
      <c r="B1077" t="s">
        <v>114</v>
      </c>
      <c r="C1077">
        <v>2022</v>
      </c>
      <c r="D1077" s="13">
        <v>2</v>
      </c>
      <c r="E1077" t="s">
        <v>67</v>
      </c>
      <c r="F1077">
        <v>73</v>
      </c>
      <c r="G1077">
        <v>419</v>
      </c>
      <c r="H1077" s="24">
        <v>744</v>
      </c>
      <c r="I1077">
        <v>11.3125</v>
      </c>
      <c r="J1077">
        <v>35</v>
      </c>
      <c r="K1077">
        <v>10</v>
      </c>
      <c r="L1077">
        <v>2</v>
      </c>
      <c r="M1077">
        <v>0</v>
      </c>
      <c r="N1077">
        <v>15</v>
      </c>
      <c r="O1077" s="12" t="s">
        <v>34</v>
      </c>
      <c r="P1077">
        <f t="shared" si="15"/>
        <v>45</v>
      </c>
      <c r="Q1077">
        <v>11</v>
      </c>
      <c r="R1077" s="31">
        <v>90</v>
      </c>
      <c r="S1077">
        <v>56</v>
      </c>
    </row>
    <row r="1078" spans="1:19" ht="15.6" customHeight="1" x14ac:dyDescent="0.2">
      <c r="A1078" s="8">
        <v>44887</v>
      </c>
      <c r="B1078" t="s">
        <v>114</v>
      </c>
      <c r="C1078">
        <v>2022</v>
      </c>
      <c r="D1078" s="13">
        <v>2</v>
      </c>
      <c r="E1078" t="s">
        <v>67</v>
      </c>
      <c r="F1078">
        <v>73</v>
      </c>
      <c r="G1078">
        <v>419</v>
      </c>
      <c r="H1078" s="24">
        <v>745</v>
      </c>
      <c r="I1078">
        <v>11.3125</v>
      </c>
      <c r="J1078">
        <v>35</v>
      </c>
      <c r="K1078">
        <v>10</v>
      </c>
      <c r="L1078">
        <v>2</v>
      </c>
      <c r="M1078">
        <v>0</v>
      </c>
      <c r="N1078">
        <v>15</v>
      </c>
      <c r="O1078" s="12" t="s">
        <v>34</v>
      </c>
      <c r="P1078">
        <f t="shared" ref="P1078:P1109" si="16">S1078-Q1078</f>
        <v>53</v>
      </c>
      <c r="Q1078">
        <v>116</v>
      </c>
      <c r="R1078" s="31">
        <v>100.2</v>
      </c>
      <c r="S1078">
        <v>169</v>
      </c>
    </row>
    <row r="1079" spans="1:19" ht="15.6" customHeight="1" x14ac:dyDescent="0.2">
      <c r="A1079" s="8">
        <v>44887</v>
      </c>
      <c r="B1079" t="s">
        <v>114</v>
      </c>
      <c r="C1079">
        <v>2022</v>
      </c>
      <c r="D1079" s="13">
        <v>2</v>
      </c>
      <c r="E1079" t="s">
        <v>67</v>
      </c>
      <c r="F1079">
        <v>73</v>
      </c>
      <c r="G1079">
        <v>419</v>
      </c>
      <c r="H1079" s="24">
        <v>746</v>
      </c>
      <c r="I1079">
        <v>11.3125</v>
      </c>
      <c r="J1079">
        <v>35</v>
      </c>
      <c r="K1079">
        <v>10</v>
      </c>
      <c r="L1079">
        <v>2</v>
      </c>
      <c r="M1079">
        <v>0</v>
      </c>
      <c r="N1079">
        <v>15</v>
      </c>
      <c r="O1079" s="12" t="s">
        <v>34</v>
      </c>
      <c r="P1079">
        <f t="shared" si="16"/>
        <v>55</v>
      </c>
      <c r="Q1079">
        <v>16</v>
      </c>
      <c r="R1079" s="31">
        <v>68</v>
      </c>
      <c r="S1079">
        <v>71</v>
      </c>
    </row>
    <row r="1080" spans="1:19" ht="15.6" customHeight="1" x14ac:dyDescent="0.2">
      <c r="A1080" s="8">
        <v>44887</v>
      </c>
      <c r="B1080" t="s">
        <v>114</v>
      </c>
      <c r="C1080">
        <v>2022</v>
      </c>
      <c r="D1080" s="13">
        <v>2</v>
      </c>
      <c r="E1080" t="s">
        <v>67</v>
      </c>
      <c r="F1080">
        <v>73</v>
      </c>
      <c r="G1080">
        <v>419</v>
      </c>
      <c r="H1080" s="24">
        <v>747</v>
      </c>
      <c r="I1080">
        <v>11.3125</v>
      </c>
      <c r="J1080">
        <v>35</v>
      </c>
      <c r="K1080">
        <v>10</v>
      </c>
      <c r="L1080">
        <v>2</v>
      </c>
      <c r="M1080">
        <v>0</v>
      </c>
      <c r="N1080">
        <v>15</v>
      </c>
      <c r="O1080" s="12" t="s">
        <v>34</v>
      </c>
      <c r="P1080">
        <f t="shared" si="16"/>
        <v>0</v>
      </c>
      <c r="Q1080">
        <v>0</v>
      </c>
      <c r="R1080" s="31">
        <v>0</v>
      </c>
      <c r="S1080">
        <v>0</v>
      </c>
    </row>
    <row r="1081" spans="1:19" ht="15.6" customHeight="1" x14ac:dyDescent="0.2">
      <c r="A1081" s="8">
        <v>44887</v>
      </c>
      <c r="B1081" t="s">
        <v>114</v>
      </c>
      <c r="C1081">
        <v>2022</v>
      </c>
      <c r="D1081" s="13">
        <v>2</v>
      </c>
      <c r="E1081" t="s">
        <v>67</v>
      </c>
      <c r="F1081">
        <v>73</v>
      </c>
      <c r="G1081">
        <v>419</v>
      </c>
      <c r="H1081" s="24">
        <v>748</v>
      </c>
      <c r="I1081">
        <v>11.3125</v>
      </c>
      <c r="J1081">
        <v>35</v>
      </c>
      <c r="K1081">
        <v>10</v>
      </c>
      <c r="L1081">
        <v>2</v>
      </c>
      <c r="M1081">
        <v>0</v>
      </c>
      <c r="N1081">
        <v>15</v>
      </c>
      <c r="O1081" s="12" t="s">
        <v>34</v>
      </c>
      <c r="P1081">
        <f t="shared" si="16"/>
        <v>44</v>
      </c>
      <c r="Q1081">
        <v>8</v>
      </c>
      <c r="R1081" s="31">
        <v>76</v>
      </c>
      <c r="S1081">
        <v>52</v>
      </c>
    </row>
    <row r="1082" spans="1:19" ht="15.6" customHeight="1" x14ac:dyDescent="0.2">
      <c r="A1082" s="8">
        <v>44887</v>
      </c>
      <c r="B1082" t="s">
        <v>114</v>
      </c>
      <c r="C1082">
        <v>2022</v>
      </c>
      <c r="D1082" s="13">
        <v>2</v>
      </c>
      <c r="E1082" t="s">
        <v>67</v>
      </c>
      <c r="F1082">
        <v>73</v>
      </c>
      <c r="G1082">
        <v>419</v>
      </c>
      <c r="H1082" s="24">
        <v>749</v>
      </c>
      <c r="I1082">
        <v>11.3125</v>
      </c>
      <c r="J1082">
        <v>35</v>
      </c>
      <c r="K1082">
        <v>10</v>
      </c>
      <c r="L1082">
        <v>2</v>
      </c>
      <c r="M1082">
        <v>0</v>
      </c>
      <c r="N1082">
        <v>15</v>
      </c>
      <c r="O1082" s="12" t="s">
        <v>34</v>
      </c>
      <c r="P1082">
        <f t="shared" si="16"/>
        <v>23</v>
      </c>
      <c r="Q1082">
        <v>11</v>
      </c>
      <c r="R1082" s="31">
        <v>94.4</v>
      </c>
      <c r="S1082">
        <v>34</v>
      </c>
    </row>
    <row r="1083" spans="1:19" ht="15.6" customHeight="1" x14ac:dyDescent="0.2">
      <c r="A1083" s="8">
        <v>44887</v>
      </c>
      <c r="B1083" t="s">
        <v>114</v>
      </c>
      <c r="C1083">
        <v>2022</v>
      </c>
      <c r="D1083" s="13">
        <v>2</v>
      </c>
      <c r="E1083" t="s">
        <v>67</v>
      </c>
      <c r="F1083">
        <v>73</v>
      </c>
      <c r="G1083">
        <v>419</v>
      </c>
      <c r="H1083" s="24">
        <v>750</v>
      </c>
      <c r="I1083">
        <v>11.3125</v>
      </c>
      <c r="J1083">
        <v>35</v>
      </c>
      <c r="K1083">
        <v>10</v>
      </c>
      <c r="L1083">
        <v>2</v>
      </c>
      <c r="M1083">
        <v>0</v>
      </c>
      <c r="N1083">
        <v>15</v>
      </c>
      <c r="O1083" s="12" t="s">
        <v>34</v>
      </c>
      <c r="P1083">
        <f t="shared" si="16"/>
        <v>59</v>
      </c>
      <c r="Q1083">
        <v>42</v>
      </c>
      <c r="R1083" s="31">
        <v>64</v>
      </c>
      <c r="S1083">
        <v>101</v>
      </c>
    </row>
    <row r="1084" spans="1:19" ht="15.6" customHeight="1" x14ac:dyDescent="0.2">
      <c r="A1084" s="8">
        <v>44887</v>
      </c>
      <c r="B1084" t="s">
        <v>114</v>
      </c>
      <c r="C1084">
        <v>2022</v>
      </c>
      <c r="D1084" s="13">
        <v>2</v>
      </c>
      <c r="E1084" t="s">
        <v>67</v>
      </c>
      <c r="F1084">
        <v>73</v>
      </c>
      <c r="G1084">
        <v>419</v>
      </c>
      <c r="H1084" s="24">
        <v>751</v>
      </c>
      <c r="I1084">
        <v>11.3125</v>
      </c>
      <c r="J1084">
        <v>35</v>
      </c>
      <c r="K1084">
        <v>10</v>
      </c>
      <c r="L1084">
        <v>2</v>
      </c>
      <c r="M1084">
        <v>0</v>
      </c>
      <c r="N1084">
        <v>15</v>
      </c>
      <c r="O1084" s="12" t="s">
        <v>34</v>
      </c>
      <c r="P1084">
        <f t="shared" si="16"/>
        <v>36</v>
      </c>
      <c r="Q1084">
        <v>6</v>
      </c>
      <c r="R1084" s="31">
        <v>71.2</v>
      </c>
      <c r="S1084">
        <v>42</v>
      </c>
    </row>
    <row r="1085" spans="1:19" ht="15.6" customHeight="1" x14ac:dyDescent="0.2">
      <c r="A1085" s="8">
        <v>44887</v>
      </c>
      <c r="B1085" t="s">
        <v>114</v>
      </c>
      <c r="C1085">
        <v>2022</v>
      </c>
      <c r="D1085" s="13">
        <v>2</v>
      </c>
      <c r="E1085" t="s">
        <v>67</v>
      </c>
      <c r="F1085">
        <v>73</v>
      </c>
      <c r="G1085">
        <v>419</v>
      </c>
      <c r="H1085" s="24">
        <v>752</v>
      </c>
      <c r="I1085">
        <v>11.3125</v>
      </c>
      <c r="J1085">
        <v>35</v>
      </c>
      <c r="K1085">
        <v>10</v>
      </c>
      <c r="L1085">
        <v>2</v>
      </c>
      <c r="M1085">
        <v>0</v>
      </c>
      <c r="N1085">
        <v>15</v>
      </c>
      <c r="O1085" s="12" t="s">
        <v>34</v>
      </c>
      <c r="P1085">
        <f t="shared" si="16"/>
        <v>21</v>
      </c>
      <c r="Q1085">
        <v>12</v>
      </c>
      <c r="R1085" s="31">
        <v>89.2</v>
      </c>
      <c r="S1085">
        <v>33</v>
      </c>
    </row>
    <row r="1086" spans="1:19" ht="15.6" customHeight="1" x14ac:dyDescent="0.2">
      <c r="A1086" s="8">
        <v>44887</v>
      </c>
      <c r="B1086" t="s">
        <v>114</v>
      </c>
      <c r="C1086">
        <v>2022</v>
      </c>
      <c r="D1086" s="13">
        <v>2</v>
      </c>
      <c r="E1086" t="s">
        <v>67</v>
      </c>
      <c r="F1086">
        <v>73</v>
      </c>
      <c r="G1086">
        <v>420</v>
      </c>
      <c r="H1086" s="24">
        <v>763</v>
      </c>
      <c r="I1086">
        <v>28.0625</v>
      </c>
      <c r="J1086">
        <v>45</v>
      </c>
      <c r="K1086">
        <v>8</v>
      </c>
      <c r="L1086">
        <v>5</v>
      </c>
      <c r="M1086">
        <v>2</v>
      </c>
      <c r="N1086">
        <v>17.600000000000001</v>
      </c>
      <c r="O1086" s="12" t="s">
        <v>34</v>
      </c>
      <c r="P1086">
        <f t="shared" si="16"/>
        <v>13</v>
      </c>
      <c r="Q1086">
        <v>126</v>
      </c>
      <c r="R1086" s="31">
        <v>92</v>
      </c>
      <c r="S1086">
        <v>139</v>
      </c>
    </row>
    <row r="1087" spans="1:19" ht="15.6" customHeight="1" x14ac:dyDescent="0.2">
      <c r="A1087" s="8">
        <v>44887</v>
      </c>
      <c r="B1087" t="s">
        <v>114</v>
      </c>
      <c r="C1087">
        <v>2022</v>
      </c>
      <c r="D1087" s="13">
        <v>2</v>
      </c>
      <c r="E1087" t="s">
        <v>67</v>
      </c>
      <c r="F1087">
        <v>73</v>
      </c>
      <c r="G1087">
        <v>420</v>
      </c>
      <c r="H1087" s="24">
        <v>764</v>
      </c>
      <c r="I1087">
        <v>28.0625</v>
      </c>
      <c r="J1087">
        <v>45</v>
      </c>
      <c r="K1087">
        <v>8</v>
      </c>
      <c r="L1087">
        <v>5</v>
      </c>
      <c r="M1087">
        <v>2</v>
      </c>
      <c r="N1087">
        <v>17.600000000000001</v>
      </c>
      <c r="O1087" s="12" t="s">
        <v>34</v>
      </c>
      <c r="P1087">
        <f t="shared" si="16"/>
        <v>5</v>
      </c>
      <c r="Q1087">
        <v>6</v>
      </c>
      <c r="R1087" s="31">
        <v>89.2</v>
      </c>
      <c r="S1087">
        <v>11</v>
      </c>
    </row>
    <row r="1088" spans="1:19" ht="15.6" customHeight="1" x14ac:dyDescent="0.2">
      <c r="A1088" s="8">
        <v>44887</v>
      </c>
      <c r="B1088" t="s">
        <v>114</v>
      </c>
      <c r="C1088">
        <v>2022</v>
      </c>
      <c r="D1088" s="13">
        <v>2</v>
      </c>
      <c r="E1088" t="s">
        <v>67</v>
      </c>
      <c r="F1088">
        <v>73</v>
      </c>
      <c r="G1088">
        <v>420</v>
      </c>
      <c r="H1088" s="24">
        <v>765</v>
      </c>
      <c r="I1088">
        <v>28.0625</v>
      </c>
      <c r="J1088">
        <v>45</v>
      </c>
      <c r="K1088">
        <v>8</v>
      </c>
      <c r="L1088">
        <v>5</v>
      </c>
      <c r="M1088">
        <v>2</v>
      </c>
      <c r="N1088">
        <v>17.600000000000001</v>
      </c>
      <c r="O1088" s="12" t="s">
        <v>34</v>
      </c>
      <c r="P1088">
        <f t="shared" si="16"/>
        <v>18</v>
      </c>
      <c r="Q1088">
        <v>48</v>
      </c>
      <c r="R1088" s="31">
        <v>106.8</v>
      </c>
      <c r="S1088">
        <v>66</v>
      </c>
    </row>
    <row r="1089" spans="1:19" ht="15.6" customHeight="1" x14ac:dyDescent="0.2">
      <c r="A1089" s="8">
        <v>44887</v>
      </c>
      <c r="B1089" t="s">
        <v>114</v>
      </c>
      <c r="C1089">
        <v>2022</v>
      </c>
      <c r="D1089" s="13">
        <v>2</v>
      </c>
      <c r="E1089" t="s">
        <v>67</v>
      </c>
      <c r="F1089">
        <v>73</v>
      </c>
      <c r="G1089">
        <v>420</v>
      </c>
      <c r="H1089" s="24">
        <v>766</v>
      </c>
      <c r="I1089">
        <v>28.0625</v>
      </c>
      <c r="J1089">
        <v>45</v>
      </c>
      <c r="K1089">
        <v>8</v>
      </c>
      <c r="L1089">
        <v>5</v>
      </c>
      <c r="M1089">
        <v>2</v>
      </c>
      <c r="N1089">
        <v>17.600000000000001</v>
      </c>
      <c r="O1089" s="12" t="s">
        <v>34</v>
      </c>
      <c r="P1089">
        <f t="shared" si="16"/>
        <v>10</v>
      </c>
      <c r="Q1089">
        <v>12</v>
      </c>
      <c r="R1089" s="31">
        <v>79</v>
      </c>
      <c r="S1089">
        <v>22</v>
      </c>
    </row>
    <row r="1090" spans="1:19" ht="15.6" customHeight="1" x14ac:dyDescent="0.2">
      <c r="A1090" s="8">
        <v>44887</v>
      </c>
      <c r="B1090" t="s">
        <v>114</v>
      </c>
      <c r="C1090">
        <v>2022</v>
      </c>
      <c r="D1090" s="13">
        <v>2</v>
      </c>
      <c r="E1090" t="s">
        <v>67</v>
      </c>
      <c r="F1090">
        <v>73</v>
      </c>
      <c r="G1090">
        <v>420</v>
      </c>
      <c r="H1090" s="24">
        <v>767</v>
      </c>
      <c r="I1090">
        <v>28.0625</v>
      </c>
      <c r="J1090">
        <v>45</v>
      </c>
      <c r="K1090">
        <v>8</v>
      </c>
      <c r="L1090">
        <v>5</v>
      </c>
      <c r="M1090">
        <v>2</v>
      </c>
      <c r="N1090">
        <v>17.600000000000001</v>
      </c>
      <c r="O1090" s="12" t="s">
        <v>34</v>
      </c>
      <c r="P1090">
        <f t="shared" si="16"/>
        <v>37</v>
      </c>
      <c r="Q1090">
        <v>38</v>
      </c>
      <c r="R1090" s="31">
        <v>94</v>
      </c>
      <c r="S1090">
        <v>75</v>
      </c>
    </row>
    <row r="1091" spans="1:19" ht="15.6" customHeight="1" x14ac:dyDescent="0.2">
      <c r="A1091" s="8">
        <v>44887</v>
      </c>
      <c r="B1091" t="s">
        <v>114</v>
      </c>
      <c r="C1091">
        <v>2022</v>
      </c>
      <c r="D1091" s="13">
        <v>2</v>
      </c>
      <c r="E1091" t="s">
        <v>67</v>
      </c>
      <c r="F1091">
        <v>73</v>
      </c>
      <c r="G1091">
        <v>420</v>
      </c>
      <c r="H1091" s="24">
        <v>768</v>
      </c>
      <c r="I1091">
        <v>28.0625</v>
      </c>
      <c r="J1091">
        <v>45</v>
      </c>
      <c r="K1091">
        <v>8</v>
      </c>
      <c r="L1091">
        <v>5</v>
      </c>
      <c r="M1091">
        <v>2</v>
      </c>
      <c r="N1091">
        <v>17.600000000000001</v>
      </c>
      <c r="O1091" s="12" t="s">
        <v>34</v>
      </c>
      <c r="P1091">
        <f t="shared" si="16"/>
        <v>4</v>
      </c>
      <c r="Q1091">
        <v>14</v>
      </c>
      <c r="R1091" s="31">
        <v>69.400000000000006</v>
      </c>
      <c r="S1091">
        <v>18</v>
      </c>
    </row>
    <row r="1092" spans="1:19" ht="15.6" customHeight="1" x14ac:dyDescent="0.2">
      <c r="A1092" s="8">
        <v>44887</v>
      </c>
      <c r="B1092" t="s">
        <v>114</v>
      </c>
      <c r="C1092">
        <v>2022</v>
      </c>
      <c r="D1092" s="13">
        <v>2</v>
      </c>
      <c r="E1092" t="s">
        <v>67</v>
      </c>
      <c r="F1092">
        <v>73</v>
      </c>
      <c r="G1092">
        <v>420</v>
      </c>
      <c r="H1092" s="24">
        <v>769</v>
      </c>
      <c r="I1092">
        <v>28.0625</v>
      </c>
      <c r="J1092">
        <v>45</v>
      </c>
      <c r="K1092">
        <v>8</v>
      </c>
      <c r="L1092">
        <v>5</v>
      </c>
      <c r="M1092">
        <v>2</v>
      </c>
      <c r="N1092">
        <v>17.600000000000001</v>
      </c>
      <c r="O1092" s="12" t="s">
        <v>34</v>
      </c>
      <c r="P1092">
        <f t="shared" si="16"/>
        <v>6</v>
      </c>
      <c r="Q1092">
        <v>14</v>
      </c>
      <c r="R1092" s="31">
        <v>85</v>
      </c>
      <c r="S1092">
        <v>20</v>
      </c>
    </row>
    <row r="1093" spans="1:19" ht="15.6" customHeight="1" x14ac:dyDescent="0.2">
      <c r="A1093" s="8">
        <v>44887</v>
      </c>
      <c r="B1093" t="s">
        <v>114</v>
      </c>
      <c r="C1093">
        <v>2022</v>
      </c>
      <c r="D1093" s="13">
        <v>2</v>
      </c>
      <c r="E1093" t="s">
        <v>67</v>
      </c>
      <c r="F1093">
        <v>73</v>
      </c>
      <c r="G1093">
        <v>420</v>
      </c>
      <c r="H1093" s="24">
        <v>770</v>
      </c>
      <c r="I1093">
        <v>28.0625</v>
      </c>
      <c r="J1093">
        <v>45</v>
      </c>
      <c r="K1093">
        <v>8</v>
      </c>
      <c r="L1093">
        <v>5</v>
      </c>
      <c r="M1093">
        <v>2</v>
      </c>
      <c r="N1093">
        <v>17.600000000000001</v>
      </c>
      <c r="O1093" s="12" t="s">
        <v>34</v>
      </c>
      <c r="P1093">
        <f t="shared" si="16"/>
        <v>2</v>
      </c>
      <c r="Q1093">
        <v>5</v>
      </c>
      <c r="R1093" s="31">
        <v>67</v>
      </c>
      <c r="S1093">
        <v>7</v>
      </c>
    </row>
    <row r="1094" spans="1:19" ht="15.6" customHeight="1" x14ac:dyDescent="0.2">
      <c r="A1094" s="8">
        <v>44887</v>
      </c>
      <c r="B1094" t="s">
        <v>114</v>
      </c>
      <c r="C1094">
        <v>2022</v>
      </c>
      <c r="D1094" s="13">
        <v>2</v>
      </c>
      <c r="E1094" t="s">
        <v>67</v>
      </c>
      <c r="F1094">
        <v>73</v>
      </c>
      <c r="G1094">
        <v>420</v>
      </c>
      <c r="H1094" s="24">
        <v>771</v>
      </c>
      <c r="I1094">
        <v>28.0625</v>
      </c>
      <c r="J1094">
        <v>45</v>
      </c>
      <c r="K1094">
        <v>8</v>
      </c>
      <c r="L1094">
        <v>5</v>
      </c>
      <c r="M1094">
        <v>2</v>
      </c>
      <c r="N1094">
        <v>17.600000000000001</v>
      </c>
      <c r="O1094" s="12" t="s">
        <v>34</v>
      </c>
      <c r="P1094">
        <f t="shared" si="16"/>
        <v>14</v>
      </c>
      <c r="Q1094">
        <v>48</v>
      </c>
      <c r="R1094" s="31">
        <v>117.4</v>
      </c>
      <c r="S1094">
        <v>62</v>
      </c>
    </row>
    <row r="1095" spans="1:19" ht="15.6" customHeight="1" x14ac:dyDescent="0.2">
      <c r="A1095" s="8">
        <v>44887</v>
      </c>
      <c r="B1095" t="s">
        <v>114</v>
      </c>
      <c r="C1095">
        <v>2022</v>
      </c>
      <c r="D1095" s="13">
        <v>2</v>
      </c>
      <c r="E1095" t="s">
        <v>67</v>
      </c>
      <c r="F1095">
        <v>73</v>
      </c>
      <c r="G1095">
        <v>420</v>
      </c>
      <c r="H1095" s="24">
        <v>772</v>
      </c>
      <c r="I1095">
        <v>28.0625</v>
      </c>
      <c r="J1095">
        <v>45</v>
      </c>
      <c r="K1095">
        <v>8</v>
      </c>
      <c r="L1095">
        <v>5</v>
      </c>
      <c r="M1095">
        <v>2</v>
      </c>
      <c r="N1095">
        <v>17.600000000000001</v>
      </c>
      <c r="O1095" s="12" t="s">
        <v>34</v>
      </c>
      <c r="P1095">
        <f t="shared" si="16"/>
        <v>2</v>
      </c>
      <c r="Q1095">
        <v>0</v>
      </c>
      <c r="R1095" s="31">
        <v>35.799999999999997</v>
      </c>
      <c r="S1095">
        <v>2</v>
      </c>
    </row>
    <row r="1096" spans="1:19" ht="15.6" customHeight="1" x14ac:dyDescent="0.2">
      <c r="A1096" s="8">
        <v>44887</v>
      </c>
      <c r="B1096" t="s">
        <v>114</v>
      </c>
      <c r="C1096">
        <v>2022</v>
      </c>
      <c r="D1096" s="13">
        <v>2</v>
      </c>
      <c r="E1096" t="s">
        <v>67</v>
      </c>
      <c r="F1096">
        <v>73</v>
      </c>
      <c r="G1096">
        <v>421</v>
      </c>
      <c r="H1096" s="24">
        <v>754</v>
      </c>
      <c r="I1096">
        <v>11.6875</v>
      </c>
      <c r="J1096">
        <v>20</v>
      </c>
      <c r="K1096">
        <v>40</v>
      </c>
      <c r="L1096">
        <v>5</v>
      </c>
      <c r="M1096">
        <v>2</v>
      </c>
      <c r="N1096">
        <v>22</v>
      </c>
      <c r="O1096" s="12" t="s">
        <v>34</v>
      </c>
      <c r="P1096">
        <f t="shared" si="16"/>
        <v>22</v>
      </c>
      <c r="Q1096">
        <v>11</v>
      </c>
      <c r="R1096" s="31">
        <v>95</v>
      </c>
      <c r="S1096">
        <v>33</v>
      </c>
    </row>
    <row r="1097" spans="1:19" ht="15.6" customHeight="1" x14ac:dyDescent="0.2">
      <c r="A1097" s="8">
        <v>44887</v>
      </c>
      <c r="B1097" t="s">
        <v>114</v>
      </c>
      <c r="C1097">
        <v>2022</v>
      </c>
      <c r="D1097" s="13">
        <v>2</v>
      </c>
      <c r="E1097" t="s">
        <v>67</v>
      </c>
      <c r="F1097">
        <v>73</v>
      </c>
      <c r="G1097">
        <v>421</v>
      </c>
      <c r="H1097" s="24">
        <v>755</v>
      </c>
      <c r="I1097">
        <v>11.6875</v>
      </c>
      <c r="J1097">
        <v>20</v>
      </c>
      <c r="K1097">
        <v>40</v>
      </c>
      <c r="L1097">
        <v>5</v>
      </c>
      <c r="M1097">
        <v>2</v>
      </c>
      <c r="N1097">
        <v>22</v>
      </c>
      <c r="O1097" s="12" t="s">
        <v>34</v>
      </c>
      <c r="P1097">
        <f t="shared" si="16"/>
        <v>43</v>
      </c>
      <c r="Q1097">
        <v>19</v>
      </c>
      <c r="R1097" s="31">
        <v>87</v>
      </c>
      <c r="S1097">
        <v>62</v>
      </c>
    </row>
    <row r="1098" spans="1:19" ht="15.6" customHeight="1" x14ac:dyDescent="0.2">
      <c r="A1098" s="8">
        <v>44887</v>
      </c>
      <c r="B1098" t="s">
        <v>114</v>
      </c>
      <c r="C1098">
        <v>2022</v>
      </c>
      <c r="D1098" s="13">
        <v>2</v>
      </c>
      <c r="E1098" t="s">
        <v>67</v>
      </c>
      <c r="F1098">
        <v>73</v>
      </c>
      <c r="G1098">
        <v>421</v>
      </c>
      <c r="H1098" s="24">
        <v>756</v>
      </c>
      <c r="I1098">
        <v>11.6875</v>
      </c>
      <c r="J1098">
        <v>20</v>
      </c>
      <c r="K1098">
        <v>40</v>
      </c>
      <c r="L1098">
        <v>5</v>
      </c>
      <c r="M1098">
        <v>2</v>
      </c>
      <c r="N1098">
        <v>22</v>
      </c>
      <c r="O1098" s="12" t="s">
        <v>34</v>
      </c>
      <c r="P1098">
        <f t="shared" si="16"/>
        <v>22</v>
      </c>
      <c r="Q1098">
        <v>64</v>
      </c>
      <c r="R1098" s="31">
        <v>113.6</v>
      </c>
      <c r="S1098">
        <v>86</v>
      </c>
    </row>
    <row r="1099" spans="1:19" ht="15.6" customHeight="1" x14ac:dyDescent="0.2">
      <c r="A1099" s="8">
        <v>44887</v>
      </c>
      <c r="B1099" t="s">
        <v>114</v>
      </c>
      <c r="C1099">
        <v>2022</v>
      </c>
      <c r="D1099" s="13">
        <v>2</v>
      </c>
      <c r="E1099" t="s">
        <v>67</v>
      </c>
      <c r="F1099">
        <v>73</v>
      </c>
      <c r="G1099">
        <v>421</v>
      </c>
      <c r="H1099" s="24">
        <v>757</v>
      </c>
      <c r="I1099">
        <v>11.6875</v>
      </c>
      <c r="J1099">
        <v>20</v>
      </c>
      <c r="K1099">
        <v>40</v>
      </c>
      <c r="L1099">
        <v>5</v>
      </c>
      <c r="M1099">
        <v>2</v>
      </c>
      <c r="N1099">
        <v>22</v>
      </c>
      <c r="O1099" s="12" t="s">
        <v>34</v>
      </c>
      <c r="P1099">
        <f t="shared" si="16"/>
        <v>1</v>
      </c>
      <c r="Q1099">
        <v>0</v>
      </c>
      <c r="R1099" s="31">
        <v>30</v>
      </c>
      <c r="S1099">
        <v>1</v>
      </c>
    </row>
    <row r="1100" spans="1:19" ht="15.6" customHeight="1" x14ac:dyDescent="0.2">
      <c r="A1100" s="8">
        <v>44887</v>
      </c>
      <c r="B1100" t="s">
        <v>114</v>
      </c>
      <c r="C1100">
        <v>2022</v>
      </c>
      <c r="D1100" s="13">
        <v>2</v>
      </c>
      <c r="E1100" t="s">
        <v>67</v>
      </c>
      <c r="F1100">
        <v>73</v>
      </c>
      <c r="G1100">
        <v>421</v>
      </c>
      <c r="H1100" s="24">
        <v>758</v>
      </c>
      <c r="I1100">
        <v>11.6875</v>
      </c>
      <c r="J1100">
        <v>20</v>
      </c>
      <c r="K1100">
        <v>40</v>
      </c>
      <c r="L1100">
        <v>5</v>
      </c>
      <c r="M1100">
        <v>2</v>
      </c>
      <c r="N1100">
        <v>22</v>
      </c>
      <c r="O1100" s="12" t="s">
        <v>34</v>
      </c>
      <c r="P1100">
        <f t="shared" si="16"/>
        <v>7</v>
      </c>
      <c r="Q1100">
        <v>7</v>
      </c>
      <c r="R1100" s="31">
        <v>65</v>
      </c>
      <c r="S1100">
        <v>14</v>
      </c>
    </row>
    <row r="1101" spans="1:19" ht="15.6" customHeight="1" x14ac:dyDescent="0.2">
      <c r="A1101" s="8">
        <v>44887</v>
      </c>
      <c r="B1101" t="s">
        <v>114</v>
      </c>
      <c r="C1101">
        <v>2022</v>
      </c>
      <c r="D1101" s="13">
        <v>2</v>
      </c>
      <c r="E1101" t="s">
        <v>67</v>
      </c>
      <c r="F1101">
        <v>73</v>
      </c>
      <c r="G1101">
        <v>421</v>
      </c>
      <c r="H1101" s="24">
        <v>759</v>
      </c>
      <c r="I1101">
        <v>11.6875</v>
      </c>
      <c r="J1101">
        <v>20</v>
      </c>
      <c r="K1101">
        <v>40</v>
      </c>
      <c r="L1101">
        <v>5</v>
      </c>
      <c r="M1101">
        <v>2</v>
      </c>
      <c r="N1101">
        <v>22</v>
      </c>
      <c r="O1101" s="12" t="s">
        <v>34</v>
      </c>
      <c r="P1101">
        <f t="shared" si="16"/>
        <v>28</v>
      </c>
      <c r="Q1101">
        <v>24</v>
      </c>
      <c r="R1101" s="31">
        <v>99</v>
      </c>
      <c r="S1101">
        <v>52</v>
      </c>
    </row>
    <row r="1102" spans="1:19" ht="15.6" customHeight="1" x14ac:dyDescent="0.2">
      <c r="A1102" s="8">
        <v>44887</v>
      </c>
      <c r="B1102" t="s">
        <v>114</v>
      </c>
      <c r="C1102">
        <v>2022</v>
      </c>
      <c r="D1102" s="13">
        <v>2</v>
      </c>
      <c r="E1102" t="s">
        <v>67</v>
      </c>
      <c r="F1102">
        <v>73</v>
      </c>
      <c r="G1102">
        <v>421</v>
      </c>
      <c r="H1102" s="24">
        <v>760</v>
      </c>
      <c r="I1102">
        <v>11.6875</v>
      </c>
      <c r="J1102">
        <v>20</v>
      </c>
      <c r="K1102">
        <v>40</v>
      </c>
      <c r="L1102">
        <v>5</v>
      </c>
      <c r="M1102">
        <v>2</v>
      </c>
      <c r="N1102">
        <v>22</v>
      </c>
      <c r="O1102" s="12" t="s">
        <v>34</v>
      </c>
      <c r="P1102">
        <f t="shared" si="16"/>
        <v>37</v>
      </c>
      <c r="Q1102">
        <v>79</v>
      </c>
      <c r="R1102" s="31">
        <v>95</v>
      </c>
      <c r="S1102">
        <v>116</v>
      </c>
    </row>
    <row r="1103" spans="1:19" ht="15.6" customHeight="1" x14ac:dyDescent="0.2">
      <c r="A1103" s="8">
        <v>44887</v>
      </c>
      <c r="B1103" t="s">
        <v>114</v>
      </c>
      <c r="C1103">
        <v>2022</v>
      </c>
      <c r="D1103" s="13">
        <v>2</v>
      </c>
      <c r="E1103" t="s">
        <v>67</v>
      </c>
      <c r="F1103">
        <v>73</v>
      </c>
      <c r="G1103">
        <v>421</v>
      </c>
      <c r="H1103" s="24">
        <v>761</v>
      </c>
      <c r="I1103">
        <v>11.6875</v>
      </c>
      <c r="J1103">
        <v>20</v>
      </c>
      <c r="K1103">
        <v>40</v>
      </c>
      <c r="L1103">
        <v>5</v>
      </c>
      <c r="M1103">
        <v>2</v>
      </c>
      <c r="N1103">
        <v>22</v>
      </c>
      <c r="O1103" s="12" t="s">
        <v>34</v>
      </c>
      <c r="P1103">
        <f t="shared" si="16"/>
        <v>46</v>
      </c>
      <c r="Q1103">
        <v>10</v>
      </c>
      <c r="R1103" s="31">
        <v>92</v>
      </c>
      <c r="S1103">
        <v>56</v>
      </c>
    </row>
    <row r="1104" spans="1:19" ht="15.6" customHeight="1" x14ac:dyDescent="0.2">
      <c r="A1104" s="8">
        <v>44887</v>
      </c>
      <c r="B1104" t="s">
        <v>114</v>
      </c>
      <c r="C1104">
        <v>2022</v>
      </c>
      <c r="D1104" s="13">
        <v>2</v>
      </c>
      <c r="E1104" t="s">
        <v>67</v>
      </c>
      <c r="F1104">
        <v>74</v>
      </c>
      <c r="G1104">
        <v>422</v>
      </c>
      <c r="H1104" s="24">
        <v>713</v>
      </c>
      <c r="I1104">
        <v>6.0625</v>
      </c>
      <c r="J1104">
        <v>30</v>
      </c>
      <c r="K1104">
        <v>15</v>
      </c>
      <c r="L1104">
        <v>2</v>
      </c>
      <c r="M1104">
        <v>0</v>
      </c>
      <c r="N1104">
        <v>20.8</v>
      </c>
      <c r="O1104" s="12" t="s">
        <v>68</v>
      </c>
      <c r="P1104">
        <f t="shared" si="16"/>
        <v>49</v>
      </c>
      <c r="Q1104">
        <v>52</v>
      </c>
      <c r="R1104" s="31">
        <v>86.4</v>
      </c>
      <c r="S1104">
        <v>101</v>
      </c>
    </row>
    <row r="1105" spans="1:19" ht="15.6" customHeight="1" x14ac:dyDescent="0.2">
      <c r="A1105" s="8">
        <v>44887</v>
      </c>
      <c r="B1105" t="s">
        <v>114</v>
      </c>
      <c r="C1105">
        <v>2022</v>
      </c>
      <c r="D1105" s="13">
        <v>2</v>
      </c>
      <c r="E1105" t="s">
        <v>67</v>
      </c>
      <c r="F1105">
        <v>74</v>
      </c>
      <c r="G1105">
        <v>422</v>
      </c>
      <c r="H1105" s="24">
        <v>714</v>
      </c>
      <c r="I1105">
        <v>6.0625</v>
      </c>
      <c r="J1105">
        <v>30</v>
      </c>
      <c r="K1105">
        <v>15</v>
      </c>
      <c r="L1105">
        <v>2</v>
      </c>
      <c r="M1105">
        <v>0</v>
      </c>
      <c r="N1105">
        <v>20.8</v>
      </c>
      <c r="O1105" s="12" t="s">
        <v>68</v>
      </c>
      <c r="P1105">
        <f t="shared" si="16"/>
        <v>42</v>
      </c>
      <c r="Q1105">
        <v>61</v>
      </c>
      <c r="R1105" s="31">
        <v>116.8</v>
      </c>
      <c r="S1105">
        <v>103</v>
      </c>
    </row>
    <row r="1106" spans="1:19" ht="15.6" customHeight="1" x14ac:dyDescent="0.2">
      <c r="A1106" s="8">
        <v>44887</v>
      </c>
      <c r="B1106" t="s">
        <v>114</v>
      </c>
      <c r="C1106">
        <v>2022</v>
      </c>
      <c r="D1106" s="13">
        <v>2</v>
      </c>
      <c r="E1106" t="s">
        <v>67</v>
      </c>
      <c r="F1106">
        <v>74</v>
      </c>
      <c r="G1106">
        <v>422</v>
      </c>
      <c r="H1106" s="24">
        <v>715</v>
      </c>
      <c r="I1106">
        <v>6.0625</v>
      </c>
      <c r="J1106">
        <v>30</v>
      </c>
      <c r="K1106">
        <v>15</v>
      </c>
      <c r="L1106">
        <v>2</v>
      </c>
      <c r="M1106">
        <v>0</v>
      </c>
      <c r="N1106">
        <v>20.8</v>
      </c>
      <c r="O1106" s="12" t="s">
        <v>68</v>
      </c>
      <c r="P1106">
        <f t="shared" si="16"/>
        <v>18</v>
      </c>
      <c r="Q1106">
        <v>3</v>
      </c>
      <c r="R1106" s="31">
        <v>37</v>
      </c>
      <c r="S1106">
        <v>21</v>
      </c>
    </row>
    <row r="1107" spans="1:19" ht="15.6" customHeight="1" x14ac:dyDescent="0.2">
      <c r="A1107" s="8">
        <v>44887</v>
      </c>
      <c r="B1107" t="s">
        <v>114</v>
      </c>
      <c r="C1107">
        <v>2022</v>
      </c>
      <c r="D1107" s="13">
        <v>2</v>
      </c>
      <c r="E1107" t="s">
        <v>67</v>
      </c>
      <c r="F1107">
        <v>74</v>
      </c>
      <c r="G1107">
        <v>422</v>
      </c>
      <c r="H1107" s="24">
        <v>716</v>
      </c>
      <c r="I1107">
        <v>6.0625</v>
      </c>
      <c r="J1107">
        <v>30</v>
      </c>
      <c r="K1107">
        <v>15</v>
      </c>
      <c r="L1107">
        <v>2</v>
      </c>
      <c r="M1107">
        <v>0</v>
      </c>
      <c r="N1107">
        <v>20.8</v>
      </c>
      <c r="O1107" s="12" t="s">
        <v>68</v>
      </c>
      <c r="P1107">
        <f t="shared" si="16"/>
        <v>63</v>
      </c>
      <c r="Q1107">
        <v>44</v>
      </c>
      <c r="R1107" s="31">
        <v>108.5</v>
      </c>
      <c r="S1107">
        <v>107</v>
      </c>
    </row>
    <row r="1108" spans="1:19" ht="15.6" customHeight="1" x14ac:dyDescent="0.2">
      <c r="A1108" s="8">
        <v>44887</v>
      </c>
      <c r="B1108" t="s">
        <v>114</v>
      </c>
      <c r="C1108">
        <v>2022</v>
      </c>
      <c r="D1108" s="13">
        <v>2</v>
      </c>
      <c r="E1108" t="s">
        <v>67</v>
      </c>
      <c r="F1108">
        <v>74</v>
      </c>
      <c r="G1108">
        <v>422</v>
      </c>
      <c r="H1108" s="24">
        <v>717</v>
      </c>
      <c r="I1108">
        <v>6.0625</v>
      </c>
      <c r="J1108">
        <v>30</v>
      </c>
      <c r="K1108">
        <v>15</v>
      </c>
      <c r="L1108">
        <v>2</v>
      </c>
      <c r="M1108">
        <v>0</v>
      </c>
      <c r="N1108">
        <v>20.8</v>
      </c>
      <c r="O1108" s="12" t="s">
        <v>68</v>
      </c>
      <c r="P1108">
        <f t="shared" si="16"/>
        <v>115</v>
      </c>
      <c r="Q1108">
        <v>65</v>
      </c>
      <c r="R1108" s="31">
        <v>85</v>
      </c>
      <c r="S1108">
        <v>180</v>
      </c>
    </row>
    <row r="1109" spans="1:19" ht="15.6" customHeight="1" x14ac:dyDescent="0.2">
      <c r="A1109" s="8">
        <v>44887</v>
      </c>
      <c r="B1109" t="s">
        <v>114</v>
      </c>
      <c r="C1109">
        <v>2022</v>
      </c>
      <c r="D1109" s="13">
        <v>2</v>
      </c>
      <c r="E1109" t="s">
        <v>67</v>
      </c>
      <c r="F1109">
        <v>74</v>
      </c>
      <c r="G1109">
        <v>422</v>
      </c>
      <c r="H1109" s="24">
        <v>718</v>
      </c>
      <c r="I1109">
        <v>6.0625</v>
      </c>
      <c r="J1109">
        <v>30</v>
      </c>
      <c r="K1109">
        <v>15</v>
      </c>
      <c r="L1109">
        <v>2</v>
      </c>
      <c r="M1109">
        <v>0</v>
      </c>
      <c r="N1109">
        <v>20.8</v>
      </c>
      <c r="O1109" s="12" t="s">
        <v>68</v>
      </c>
      <c r="P1109">
        <f t="shared" si="16"/>
        <v>75</v>
      </c>
      <c r="Q1109">
        <v>63</v>
      </c>
      <c r="R1109" s="31">
        <v>93.6</v>
      </c>
      <c r="S1109">
        <v>138</v>
      </c>
    </row>
    <row r="1110" spans="1:19" ht="15.6" customHeight="1" x14ac:dyDescent="0.2">
      <c r="A1110" s="8">
        <v>44887</v>
      </c>
      <c r="B1110" t="s">
        <v>114</v>
      </c>
      <c r="C1110">
        <v>2022</v>
      </c>
      <c r="D1110" s="13">
        <v>2</v>
      </c>
      <c r="E1110" t="s">
        <v>67</v>
      </c>
      <c r="F1110">
        <v>74</v>
      </c>
      <c r="G1110">
        <v>422</v>
      </c>
      <c r="H1110" s="24">
        <v>719</v>
      </c>
      <c r="I1110">
        <v>6.0625</v>
      </c>
      <c r="J1110">
        <v>30</v>
      </c>
      <c r="K1110">
        <v>15</v>
      </c>
      <c r="L1110">
        <v>2</v>
      </c>
      <c r="M1110">
        <v>0</v>
      </c>
      <c r="N1110">
        <v>20.8</v>
      </c>
      <c r="O1110" s="12" t="s">
        <v>68</v>
      </c>
      <c r="P1110">
        <f t="shared" ref="P1110:P1131" si="17">S1110-Q1110</f>
        <v>96</v>
      </c>
      <c r="Q1110">
        <v>26</v>
      </c>
      <c r="R1110" s="31">
        <v>89</v>
      </c>
      <c r="S1110">
        <v>122</v>
      </c>
    </row>
    <row r="1111" spans="1:19" ht="15.6" customHeight="1" x14ac:dyDescent="0.2">
      <c r="A1111" s="8">
        <v>44887</v>
      </c>
      <c r="B1111" t="s">
        <v>114</v>
      </c>
      <c r="C1111">
        <v>2022</v>
      </c>
      <c r="D1111" s="13">
        <v>2</v>
      </c>
      <c r="E1111" t="s">
        <v>67</v>
      </c>
      <c r="F1111">
        <v>74</v>
      </c>
      <c r="G1111">
        <v>422</v>
      </c>
      <c r="H1111" s="24">
        <v>720</v>
      </c>
      <c r="I1111">
        <v>6.0625</v>
      </c>
      <c r="J1111">
        <v>30</v>
      </c>
      <c r="K1111">
        <v>15</v>
      </c>
      <c r="L1111">
        <v>2</v>
      </c>
      <c r="M1111">
        <v>0</v>
      </c>
      <c r="N1111">
        <v>20.8</v>
      </c>
      <c r="O1111" s="12" t="s">
        <v>68</v>
      </c>
      <c r="P1111">
        <f t="shared" si="17"/>
        <v>63</v>
      </c>
      <c r="Q1111">
        <v>48</v>
      </c>
      <c r="R1111" s="31">
        <v>101.8</v>
      </c>
      <c r="S1111">
        <v>111</v>
      </c>
    </row>
    <row r="1112" spans="1:19" ht="15.6" customHeight="1" x14ac:dyDescent="0.2">
      <c r="A1112" s="8">
        <v>44887</v>
      </c>
      <c r="B1112" t="s">
        <v>114</v>
      </c>
      <c r="C1112">
        <v>2022</v>
      </c>
      <c r="D1112" s="13">
        <v>2</v>
      </c>
      <c r="E1112" t="s">
        <v>67</v>
      </c>
      <c r="F1112">
        <v>74</v>
      </c>
      <c r="G1112">
        <v>422</v>
      </c>
      <c r="H1112" s="24">
        <v>721</v>
      </c>
      <c r="I1112">
        <v>6.0625</v>
      </c>
      <c r="J1112">
        <v>30</v>
      </c>
      <c r="K1112">
        <v>15</v>
      </c>
      <c r="L1112">
        <v>2</v>
      </c>
      <c r="M1112">
        <v>0</v>
      </c>
      <c r="N1112">
        <v>20.8</v>
      </c>
      <c r="O1112" s="12" t="s">
        <v>68</v>
      </c>
      <c r="P1112">
        <f t="shared" si="17"/>
        <v>108</v>
      </c>
      <c r="Q1112">
        <v>55</v>
      </c>
      <c r="R1112" s="31">
        <v>89.6</v>
      </c>
      <c r="S1112">
        <v>163</v>
      </c>
    </row>
    <row r="1113" spans="1:19" ht="15.6" customHeight="1" x14ac:dyDescent="0.2">
      <c r="A1113" s="8">
        <v>44887</v>
      </c>
      <c r="B1113" t="s">
        <v>114</v>
      </c>
      <c r="C1113">
        <v>2022</v>
      </c>
      <c r="D1113" s="13">
        <v>2</v>
      </c>
      <c r="E1113" t="s">
        <v>67</v>
      </c>
      <c r="F1113">
        <v>74</v>
      </c>
      <c r="G1113">
        <v>422</v>
      </c>
      <c r="H1113" s="24">
        <v>722</v>
      </c>
      <c r="I1113">
        <v>6.0625</v>
      </c>
      <c r="J1113">
        <v>30</v>
      </c>
      <c r="K1113">
        <v>15</v>
      </c>
      <c r="L1113">
        <v>2</v>
      </c>
      <c r="M1113">
        <v>0</v>
      </c>
      <c r="N1113">
        <v>20.8</v>
      </c>
      <c r="O1113" s="12" t="s">
        <v>68</v>
      </c>
      <c r="P1113">
        <f t="shared" si="17"/>
        <v>26</v>
      </c>
      <c r="Q1113">
        <v>5</v>
      </c>
      <c r="R1113" s="31">
        <v>80</v>
      </c>
      <c r="S1113">
        <v>31</v>
      </c>
    </row>
    <row r="1114" spans="1:19" ht="15.6" customHeight="1" x14ac:dyDescent="0.2">
      <c r="A1114" s="8">
        <v>44887</v>
      </c>
      <c r="B1114" t="s">
        <v>114</v>
      </c>
      <c r="C1114">
        <v>2022</v>
      </c>
      <c r="D1114" s="13">
        <v>2</v>
      </c>
      <c r="E1114" t="s">
        <v>67</v>
      </c>
      <c r="F1114">
        <v>74</v>
      </c>
      <c r="G1114">
        <v>423</v>
      </c>
      <c r="H1114" s="24">
        <v>733</v>
      </c>
      <c r="I1114">
        <v>2.6875</v>
      </c>
      <c r="J1114">
        <v>25</v>
      </c>
      <c r="K1114">
        <v>15</v>
      </c>
      <c r="L1114">
        <v>0.5</v>
      </c>
      <c r="M1114">
        <v>0.5</v>
      </c>
      <c r="N1114">
        <v>16.2</v>
      </c>
      <c r="O1114" s="12" t="s">
        <v>68</v>
      </c>
      <c r="P1114">
        <f t="shared" si="17"/>
        <v>82</v>
      </c>
      <c r="Q1114">
        <v>104</v>
      </c>
      <c r="R1114" s="31">
        <v>101.2</v>
      </c>
      <c r="S1114">
        <v>186</v>
      </c>
    </row>
    <row r="1115" spans="1:19" ht="15.6" customHeight="1" x14ac:dyDescent="0.2">
      <c r="A1115" s="8">
        <v>44887</v>
      </c>
      <c r="B1115" t="s">
        <v>114</v>
      </c>
      <c r="C1115">
        <v>2022</v>
      </c>
      <c r="D1115" s="13">
        <v>2</v>
      </c>
      <c r="E1115" t="s">
        <v>67</v>
      </c>
      <c r="F1115">
        <v>74</v>
      </c>
      <c r="G1115">
        <v>423</v>
      </c>
      <c r="H1115" s="24">
        <v>735</v>
      </c>
      <c r="I1115">
        <v>2.6875</v>
      </c>
      <c r="J1115">
        <v>25</v>
      </c>
      <c r="K1115">
        <v>15</v>
      </c>
      <c r="L1115">
        <v>0.5</v>
      </c>
      <c r="M1115">
        <v>0.5</v>
      </c>
      <c r="N1115">
        <v>16.2</v>
      </c>
      <c r="O1115" s="12" t="s">
        <v>68</v>
      </c>
      <c r="P1115">
        <f t="shared" si="17"/>
        <v>67</v>
      </c>
      <c r="Q1115">
        <v>58</v>
      </c>
      <c r="R1115" s="31">
        <v>85</v>
      </c>
      <c r="S1115">
        <v>125</v>
      </c>
    </row>
    <row r="1116" spans="1:19" ht="15.6" customHeight="1" x14ac:dyDescent="0.2">
      <c r="A1116" s="8">
        <v>44887</v>
      </c>
      <c r="B1116" t="s">
        <v>114</v>
      </c>
      <c r="C1116">
        <v>2022</v>
      </c>
      <c r="D1116" s="13">
        <v>2</v>
      </c>
      <c r="E1116" t="s">
        <v>67</v>
      </c>
      <c r="F1116">
        <v>74</v>
      </c>
      <c r="G1116">
        <v>423</v>
      </c>
      <c r="H1116" s="24">
        <v>736</v>
      </c>
      <c r="I1116">
        <v>2.6875</v>
      </c>
      <c r="J1116">
        <v>25</v>
      </c>
      <c r="K1116">
        <v>15</v>
      </c>
      <c r="L1116">
        <v>0.5</v>
      </c>
      <c r="M1116">
        <v>0.5</v>
      </c>
      <c r="N1116">
        <v>16.2</v>
      </c>
      <c r="O1116" s="12" t="s">
        <v>68</v>
      </c>
      <c r="P1116">
        <f t="shared" si="17"/>
        <v>29</v>
      </c>
      <c r="Q1116">
        <v>139</v>
      </c>
      <c r="R1116" s="31">
        <v>114.4</v>
      </c>
      <c r="S1116">
        <v>168</v>
      </c>
    </row>
    <row r="1117" spans="1:19" ht="15.6" customHeight="1" x14ac:dyDescent="0.2">
      <c r="A1117" s="8">
        <v>44887</v>
      </c>
      <c r="B1117" t="s">
        <v>114</v>
      </c>
      <c r="C1117">
        <v>2022</v>
      </c>
      <c r="D1117" s="13">
        <v>2</v>
      </c>
      <c r="E1117" t="s">
        <v>67</v>
      </c>
      <c r="F1117">
        <v>74</v>
      </c>
      <c r="G1117">
        <v>423</v>
      </c>
      <c r="H1117" s="24">
        <v>737</v>
      </c>
      <c r="I1117">
        <v>2.6875</v>
      </c>
      <c r="J1117">
        <v>25</v>
      </c>
      <c r="K1117">
        <v>15</v>
      </c>
      <c r="L1117">
        <v>0.5</v>
      </c>
      <c r="M1117">
        <v>0.5</v>
      </c>
      <c r="N1117">
        <v>16.2</v>
      </c>
      <c r="O1117" s="12" t="s">
        <v>68</v>
      </c>
      <c r="P1117">
        <f t="shared" si="17"/>
        <v>41</v>
      </c>
      <c r="Q1117">
        <v>21</v>
      </c>
      <c r="R1117" s="31">
        <v>98</v>
      </c>
      <c r="S1117">
        <v>62</v>
      </c>
    </row>
    <row r="1118" spans="1:19" ht="15.6" customHeight="1" x14ac:dyDescent="0.2">
      <c r="A1118" s="8">
        <v>44887</v>
      </c>
      <c r="B1118" t="s">
        <v>114</v>
      </c>
      <c r="C1118">
        <v>2022</v>
      </c>
      <c r="D1118" s="13">
        <v>2</v>
      </c>
      <c r="E1118" t="s">
        <v>67</v>
      </c>
      <c r="F1118">
        <v>74</v>
      </c>
      <c r="G1118">
        <v>423</v>
      </c>
      <c r="H1118" s="24">
        <v>738</v>
      </c>
      <c r="I1118">
        <v>2.6875</v>
      </c>
      <c r="J1118">
        <v>25</v>
      </c>
      <c r="K1118">
        <v>15</v>
      </c>
      <c r="L1118">
        <v>0.5</v>
      </c>
      <c r="M1118">
        <v>0.5</v>
      </c>
      <c r="N1118">
        <v>16.2</v>
      </c>
      <c r="O1118" s="12" t="s">
        <v>68</v>
      </c>
      <c r="P1118">
        <f t="shared" si="17"/>
        <v>38</v>
      </c>
      <c r="Q1118">
        <v>7</v>
      </c>
      <c r="R1118" s="31">
        <v>98.6</v>
      </c>
      <c r="S1118">
        <v>45</v>
      </c>
    </row>
    <row r="1119" spans="1:19" ht="15.6" customHeight="1" x14ac:dyDescent="0.2">
      <c r="A1119" s="8">
        <v>44887</v>
      </c>
      <c r="B1119" t="s">
        <v>114</v>
      </c>
      <c r="C1119">
        <v>2022</v>
      </c>
      <c r="D1119" s="13">
        <v>2</v>
      </c>
      <c r="E1119" t="s">
        <v>67</v>
      </c>
      <c r="F1119">
        <v>74</v>
      </c>
      <c r="G1119">
        <v>423</v>
      </c>
      <c r="H1119" s="24">
        <v>739</v>
      </c>
      <c r="I1119">
        <v>2.6875</v>
      </c>
      <c r="J1119">
        <v>25</v>
      </c>
      <c r="K1119">
        <v>15</v>
      </c>
      <c r="L1119">
        <v>0.5</v>
      </c>
      <c r="M1119">
        <v>0.5</v>
      </c>
      <c r="N1119">
        <v>16.2</v>
      </c>
      <c r="O1119" s="12" t="s">
        <v>68</v>
      </c>
      <c r="P1119">
        <f t="shared" si="17"/>
        <v>78</v>
      </c>
      <c r="Q1119">
        <v>6</v>
      </c>
      <c r="R1119" s="31">
        <v>95</v>
      </c>
      <c r="S1119">
        <v>84</v>
      </c>
    </row>
    <row r="1120" spans="1:19" ht="15.6" customHeight="1" x14ac:dyDescent="0.2">
      <c r="A1120" s="8">
        <v>44887</v>
      </c>
      <c r="B1120" t="s">
        <v>114</v>
      </c>
      <c r="C1120">
        <v>2022</v>
      </c>
      <c r="D1120" s="13">
        <v>2</v>
      </c>
      <c r="E1120" t="s">
        <v>67</v>
      </c>
      <c r="F1120">
        <v>74</v>
      </c>
      <c r="G1120">
        <v>423</v>
      </c>
      <c r="H1120" s="24">
        <v>741</v>
      </c>
      <c r="I1120">
        <v>2.6875</v>
      </c>
      <c r="J1120">
        <v>25</v>
      </c>
      <c r="K1120">
        <v>15</v>
      </c>
      <c r="L1120">
        <v>0.5</v>
      </c>
      <c r="M1120">
        <v>0.5</v>
      </c>
      <c r="N1120">
        <v>16.2</v>
      </c>
      <c r="O1120" s="12" t="s">
        <v>68</v>
      </c>
      <c r="P1120">
        <f t="shared" si="17"/>
        <v>52</v>
      </c>
      <c r="Q1120">
        <v>48</v>
      </c>
      <c r="R1120" s="31">
        <v>76</v>
      </c>
      <c r="S1120">
        <v>100</v>
      </c>
    </row>
    <row r="1121" spans="1:19" ht="15.6" customHeight="1" x14ac:dyDescent="0.2">
      <c r="A1121" s="8">
        <v>44887</v>
      </c>
      <c r="B1121" t="s">
        <v>114</v>
      </c>
      <c r="C1121">
        <v>2022</v>
      </c>
      <c r="D1121" s="13">
        <v>2</v>
      </c>
      <c r="E1121" t="s">
        <v>67</v>
      </c>
      <c r="F1121">
        <v>74</v>
      </c>
      <c r="G1121">
        <v>423</v>
      </c>
      <c r="H1121" s="24">
        <v>742</v>
      </c>
      <c r="I1121">
        <v>2.6875</v>
      </c>
      <c r="J1121">
        <v>25</v>
      </c>
      <c r="K1121">
        <v>15</v>
      </c>
      <c r="L1121">
        <v>0.5</v>
      </c>
      <c r="M1121">
        <v>0.5</v>
      </c>
      <c r="N1121">
        <v>16.2</v>
      </c>
      <c r="O1121" s="12" t="s">
        <v>68</v>
      </c>
      <c r="P1121">
        <f t="shared" si="17"/>
        <v>61</v>
      </c>
      <c r="Q1121">
        <v>19</v>
      </c>
      <c r="R1121" s="31">
        <v>80</v>
      </c>
      <c r="S1121">
        <v>80</v>
      </c>
    </row>
    <row r="1122" spans="1:19" ht="15.6" customHeight="1" x14ac:dyDescent="0.2">
      <c r="A1122" s="8">
        <v>44887</v>
      </c>
      <c r="B1122" t="s">
        <v>114</v>
      </c>
      <c r="C1122">
        <v>2022</v>
      </c>
      <c r="D1122" s="13">
        <v>2</v>
      </c>
      <c r="E1122" t="s">
        <v>67</v>
      </c>
      <c r="F1122">
        <v>74</v>
      </c>
      <c r="G1122">
        <v>424</v>
      </c>
      <c r="H1122" s="24">
        <v>723</v>
      </c>
      <c r="I1122">
        <v>2.5</v>
      </c>
      <c r="J1122">
        <v>33</v>
      </c>
      <c r="K1122">
        <v>12</v>
      </c>
      <c r="L1122">
        <v>0.5</v>
      </c>
      <c r="M1122">
        <v>0</v>
      </c>
      <c r="N1122">
        <v>21</v>
      </c>
      <c r="O1122" s="12" t="s">
        <v>68</v>
      </c>
      <c r="P1122">
        <f t="shared" si="17"/>
        <v>39</v>
      </c>
      <c r="Q1122">
        <v>53</v>
      </c>
      <c r="R1122" s="31">
        <v>104.6</v>
      </c>
      <c r="S1122">
        <v>92</v>
      </c>
    </row>
    <row r="1123" spans="1:19" ht="15.6" customHeight="1" x14ac:dyDescent="0.2">
      <c r="A1123" s="8">
        <v>44887</v>
      </c>
      <c r="B1123" t="s">
        <v>114</v>
      </c>
      <c r="C1123">
        <v>2022</v>
      </c>
      <c r="D1123" s="13">
        <v>2</v>
      </c>
      <c r="E1123" t="s">
        <v>67</v>
      </c>
      <c r="F1123">
        <v>74</v>
      </c>
      <c r="G1123">
        <v>424</v>
      </c>
      <c r="H1123" s="24">
        <v>724</v>
      </c>
      <c r="I1123">
        <v>2.5</v>
      </c>
      <c r="J1123">
        <v>33</v>
      </c>
      <c r="K1123">
        <v>12</v>
      </c>
      <c r="L1123">
        <v>0.5</v>
      </c>
      <c r="M1123">
        <v>0</v>
      </c>
      <c r="N1123">
        <v>21</v>
      </c>
      <c r="O1123" s="12" t="s">
        <v>68</v>
      </c>
      <c r="P1123">
        <f t="shared" si="17"/>
        <v>57</v>
      </c>
      <c r="Q1123">
        <v>14</v>
      </c>
      <c r="R1123" s="31">
        <v>81</v>
      </c>
      <c r="S1123">
        <v>71</v>
      </c>
    </row>
    <row r="1124" spans="1:19" ht="15.6" customHeight="1" x14ac:dyDescent="0.2">
      <c r="A1124" s="8">
        <v>44887</v>
      </c>
      <c r="B1124" t="s">
        <v>114</v>
      </c>
      <c r="C1124">
        <v>2022</v>
      </c>
      <c r="D1124" s="13">
        <v>2</v>
      </c>
      <c r="E1124" t="s">
        <v>67</v>
      </c>
      <c r="F1124">
        <v>74</v>
      </c>
      <c r="G1124">
        <v>424</v>
      </c>
      <c r="H1124" s="24">
        <v>725</v>
      </c>
      <c r="I1124">
        <v>2.5</v>
      </c>
      <c r="J1124">
        <v>33</v>
      </c>
      <c r="K1124">
        <v>12</v>
      </c>
      <c r="L1124">
        <v>0.5</v>
      </c>
      <c r="M1124">
        <v>0</v>
      </c>
      <c r="N1124">
        <v>21</v>
      </c>
      <c r="O1124" s="12" t="s">
        <v>68</v>
      </c>
      <c r="P1124">
        <f t="shared" si="17"/>
        <v>19</v>
      </c>
      <c r="Q1124">
        <v>17</v>
      </c>
      <c r="R1124" s="31">
        <v>100.6</v>
      </c>
      <c r="S1124">
        <v>36</v>
      </c>
    </row>
    <row r="1125" spans="1:19" ht="15.6" customHeight="1" x14ac:dyDescent="0.2">
      <c r="A1125" s="8">
        <v>44887</v>
      </c>
      <c r="B1125" t="s">
        <v>114</v>
      </c>
      <c r="C1125">
        <v>2022</v>
      </c>
      <c r="D1125" s="13">
        <v>2</v>
      </c>
      <c r="E1125" t="s">
        <v>67</v>
      </c>
      <c r="F1125">
        <v>74</v>
      </c>
      <c r="G1125">
        <v>424</v>
      </c>
      <c r="H1125" s="24">
        <v>726</v>
      </c>
      <c r="I1125">
        <v>2.5</v>
      </c>
      <c r="J1125">
        <v>33</v>
      </c>
      <c r="K1125">
        <v>12</v>
      </c>
      <c r="L1125">
        <v>0.5</v>
      </c>
      <c r="M1125">
        <v>0</v>
      </c>
      <c r="N1125">
        <v>21</v>
      </c>
      <c r="O1125" s="12" t="s">
        <v>68</v>
      </c>
      <c r="P1125">
        <f t="shared" si="17"/>
        <v>15</v>
      </c>
      <c r="Q1125">
        <v>7</v>
      </c>
      <c r="R1125" s="31">
        <v>96</v>
      </c>
      <c r="S1125">
        <v>22</v>
      </c>
    </row>
    <row r="1126" spans="1:19" ht="15.6" customHeight="1" x14ac:dyDescent="0.2">
      <c r="A1126" s="8">
        <v>44887</v>
      </c>
      <c r="B1126" t="s">
        <v>114</v>
      </c>
      <c r="C1126">
        <v>2022</v>
      </c>
      <c r="D1126" s="13">
        <v>2</v>
      </c>
      <c r="E1126" t="s">
        <v>67</v>
      </c>
      <c r="F1126">
        <v>74</v>
      </c>
      <c r="G1126">
        <v>424</v>
      </c>
      <c r="H1126" s="24">
        <v>727</v>
      </c>
      <c r="I1126">
        <v>2.5</v>
      </c>
      <c r="J1126">
        <v>33</v>
      </c>
      <c r="K1126">
        <v>12</v>
      </c>
      <c r="L1126">
        <v>0.5</v>
      </c>
      <c r="M1126">
        <v>0</v>
      </c>
      <c r="N1126">
        <v>21</v>
      </c>
      <c r="O1126" s="12" t="s">
        <v>68</v>
      </c>
      <c r="P1126">
        <f t="shared" si="17"/>
        <v>50</v>
      </c>
      <c r="Q1126">
        <v>8</v>
      </c>
      <c r="R1126" s="31">
        <v>78</v>
      </c>
      <c r="S1126">
        <v>58</v>
      </c>
    </row>
    <row r="1127" spans="1:19" ht="15.6" customHeight="1" x14ac:dyDescent="0.2">
      <c r="A1127" s="8">
        <v>44887</v>
      </c>
      <c r="B1127" t="s">
        <v>114</v>
      </c>
      <c r="C1127">
        <v>2022</v>
      </c>
      <c r="D1127" s="13">
        <v>2</v>
      </c>
      <c r="E1127" t="s">
        <v>67</v>
      </c>
      <c r="F1127">
        <v>74</v>
      </c>
      <c r="G1127">
        <v>424</v>
      </c>
      <c r="H1127" s="24">
        <v>728</v>
      </c>
      <c r="I1127">
        <v>2.5</v>
      </c>
      <c r="J1127">
        <v>33</v>
      </c>
      <c r="K1127">
        <v>12</v>
      </c>
      <c r="L1127">
        <v>0.5</v>
      </c>
      <c r="M1127">
        <v>0</v>
      </c>
      <c r="N1127">
        <v>21</v>
      </c>
      <c r="O1127" s="12" t="s">
        <v>68</v>
      </c>
      <c r="P1127">
        <f t="shared" si="17"/>
        <v>50</v>
      </c>
      <c r="Q1127">
        <v>7</v>
      </c>
      <c r="R1127" s="31">
        <v>69</v>
      </c>
      <c r="S1127">
        <v>57</v>
      </c>
    </row>
    <row r="1128" spans="1:19" ht="15.6" customHeight="1" x14ac:dyDescent="0.2">
      <c r="A1128" s="8">
        <v>44887</v>
      </c>
      <c r="B1128" t="s">
        <v>114</v>
      </c>
      <c r="C1128">
        <v>2022</v>
      </c>
      <c r="D1128" s="13">
        <v>2</v>
      </c>
      <c r="E1128" t="s">
        <v>67</v>
      </c>
      <c r="F1128">
        <v>74</v>
      </c>
      <c r="G1128">
        <v>424</v>
      </c>
      <c r="H1128" s="24">
        <v>729</v>
      </c>
      <c r="I1128">
        <v>2.5</v>
      </c>
      <c r="J1128">
        <v>33</v>
      </c>
      <c r="K1128">
        <v>12</v>
      </c>
      <c r="L1128">
        <v>0.5</v>
      </c>
      <c r="M1128">
        <v>0</v>
      </c>
      <c r="N1128">
        <v>21</v>
      </c>
      <c r="O1128" s="12" t="s">
        <v>68</v>
      </c>
      <c r="P1128">
        <f t="shared" si="17"/>
        <v>24</v>
      </c>
      <c r="Q1128">
        <v>22</v>
      </c>
      <c r="R1128" s="31">
        <v>80</v>
      </c>
      <c r="S1128">
        <v>46</v>
      </c>
    </row>
    <row r="1129" spans="1:19" ht="15.6" customHeight="1" x14ac:dyDescent="0.2">
      <c r="A1129" s="8">
        <v>44887</v>
      </c>
      <c r="B1129" t="s">
        <v>114</v>
      </c>
      <c r="C1129">
        <v>2022</v>
      </c>
      <c r="D1129" s="13">
        <v>2</v>
      </c>
      <c r="E1129" t="s">
        <v>67</v>
      </c>
      <c r="F1129">
        <v>74</v>
      </c>
      <c r="G1129">
        <v>424</v>
      </c>
      <c r="H1129" s="24">
        <v>730</v>
      </c>
      <c r="I1129">
        <v>2.5</v>
      </c>
      <c r="J1129">
        <v>33</v>
      </c>
      <c r="K1129">
        <v>12</v>
      </c>
      <c r="L1129">
        <v>0.5</v>
      </c>
      <c r="M1129">
        <v>0</v>
      </c>
      <c r="N1129">
        <v>21</v>
      </c>
      <c r="O1129" s="12" t="s">
        <v>68</v>
      </c>
      <c r="P1129">
        <f t="shared" si="17"/>
        <v>42</v>
      </c>
      <c r="Q1129">
        <v>2</v>
      </c>
      <c r="R1129" s="31">
        <v>72</v>
      </c>
      <c r="S1129">
        <v>44</v>
      </c>
    </row>
    <row r="1130" spans="1:19" ht="15.6" customHeight="1" x14ac:dyDescent="0.2">
      <c r="A1130" s="8">
        <v>44887</v>
      </c>
      <c r="B1130" t="s">
        <v>114</v>
      </c>
      <c r="C1130">
        <v>2022</v>
      </c>
      <c r="D1130" s="13">
        <v>2</v>
      </c>
      <c r="E1130" t="s">
        <v>67</v>
      </c>
      <c r="F1130">
        <v>74</v>
      </c>
      <c r="G1130">
        <v>424</v>
      </c>
      <c r="H1130" s="24">
        <v>731</v>
      </c>
      <c r="I1130">
        <v>2.5</v>
      </c>
      <c r="J1130">
        <v>33</v>
      </c>
      <c r="K1130">
        <v>12</v>
      </c>
      <c r="L1130">
        <v>0.5</v>
      </c>
      <c r="M1130">
        <v>0</v>
      </c>
      <c r="N1130">
        <v>21</v>
      </c>
      <c r="O1130" s="12" t="s">
        <v>68</v>
      </c>
      <c r="P1130">
        <f t="shared" si="17"/>
        <v>76</v>
      </c>
      <c r="Q1130">
        <v>31</v>
      </c>
      <c r="R1130" s="31">
        <v>105.2</v>
      </c>
      <c r="S1130">
        <v>107</v>
      </c>
    </row>
    <row r="1131" spans="1:19" s="7" customFormat="1" ht="15.6" customHeight="1" x14ac:dyDescent="0.2">
      <c r="A1131" s="18">
        <v>44887</v>
      </c>
      <c r="B1131" s="7" t="s">
        <v>114</v>
      </c>
      <c r="C1131" s="7">
        <v>2022</v>
      </c>
      <c r="D1131" s="7">
        <v>2</v>
      </c>
      <c r="E1131" s="7" t="s">
        <v>67</v>
      </c>
      <c r="F1131" s="7">
        <v>74</v>
      </c>
      <c r="G1131" s="7">
        <v>424</v>
      </c>
      <c r="H1131" s="29">
        <v>732</v>
      </c>
      <c r="I1131" s="7">
        <v>2.5</v>
      </c>
      <c r="J1131" s="7">
        <v>33</v>
      </c>
      <c r="K1131" s="7">
        <v>12</v>
      </c>
      <c r="L1131" s="7">
        <v>0.5</v>
      </c>
      <c r="M1131" s="7">
        <v>0</v>
      </c>
      <c r="N1131" s="7">
        <v>21</v>
      </c>
      <c r="O1131" s="22" t="s">
        <v>68</v>
      </c>
      <c r="P1131" s="7">
        <f t="shared" si="17"/>
        <v>37</v>
      </c>
      <c r="Q1131" s="7">
        <v>11</v>
      </c>
      <c r="R1131" s="32">
        <v>90</v>
      </c>
      <c r="S1131" s="7">
        <v>48</v>
      </c>
    </row>
    <row r="1132" spans="1:19" ht="15.6" customHeight="1" x14ac:dyDescent="0.2">
      <c r="A1132" s="8">
        <v>45271</v>
      </c>
      <c r="B1132" t="s">
        <v>115</v>
      </c>
      <c r="C1132" s="13">
        <v>2023</v>
      </c>
      <c r="D1132" s="13">
        <v>3</v>
      </c>
      <c r="E1132" s="13" t="s">
        <v>67</v>
      </c>
      <c r="F1132">
        <v>71</v>
      </c>
      <c r="G1132">
        <v>416</v>
      </c>
      <c r="H1132" s="24">
        <v>683</v>
      </c>
      <c r="I1132">
        <f>32/16</f>
        <v>2</v>
      </c>
      <c r="J1132">
        <v>35</v>
      </c>
      <c r="K1132">
        <v>50</v>
      </c>
      <c r="L1132">
        <v>0</v>
      </c>
      <c r="M1132">
        <v>10</v>
      </c>
      <c r="N1132">
        <v>11.8</v>
      </c>
      <c r="O1132" s="12" t="s">
        <v>33</v>
      </c>
      <c r="P1132">
        <v>33</v>
      </c>
      <c r="Q1132">
        <v>29</v>
      </c>
      <c r="R1132" s="12"/>
      <c r="S1132">
        <f>P1132+Q1132</f>
        <v>62</v>
      </c>
    </row>
    <row r="1133" spans="1:19" ht="15.6" customHeight="1" x14ac:dyDescent="0.2">
      <c r="A1133" s="8">
        <v>45271</v>
      </c>
      <c r="B1133" t="s">
        <v>115</v>
      </c>
      <c r="C1133" s="13">
        <v>2023</v>
      </c>
      <c r="D1133" s="13">
        <v>3</v>
      </c>
      <c r="E1133" s="13" t="s">
        <v>67</v>
      </c>
      <c r="F1133">
        <v>71</v>
      </c>
      <c r="G1133">
        <v>416</v>
      </c>
      <c r="H1133" s="24">
        <v>684</v>
      </c>
      <c r="I1133">
        <v>2</v>
      </c>
      <c r="J1133">
        <v>35</v>
      </c>
      <c r="K1133">
        <v>50</v>
      </c>
      <c r="L1133">
        <v>0</v>
      </c>
      <c r="M1133">
        <v>10</v>
      </c>
      <c r="N1133">
        <v>11.8</v>
      </c>
      <c r="O1133" s="12" t="s">
        <v>33</v>
      </c>
      <c r="P1133">
        <v>25</v>
      </c>
      <c r="Q1133">
        <v>12</v>
      </c>
      <c r="R1133" s="12"/>
      <c r="S1133">
        <f t="shared" ref="S1133:S1197" si="18">P1133+Q1133</f>
        <v>37</v>
      </c>
    </row>
    <row r="1134" spans="1:19" ht="15.6" customHeight="1" x14ac:dyDescent="0.2">
      <c r="A1134" s="8">
        <v>45271</v>
      </c>
      <c r="B1134" t="s">
        <v>115</v>
      </c>
      <c r="C1134" s="13">
        <v>2023</v>
      </c>
      <c r="D1134" s="13">
        <v>3</v>
      </c>
      <c r="E1134" s="13" t="s">
        <v>67</v>
      </c>
      <c r="F1134">
        <v>71</v>
      </c>
      <c r="G1134">
        <v>416</v>
      </c>
      <c r="H1134" s="24">
        <v>685</v>
      </c>
      <c r="I1134">
        <v>2</v>
      </c>
      <c r="J1134">
        <v>35</v>
      </c>
      <c r="K1134">
        <v>50</v>
      </c>
      <c r="L1134">
        <v>0</v>
      </c>
      <c r="M1134">
        <v>10</v>
      </c>
      <c r="N1134">
        <v>11.8</v>
      </c>
      <c r="O1134" s="12" t="s">
        <v>33</v>
      </c>
      <c r="P1134">
        <v>65</v>
      </c>
      <c r="Q1134">
        <v>46</v>
      </c>
      <c r="R1134" s="12"/>
      <c r="S1134">
        <f t="shared" si="18"/>
        <v>111</v>
      </c>
    </row>
    <row r="1135" spans="1:19" ht="15.6" customHeight="1" x14ac:dyDescent="0.2">
      <c r="A1135" s="8">
        <v>45271</v>
      </c>
      <c r="B1135" t="s">
        <v>115</v>
      </c>
      <c r="C1135" s="13">
        <v>2023</v>
      </c>
      <c r="D1135" s="13">
        <v>3</v>
      </c>
      <c r="E1135" s="13" t="s">
        <v>67</v>
      </c>
      <c r="F1135">
        <v>71</v>
      </c>
      <c r="G1135">
        <v>416</v>
      </c>
      <c r="H1135" s="24">
        <v>686</v>
      </c>
      <c r="I1135">
        <v>2</v>
      </c>
      <c r="J1135">
        <v>35</v>
      </c>
      <c r="K1135">
        <v>50</v>
      </c>
      <c r="L1135">
        <v>0</v>
      </c>
      <c r="M1135">
        <v>10</v>
      </c>
      <c r="N1135">
        <v>11.8</v>
      </c>
      <c r="O1135" s="12" t="s">
        <v>33</v>
      </c>
      <c r="P1135">
        <v>78</v>
      </c>
      <c r="Q1135">
        <v>53</v>
      </c>
      <c r="R1135" s="12"/>
      <c r="S1135">
        <f t="shared" si="18"/>
        <v>131</v>
      </c>
    </row>
    <row r="1136" spans="1:19" ht="15.6" customHeight="1" x14ac:dyDescent="0.2">
      <c r="A1136" s="8">
        <v>45271</v>
      </c>
      <c r="B1136" t="s">
        <v>115</v>
      </c>
      <c r="C1136" s="13">
        <v>2023</v>
      </c>
      <c r="D1136" s="13">
        <v>3</v>
      </c>
      <c r="E1136" s="13" t="s">
        <v>67</v>
      </c>
      <c r="F1136">
        <v>71</v>
      </c>
      <c r="G1136">
        <v>416</v>
      </c>
      <c r="H1136" s="24">
        <v>687</v>
      </c>
      <c r="I1136">
        <v>2</v>
      </c>
      <c r="J1136">
        <v>35</v>
      </c>
      <c r="K1136">
        <v>50</v>
      </c>
      <c r="L1136">
        <v>0</v>
      </c>
      <c r="M1136">
        <v>10</v>
      </c>
      <c r="N1136">
        <v>11.8</v>
      </c>
      <c r="O1136" s="12" t="s">
        <v>33</v>
      </c>
      <c r="P1136">
        <v>87</v>
      </c>
      <c r="Q1136">
        <v>65</v>
      </c>
      <c r="R1136" s="12"/>
      <c r="S1136">
        <f t="shared" si="18"/>
        <v>152</v>
      </c>
    </row>
    <row r="1137" spans="1:20" ht="15.6" customHeight="1" x14ac:dyDescent="0.2">
      <c r="A1137" s="8">
        <v>45271</v>
      </c>
      <c r="B1137" t="s">
        <v>115</v>
      </c>
      <c r="C1137" s="13">
        <v>2023</v>
      </c>
      <c r="D1137" s="13">
        <v>3</v>
      </c>
      <c r="E1137" s="13" t="s">
        <v>67</v>
      </c>
      <c r="F1137">
        <v>71</v>
      </c>
      <c r="G1137">
        <v>416</v>
      </c>
      <c r="H1137" s="24">
        <v>688</v>
      </c>
      <c r="I1137">
        <v>2</v>
      </c>
      <c r="J1137">
        <v>35</v>
      </c>
      <c r="K1137">
        <v>50</v>
      </c>
      <c r="L1137">
        <v>0</v>
      </c>
      <c r="M1137">
        <v>10</v>
      </c>
      <c r="N1137">
        <v>11.8</v>
      </c>
      <c r="O1137" s="12" t="s">
        <v>33</v>
      </c>
      <c r="P1137">
        <v>125</v>
      </c>
      <c r="Q1137">
        <v>62</v>
      </c>
      <c r="R1137" s="12"/>
      <c r="S1137">
        <f t="shared" si="18"/>
        <v>187</v>
      </c>
    </row>
    <row r="1138" spans="1:20" ht="15.6" customHeight="1" x14ac:dyDescent="0.2">
      <c r="A1138" s="8">
        <v>45271</v>
      </c>
      <c r="B1138" t="s">
        <v>115</v>
      </c>
      <c r="C1138" s="13">
        <v>2023</v>
      </c>
      <c r="D1138" s="13">
        <v>3</v>
      </c>
      <c r="E1138" s="13" t="s">
        <v>67</v>
      </c>
      <c r="F1138">
        <v>71</v>
      </c>
      <c r="G1138">
        <v>416</v>
      </c>
      <c r="H1138" s="24">
        <v>689</v>
      </c>
      <c r="I1138">
        <v>2</v>
      </c>
      <c r="J1138">
        <v>35</v>
      </c>
      <c r="K1138">
        <v>50</v>
      </c>
      <c r="L1138">
        <v>0</v>
      </c>
      <c r="M1138">
        <v>10</v>
      </c>
      <c r="N1138">
        <v>11.8</v>
      </c>
      <c r="O1138" s="12" t="s">
        <v>33</v>
      </c>
      <c r="P1138">
        <v>59</v>
      </c>
      <c r="Q1138">
        <v>29</v>
      </c>
      <c r="R1138" s="12"/>
      <c r="S1138">
        <f t="shared" si="18"/>
        <v>88</v>
      </c>
    </row>
    <row r="1139" spans="1:20" ht="15.6" customHeight="1" x14ac:dyDescent="0.2">
      <c r="A1139" s="8">
        <v>45271</v>
      </c>
      <c r="B1139" t="s">
        <v>115</v>
      </c>
      <c r="C1139" s="13">
        <v>2023</v>
      </c>
      <c r="D1139" s="13">
        <v>3</v>
      </c>
      <c r="E1139" s="13" t="s">
        <v>67</v>
      </c>
      <c r="F1139">
        <v>71</v>
      </c>
      <c r="G1139">
        <v>416</v>
      </c>
      <c r="H1139" s="24">
        <v>690</v>
      </c>
      <c r="I1139">
        <v>2</v>
      </c>
      <c r="J1139">
        <v>35</v>
      </c>
      <c r="K1139">
        <v>50</v>
      </c>
      <c r="L1139">
        <v>0</v>
      </c>
      <c r="M1139">
        <v>10</v>
      </c>
      <c r="N1139">
        <v>11.8</v>
      </c>
      <c r="O1139" s="12" t="s">
        <v>33</v>
      </c>
      <c r="P1139">
        <v>172</v>
      </c>
      <c r="Q1139">
        <v>108</v>
      </c>
      <c r="R1139" s="12"/>
      <c r="S1139">
        <f t="shared" si="18"/>
        <v>280</v>
      </c>
    </row>
    <row r="1140" spans="1:20" ht="15.6" customHeight="1" x14ac:dyDescent="0.2">
      <c r="A1140" s="8">
        <v>45271</v>
      </c>
      <c r="B1140" t="s">
        <v>115</v>
      </c>
      <c r="C1140" s="13">
        <v>2023</v>
      </c>
      <c r="D1140" s="13">
        <v>3</v>
      </c>
      <c r="E1140" s="13" t="s">
        <v>67</v>
      </c>
      <c r="F1140">
        <v>71</v>
      </c>
      <c r="G1140">
        <v>416</v>
      </c>
      <c r="H1140" s="24">
        <v>691</v>
      </c>
      <c r="I1140">
        <v>2</v>
      </c>
      <c r="J1140">
        <v>35</v>
      </c>
      <c r="K1140">
        <v>50</v>
      </c>
      <c r="L1140">
        <v>0</v>
      </c>
      <c r="M1140">
        <v>10</v>
      </c>
      <c r="N1140">
        <v>11.8</v>
      </c>
      <c r="O1140" s="12" t="s">
        <v>33</v>
      </c>
      <c r="P1140">
        <v>132</v>
      </c>
      <c r="Q1140">
        <v>94</v>
      </c>
      <c r="R1140" s="12"/>
      <c r="S1140">
        <f t="shared" si="18"/>
        <v>226</v>
      </c>
    </row>
    <row r="1141" spans="1:20" ht="15.6" customHeight="1" x14ac:dyDescent="0.2">
      <c r="A1141" s="8">
        <v>45271</v>
      </c>
      <c r="B1141" t="s">
        <v>115</v>
      </c>
      <c r="C1141" s="13">
        <v>2023</v>
      </c>
      <c r="D1141" s="13">
        <v>3</v>
      </c>
      <c r="E1141" s="13" t="s">
        <v>67</v>
      </c>
      <c r="F1141">
        <v>71</v>
      </c>
      <c r="G1141">
        <v>416</v>
      </c>
      <c r="H1141" s="24">
        <v>692</v>
      </c>
      <c r="I1141">
        <v>2</v>
      </c>
      <c r="J1141">
        <v>35</v>
      </c>
      <c r="K1141">
        <v>50</v>
      </c>
      <c r="L1141">
        <v>0</v>
      </c>
      <c r="M1141">
        <v>10</v>
      </c>
      <c r="N1141">
        <v>11.8</v>
      </c>
      <c r="O1141" s="12" t="s">
        <v>33</v>
      </c>
      <c r="P1141">
        <v>164</v>
      </c>
      <c r="Q1141">
        <v>90</v>
      </c>
      <c r="R1141" s="12"/>
      <c r="S1141">
        <f t="shared" si="18"/>
        <v>254</v>
      </c>
    </row>
    <row r="1142" spans="1:20" ht="15.6" customHeight="1" x14ac:dyDescent="0.2">
      <c r="A1142" s="8">
        <v>45271</v>
      </c>
      <c r="B1142" t="s">
        <v>115</v>
      </c>
      <c r="C1142" s="13">
        <v>2023</v>
      </c>
      <c r="D1142" s="13">
        <v>3</v>
      </c>
      <c r="E1142" s="13" t="s">
        <v>67</v>
      </c>
      <c r="F1142">
        <v>71</v>
      </c>
      <c r="G1142">
        <v>417</v>
      </c>
      <c r="H1142" s="24">
        <v>693</v>
      </c>
      <c r="I1142">
        <f>34/16</f>
        <v>2.125</v>
      </c>
      <c r="J1142">
        <v>40</v>
      </c>
      <c r="K1142">
        <v>18</v>
      </c>
      <c r="L1142">
        <v>0</v>
      </c>
      <c r="M1142">
        <v>2</v>
      </c>
      <c r="N1142">
        <v>20</v>
      </c>
      <c r="O1142" s="12" t="s">
        <v>33</v>
      </c>
      <c r="P1142">
        <v>33</v>
      </c>
      <c r="Q1142">
        <v>23</v>
      </c>
      <c r="R1142" s="12"/>
      <c r="S1142">
        <f t="shared" si="18"/>
        <v>56</v>
      </c>
      <c r="T1142" t="s">
        <v>117</v>
      </c>
    </row>
    <row r="1143" spans="1:20" ht="15.6" customHeight="1" x14ac:dyDescent="0.2">
      <c r="A1143" s="8">
        <v>45271</v>
      </c>
      <c r="B1143" t="s">
        <v>115</v>
      </c>
      <c r="C1143" s="13">
        <v>2023</v>
      </c>
      <c r="D1143" s="13">
        <v>3</v>
      </c>
      <c r="E1143" s="13" t="s">
        <v>67</v>
      </c>
      <c r="F1143">
        <v>71</v>
      </c>
      <c r="G1143">
        <v>417</v>
      </c>
      <c r="H1143" s="24">
        <v>694</v>
      </c>
      <c r="I1143">
        <f>34/16</f>
        <v>2.125</v>
      </c>
      <c r="J1143">
        <v>40</v>
      </c>
      <c r="K1143">
        <v>18</v>
      </c>
      <c r="L1143">
        <v>0</v>
      </c>
      <c r="M1143">
        <v>2</v>
      </c>
      <c r="N1143">
        <v>20</v>
      </c>
      <c r="O1143" s="12" t="s">
        <v>33</v>
      </c>
      <c r="P1143">
        <v>47</v>
      </c>
      <c r="Q1143">
        <v>31</v>
      </c>
      <c r="R1143" s="12"/>
      <c r="S1143">
        <f t="shared" si="18"/>
        <v>78</v>
      </c>
    </row>
    <row r="1144" spans="1:20" ht="15.6" customHeight="1" x14ac:dyDescent="0.2">
      <c r="A1144" s="8">
        <v>45271</v>
      </c>
      <c r="B1144" t="s">
        <v>115</v>
      </c>
      <c r="C1144" s="13">
        <v>2023</v>
      </c>
      <c r="D1144" s="13">
        <v>3</v>
      </c>
      <c r="E1144" s="13" t="s">
        <v>67</v>
      </c>
      <c r="F1144">
        <v>71</v>
      </c>
      <c r="G1144">
        <v>417</v>
      </c>
      <c r="H1144" s="24">
        <v>695</v>
      </c>
      <c r="I1144">
        <f t="shared" ref="I1144:I1151" si="19">34/16</f>
        <v>2.125</v>
      </c>
      <c r="J1144">
        <v>40</v>
      </c>
      <c r="K1144">
        <v>18</v>
      </c>
      <c r="L1144">
        <v>0</v>
      </c>
      <c r="M1144">
        <v>2</v>
      </c>
      <c r="N1144">
        <v>20</v>
      </c>
      <c r="O1144" s="12" t="s">
        <v>33</v>
      </c>
      <c r="P1144">
        <v>90</v>
      </c>
      <c r="Q1144">
        <v>66</v>
      </c>
      <c r="R1144" s="12"/>
      <c r="S1144">
        <f t="shared" si="18"/>
        <v>156</v>
      </c>
    </row>
    <row r="1145" spans="1:20" ht="15.6" customHeight="1" x14ac:dyDescent="0.2">
      <c r="A1145" s="8">
        <v>45271</v>
      </c>
      <c r="B1145" t="s">
        <v>115</v>
      </c>
      <c r="C1145" s="13">
        <v>2023</v>
      </c>
      <c r="D1145" s="13">
        <v>3</v>
      </c>
      <c r="E1145" s="13" t="s">
        <v>67</v>
      </c>
      <c r="F1145">
        <v>71</v>
      </c>
      <c r="G1145">
        <v>417</v>
      </c>
      <c r="H1145" s="24">
        <v>696</v>
      </c>
      <c r="I1145">
        <f t="shared" si="19"/>
        <v>2.125</v>
      </c>
      <c r="J1145">
        <v>40</v>
      </c>
      <c r="K1145">
        <v>18</v>
      </c>
      <c r="L1145">
        <v>0</v>
      </c>
      <c r="M1145">
        <v>2</v>
      </c>
      <c r="N1145">
        <v>20</v>
      </c>
      <c r="O1145" s="12" t="s">
        <v>33</v>
      </c>
      <c r="P1145">
        <v>61</v>
      </c>
      <c r="Q1145">
        <v>42</v>
      </c>
      <c r="R1145" s="12"/>
      <c r="S1145">
        <f t="shared" si="18"/>
        <v>103</v>
      </c>
    </row>
    <row r="1146" spans="1:20" ht="15.6" customHeight="1" x14ac:dyDescent="0.2">
      <c r="A1146" s="8">
        <v>45271</v>
      </c>
      <c r="B1146" t="s">
        <v>115</v>
      </c>
      <c r="C1146" s="13">
        <v>2023</v>
      </c>
      <c r="D1146" s="13">
        <v>3</v>
      </c>
      <c r="E1146" s="13" t="s">
        <v>67</v>
      </c>
      <c r="F1146">
        <v>71</v>
      </c>
      <c r="G1146">
        <v>417</v>
      </c>
      <c r="H1146" s="24">
        <v>697</v>
      </c>
      <c r="I1146">
        <f t="shared" si="19"/>
        <v>2.125</v>
      </c>
      <c r="J1146">
        <v>40</v>
      </c>
      <c r="K1146">
        <v>18</v>
      </c>
      <c r="L1146">
        <v>0</v>
      </c>
      <c r="M1146">
        <v>2</v>
      </c>
      <c r="N1146">
        <v>20</v>
      </c>
      <c r="O1146" s="12" t="s">
        <v>33</v>
      </c>
      <c r="P1146">
        <v>10</v>
      </c>
      <c r="Q1146">
        <v>10</v>
      </c>
      <c r="R1146" s="12"/>
      <c r="S1146">
        <f t="shared" si="18"/>
        <v>20</v>
      </c>
    </row>
    <row r="1147" spans="1:20" ht="15.6" customHeight="1" x14ac:dyDescent="0.2">
      <c r="A1147" s="8">
        <v>45271</v>
      </c>
      <c r="B1147" t="s">
        <v>115</v>
      </c>
      <c r="C1147" s="13">
        <v>2023</v>
      </c>
      <c r="D1147" s="13">
        <v>3</v>
      </c>
      <c r="E1147" s="13" t="s">
        <v>67</v>
      </c>
      <c r="F1147">
        <v>71</v>
      </c>
      <c r="G1147">
        <v>417</v>
      </c>
      <c r="H1147" s="24">
        <v>698</v>
      </c>
      <c r="I1147">
        <f t="shared" si="19"/>
        <v>2.125</v>
      </c>
      <c r="J1147">
        <v>40</v>
      </c>
      <c r="K1147">
        <v>18</v>
      </c>
      <c r="L1147">
        <v>0</v>
      </c>
      <c r="M1147">
        <v>2</v>
      </c>
      <c r="N1147">
        <v>20</v>
      </c>
      <c r="O1147" s="12" t="s">
        <v>33</v>
      </c>
      <c r="P1147">
        <v>67</v>
      </c>
      <c r="Q1147">
        <v>37</v>
      </c>
      <c r="R1147" s="12"/>
      <c r="S1147">
        <f t="shared" si="18"/>
        <v>104</v>
      </c>
    </row>
    <row r="1148" spans="1:20" ht="15.6" customHeight="1" x14ac:dyDescent="0.2">
      <c r="A1148" s="8">
        <v>45271</v>
      </c>
      <c r="B1148" t="s">
        <v>115</v>
      </c>
      <c r="C1148" s="13">
        <v>2023</v>
      </c>
      <c r="D1148" s="13">
        <v>3</v>
      </c>
      <c r="E1148" s="13" t="s">
        <v>67</v>
      </c>
      <c r="F1148">
        <v>71</v>
      </c>
      <c r="G1148">
        <v>417</v>
      </c>
      <c r="H1148" s="24">
        <v>699</v>
      </c>
      <c r="I1148">
        <f t="shared" si="19"/>
        <v>2.125</v>
      </c>
      <c r="J1148">
        <v>40</v>
      </c>
      <c r="K1148">
        <v>18</v>
      </c>
      <c r="L1148">
        <v>0</v>
      </c>
      <c r="M1148">
        <v>2</v>
      </c>
      <c r="N1148">
        <v>20</v>
      </c>
      <c r="O1148" s="12" t="s">
        <v>33</v>
      </c>
      <c r="P1148">
        <v>74</v>
      </c>
      <c r="Q1148">
        <v>45</v>
      </c>
      <c r="R1148" s="12"/>
      <c r="S1148">
        <f t="shared" si="18"/>
        <v>119</v>
      </c>
    </row>
    <row r="1149" spans="1:20" ht="15.6" customHeight="1" x14ac:dyDescent="0.2">
      <c r="A1149" s="8">
        <v>45271</v>
      </c>
      <c r="B1149" t="s">
        <v>115</v>
      </c>
      <c r="C1149" s="13">
        <v>2023</v>
      </c>
      <c r="D1149" s="13">
        <v>3</v>
      </c>
      <c r="E1149" s="13" t="s">
        <v>67</v>
      </c>
      <c r="F1149">
        <v>71</v>
      </c>
      <c r="G1149">
        <v>417</v>
      </c>
      <c r="H1149" s="24">
        <v>700</v>
      </c>
      <c r="I1149">
        <f t="shared" si="19"/>
        <v>2.125</v>
      </c>
      <c r="J1149">
        <v>40</v>
      </c>
      <c r="K1149">
        <v>18</v>
      </c>
      <c r="L1149">
        <v>0</v>
      </c>
      <c r="M1149">
        <v>2</v>
      </c>
      <c r="N1149">
        <v>20</v>
      </c>
      <c r="O1149" s="12" t="s">
        <v>33</v>
      </c>
      <c r="P1149">
        <v>92</v>
      </c>
      <c r="Q1149">
        <v>64</v>
      </c>
      <c r="R1149" s="12"/>
      <c r="S1149">
        <f t="shared" si="18"/>
        <v>156</v>
      </c>
    </row>
    <row r="1150" spans="1:20" ht="15.6" customHeight="1" x14ac:dyDescent="0.2">
      <c r="A1150" s="8">
        <v>45271</v>
      </c>
      <c r="B1150" t="s">
        <v>115</v>
      </c>
      <c r="C1150" s="13">
        <v>2023</v>
      </c>
      <c r="D1150" s="13">
        <v>3</v>
      </c>
      <c r="E1150" s="13" t="s">
        <v>67</v>
      </c>
      <c r="F1150">
        <v>71</v>
      </c>
      <c r="G1150">
        <v>417</v>
      </c>
      <c r="H1150" s="24">
        <v>701</v>
      </c>
      <c r="I1150">
        <f t="shared" si="19"/>
        <v>2.125</v>
      </c>
      <c r="J1150">
        <v>40</v>
      </c>
      <c r="K1150">
        <v>18</v>
      </c>
      <c r="L1150">
        <v>0</v>
      </c>
      <c r="M1150">
        <v>2</v>
      </c>
      <c r="N1150">
        <v>20</v>
      </c>
      <c r="O1150" s="12" t="s">
        <v>33</v>
      </c>
      <c r="P1150">
        <v>144</v>
      </c>
      <c r="Q1150">
        <v>80</v>
      </c>
      <c r="R1150" s="12"/>
      <c r="S1150">
        <f t="shared" si="18"/>
        <v>224</v>
      </c>
    </row>
    <row r="1151" spans="1:20" ht="15.6" customHeight="1" x14ac:dyDescent="0.2">
      <c r="A1151" s="8">
        <v>45271</v>
      </c>
      <c r="B1151" t="s">
        <v>115</v>
      </c>
      <c r="C1151" s="13">
        <v>2023</v>
      </c>
      <c r="D1151" s="13">
        <v>3</v>
      </c>
      <c r="E1151" s="13" t="s">
        <v>67</v>
      </c>
      <c r="F1151">
        <v>71</v>
      </c>
      <c r="G1151">
        <v>417</v>
      </c>
      <c r="H1151" s="24">
        <v>702</v>
      </c>
      <c r="I1151">
        <f t="shared" si="19"/>
        <v>2.125</v>
      </c>
      <c r="J1151">
        <v>40</v>
      </c>
      <c r="K1151">
        <v>18</v>
      </c>
      <c r="L1151">
        <v>0</v>
      </c>
      <c r="M1151">
        <v>2</v>
      </c>
      <c r="N1151">
        <v>20</v>
      </c>
      <c r="O1151" s="12" t="s">
        <v>33</v>
      </c>
      <c r="P1151">
        <v>71</v>
      </c>
      <c r="Q1151">
        <v>58</v>
      </c>
      <c r="R1151" s="12"/>
      <c r="S1151">
        <f t="shared" si="18"/>
        <v>129</v>
      </c>
    </row>
    <row r="1152" spans="1:20" ht="15.6" customHeight="1" x14ac:dyDescent="0.2">
      <c r="A1152" s="8">
        <v>45271</v>
      </c>
      <c r="B1152" t="s">
        <v>115</v>
      </c>
      <c r="C1152" s="13">
        <v>2023</v>
      </c>
      <c r="D1152" s="13">
        <v>3</v>
      </c>
      <c r="E1152" s="13" t="s">
        <v>67</v>
      </c>
      <c r="F1152">
        <v>71</v>
      </c>
      <c r="G1152">
        <v>418</v>
      </c>
      <c r="H1152" s="24">
        <v>703</v>
      </c>
      <c r="I1152">
        <f>38/16</f>
        <v>2.375</v>
      </c>
      <c r="J1152">
        <v>55</v>
      </c>
      <c r="K1152">
        <v>10</v>
      </c>
      <c r="L1152">
        <v>0</v>
      </c>
      <c r="M1152">
        <v>1</v>
      </c>
      <c r="N1152">
        <v>18.399999999999999</v>
      </c>
      <c r="O1152" s="12" t="s">
        <v>33</v>
      </c>
      <c r="P1152">
        <v>96</v>
      </c>
      <c r="Q1152">
        <v>83</v>
      </c>
      <c r="R1152" s="12"/>
      <c r="S1152">
        <f t="shared" si="18"/>
        <v>179</v>
      </c>
    </row>
    <row r="1153" spans="1:20" ht="15.6" customHeight="1" x14ac:dyDescent="0.2">
      <c r="A1153" s="8">
        <v>45271</v>
      </c>
      <c r="B1153" t="s">
        <v>115</v>
      </c>
      <c r="C1153" s="13">
        <v>2023</v>
      </c>
      <c r="D1153" s="13">
        <v>3</v>
      </c>
      <c r="E1153" s="13" t="s">
        <v>67</v>
      </c>
      <c r="F1153">
        <v>71</v>
      </c>
      <c r="G1153">
        <v>418</v>
      </c>
      <c r="H1153" s="24">
        <v>704</v>
      </c>
      <c r="I1153">
        <f t="shared" ref="I1153:I1161" si="20">38/16</f>
        <v>2.375</v>
      </c>
      <c r="J1153">
        <v>55</v>
      </c>
      <c r="K1153">
        <v>10</v>
      </c>
      <c r="L1153">
        <v>0</v>
      </c>
      <c r="M1153">
        <v>1</v>
      </c>
      <c r="N1153">
        <v>18.399999999999999</v>
      </c>
      <c r="O1153" s="12" t="s">
        <v>33</v>
      </c>
      <c r="P1153">
        <v>78</v>
      </c>
      <c r="Q1153">
        <v>71</v>
      </c>
      <c r="R1153" s="12"/>
      <c r="S1153">
        <f t="shared" si="18"/>
        <v>149</v>
      </c>
    </row>
    <row r="1154" spans="1:20" ht="15.6" customHeight="1" x14ac:dyDescent="0.2">
      <c r="A1154" s="8">
        <v>45271</v>
      </c>
      <c r="B1154" t="s">
        <v>115</v>
      </c>
      <c r="C1154" s="13">
        <v>2023</v>
      </c>
      <c r="D1154" s="13">
        <v>3</v>
      </c>
      <c r="E1154" s="13" t="s">
        <v>67</v>
      </c>
      <c r="F1154">
        <v>71</v>
      </c>
      <c r="G1154">
        <v>418</v>
      </c>
      <c r="H1154" s="24">
        <v>705</v>
      </c>
      <c r="I1154">
        <f t="shared" si="20"/>
        <v>2.375</v>
      </c>
      <c r="J1154">
        <v>55</v>
      </c>
      <c r="K1154">
        <v>10</v>
      </c>
      <c r="L1154">
        <v>0</v>
      </c>
      <c r="M1154">
        <v>1</v>
      </c>
      <c r="N1154">
        <v>18.399999999999999</v>
      </c>
      <c r="O1154" s="12" t="s">
        <v>33</v>
      </c>
      <c r="P1154">
        <v>20</v>
      </c>
      <c r="Q1154">
        <v>19</v>
      </c>
      <c r="R1154" s="12"/>
      <c r="S1154">
        <f t="shared" si="18"/>
        <v>39</v>
      </c>
    </row>
    <row r="1155" spans="1:20" ht="15.6" customHeight="1" x14ac:dyDescent="0.2">
      <c r="A1155" s="8">
        <v>45271</v>
      </c>
      <c r="B1155" t="s">
        <v>115</v>
      </c>
      <c r="C1155" s="13">
        <v>2023</v>
      </c>
      <c r="D1155" s="13">
        <v>3</v>
      </c>
      <c r="E1155" s="13" t="s">
        <v>67</v>
      </c>
      <c r="F1155">
        <v>71</v>
      </c>
      <c r="G1155">
        <v>418</v>
      </c>
      <c r="H1155" s="24">
        <v>706</v>
      </c>
      <c r="I1155">
        <f t="shared" si="20"/>
        <v>2.375</v>
      </c>
      <c r="J1155">
        <v>55</v>
      </c>
      <c r="K1155">
        <v>10</v>
      </c>
      <c r="L1155">
        <v>0</v>
      </c>
      <c r="M1155">
        <v>1</v>
      </c>
      <c r="N1155">
        <v>18.399999999999999</v>
      </c>
      <c r="O1155" s="12" t="s">
        <v>33</v>
      </c>
      <c r="P1155">
        <v>72</v>
      </c>
      <c r="Q1155">
        <v>65</v>
      </c>
      <c r="R1155" s="12"/>
      <c r="S1155">
        <f t="shared" si="18"/>
        <v>137</v>
      </c>
    </row>
    <row r="1156" spans="1:20" ht="15.6" customHeight="1" x14ac:dyDescent="0.2">
      <c r="A1156" s="8">
        <v>45271</v>
      </c>
      <c r="B1156" t="s">
        <v>115</v>
      </c>
      <c r="C1156" s="13">
        <v>2023</v>
      </c>
      <c r="D1156" s="13">
        <v>3</v>
      </c>
      <c r="E1156" s="13" t="s">
        <v>67</v>
      </c>
      <c r="F1156">
        <v>71</v>
      </c>
      <c r="G1156">
        <v>418</v>
      </c>
      <c r="H1156" s="24">
        <v>707</v>
      </c>
      <c r="I1156">
        <f t="shared" si="20"/>
        <v>2.375</v>
      </c>
      <c r="J1156">
        <v>55</v>
      </c>
      <c r="K1156">
        <v>10</v>
      </c>
      <c r="L1156">
        <v>0</v>
      </c>
      <c r="M1156">
        <v>1</v>
      </c>
      <c r="N1156">
        <v>18.399999999999999</v>
      </c>
      <c r="O1156" s="12" t="s">
        <v>33</v>
      </c>
      <c r="P1156">
        <v>26</v>
      </c>
      <c r="Q1156">
        <v>23</v>
      </c>
      <c r="R1156" s="12"/>
      <c r="S1156">
        <f t="shared" si="18"/>
        <v>49</v>
      </c>
    </row>
    <row r="1157" spans="1:20" ht="15.6" customHeight="1" x14ac:dyDescent="0.2">
      <c r="A1157" s="8">
        <v>45271</v>
      </c>
      <c r="B1157" t="s">
        <v>115</v>
      </c>
      <c r="C1157" s="13">
        <v>2023</v>
      </c>
      <c r="D1157" s="13">
        <v>3</v>
      </c>
      <c r="E1157" s="13" t="s">
        <v>67</v>
      </c>
      <c r="F1157">
        <v>71</v>
      </c>
      <c r="G1157">
        <v>418</v>
      </c>
      <c r="H1157" s="24">
        <v>708</v>
      </c>
      <c r="I1157">
        <f t="shared" si="20"/>
        <v>2.375</v>
      </c>
      <c r="J1157">
        <v>55</v>
      </c>
      <c r="K1157">
        <v>10</v>
      </c>
      <c r="L1157">
        <v>0</v>
      </c>
      <c r="M1157">
        <v>1</v>
      </c>
      <c r="N1157">
        <v>18.399999999999999</v>
      </c>
      <c r="O1157" s="12" t="s">
        <v>33</v>
      </c>
      <c r="P1157">
        <v>51</v>
      </c>
      <c r="Q1157">
        <v>48</v>
      </c>
      <c r="R1157" s="12"/>
      <c r="S1157">
        <f t="shared" si="18"/>
        <v>99</v>
      </c>
    </row>
    <row r="1158" spans="1:20" ht="15.6" customHeight="1" x14ac:dyDescent="0.2">
      <c r="A1158" s="8">
        <v>45271</v>
      </c>
      <c r="B1158" t="s">
        <v>115</v>
      </c>
      <c r="C1158" s="13">
        <v>2023</v>
      </c>
      <c r="D1158" s="13">
        <v>3</v>
      </c>
      <c r="E1158" s="13" t="s">
        <v>67</v>
      </c>
      <c r="F1158">
        <v>71</v>
      </c>
      <c r="G1158">
        <v>418</v>
      </c>
      <c r="H1158" s="24">
        <v>709</v>
      </c>
      <c r="I1158">
        <f t="shared" si="20"/>
        <v>2.375</v>
      </c>
      <c r="J1158">
        <v>55</v>
      </c>
      <c r="K1158">
        <v>10</v>
      </c>
      <c r="L1158">
        <v>0</v>
      </c>
      <c r="M1158">
        <v>1</v>
      </c>
      <c r="N1158">
        <v>18.399999999999999</v>
      </c>
      <c r="O1158" s="12" t="s">
        <v>33</v>
      </c>
      <c r="P1158">
        <v>48</v>
      </c>
      <c r="Q1158">
        <v>40</v>
      </c>
      <c r="R1158" s="12"/>
      <c r="S1158">
        <f t="shared" si="18"/>
        <v>88</v>
      </c>
    </row>
    <row r="1159" spans="1:20" ht="15.6" customHeight="1" x14ac:dyDescent="0.2">
      <c r="A1159" s="8">
        <v>45271</v>
      </c>
      <c r="B1159" t="s">
        <v>115</v>
      </c>
      <c r="C1159" s="13">
        <v>2023</v>
      </c>
      <c r="D1159" s="13">
        <v>3</v>
      </c>
      <c r="E1159" s="13" t="s">
        <v>67</v>
      </c>
      <c r="F1159">
        <v>71</v>
      </c>
      <c r="G1159">
        <v>418</v>
      </c>
      <c r="H1159" s="24">
        <v>710</v>
      </c>
      <c r="I1159">
        <f t="shared" si="20"/>
        <v>2.375</v>
      </c>
      <c r="J1159">
        <v>55</v>
      </c>
      <c r="K1159">
        <v>10</v>
      </c>
      <c r="L1159">
        <v>0</v>
      </c>
      <c r="M1159">
        <v>1</v>
      </c>
      <c r="N1159">
        <v>18.399999999999999</v>
      </c>
      <c r="O1159" s="12" t="s">
        <v>33</v>
      </c>
      <c r="P1159">
        <v>64</v>
      </c>
      <c r="Q1159">
        <v>53</v>
      </c>
      <c r="R1159" s="12"/>
      <c r="S1159">
        <f t="shared" si="18"/>
        <v>117</v>
      </c>
    </row>
    <row r="1160" spans="1:20" ht="15.6" customHeight="1" x14ac:dyDescent="0.2">
      <c r="A1160" s="8">
        <v>45271</v>
      </c>
      <c r="B1160" t="s">
        <v>115</v>
      </c>
      <c r="C1160" s="13">
        <v>2023</v>
      </c>
      <c r="D1160" s="13">
        <v>3</v>
      </c>
      <c r="E1160" s="13" t="s">
        <v>67</v>
      </c>
      <c r="F1160">
        <v>71</v>
      </c>
      <c r="G1160">
        <v>418</v>
      </c>
      <c r="H1160" s="24">
        <v>711</v>
      </c>
      <c r="I1160">
        <f t="shared" si="20"/>
        <v>2.375</v>
      </c>
      <c r="J1160">
        <v>55</v>
      </c>
      <c r="K1160">
        <v>10</v>
      </c>
      <c r="L1160">
        <v>0</v>
      </c>
      <c r="M1160">
        <v>1</v>
      </c>
      <c r="N1160">
        <v>18.399999999999999</v>
      </c>
      <c r="O1160" s="12" t="s">
        <v>33</v>
      </c>
      <c r="P1160">
        <v>83</v>
      </c>
      <c r="Q1160">
        <v>82</v>
      </c>
      <c r="R1160" s="12"/>
      <c r="S1160">
        <f t="shared" si="18"/>
        <v>165</v>
      </c>
      <c r="T1160" t="s">
        <v>116</v>
      </c>
    </row>
    <row r="1161" spans="1:20" ht="15.6" customHeight="1" x14ac:dyDescent="0.2">
      <c r="A1161" s="8">
        <v>45271</v>
      </c>
      <c r="B1161" t="s">
        <v>115</v>
      </c>
      <c r="C1161" s="13">
        <v>2023</v>
      </c>
      <c r="D1161" s="13">
        <v>3</v>
      </c>
      <c r="E1161" s="13" t="s">
        <v>67</v>
      </c>
      <c r="F1161">
        <v>71</v>
      </c>
      <c r="G1161">
        <v>418</v>
      </c>
      <c r="H1161" s="24">
        <v>712</v>
      </c>
      <c r="I1161">
        <f t="shared" si="20"/>
        <v>2.375</v>
      </c>
      <c r="J1161">
        <v>55</v>
      </c>
      <c r="K1161">
        <v>10</v>
      </c>
      <c r="L1161">
        <v>0</v>
      </c>
      <c r="M1161">
        <v>1</v>
      </c>
      <c r="N1161">
        <v>18.399999999999999</v>
      </c>
      <c r="O1161" s="12" t="s">
        <v>33</v>
      </c>
      <c r="P1161">
        <v>86</v>
      </c>
      <c r="Q1161">
        <v>84</v>
      </c>
      <c r="R1161" s="12"/>
      <c r="S1161">
        <f t="shared" si="18"/>
        <v>170</v>
      </c>
    </row>
    <row r="1162" spans="1:20" ht="15.6" customHeight="1" x14ac:dyDescent="0.2">
      <c r="A1162" s="8">
        <v>45273</v>
      </c>
      <c r="B1162" t="s">
        <v>115</v>
      </c>
      <c r="C1162" s="13">
        <v>2023</v>
      </c>
      <c r="D1162" s="13">
        <v>3</v>
      </c>
      <c r="E1162" s="13" t="s">
        <v>67</v>
      </c>
      <c r="F1162">
        <v>73</v>
      </c>
      <c r="G1162">
        <v>419</v>
      </c>
      <c r="H1162" s="24">
        <v>743</v>
      </c>
      <c r="I1162">
        <f>78/16</f>
        <v>4.875</v>
      </c>
      <c r="J1162">
        <v>20</v>
      </c>
      <c r="K1162">
        <v>60</v>
      </c>
      <c r="L1162">
        <v>1</v>
      </c>
      <c r="M1162">
        <v>1</v>
      </c>
      <c r="N1162">
        <v>15</v>
      </c>
      <c r="O1162" s="12" t="s">
        <v>34</v>
      </c>
      <c r="P1162">
        <v>106</v>
      </c>
      <c r="Q1162">
        <v>88</v>
      </c>
      <c r="R1162" s="12"/>
      <c r="S1162">
        <f t="shared" si="18"/>
        <v>194</v>
      </c>
    </row>
    <row r="1163" spans="1:20" ht="15.6" customHeight="1" x14ac:dyDescent="0.2">
      <c r="A1163" s="8">
        <v>45273</v>
      </c>
      <c r="B1163" t="s">
        <v>115</v>
      </c>
      <c r="C1163" s="13">
        <v>2023</v>
      </c>
      <c r="D1163" s="13">
        <v>3</v>
      </c>
      <c r="E1163" s="13" t="s">
        <v>67</v>
      </c>
      <c r="F1163">
        <v>73</v>
      </c>
      <c r="G1163">
        <v>419</v>
      </c>
      <c r="H1163" s="24">
        <v>744</v>
      </c>
      <c r="I1163">
        <f t="shared" ref="I1163:I1171" si="21">78/16</f>
        <v>4.875</v>
      </c>
      <c r="J1163">
        <v>20</v>
      </c>
      <c r="K1163">
        <v>60</v>
      </c>
      <c r="L1163">
        <v>1</v>
      </c>
      <c r="M1163">
        <v>1</v>
      </c>
      <c r="N1163">
        <v>15</v>
      </c>
      <c r="O1163" s="12" t="s">
        <v>34</v>
      </c>
      <c r="P1163">
        <v>77</v>
      </c>
      <c r="Q1163">
        <v>45</v>
      </c>
      <c r="R1163" s="12"/>
      <c r="S1163">
        <f t="shared" si="18"/>
        <v>122</v>
      </c>
    </row>
    <row r="1164" spans="1:20" ht="15.6" customHeight="1" x14ac:dyDescent="0.2">
      <c r="A1164" s="8">
        <v>45273</v>
      </c>
      <c r="B1164" t="s">
        <v>115</v>
      </c>
      <c r="C1164" s="13">
        <v>2023</v>
      </c>
      <c r="D1164" s="13">
        <v>3</v>
      </c>
      <c r="E1164" s="13" t="s">
        <v>67</v>
      </c>
      <c r="F1164">
        <v>73</v>
      </c>
      <c r="G1164">
        <v>419</v>
      </c>
      <c r="H1164" s="24">
        <v>745</v>
      </c>
      <c r="I1164">
        <f t="shared" si="21"/>
        <v>4.875</v>
      </c>
      <c r="J1164">
        <v>20</v>
      </c>
      <c r="K1164">
        <v>60</v>
      </c>
      <c r="L1164">
        <v>1</v>
      </c>
      <c r="M1164">
        <v>1</v>
      </c>
      <c r="N1164">
        <v>15</v>
      </c>
      <c r="O1164" s="12" t="s">
        <v>34</v>
      </c>
      <c r="P1164">
        <v>139</v>
      </c>
      <c r="Q1164">
        <v>107</v>
      </c>
      <c r="R1164" s="12"/>
      <c r="S1164">
        <f t="shared" si="18"/>
        <v>246</v>
      </c>
    </row>
    <row r="1165" spans="1:20" ht="15.6" customHeight="1" x14ac:dyDescent="0.2">
      <c r="A1165" s="8">
        <v>45273</v>
      </c>
      <c r="B1165" t="s">
        <v>115</v>
      </c>
      <c r="C1165" s="13">
        <v>2023</v>
      </c>
      <c r="D1165" s="13">
        <v>3</v>
      </c>
      <c r="E1165" s="13" t="s">
        <v>67</v>
      </c>
      <c r="F1165">
        <v>73</v>
      </c>
      <c r="G1165">
        <v>419</v>
      </c>
      <c r="H1165" s="24">
        <v>746</v>
      </c>
      <c r="I1165">
        <f t="shared" si="21"/>
        <v>4.875</v>
      </c>
      <c r="J1165">
        <v>20</v>
      </c>
      <c r="K1165">
        <v>60</v>
      </c>
      <c r="L1165">
        <v>1</v>
      </c>
      <c r="M1165">
        <v>1</v>
      </c>
      <c r="N1165">
        <v>15</v>
      </c>
      <c r="O1165" s="12" t="s">
        <v>34</v>
      </c>
      <c r="P1165">
        <v>75</v>
      </c>
      <c r="Q1165">
        <v>49</v>
      </c>
      <c r="R1165" s="12"/>
      <c r="S1165">
        <f t="shared" si="18"/>
        <v>124</v>
      </c>
    </row>
    <row r="1166" spans="1:20" ht="15.6" customHeight="1" x14ac:dyDescent="0.2">
      <c r="A1166" s="8">
        <v>45273</v>
      </c>
      <c r="B1166" t="s">
        <v>115</v>
      </c>
      <c r="C1166" s="13">
        <v>2023</v>
      </c>
      <c r="D1166" s="13">
        <v>3</v>
      </c>
      <c r="E1166" s="13" t="s">
        <v>67</v>
      </c>
      <c r="F1166">
        <v>73</v>
      </c>
      <c r="G1166">
        <v>419</v>
      </c>
      <c r="H1166" s="24">
        <v>747</v>
      </c>
      <c r="I1166">
        <f t="shared" si="21"/>
        <v>4.875</v>
      </c>
      <c r="J1166">
        <v>20</v>
      </c>
      <c r="K1166">
        <v>60</v>
      </c>
      <c r="L1166">
        <v>1</v>
      </c>
      <c r="M1166">
        <v>1</v>
      </c>
      <c r="N1166">
        <v>15</v>
      </c>
      <c r="O1166" s="12" t="s">
        <v>34</v>
      </c>
      <c r="P1166">
        <v>0</v>
      </c>
      <c r="Q1166">
        <v>0</v>
      </c>
      <c r="R1166" s="12"/>
      <c r="S1166">
        <f t="shared" si="18"/>
        <v>0</v>
      </c>
    </row>
    <row r="1167" spans="1:20" ht="15.6" customHeight="1" x14ac:dyDescent="0.2">
      <c r="A1167" s="8">
        <v>45273</v>
      </c>
      <c r="B1167" t="s">
        <v>115</v>
      </c>
      <c r="C1167" s="13">
        <v>2023</v>
      </c>
      <c r="D1167" s="13">
        <v>3</v>
      </c>
      <c r="E1167" s="13" t="s">
        <v>67</v>
      </c>
      <c r="F1167">
        <v>73</v>
      </c>
      <c r="G1167">
        <v>419</v>
      </c>
      <c r="H1167" s="24">
        <v>748</v>
      </c>
      <c r="I1167">
        <f t="shared" si="21"/>
        <v>4.875</v>
      </c>
      <c r="J1167">
        <v>20</v>
      </c>
      <c r="K1167">
        <v>60</v>
      </c>
      <c r="L1167">
        <v>1</v>
      </c>
      <c r="M1167">
        <v>1</v>
      </c>
      <c r="N1167">
        <v>15</v>
      </c>
      <c r="O1167" s="12" t="s">
        <v>34</v>
      </c>
      <c r="P1167">
        <v>69</v>
      </c>
      <c r="Q1167">
        <v>43</v>
      </c>
      <c r="R1167" s="12"/>
      <c r="S1167">
        <f t="shared" si="18"/>
        <v>112</v>
      </c>
    </row>
    <row r="1168" spans="1:20" ht="15.6" customHeight="1" x14ac:dyDescent="0.2">
      <c r="A1168" s="8">
        <v>45273</v>
      </c>
      <c r="B1168" t="s">
        <v>115</v>
      </c>
      <c r="C1168" s="13">
        <v>2023</v>
      </c>
      <c r="D1168" s="13">
        <v>3</v>
      </c>
      <c r="E1168" s="13" t="s">
        <v>67</v>
      </c>
      <c r="F1168">
        <v>73</v>
      </c>
      <c r="G1168">
        <v>419</v>
      </c>
      <c r="H1168" s="24">
        <v>749</v>
      </c>
      <c r="I1168">
        <f t="shared" si="21"/>
        <v>4.875</v>
      </c>
      <c r="J1168">
        <v>20</v>
      </c>
      <c r="K1168">
        <v>60</v>
      </c>
      <c r="L1168">
        <v>1</v>
      </c>
      <c r="M1168">
        <v>1</v>
      </c>
      <c r="N1168">
        <v>15</v>
      </c>
      <c r="O1168" s="12" t="s">
        <v>34</v>
      </c>
      <c r="P1168">
        <v>35</v>
      </c>
      <c r="Q1168">
        <v>24</v>
      </c>
      <c r="R1168" s="12"/>
      <c r="S1168">
        <f t="shared" si="18"/>
        <v>59</v>
      </c>
    </row>
    <row r="1169" spans="1:20" ht="15.6" customHeight="1" x14ac:dyDescent="0.2">
      <c r="A1169" s="8">
        <v>45273</v>
      </c>
      <c r="B1169" t="s">
        <v>115</v>
      </c>
      <c r="C1169" s="13">
        <v>2023</v>
      </c>
      <c r="D1169" s="13">
        <v>3</v>
      </c>
      <c r="E1169" s="13" t="s">
        <v>67</v>
      </c>
      <c r="F1169">
        <v>73</v>
      </c>
      <c r="G1169">
        <v>419</v>
      </c>
      <c r="H1169" s="24">
        <v>750</v>
      </c>
      <c r="I1169">
        <f t="shared" si="21"/>
        <v>4.875</v>
      </c>
      <c r="J1169">
        <v>20</v>
      </c>
      <c r="K1169">
        <v>60</v>
      </c>
      <c r="L1169">
        <v>1</v>
      </c>
      <c r="M1169">
        <v>1</v>
      </c>
      <c r="N1169">
        <v>15</v>
      </c>
      <c r="O1169" s="12" t="s">
        <v>34</v>
      </c>
      <c r="P1169">
        <v>89</v>
      </c>
      <c r="Q1169">
        <v>74</v>
      </c>
      <c r="R1169" s="12"/>
      <c r="S1169">
        <f t="shared" si="18"/>
        <v>163</v>
      </c>
    </row>
    <row r="1170" spans="1:20" ht="15.6" customHeight="1" x14ac:dyDescent="0.2">
      <c r="A1170" s="8">
        <v>45273</v>
      </c>
      <c r="B1170" t="s">
        <v>115</v>
      </c>
      <c r="C1170" s="13">
        <v>2023</v>
      </c>
      <c r="D1170" s="13">
        <v>3</v>
      </c>
      <c r="E1170" s="13" t="s">
        <v>67</v>
      </c>
      <c r="F1170">
        <v>73</v>
      </c>
      <c r="G1170">
        <v>419</v>
      </c>
      <c r="H1170" s="24">
        <v>751</v>
      </c>
      <c r="I1170">
        <f t="shared" si="21"/>
        <v>4.875</v>
      </c>
      <c r="J1170">
        <v>20</v>
      </c>
      <c r="K1170">
        <v>60</v>
      </c>
      <c r="L1170">
        <v>1</v>
      </c>
      <c r="M1170">
        <v>1</v>
      </c>
      <c r="N1170">
        <v>15</v>
      </c>
      <c r="O1170" s="12" t="s">
        <v>34</v>
      </c>
      <c r="P1170">
        <v>44</v>
      </c>
      <c r="Q1170">
        <v>34</v>
      </c>
      <c r="R1170" s="12"/>
      <c r="S1170">
        <f t="shared" si="18"/>
        <v>78</v>
      </c>
    </row>
    <row r="1171" spans="1:20" ht="15.6" customHeight="1" x14ac:dyDescent="0.2">
      <c r="A1171" s="8">
        <v>45273</v>
      </c>
      <c r="B1171" t="s">
        <v>115</v>
      </c>
      <c r="C1171" s="13">
        <v>2023</v>
      </c>
      <c r="D1171" s="13">
        <v>3</v>
      </c>
      <c r="E1171" s="13" t="s">
        <v>67</v>
      </c>
      <c r="F1171">
        <v>73</v>
      </c>
      <c r="G1171">
        <v>419</v>
      </c>
      <c r="H1171" s="24">
        <v>752</v>
      </c>
      <c r="I1171">
        <f t="shared" si="21"/>
        <v>4.875</v>
      </c>
      <c r="J1171">
        <v>20</v>
      </c>
      <c r="K1171">
        <v>60</v>
      </c>
      <c r="L1171">
        <v>1</v>
      </c>
      <c r="M1171">
        <v>1</v>
      </c>
      <c r="N1171">
        <v>15</v>
      </c>
      <c r="O1171" s="12" t="s">
        <v>34</v>
      </c>
      <c r="P1171">
        <v>147</v>
      </c>
      <c r="Q1171">
        <v>100</v>
      </c>
      <c r="R1171" s="12"/>
      <c r="S1171">
        <f t="shared" si="18"/>
        <v>247</v>
      </c>
    </row>
    <row r="1172" spans="1:20" ht="15.6" customHeight="1" x14ac:dyDescent="0.2">
      <c r="A1172" s="8">
        <v>45273</v>
      </c>
      <c r="B1172" t="s">
        <v>115</v>
      </c>
      <c r="C1172" s="13">
        <v>2023</v>
      </c>
      <c r="D1172" s="13">
        <v>3</v>
      </c>
      <c r="E1172" s="13" t="s">
        <v>67</v>
      </c>
      <c r="F1172">
        <v>73</v>
      </c>
      <c r="G1172">
        <v>420</v>
      </c>
      <c r="H1172" s="24">
        <v>763</v>
      </c>
      <c r="I1172">
        <f>147/16</f>
        <v>9.1875</v>
      </c>
      <c r="J1172">
        <v>35</v>
      </c>
      <c r="K1172">
        <v>10</v>
      </c>
      <c r="L1172">
        <v>1</v>
      </c>
      <c r="M1172">
        <v>0</v>
      </c>
      <c r="N1172">
        <v>17.600000000000001</v>
      </c>
      <c r="O1172" s="12" t="s">
        <v>34</v>
      </c>
      <c r="P1172">
        <v>169</v>
      </c>
      <c r="Q1172">
        <v>117</v>
      </c>
      <c r="R1172" s="12"/>
      <c r="S1172">
        <f t="shared" si="18"/>
        <v>286</v>
      </c>
    </row>
    <row r="1173" spans="1:20" ht="15.6" customHeight="1" x14ac:dyDescent="0.2">
      <c r="A1173" s="8">
        <v>45273</v>
      </c>
      <c r="B1173" t="s">
        <v>115</v>
      </c>
      <c r="C1173" s="13">
        <v>2023</v>
      </c>
      <c r="D1173" s="13">
        <v>3</v>
      </c>
      <c r="E1173" s="13" t="s">
        <v>67</v>
      </c>
      <c r="F1173">
        <v>73</v>
      </c>
      <c r="G1173">
        <v>420</v>
      </c>
      <c r="H1173" s="24">
        <v>764</v>
      </c>
      <c r="I1173">
        <f t="shared" ref="I1173:I1181" si="22">147/16</f>
        <v>9.1875</v>
      </c>
      <c r="J1173">
        <v>35</v>
      </c>
      <c r="K1173">
        <v>10</v>
      </c>
      <c r="L1173">
        <v>1</v>
      </c>
      <c r="M1173">
        <v>0</v>
      </c>
      <c r="N1173">
        <v>17.600000000000001</v>
      </c>
      <c r="O1173" s="12" t="s">
        <v>34</v>
      </c>
      <c r="P1173">
        <v>9</v>
      </c>
      <c r="Q1173">
        <v>5</v>
      </c>
      <c r="R1173" s="12"/>
      <c r="S1173">
        <f t="shared" si="18"/>
        <v>14</v>
      </c>
    </row>
    <row r="1174" spans="1:20" ht="15.6" customHeight="1" x14ac:dyDescent="0.2">
      <c r="A1174" s="8">
        <v>45273</v>
      </c>
      <c r="B1174" t="s">
        <v>115</v>
      </c>
      <c r="C1174" s="13">
        <v>2023</v>
      </c>
      <c r="D1174" s="13">
        <v>3</v>
      </c>
      <c r="E1174" s="13" t="s">
        <v>67</v>
      </c>
      <c r="F1174">
        <v>73</v>
      </c>
      <c r="G1174">
        <v>420</v>
      </c>
      <c r="H1174" s="24">
        <v>765</v>
      </c>
      <c r="I1174">
        <f t="shared" si="22"/>
        <v>9.1875</v>
      </c>
      <c r="J1174">
        <v>35</v>
      </c>
      <c r="K1174">
        <v>10</v>
      </c>
      <c r="L1174">
        <v>1</v>
      </c>
      <c r="M1174">
        <v>0</v>
      </c>
      <c r="N1174">
        <v>17.600000000000001</v>
      </c>
      <c r="O1174" s="12" t="s">
        <v>34</v>
      </c>
      <c r="P1174">
        <v>47</v>
      </c>
      <c r="Q1174">
        <v>40</v>
      </c>
      <c r="R1174" s="12"/>
      <c r="S1174">
        <f t="shared" si="18"/>
        <v>87</v>
      </c>
    </row>
    <row r="1175" spans="1:20" ht="15.6" customHeight="1" x14ac:dyDescent="0.2">
      <c r="A1175" s="8">
        <v>45273</v>
      </c>
      <c r="B1175" t="s">
        <v>115</v>
      </c>
      <c r="C1175" s="13">
        <v>2023</v>
      </c>
      <c r="D1175" s="13">
        <v>3</v>
      </c>
      <c r="E1175" s="13" t="s">
        <v>67</v>
      </c>
      <c r="F1175">
        <v>73</v>
      </c>
      <c r="G1175">
        <v>420</v>
      </c>
      <c r="H1175" s="24">
        <v>766</v>
      </c>
      <c r="I1175">
        <f t="shared" si="22"/>
        <v>9.1875</v>
      </c>
      <c r="J1175">
        <v>35</v>
      </c>
      <c r="K1175">
        <v>10</v>
      </c>
      <c r="L1175">
        <v>1</v>
      </c>
      <c r="M1175">
        <v>0</v>
      </c>
      <c r="N1175">
        <v>17.600000000000001</v>
      </c>
      <c r="O1175" s="12" t="s">
        <v>34</v>
      </c>
      <c r="P1175">
        <v>11</v>
      </c>
      <c r="Q1175">
        <v>5</v>
      </c>
      <c r="R1175" s="12"/>
      <c r="S1175">
        <f t="shared" si="18"/>
        <v>16</v>
      </c>
    </row>
    <row r="1176" spans="1:20" ht="15.6" customHeight="1" x14ac:dyDescent="0.2">
      <c r="A1176" s="8">
        <v>45273</v>
      </c>
      <c r="B1176" t="s">
        <v>115</v>
      </c>
      <c r="C1176" s="13">
        <v>2023</v>
      </c>
      <c r="D1176" s="13">
        <v>3</v>
      </c>
      <c r="E1176" s="13" t="s">
        <v>67</v>
      </c>
      <c r="F1176">
        <v>73</v>
      </c>
      <c r="G1176">
        <v>420</v>
      </c>
      <c r="H1176" s="24">
        <v>767</v>
      </c>
      <c r="I1176">
        <f t="shared" si="22"/>
        <v>9.1875</v>
      </c>
      <c r="J1176">
        <v>35</v>
      </c>
      <c r="K1176">
        <v>10</v>
      </c>
      <c r="L1176">
        <v>1</v>
      </c>
      <c r="M1176">
        <v>0</v>
      </c>
      <c r="N1176">
        <v>17.600000000000001</v>
      </c>
      <c r="O1176" s="12" t="s">
        <v>34</v>
      </c>
      <c r="P1176">
        <v>74</v>
      </c>
      <c r="Q1176">
        <v>48</v>
      </c>
      <c r="R1176" s="12"/>
      <c r="S1176">
        <f t="shared" si="18"/>
        <v>122</v>
      </c>
      <c r="T1176" t="s">
        <v>118</v>
      </c>
    </row>
    <row r="1177" spans="1:20" ht="15.6" customHeight="1" x14ac:dyDescent="0.2">
      <c r="A1177" s="8">
        <v>45273</v>
      </c>
      <c r="B1177" t="s">
        <v>115</v>
      </c>
      <c r="C1177" s="13">
        <v>2023</v>
      </c>
      <c r="D1177" s="13">
        <v>3</v>
      </c>
      <c r="E1177" s="13" t="s">
        <v>67</v>
      </c>
      <c r="F1177">
        <v>73</v>
      </c>
      <c r="G1177">
        <v>420</v>
      </c>
      <c r="H1177" s="24">
        <v>768</v>
      </c>
      <c r="I1177">
        <f t="shared" si="22"/>
        <v>9.1875</v>
      </c>
      <c r="J1177">
        <v>35</v>
      </c>
      <c r="K1177">
        <v>10</v>
      </c>
      <c r="L1177">
        <v>1</v>
      </c>
      <c r="M1177">
        <v>0</v>
      </c>
      <c r="N1177">
        <v>17.600000000000001</v>
      </c>
      <c r="O1177" s="12" t="s">
        <v>34</v>
      </c>
      <c r="P1177">
        <v>20</v>
      </c>
      <c r="Q1177">
        <v>15</v>
      </c>
      <c r="R1177" s="12"/>
      <c r="S1177">
        <f t="shared" si="18"/>
        <v>35</v>
      </c>
    </row>
    <row r="1178" spans="1:20" ht="15.6" customHeight="1" x14ac:dyDescent="0.2">
      <c r="A1178" s="8">
        <v>45273</v>
      </c>
      <c r="B1178" t="s">
        <v>115</v>
      </c>
      <c r="C1178" s="13">
        <v>2023</v>
      </c>
      <c r="D1178" s="13">
        <v>3</v>
      </c>
      <c r="E1178" s="13" t="s">
        <v>67</v>
      </c>
      <c r="F1178">
        <v>73</v>
      </c>
      <c r="G1178">
        <v>420</v>
      </c>
      <c r="H1178" s="24">
        <v>769</v>
      </c>
      <c r="I1178">
        <f t="shared" si="22"/>
        <v>9.1875</v>
      </c>
      <c r="J1178">
        <v>35</v>
      </c>
      <c r="K1178">
        <v>10</v>
      </c>
      <c r="L1178">
        <v>1</v>
      </c>
      <c r="M1178">
        <v>0</v>
      </c>
      <c r="N1178">
        <v>17.600000000000001</v>
      </c>
      <c r="O1178" s="12" t="s">
        <v>34</v>
      </c>
      <c r="P1178">
        <v>22</v>
      </c>
      <c r="Q1178">
        <v>14</v>
      </c>
      <c r="R1178" s="12"/>
      <c r="S1178">
        <f t="shared" si="18"/>
        <v>36</v>
      </c>
    </row>
    <row r="1179" spans="1:20" ht="15.6" customHeight="1" x14ac:dyDescent="0.2">
      <c r="A1179" s="8">
        <v>45273</v>
      </c>
      <c r="B1179" t="s">
        <v>115</v>
      </c>
      <c r="C1179" s="13">
        <v>2023</v>
      </c>
      <c r="D1179" s="13">
        <v>3</v>
      </c>
      <c r="E1179" s="13" t="s">
        <v>67</v>
      </c>
      <c r="F1179">
        <v>73</v>
      </c>
      <c r="G1179">
        <v>420</v>
      </c>
      <c r="H1179" s="24">
        <v>770</v>
      </c>
      <c r="I1179">
        <f t="shared" si="22"/>
        <v>9.1875</v>
      </c>
      <c r="J1179">
        <v>35</v>
      </c>
      <c r="K1179">
        <v>10</v>
      </c>
      <c r="L1179">
        <v>1</v>
      </c>
      <c r="M1179">
        <v>0</v>
      </c>
      <c r="N1179">
        <v>17.600000000000001</v>
      </c>
      <c r="O1179" s="12" t="s">
        <v>34</v>
      </c>
      <c r="P1179">
        <v>8</v>
      </c>
      <c r="Q1179">
        <v>5</v>
      </c>
      <c r="R1179" s="12"/>
      <c r="S1179">
        <f t="shared" si="18"/>
        <v>13</v>
      </c>
    </row>
    <row r="1180" spans="1:20" ht="15.6" customHeight="1" x14ac:dyDescent="0.2">
      <c r="A1180" s="8">
        <v>45273</v>
      </c>
      <c r="B1180" t="s">
        <v>115</v>
      </c>
      <c r="C1180" s="13">
        <v>2023</v>
      </c>
      <c r="D1180" s="13">
        <v>3</v>
      </c>
      <c r="E1180" s="13" t="s">
        <v>67</v>
      </c>
      <c r="F1180">
        <v>73</v>
      </c>
      <c r="G1180">
        <v>420</v>
      </c>
      <c r="H1180" s="24">
        <v>771</v>
      </c>
      <c r="I1180">
        <f t="shared" si="22"/>
        <v>9.1875</v>
      </c>
      <c r="J1180">
        <v>35</v>
      </c>
      <c r="K1180">
        <v>10</v>
      </c>
      <c r="L1180">
        <v>1</v>
      </c>
      <c r="M1180">
        <v>0</v>
      </c>
      <c r="N1180">
        <v>17.600000000000001</v>
      </c>
      <c r="O1180" s="12" t="s">
        <v>34</v>
      </c>
      <c r="P1180">
        <v>60</v>
      </c>
      <c r="Q1180">
        <v>42</v>
      </c>
      <c r="R1180" s="12"/>
      <c r="S1180">
        <f t="shared" si="18"/>
        <v>102</v>
      </c>
    </row>
    <row r="1181" spans="1:20" ht="15.6" customHeight="1" x14ac:dyDescent="0.2">
      <c r="A1181" s="8">
        <v>45273</v>
      </c>
      <c r="B1181" t="s">
        <v>115</v>
      </c>
      <c r="C1181" s="13">
        <v>2023</v>
      </c>
      <c r="D1181" s="13">
        <v>3</v>
      </c>
      <c r="E1181" s="13" t="s">
        <v>67</v>
      </c>
      <c r="F1181">
        <v>73</v>
      </c>
      <c r="G1181">
        <v>420</v>
      </c>
      <c r="H1181" s="24">
        <v>772</v>
      </c>
      <c r="I1181">
        <f t="shared" si="22"/>
        <v>9.1875</v>
      </c>
      <c r="J1181">
        <v>35</v>
      </c>
      <c r="K1181">
        <v>10</v>
      </c>
      <c r="L1181">
        <v>1</v>
      </c>
      <c r="M1181">
        <v>0</v>
      </c>
      <c r="N1181">
        <v>17.600000000000001</v>
      </c>
      <c r="O1181" s="12" t="s">
        <v>34</v>
      </c>
      <c r="P1181">
        <v>3</v>
      </c>
      <c r="Q1181">
        <v>2</v>
      </c>
      <c r="R1181" s="12"/>
      <c r="S1181">
        <f t="shared" si="18"/>
        <v>5</v>
      </c>
    </row>
    <row r="1182" spans="1:20" ht="15.6" customHeight="1" x14ac:dyDescent="0.2">
      <c r="A1182" s="8">
        <v>45273</v>
      </c>
      <c r="B1182" t="s">
        <v>115</v>
      </c>
      <c r="C1182" s="13">
        <v>2023</v>
      </c>
      <c r="D1182" s="13">
        <v>3</v>
      </c>
      <c r="E1182" s="13" t="s">
        <v>67</v>
      </c>
      <c r="F1182">
        <v>73</v>
      </c>
      <c r="G1182">
        <v>421</v>
      </c>
      <c r="H1182" s="24">
        <v>753</v>
      </c>
      <c r="I1182">
        <f>70/16</f>
        <v>4.375</v>
      </c>
      <c r="J1182">
        <v>35</v>
      </c>
      <c r="K1182">
        <v>20</v>
      </c>
      <c r="L1182">
        <v>0</v>
      </c>
      <c r="M1182">
        <v>0</v>
      </c>
      <c r="N1182">
        <v>22</v>
      </c>
      <c r="O1182" s="12" t="s">
        <v>34</v>
      </c>
      <c r="P1182" s="12">
        <v>0</v>
      </c>
      <c r="Q1182" s="12">
        <v>0</v>
      </c>
      <c r="R1182" s="12"/>
      <c r="S1182">
        <f t="shared" si="18"/>
        <v>0</v>
      </c>
      <c r="T1182" t="s">
        <v>76</v>
      </c>
    </row>
    <row r="1183" spans="1:20" ht="15.6" customHeight="1" x14ac:dyDescent="0.2">
      <c r="A1183" s="8">
        <v>45273</v>
      </c>
      <c r="B1183" t="s">
        <v>115</v>
      </c>
      <c r="C1183" s="13">
        <v>2023</v>
      </c>
      <c r="D1183" s="13">
        <v>3</v>
      </c>
      <c r="E1183" s="13" t="s">
        <v>67</v>
      </c>
      <c r="F1183">
        <v>73</v>
      </c>
      <c r="G1183">
        <v>421</v>
      </c>
      <c r="H1183" s="24">
        <v>754</v>
      </c>
      <c r="I1183">
        <f>70/16</f>
        <v>4.375</v>
      </c>
      <c r="J1183">
        <v>35</v>
      </c>
      <c r="K1183">
        <v>20</v>
      </c>
      <c r="L1183">
        <v>0</v>
      </c>
      <c r="M1183">
        <v>0</v>
      </c>
      <c r="N1183">
        <v>22</v>
      </c>
      <c r="O1183" s="12" t="s">
        <v>34</v>
      </c>
      <c r="P1183">
        <v>44</v>
      </c>
      <c r="Q1183">
        <v>31</v>
      </c>
      <c r="R1183" s="12"/>
      <c r="S1183">
        <f t="shared" si="18"/>
        <v>75</v>
      </c>
    </row>
    <row r="1184" spans="1:20" ht="15.6" customHeight="1" x14ac:dyDescent="0.2">
      <c r="A1184" s="8">
        <v>45273</v>
      </c>
      <c r="B1184" t="s">
        <v>115</v>
      </c>
      <c r="C1184" s="13">
        <v>2023</v>
      </c>
      <c r="D1184" s="13">
        <v>3</v>
      </c>
      <c r="E1184" s="13" t="s">
        <v>67</v>
      </c>
      <c r="F1184">
        <v>73</v>
      </c>
      <c r="G1184">
        <v>421</v>
      </c>
      <c r="H1184" s="24">
        <v>755</v>
      </c>
      <c r="I1184">
        <f t="shared" ref="I1184:I1190" si="23">70/16</f>
        <v>4.375</v>
      </c>
      <c r="J1184">
        <v>35</v>
      </c>
      <c r="K1184">
        <v>20</v>
      </c>
      <c r="L1184">
        <v>0</v>
      </c>
      <c r="M1184">
        <v>0</v>
      </c>
      <c r="N1184">
        <v>22</v>
      </c>
      <c r="O1184" s="12" t="s">
        <v>34</v>
      </c>
      <c r="P1184">
        <v>45</v>
      </c>
      <c r="Q1184">
        <v>43</v>
      </c>
      <c r="R1184" s="12"/>
      <c r="S1184">
        <f t="shared" si="18"/>
        <v>88</v>
      </c>
    </row>
    <row r="1185" spans="1:20" ht="15.6" customHeight="1" x14ac:dyDescent="0.2">
      <c r="A1185" s="8">
        <v>45273</v>
      </c>
      <c r="B1185" t="s">
        <v>115</v>
      </c>
      <c r="C1185" s="13">
        <v>2023</v>
      </c>
      <c r="D1185" s="13">
        <v>3</v>
      </c>
      <c r="E1185" s="13" t="s">
        <v>67</v>
      </c>
      <c r="F1185">
        <v>73</v>
      </c>
      <c r="G1185">
        <v>421</v>
      </c>
      <c r="H1185" s="24">
        <v>756</v>
      </c>
      <c r="I1185">
        <f t="shared" si="23"/>
        <v>4.375</v>
      </c>
      <c r="J1185">
        <v>35</v>
      </c>
      <c r="K1185">
        <v>20</v>
      </c>
      <c r="L1185">
        <v>0</v>
      </c>
      <c r="M1185">
        <v>0</v>
      </c>
      <c r="N1185">
        <v>22</v>
      </c>
      <c r="O1185" s="12" t="s">
        <v>34</v>
      </c>
      <c r="P1185">
        <v>86</v>
      </c>
      <c r="Q1185">
        <v>51</v>
      </c>
      <c r="R1185" s="12"/>
      <c r="S1185">
        <f t="shared" si="18"/>
        <v>137</v>
      </c>
    </row>
    <row r="1186" spans="1:20" ht="15.6" customHeight="1" x14ac:dyDescent="0.2">
      <c r="A1186" s="8">
        <v>45273</v>
      </c>
      <c r="B1186" t="s">
        <v>115</v>
      </c>
      <c r="C1186" s="13">
        <v>2023</v>
      </c>
      <c r="D1186" s="13">
        <v>3</v>
      </c>
      <c r="E1186" s="13" t="s">
        <v>67</v>
      </c>
      <c r="F1186">
        <v>73</v>
      </c>
      <c r="G1186">
        <v>421</v>
      </c>
      <c r="H1186" s="24">
        <v>757</v>
      </c>
      <c r="I1186">
        <f t="shared" si="23"/>
        <v>4.375</v>
      </c>
      <c r="J1186">
        <v>35</v>
      </c>
      <c r="K1186">
        <v>20</v>
      </c>
      <c r="L1186">
        <v>0</v>
      </c>
      <c r="M1186">
        <v>0</v>
      </c>
      <c r="N1186">
        <v>22</v>
      </c>
      <c r="O1186" s="12" t="s">
        <v>34</v>
      </c>
      <c r="P1186">
        <v>3</v>
      </c>
      <c r="Q1186">
        <v>1</v>
      </c>
      <c r="R1186" s="12"/>
      <c r="S1186">
        <f t="shared" si="18"/>
        <v>4</v>
      </c>
      <c r="T1186" t="s">
        <v>119</v>
      </c>
    </row>
    <row r="1187" spans="1:20" ht="15.6" customHeight="1" x14ac:dyDescent="0.2">
      <c r="A1187" s="8">
        <v>45273</v>
      </c>
      <c r="B1187" t="s">
        <v>115</v>
      </c>
      <c r="C1187" s="13">
        <v>2023</v>
      </c>
      <c r="D1187" s="13">
        <v>3</v>
      </c>
      <c r="E1187" s="13" t="s">
        <v>67</v>
      </c>
      <c r="F1187">
        <v>73</v>
      </c>
      <c r="G1187">
        <v>421</v>
      </c>
      <c r="H1187" s="24">
        <v>758</v>
      </c>
      <c r="I1187">
        <f t="shared" si="23"/>
        <v>4.375</v>
      </c>
      <c r="J1187">
        <v>35</v>
      </c>
      <c r="K1187">
        <v>20</v>
      </c>
      <c r="L1187">
        <v>0</v>
      </c>
      <c r="M1187">
        <v>0</v>
      </c>
      <c r="N1187">
        <v>22</v>
      </c>
      <c r="O1187" s="12" t="s">
        <v>34</v>
      </c>
      <c r="P1187">
        <v>5</v>
      </c>
      <c r="Q1187">
        <v>3</v>
      </c>
      <c r="R1187" s="12"/>
      <c r="S1187">
        <f t="shared" si="18"/>
        <v>8</v>
      </c>
    </row>
    <row r="1188" spans="1:20" ht="15.6" customHeight="1" x14ac:dyDescent="0.2">
      <c r="A1188" s="8">
        <v>45273</v>
      </c>
      <c r="B1188" t="s">
        <v>115</v>
      </c>
      <c r="C1188" s="13">
        <v>2023</v>
      </c>
      <c r="D1188" s="13">
        <v>3</v>
      </c>
      <c r="E1188" s="13" t="s">
        <v>67</v>
      </c>
      <c r="F1188">
        <v>73</v>
      </c>
      <c r="G1188">
        <v>421</v>
      </c>
      <c r="H1188" s="24">
        <v>759</v>
      </c>
      <c r="I1188">
        <f t="shared" si="23"/>
        <v>4.375</v>
      </c>
      <c r="J1188">
        <v>35</v>
      </c>
      <c r="K1188">
        <v>20</v>
      </c>
      <c r="L1188">
        <v>0</v>
      </c>
      <c r="M1188">
        <v>0</v>
      </c>
      <c r="N1188">
        <v>22</v>
      </c>
      <c r="O1188" s="12" t="s">
        <v>34</v>
      </c>
      <c r="P1188">
        <v>37</v>
      </c>
      <c r="Q1188">
        <v>35</v>
      </c>
      <c r="R1188" s="12"/>
      <c r="S1188">
        <f t="shared" si="18"/>
        <v>72</v>
      </c>
    </row>
    <row r="1189" spans="1:20" ht="15.6" customHeight="1" x14ac:dyDescent="0.2">
      <c r="A1189" s="8">
        <v>45273</v>
      </c>
      <c r="B1189" t="s">
        <v>115</v>
      </c>
      <c r="C1189" s="13">
        <v>2023</v>
      </c>
      <c r="D1189" s="13">
        <v>3</v>
      </c>
      <c r="E1189" s="13" t="s">
        <v>67</v>
      </c>
      <c r="F1189">
        <v>73</v>
      </c>
      <c r="G1189">
        <v>421</v>
      </c>
      <c r="H1189" s="24">
        <v>760</v>
      </c>
      <c r="I1189">
        <f t="shared" si="23"/>
        <v>4.375</v>
      </c>
      <c r="J1189">
        <v>35</v>
      </c>
      <c r="K1189">
        <v>20</v>
      </c>
      <c r="L1189">
        <v>0</v>
      </c>
      <c r="M1189">
        <v>0</v>
      </c>
      <c r="N1189">
        <v>22</v>
      </c>
      <c r="O1189" s="12" t="s">
        <v>34</v>
      </c>
      <c r="P1189">
        <v>124</v>
      </c>
      <c r="Q1189">
        <v>104</v>
      </c>
      <c r="R1189" s="12"/>
      <c r="S1189">
        <f t="shared" si="18"/>
        <v>228</v>
      </c>
    </row>
    <row r="1190" spans="1:20" ht="15.6" customHeight="1" x14ac:dyDescent="0.2">
      <c r="A1190" s="8">
        <v>45273</v>
      </c>
      <c r="B1190" t="s">
        <v>115</v>
      </c>
      <c r="C1190" s="13">
        <v>2023</v>
      </c>
      <c r="D1190" s="13">
        <v>3</v>
      </c>
      <c r="E1190" s="13" t="s">
        <v>67</v>
      </c>
      <c r="F1190">
        <v>73</v>
      </c>
      <c r="G1190">
        <v>421</v>
      </c>
      <c r="H1190" s="24">
        <v>761</v>
      </c>
      <c r="I1190">
        <f t="shared" si="23"/>
        <v>4.375</v>
      </c>
      <c r="J1190">
        <v>35</v>
      </c>
      <c r="K1190">
        <v>20</v>
      </c>
      <c r="L1190">
        <v>0</v>
      </c>
      <c r="M1190">
        <v>0</v>
      </c>
      <c r="N1190">
        <v>22</v>
      </c>
      <c r="O1190" s="12" t="s">
        <v>34</v>
      </c>
      <c r="P1190">
        <v>55</v>
      </c>
      <c r="Q1190">
        <v>47</v>
      </c>
      <c r="R1190" s="12"/>
      <c r="S1190">
        <f t="shared" si="18"/>
        <v>102</v>
      </c>
    </row>
    <row r="1191" spans="1:20" ht="15.6" customHeight="1" x14ac:dyDescent="0.2">
      <c r="A1191" s="8">
        <v>45275</v>
      </c>
      <c r="B1191" t="s">
        <v>115</v>
      </c>
      <c r="C1191" s="13">
        <v>2023</v>
      </c>
      <c r="D1191" s="13">
        <v>3</v>
      </c>
      <c r="E1191" s="13" t="s">
        <v>67</v>
      </c>
      <c r="F1191">
        <v>74</v>
      </c>
      <c r="G1191">
        <v>422</v>
      </c>
      <c r="H1191" s="24">
        <v>713</v>
      </c>
      <c r="I1191">
        <f>66/16</f>
        <v>4.125</v>
      </c>
      <c r="J1191">
        <v>35</v>
      </c>
      <c r="K1191">
        <v>22</v>
      </c>
      <c r="L1191">
        <v>2</v>
      </c>
      <c r="M1191">
        <v>5</v>
      </c>
      <c r="N1191">
        <v>20.8</v>
      </c>
      <c r="O1191" s="12" t="s">
        <v>68</v>
      </c>
      <c r="P1191">
        <v>94</v>
      </c>
      <c r="Q1191">
        <v>85</v>
      </c>
      <c r="R1191" s="12"/>
      <c r="S1191">
        <f t="shared" si="18"/>
        <v>179</v>
      </c>
    </row>
    <row r="1192" spans="1:20" ht="15.6" customHeight="1" x14ac:dyDescent="0.2">
      <c r="A1192" s="8">
        <v>45275</v>
      </c>
      <c r="B1192" t="s">
        <v>115</v>
      </c>
      <c r="C1192" s="13">
        <v>2023</v>
      </c>
      <c r="D1192" s="13">
        <v>3</v>
      </c>
      <c r="E1192" s="13" t="s">
        <v>67</v>
      </c>
      <c r="F1192">
        <v>74</v>
      </c>
      <c r="G1192">
        <v>422</v>
      </c>
      <c r="H1192" s="24">
        <v>714</v>
      </c>
      <c r="I1192">
        <f t="shared" ref="I1192:I1200" si="24">66/16</f>
        <v>4.125</v>
      </c>
      <c r="J1192">
        <v>35</v>
      </c>
      <c r="K1192">
        <v>22</v>
      </c>
      <c r="L1192">
        <v>2</v>
      </c>
      <c r="M1192">
        <v>5</v>
      </c>
      <c r="N1192">
        <v>20.8</v>
      </c>
      <c r="O1192" s="12" t="s">
        <v>68</v>
      </c>
      <c r="P1192">
        <v>109</v>
      </c>
      <c r="Q1192">
        <v>107</v>
      </c>
      <c r="R1192" s="12"/>
      <c r="S1192">
        <f t="shared" si="18"/>
        <v>216</v>
      </c>
    </row>
    <row r="1193" spans="1:20" ht="15.6" customHeight="1" x14ac:dyDescent="0.2">
      <c r="A1193" s="8">
        <v>45275</v>
      </c>
      <c r="B1193" t="s">
        <v>115</v>
      </c>
      <c r="C1193" s="13">
        <v>2023</v>
      </c>
      <c r="D1193" s="13">
        <v>3</v>
      </c>
      <c r="E1193" s="13" t="s">
        <v>67</v>
      </c>
      <c r="F1193">
        <v>74</v>
      </c>
      <c r="G1193">
        <v>422</v>
      </c>
      <c r="H1193" s="24">
        <v>715</v>
      </c>
      <c r="I1193">
        <f t="shared" si="24"/>
        <v>4.125</v>
      </c>
      <c r="J1193">
        <v>35</v>
      </c>
      <c r="K1193">
        <v>22</v>
      </c>
      <c r="L1193">
        <v>2</v>
      </c>
      <c r="M1193">
        <v>5</v>
      </c>
      <c r="N1193">
        <v>20.8</v>
      </c>
      <c r="O1193" s="12" t="s">
        <v>68</v>
      </c>
      <c r="P1193">
        <v>22</v>
      </c>
      <c r="Q1193">
        <v>19</v>
      </c>
      <c r="R1193" s="12"/>
      <c r="S1193">
        <f t="shared" si="18"/>
        <v>41</v>
      </c>
    </row>
    <row r="1194" spans="1:20" ht="15.6" customHeight="1" x14ac:dyDescent="0.2">
      <c r="A1194" s="8">
        <v>45275</v>
      </c>
      <c r="B1194" t="s">
        <v>115</v>
      </c>
      <c r="C1194" s="13">
        <v>2023</v>
      </c>
      <c r="D1194" s="13">
        <v>3</v>
      </c>
      <c r="E1194" s="13" t="s">
        <v>67</v>
      </c>
      <c r="F1194">
        <v>74</v>
      </c>
      <c r="G1194">
        <v>422</v>
      </c>
      <c r="H1194" s="24">
        <v>716</v>
      </c>
      <c r="I1194">
        <f t="shared" si="24"/>
        <v>4.125</v>
      </c>
      <c r="J1194">
        <v>35</v>
      </c>
      <c r="K1194">
        <v>22</v>
      </c>
      <c r="L1194">
        <v>2</v>
      </c>
      <c r="M1194">
        <v>5</v>
      </c>
      <c r="N1194">
        <v>20.8</v>
      </c>
      <c r="O1194" s="12" t="s">
        <v>68</v>
      </c>
      <c r="P1194">
        <v>124</v>
      </c>
      <c r="Q1194">
        <v>99</v>
      </c>
      <c r="R1194" s="12"/>
      <c r="S1194">
        <f t="shared" si="18"/>
        <v>223</v>
      </c>
    </row>
    <row r="1195" spans="1:20" ht="15.6" customHeight="1" x14ac:dyDescent="0.2">
      <c r="A1195" s="8">
        <v>45275</v>
      </c>
      <c r="B1195" t="s">
        <v>115</v>
      </c>
      <c r="C1195" s="13">
        <v>2023</v>
      </c>
      <c r="D1195" s="13">
        <v>3</v>
      </c>
      <c r="E1195" s="13" t="s">
        <v>67</v>
      </c>
      <c r="F1195">
        <v>74</v>
      </c>
      <c r="G1195">
        <v>422</v>
      </c>
      <c r="H1195" s="24">
        <v>717</v>
      </c>
      <c r="I1195">
        <f t="shared" si="24"/>
        <v>4.125</v>
      </c>
      <c r="J1195">
        <v>35</v>
      </c>
      <c r="K1195">
        <v>22</v>
      </c>
      <c r="L1195">
        <v>2</v>
      </c>
      <c r="M1195">
        <v>5</v>
      </c>
      <c r="N1195">
        <v>20.8</v>
      </c>
      <c r="O1195" s="12" t="s">
        <v>68</v>
      </c>
      <c r="P1195">
        <v>140</v>
      </c>
      <c r="Q1195">
        <v>132</v>
      </c>
      <c r="R1195" s="12"/>
      <c r="S1195">
        <f t="shared" si="18"/>
        <v>272</v>
      </c>
    </row>
    <row r="1196" spans="1:20" ht="15.6" customHeight="1" x14ac:dyDescent="0.2">
      <c r="A1196" s="8">
        <v>45275</v>
      </c>
      <c r="B1196" t="s">
        <v>115</v>
      </c>
      <c r="C1196" s="13">
        <v>2023</v>
      </c>
      <c r="D1196" s="13">
        <v>3</v>
      </c>
      <c r="E1196" s="13" t="s">
        <v>67</v>
      </c>
      <c r="F1196">
        <v>74</v>
      </c>
      <c r="G1196">
        <v>422</v>
      </c>
      <c r="H1196" s="24">
        <v>718</v>
      </c>
      <c r="I1196">
        <f t="shared" si="24"/>
        <v>4.125</v>
      </c>
      <c r="J1196">
        <v>35</v>
      </c>
      <c r="K1196">
        <v>22</v>
      </c>
      <c r="L1196">
        <v>2</v>
      </c>
      <c r="M1196">
        <v>5</v>
      </c>
      <c r="N1196">
        <v>20.8</v>
      </c>
      <c r="O1196" s="12" t="s">
        <v>68</v>
      </c>
      <c r="P1196">
        <v>136</v>
      </c>
      <c r="Q1196">
        <v>123</v>
      </c>
      <c r="R1196" s="12"/>
      <c r="S1196">
        <f t="shared" si="18"/>
        <v>259</v>
      </c>
    </row>
    <row r="1197" spans="1:20" ht="15.6" customHeight="1" x14ac:dyDescent="0.2">
      <c r="A1197" s="8">
        <v>45275</v>
      </c>
      <c r="B1197" t="s">
        <v>115</v>
      </c>
      <c r="C1197" s="13">
        <v>2023</v>
      </c>
      <c r="D1197" s="13">
        <v>3</v>
      </c>
      <c r="E1197" s="13" t="s">
        <v>67</v>
      </c>
      <c r="F1197">
        <v>74</v>
      </c>
      <c r="G1197">
        <v>422</v>
      </c>
      <c r="H1197" s="24">
        <v>719</v>
      </c>
      <c r="I1197">
        <f t="shared" si="24"/>
        <v>4.125</v>
      </c>
      <c r="J1197">
        <v>35</v>
      </c>
      <c r="K1197">
        <v>22</v>
      </c>
      <c r="L1197">
        <v>2</v>
      </c>
      <c r="M1197">
        <v>5</v>
      </c>
      <c r="N1197">
        <v>20.8</v>
      </c>
      <c r="O1197" s="12" t="s">
        <v>68</v>
      </c>
      <c r="P1197">
        <v>79</v>
      </c>
      <c r="Q1197">
        <v>79</v>
      </c>
      <c r="R1197" s="12"/>
      <c r="S1197">
        <f t="shared" si="18"/>
        <v>158</v>
      </c>
    </row>
    <row r="1198" spans="1:20" ht="15.6" customHeight="1" x14ac:dyDescent="0.2">
      <c r="A1198" s="8">
        <v>45275</v>
      </c>
      <c r="B1198" t="s">
        <v>115</v>
      </c>
      <c r="C1198" s="13">
        <v>2023</v>
      </c>
      <c r="D1198" s="13">
        <v>3</v>
      </c>
      <c r="E1198" s="13" t="s">
        <v>67</v>
      </c>
      <c r="F1198">
        <v>74</v>
      </c>
      <c r="G1198">
        <v>422</v>
      </c>
      <c r="H1198" s="24">
        <v>720</v>
      </c>
      <c r="I1198">
        <f t="shared" si="24"/>
        <v>4.125</v>
      </c>
      <c r="J1198">
        <v>35</v>
      </c>
      <c r="K1198">
        <v>22</v>
      </c>
      <c r="L1198">
        <v>2</v>
      </c>
      <c r="M1198">
        <v>5</v>
      </c>
      <c r="N1198">
        <v>20.8</v>
      </c>
      <c r="O1198" s="12" t="s">
        <v>68</v>
      </c>
      <c r="P1198">
        <v>103</v>
      </c>
      <c r="Q1198">
        <v>95</v>
      </c>
      <c r="R1198" s="12"/>
      <c r="S1198">
        <f t="shared" ref="S1198:S1218" si="25">P1198+Q1198</f>
        <v>198</v>
      </c>
    </row>
    <row r="1199" spans="1:20" ht="15.6" customHeight="1" x14ac:dyDescent="0.2">
      <c r="A1199" s="8">
        <v>45275</v>
      </c>
      <c r="B1199" t="s">
        <v>115</v>
      </c>
      <c r="C1199" s="13">
        <v>2023</v>
      </c>
      <c r="D1199" s="13">
        <v>3</v>
      </c>
      <c r="E1199" s="13" t="s">
        <v>67</v>
      </c>
      <c r="F1199">
        <v>74</v>
      </c>
      <c r="G1199">
        <v>422</v>
      </c>
      <c r="H1199" s="24">
        <v>721</v>
      </c>
      <c r="I1199">
        <f t="shared" si="24"/>
        <v>4.125</v>
      </c>
      <c r="J1199">
        <v>35</v>
      </c>
      <c r="K1199">
        <v>22</v>
      </c>
      <c r="L1199">
        <v>2</v>
      </c>
      <c r="M1199">
        <v>5</v>
      </c>
      <c r="N1199">
        <v>20.8</v>
      </c>
      <c r="O1199" s="12" t="s">
        <v>68</v>
      </c>
      <c r="P1199">
        <v>222</v>
      </c>
      <c r="Q1199">
        <v>164</v>
      </c>
      <c r="R1199" s="12"/>
      <c r="S1199">
        <f t="shared" si="25"/>
        <v>386</v>
      </c>
    </row>
    <row r="1200" spans="1:20" ht="15.6" customHeight="1" x14ac:dyDescent="0.2">
      <c r="A1200" s="8">
        <v>45275</v>
      </c>
      <c r="B1200" t="s">
        <v>115</v>
      </c>
      <c r="C1200" s="13">
        <v>2023</v>
      </c>
      <c r="D1200" s="13">
        <v>3</v>
      </c>
      <c r="E1200" s="13" t="s">
        <v>67</v>
      </c>
      <c r="F1200">
        <v>74</v>
      </c>
      <c r="G1200">
        <v>422</v>
      </c>
      <c r="H1200" s="24">
        <v>722</v>
      </c>
      <c r="I1200">
        <f t="shared" si="24"/>
        <v>4.125</v>
      </c>
      <c r="J1200">
        <v>35</v>
      </c>
      <c r="K1200">
        <v>22</v>
      </c>
      <c r="L1200">
        <v>2</v>
      </c>
      <c r="M1200">
        <v>5</v>
      </c>
      <c r="N1200">
        <v>20.8</v>
      </c>
      <c r="O1200" s="12" t="s">
        <v>68</v>
      </c>
      <c r="P1200">
        <v>25</v>
      </c>
      <c r="Q1200">
        <v>25</v>
      </c>
      <c r="R1200" s="12"/>
      <c r="S1200">
        <f t="shared" si="25"/>
        <v>50</v>
      </c>
    </row>
    <row r="1201" spans="1:20" ht="15.6" customHeight="1" x14ac:dyDescent="0.2">
      <c r="A1201" s="8">
        <v>45275</v>
      </c>
      <c r="B1201" t="s">
        <v>115</v>
      </c>
      <c r="C1201" s="13">
        <v>2023</v>
      </c>
      <c r="D1201" s="13">
        <v>3</v>
      </c>
      <c r="E1201" s="13" t="s">
        <v>67</v>
      </c>
      <c r="F1201">
        <v>74</v>
      </c>
      <c r="G1201">
        <v>423</v>
      </c>
      <c r="H1201" s="24">
        <v>733</v>
      </c>
      <c r="I1201">
        <f>21/16</f>
        <v>1.3125</v>
      </c>
      <c r="J1201">
        <v>35</v>
      </c>
      <c r="K1201">
        <v>30</v>
      </c>
      <c r="L1201">
        <v>0</v>
      </c>
      <c r="M1201">
        <v>4</v>
      </c>
      <c r="N1201">
        <v>16.2</v>
      </c>
      <c r="O1201" s="12" t="s">
        <v>68</v>
      </c>
      <c r="P1201">
        <v>178</v>
      </c>
      <c r="Q1201">
        <v>166</v>
      </c>
      <c r="R1201" s="12"/>
      <c r="S1201">
        <f t="shared" si="25"/>
        <v>344</v>
      </c>
    </row>
    <row r="1202" spans="1:20" ht="15.6" customHeight="1" x14ac:dyDescent="0.2">
      <c r="A1202" s="8">
        <v>45275</v>
      </c>
      <c r="B1202" t="s">
        <v>115</v>
      </c>
      <c r="C1202" s="13">
        <v>2023</v>
      </c>
      <c r="D1202" s="13">
        <v>3</v>
      </c>
      <c r="E1202" s="13" t="s">
        <v>67</v>
      </c>
      <c r="F1202">
        <v>74</v>
      </c>
      <c r="G1202">
        <v>423</v>
      </c>
      <c r="H1202" s="24">
        <v>735</v>
      </c>
      <c r="I1202">
        <f t="shared" ref="I1202:I1208" si="26">21/16</f>
        <v>1.3125</v>
      </c>
      <c r="J1202">
        <v>35</v>
      </c>
      <c r="K1202">
        <v>30</v>
      </c>
      <c r="L1202">
        <v>0</v>
      </c>
      <c r="M1202">
        <v>4</v>
      </c>
      <c r="N1202">
        <v>16.2</v>
      </c>
      <c r="O1202" s="12" t="s">
        <v>68</v>
      </c>
      <c r="P1202">
        <v>150</v>
      </c>
      <c r="Q1202">
        <v>102</v>
      </c>
      <c r="R1202" s="12"/>
      <c r="S1202">
        <f t="shared" si="25"/>
        <v>252</v>
      </c>
    </row>
    <row r="1203" spans="1:20" ht="15.6" customHeight="1" x14ac:dyDescent="0.2">
      <c r="A1203" s="8">
        <v>45275</v>
      </c>
      <c r="B1203" t="s">
        <v>115</v>
      </c>
      <c r="C1203" s="13">
        <v>2023</v>
      </c>
      <c r="D1203" s="13">
        <v>3</v>
      </c>
      <c r="E1203" s="13" t="s">
        <v>67</v>
      </c>
      <c r="F1203">
        <v>74</v>
      </c>
      <c r="G1203">
        <v>423</v>
      </c>
      <c r="H1203" s="24">
        <v>736</v>
      </c>
      <c r="I1203">
        <f t="shared" si="26"/>
        <v>1.3125</v>
      </c>
      <c r="J1203">
        <v>35</v>
      </c>
      <c r="K1203">
        <v>30</v>
      </c>
      <c r="L1203">
        <v>0</v>
      </c>
      <c r="M1203">
        <v>4</v>
      </c>
      <c r="N1203">
        <v>16.2</v>
      </c>
      <c r="O1203" s="12" t="s">
        <v>68</v>
      </c>
      <c r="P1203">
        <v>149</v>
      </c>
      <c r="Q1203">
        <v>124</v>
      </c>
      <c r="R1203" s="12"/>
      <c r="S1203">
        <f t="shared" si="25"/>
        <v>273</v>
      </c>
    </row>
    <row r="1204" spans="1:20" ht="15.6" customHeight="1" x14ac:dyDescent="0.2">
      <c r="A1204" s="8">
        <v>45275</v>
      </c>
      <c r="B1204" t="s">
        <v>115</v>
      </c>
      <c r="C1204" s="13">
        <v>2023</v>
      </c>
      <c r="D1204" s="13">
        <v>3</v>
      </c>
      <c r="E1204" s="13" t="s">
        <v>67</v>
      </c>
      <c r="F1204">
        <v>74</v>
      </c>
      <c r="G1204">
        <v>423</v>
      </c>
      <c r="H1204" s="24">
        <v>737</v>
      </c>
      <c r="I1204">
        <f t="shared" si="26"/>
        <v>1.3125</v>
      </c>
      <c r="J1204">
        <v>35</v>
      </c>
      <c r="K1204">
        <v>30</v>
      </c>
      <c r="L1204">
        <v>0</v>
      </c>
      <c r="M1204">
        <v>4</v>
      </c>
      <c r="N1204">
        <v>16.2</v>
      </c>
      <c r="O1204" s="12" t="s">
        <v>68</v>
      </c>
      <c r="P1204">
        <v>69</v>
      </c>
      <c r="Q1204">
        <v>41</v>
      </c>
      <c r="R1204" s="12"/>
      <c r="S1204">
        <f t="shared" si="25"/>
        <v>110</v>
      </c>
    </row>
    <row r="1205" spans="1:20" ht="15.6" customHeight="1" x14ac:dyDescent="0.2">
      <c r="A1205" s="8">
        <v>45275</v>
      </c>
      <c r="B1205" t="s">
        <v>115</v>
      </c>
      <c r="C1205" s="13">
        <v>2023</v>
      </c>
      <c r="D1205" s="13">
        <v>3</v>
      </c>
      <c r="E1205" s="13" t="s">
        <v>67</v>
      </c>
      <c r="F1205">
        <v>74</v>
      </c>
      <c r="G1205">
        <v>423</v>
      </c>
      <c r="H1205" s="24">
        <v>738</v>
      </c>
      <c r="I1205">
        <f t="shared" si="26"/>
        <v>1.3125</v>
      </c>
      <c r="J1205">
        <v>35</v>
      </c>
      <c r="K1205">
        <v>30</v>
      </c>
      <c r="L1205">
        <v>0</v>
      </c>
      <c r="M1205">
        <v>4</v>
      </c>
      <c r="N1205">
        <v>16.2</v>
      </c>
      <c r="O1205" s="12" t="s">
        <v>68</v>
      </c>
      <c r="P1205">
        <v>69</v>
      </c>
      <c r="Q1205">
        <v>53</v>
      </c>
      <c r="R1205" s="12"/>
      <c r="S1205">
        <f t="shared" si="25"/>
        <v>122</v>
      </c>
    </row>
    <row r="1206" spans="1:20" ht="15.6" customHeight="1" x14ac:dyDescent="0.2">
      <c r="A1206" s="8">
        <v>45275</v>
      </c>
      <c r="B1206" t="s">
        <v>115</v>
      </c>
      <c r="C1206" s="13">
        <v>2023</v>
      </c>
      <c r="D1206" s="13">
        <v>3</v>
      </c>
      <c r="E1206" s="13" t="s">
        <v>67</v>
      </c>
      <c r="F1206">
        <v>74</v>
      </c>
      <c r="G1206">
        <v>423</v>
      </c>
      <c r="H1206" s="24">
        <v>739</v>
      </c>
      <c r="I1206">
        <f t="shared" si="26"/>
        <v>1.3125</v>
      </c>
      <c r="J1206">
        <v>35</v>
      </c>
      <c r="K1206">
        <v>30</v>
      </c>
      <c r="L1206">
        <v>0</v>
      </c>
      <c r="M1206">
        <v>4</v>
      </c>
      <c r="N1206">
        <v>16.2</v>
      </c>
      <c r="O1206" s="12" t="s">
        <v>68</v>
      </c>
      <c r="P1206">
        <v>106</v>
      </c>
      <c r="Q1206">
        <v>86</v>
      </c>
      <c r="R1206" s="12"/>
      <c r="S1206">
        <f t="shared" si="25"/>
        <v>192</v>
      </c>
    </row>
    <row r="1207" spans="1:20" ht="15.6" customHeight="1" x14ac:dyDescent="0.2">
      <c r="A1207" s="8">
        <v>45275</v>
      </c>
      <c r="B1207" t="s">
        <v>115</v>
      </c>
      <c r="C1207" s="13">
        <v>2023</v>
      </c>
      <c r="D1207" s="13">
        <v>3</v>
      </c>
      <c r="E1207" s="13" t="s">
        <v>67</v>
      </c>
      <c r="F1207">
        <v>74</v>
      </c>
      <c r="G1207">
        <v>423</v>
      </c>
      <c r="H1207" s="24">
        <v>741</v>
      </c>
      <c r="I1207">
        <f t="shared" si="26"/>
        <v>1.3125</v>
      </c>
      <c r="J1207">
        <v>35</v>
      </c>
      <c r="K1207">
        <v>30</v>
      </c>
      <c r="L1207">
        <v>0</v>
      </c>
      <c r="M1207">
        <v>4</v>
      </c>
      <c r="N1207">
        <v>16.2</v>
      </c>
      <c r="O1207" s="12" t="s">
        <v>68</v>
      </c>
      <c r="P1207">
        <v>124</v>
      </c>
      <c r="Q1207">
        <v>88</v>
      </c>
      <c r="R1207" s="12"/>
      <c r="S1207">
        <f t="shared" si="25"/>
        <v>212</v>
      </c>
    </row>
    <row r="1208" spans="1:20" ht="15.6" customHeight="1" x14ac:dyDescent="0.2">
      <c r="A1208" s="8">
        <v>45275</v>
      </c>
      <c r="B1208" t="s">
        <v>115</v>
      </c>
      <c r="C1208" s="13">
        <v>2023</v>
      </c>
      <c r="D1208" s="13">
        <v>3</v>
      </c>
      <c r="E1208" s="13" t="s">
        <v>67</v>
      </c>
      <c r="F1208">
        <v>74</v>
      </c>
      <c r="G1208">
        <v>423</v>
      </c>
      <c r="H1208" s="24">
        <v>742</v>
      </c>
      <c r="I1208">
        <f t="shared" si="26"/>
        <v>1.3125</v>
      </c>
      <c r="J1208">
        <v>35</v>
      </c>
      <c r="K1208">
        <v>30</v>
      </c>
      <c r="L1208">
        <v>0</v>
      </c>
      <c r="M1208">
        <v>4</v>
      </c>
      <c r="N1208">
        <v>16.2</v>
      </c>
      <c r="O1208" s="12" t="s">
        <v>68</v>
      </c>
      <c r="P1208">
        <v>53</v>
      </c>
      <c r="Q1208">
        <v>37</v>
      </c>
      <c r="R1208" s="12"/>
      <c r="S1208">
        <f t="shared" si="25"/>
        <v>90</v>
      </c>
    </row>
    <row r="1209" spans="1:20" ht="15.6" customHeight="1" x14ac:dyDescent="0.2">
      <c r="A1209" s="8">
        <v>45275</v>
      </c>
      <c r="B1209" t="s">
        <v>115</v>
      </c>
      <c r="C1209" s="13">
        <v>2023</v>
      </c>
      <c r="D1209" s="13">
        <v>3</v>
      </c>
      <c r="E1209" s="13" t="s">
        <v>67</v>
      </c>
      <c r="F1209">
        <v>74</v>
      </c>
      <c r="G1209">
        <v>424</v>
      </c>
      <c r="H1209" s="24">
        <v>723</v>
      </c>
      <c r="I1209">
        <f>65/16</f>
        <v>4.0625</v>
      </c>
      <c r="J1209">
        <v>50</v>
      </c>
      <c r="K1209">
        <v>30</v>
      </c>
      <c r="L1209">
        <v>0</v>
      </c>
      <c r="M1209">
        <v>5</v>
      </c>
      <c r="N1209">
        <v>21</v>
      </c>
      <c r="O1209" s="12" t="s">
        <v>68</v>
      </c>
      <c r="P1209">
        <v>129</v>
      </c>
      <c r="Q1209">
        <v>99</v>
      </c>
      <c r="R1209" s="12"/>
      <c r="S1209">
        <f t="shared" si="25"/>
        <v>228</v>
      </c>
    </row>
    <row r="1210" spans="1:20" ht="15.6" customHeight="1" x14ac:dyDescent="0.2">
      <c r="A1210" s="8">
        <v>45275</v>
      </c>
      <c r="B1210" t="s">
        <v>115</v>
      </c>
      <c r="C1210" s="13">
        <v>2023</v>
      </c>
      <c r="D1210" s="13">
        <v>3</v>
      </c>
      <c r="E1210" s="13" t="s">
        <v>67</v>
      </c>
      <c r="F1210">
        <v>74</v>
      </c>
      <c r="G1210">
        <v>424</v>
      </c>
      <c r="H1210" s="24">
        <v>724</v>
      </c>
      <c r="I1210">
        <f t="shared" ref="I1210:I1218" si="27">65/16</f>
        <v>4.0625</v>
      </c>
      <c r="J1210">
        <v>50</v>
      </c>
      <c r="K1210">
        <v>30</v>
      </c>
      <c r="L1210">
        <v>0</v>
      </c>
      <c r="M1210">
        <v>5</v>
      </c>
      <c r="N1210">
        <v>21</v>
      </c>
      <c r="O1210" s="12" t="s">
        <v>68</v>
      </c>
      <c r="P1210">
        <v>116</v>
      </c>
      <c r="Q1210">
        <v>89</v>
      </c>
      <c r="R1210" s="12"/>
      <c r="S1210">
        <f t="shared" si="25"/>
        <v>205</v>
      </c>
    </row>
    <row r="1211" spans="1:20" ht="15.6" customHeight="1" x14ac:dyDescent="0.2">
      <c r="A1211" s="8">
        <v>45275</v>
      </c>
      <c r="B1211" t="s">
        <v>115</v>
      </c>
      <c r="C1211" s="13">
        <v>2023</v>
      </c>
      <c r="D1211" s="13">
        <v>3</v>
      </c>
      <c r="E1211" s="13" t="s">
        <v>67</v>
      </c>
      <c r="F1211">
        <v>74</v>
      </c>
      <c r="G1211">
        <v>424</v>
      </c>
      <c r="H1211" s="24">
        <v>725</v>
      </c>
      <c r="I1211">
        <f t="shared" si="27"/>
        <v>4.0625</v>
      </c>
      <c r="J1211">
        <v>50</v>
      </c>
      <c r="K1211">
        <v>30</v>
      </c>
      <c r="L1211">
        <v>0</v>
      </c>
      <c r="M1211">
        <v>5</v>
      </c>
      <c r="N1211">
        <v>21</v>
      </c>
      <c r="O1211" s="12" t="s">
        <v>68</v>
      </c>
      <c r="P1211">
        <v>70</v>
      </c>
      <c r="Q1211">
        <v>53</v>
      </c>
      <c r="R1211" s="12"/>
      <c r="S1211">
        <f t="shared" si="25"/>
        <v>123</v>
      </c>
    </row>
    <row r="1212" spans="1:20" ht="15.6" customHeight="1" x14ac:dyDescent="0.2">
      <c r="A1212" s="8">
        <v>45275</v>
      </c>
      <c r="B1212" t="s">
        <v>115</v>
      </c>
      <c r="C1212" s="13">
        <v>2023</v>
      </c>
      <c r="D1212" s="13">
        <v>3</v>
      </c>
      <c r="E1212" s="13" t="s">
        <v>67</v>
      </c>
      <c r="F1212">
        <v>74</v>
      </c>
      <c r="G1212">
        <v>424</v>
      </c>
      <c r="H1212" s="24">
        <v>726</v>
      </c>
      <c r="I1212">
        <f t="shared" si="27"/>
        <v>4.0625</v>
      </c>
      <c r="J1212">
        <v>50</v>
      </c>
      <c r="K1212">
        <v>30</v>
      </c>
      <c r="L1212">
        <v>0</v>
      </c>
      <c r="M1212">
        <v>5</v>
      </c>
      <c r="N1212">
        <v>21</v>
      </c>
      <c r="O1212" s="12" t="s">
        <v>68</v>
      </c>
      <c r="P1212">
        <v>36</v>
      </c>
      <c r="Q1212">
        <v>28</v>
      </c>
      <c r="R1212" s="12"/>
      <c r="S1212">
        <f t="shared" si="25"/>
        <v>64</v>
      </c>
    </row>
    <row r="1213" spans="1:20" ht="15.6" customHeight="1" x14ac:dyDescent="0.2">
      <c r="A1213" s="8">
        <v>45275</v>
      </c>
      <c r="B1213" t="s">
        <v>115</v>
      </c>
      <c r="C1213" s="13">
        <v>2023</v>
      </c>
      <c r="D1213" s="13">
        <v>3</v>
      </c>
      <c r="E1213" s="13" t="s">
        <v>67</v>
      </c>
      <c r="F1213">
        <v>74</v>
      </c>
      <c r="G1213">
        <v>424</v>
      </c>
      <c r="H1213" s="24">
        <v>727</v>
      </c>
      <c r="I1213">
        <f t="shared" si="27"/>
        <v>4.0625</v>
      </c>
      <c r="J1213">
        <v>50</v>
      </c>
      <c r="K1213">
        <v>30</v>
      </c>
      <c r="L1213">
        <v>0</v>
      </c>
      <c r="M1213">
        <v>5</v>
      </c>
      <c r="N1213">
        <v>21</v>
      </c>
      <c r="O1213" s="12" t="s">
        <v>68</v>
      </c>
      <c r="P1213">
        <v>80</v>
      </c>
      <c r="Q1213">
        <v>65</v>
      </c>
      <c r="R1213" s="12"/>
      <c r="S1213">
        <f t="shared" si="25"/>
        <v>145</v>
      </c>
    </row>
    <row r="1214" spans="1:20" ht="15.6" customHeight="1" x14ac:dyDescent="0.2">
      <c r="A1214" s="8">
        <v>45275</v>
      </c>
      <c r="B1214" t="s">
        <v>115</v>
      </c>
      <c r="C1214" s="13">
        <v>2023</v>
      </c>
      <c r="D1214" s="13">
        <v>3</v>
      </c>
      <c r="E1214" s="13" t="s">
        <v>67</v>
      </c>
      <c r="F1214">
        <v>74</v>
      </c>
      <c r="G1214">
        <v>424</v>
      </c>
      <c r="H1214" s="24">
        <v>728</v>
      </c>
      <c r="I1214">
        <f t="shared" si="27"/>
        <v>4.0625</v>
      </c>
      <c r="J1214">
        <v>50</v>
      </c>
      <c r="K1214">
        <v>30</v>
      </c>
      <c r="L1214">
        <v>0</v>
      </c>
      <c r="M1214">
        <v>5</v>
      </c>
      <c r="N1214">
        <v>21</v>
      </c>
      <c r="O1214" s="12" t="s">
        <v>68</v>
      </c>
      <c r="P1214">
        <v>104</v>
      </c>
      <c r="Q1214">
        <v>86</v>
      </c>
      <c r="R1214" s="12"/>
      <c r="S1214">
        <f t="shared" si="25"/>
        <v>190</v>
      </c>
    </row>
    <row r="1215" spans="1:20" ht="15.6" customHeight="1" x14ac:dyDescent="0.2">
      <c r="A1215" s="8">
        <v>45275</v>
      </c>
      <c r="B1215" t="s">
        <v>115</v>
      </c>
      <c r="C1215" s="13">
        <v>2023</v>
      </c>
      <c r="D1215" s="13">
        <v>3</v>
      </c>
      <c r="E1215" s="13" t="s">
        <v>67</v>
      </c>
      <c r="F1215">
        <v>74</v>
      </c>
      <c r="G1215">
        <v>424</v>
      </c>
      <c r="H1215" s="24">
        <v>729</v>
      </c>
      <c r="I1215">
        <f t="shared" si="27"/>
        <v>4.0625</v>
      </c>
      <c r="J1215">
        <v>50</v>
      </c>
      <c r="K1215">
        <v>30</v>
      </c>
      <c r="L1215">
        <v>0</v>
      </c>
      <c r="M1215">
        <v>5</v>
      </c>
      <c r="N1215">
        <v>21</v>
      </c>
      <c r="O1215" s="12" t="s">
        <v>68</v>
      </c>
      <c r="P1215">
        <v>94</v>
      </c>
      <c r="Q1215">
        <v>66</v>
      </c>
      <c r="R1215" s="12"/>
      <c r="S1215">
        <f t="shared" si="25"/>
        <v>160</v>
      </c>
    </row>
    <row r="1216" spans="1:20" ht="15.6" customHeight="1" x14ac:dyDescent="0.2">
      <c r="A1216" s="8">
        <v>45275</v>
      </c>
      <c r="B1216" t="s">
        <v>115</v>
      </c>
      <c r="C1216" s="13">
        <v>2023</v>
      </c>
      <c r="D1216" s="13">
        <v>3</v>
      </c>
      <c r="E1216" s="13" t="s">
        <v>67</v>
      </c>
      <c r="F1216">
        <v>74</v>
      </c>
      <c r="G1216">
        <v>424</v>
      </c>
      <c r="H1216" s="24">
        <v>730</v>
      </c>
      <c r="I1216">
        <f t="shared" si="27"/>
        <v>4.0625</v>
      </c>
      <c r="J1216">
        <v>50</v>
      </c>
      <c r="K1216">
        <v>30</v>
      </c>
      <c r="L1216">
        <v>0</v>
      </c>
      <c r="M1216">
        <v>5</v>
      </c>
      <c r="N1216">
        <v>21</v>
      </c>
      <c r="O1216" s="12" t="s">
        <v>68</v>
      </c>
      <c r="P1216">
        <v>0</v>
      </c>
      <c r="Q1216">
        <v>0</v>
      </c>
      <c r="R1216" s="12"/>
      <c r="S1216">
        <f t="shared" si="25"/>
        <v>0</v>
      </c>
      <c r="T1216" t="s">
        <v>120</v>
      </c>
    </row>
    <row r="1217" spans="1:19" ht="15.6" customHeight="1" x14ac:dyDescent="0.2">
      <c r="A1217" s="8">
        <v>45275</v>
      </c>
      <c r="B1217" t="s">
        <v>115</v>
      </c>
      <c r="C1217" s="13">
        <v>2023</v>
      </c>
      <c r="D1217" s="13">
        <v>3</v>
      </c>
      <c r="E1217" s="13" t="s">
        <v>67</v>
      </c>
      <c r="F1217">
        <v>74</v>
      </c>
      <c r="G1217">
        <v>424</v>
      </c>
      <c r="H1217" s="24">
        <v>731</v>
      </c>
      <c r="I1217">
        <f t="shared" si="27"/>
        <v>4.0625</v>
      </c>
      <c r="J1217">
        <v>50</v>
      </c>
      <c r="K1217">
        <v>30</v>
      </c>
      <c r="L1217">
        <v>0</v>
      </c>
      <c r="M1217">
        <v>5</v>
      </c>
      <c r="N1217">
        <v>21</v>
      </c>
      <c r="O1217" s="12" t="s">
        <v>68</v>
      </c>
      <c r="P1217">
        <v>99</v>
      </c>
      <c r="Q1217">
        <v>87</v>
      </c>
      <c r="R1217" s="12"/>
      <c r="S1217">
        <f t="shared" si="25"/>
        <v>186</v>
      </c>
    </row>
    <row r="1218" spans="1:19" s="19" customFormat="1" ht="15.6" customHeight="1" thickBot="1" x14ac:dyDescent="0.25">
      <c r="A1218" s="20">
        <v>45275</v>
      </c>
      <c r="B1218" s="19" t="s">
        <v>115</v>
      </c>
      <c r="C1218" s="15">
        <v>2023</v>
      </c>
      <c r="D1218" s="15">
        <v>3</v>
      </c>
      <c r="E1218" s="15" t="s">
        <v>67</v>
      </c>
      <c r="F1218" s="19">
        <v>74</v>
      </c>
      <c r="G1218" s="19">
        <v>424</v>
      </c>
      <c r="H1218" s="30">
        <v>732</v>
      </c>
      <c r="I1218" s="19">
        <f t="shared" si="27"/>
        <v>4.0625</v>
      </c>
      <c r="J1218" s="19">
        <v>50</v>
      </c>
      <c r="K1218" s="19">
        <v>30</v>
      </c>
      <c r="L1218" s="19">
        <v>0</v>
      </c>
      <c r="M1218" s="19">
        <v>5</v>
      </c>
      <c r="N1218" s="19">
        <v>21</v>
      </c>
      <c r="O1218" s="21" t="s">
        <v>68</v>
      </c>
      <c r="P1218" s="19">
        <v>88</v>
      </c>
      <c r="Q1218" s="21">
        <v>75</v>
      </c>
      <c r="R1218" s="21"/>
      <c r="S1218" s="19">
        <f t="shared" si="25"/>
        <v>163</v>
      </c>
    </row>
    <row r="1219" spans="1:19" ht="15.6" customHeight="1" x14ac:dyDescent="0.2">
      <c r="A1219" s="8">
        <v>44450</v>
      </c>
      <c r="B1219" s="12" t="s">
        <v>72</v>
      </c>
      <c r="C1219" s="13">
        <v>2021</v>
      </c>
      <c r="D1219" s="13">
        <v>1</v>
      </c>
      <c r="E1219" s="13" t="s">
        <v>71</v>
      </c>
      <c r="F1219">
        <v>76</v>
      </c>
      <c r="G1219">
        <v>395</v>
      </c>
      <c r="H1219" s="24">
        <v>387</v>
      </c>
      <c r="I1219">
        <v>2.1875</v>
      </c>
      <c r="J1219">
        <v>40</v>
      </c>
      <c r="K1219">
        <v>12</v>
      </c>
      <c r="L1219">
        <v>1</v>
      </c>
      <c r="M1219">
        <v>0</v>
      </c>
      <c r="N1219">
        <v>14.2</v>
      </c>
      <c r="O1219" s="12" t="s">
        <v>68</v>
      </c>
      <c r="P1219">
        <v>135</v>
      </c>
      <c r="Q1219" s="12">
        <v>35</v>
      </c>
      <c r="R1219">
        <v>120</v>
      </c>
      <c r="S1219">
        <v>170</v>
      </c>
    </row>
    <row r="1220" spans="1:19" ht="15.6" customHeight="1" x14ac:dyDescent="0.2">
      <c r="A1220" s="8">
        <v>44450</v>
      </c>
      <c r="B1220" s="12" t="s">
        <v>72</v>
      </c>
      <c r="C1220" s="13">
        <v>2021</v>
      </c>
      <c r="D1220" s="13">
        <v>1</v>
      </c>
      <c r="E1220" s="13" t="s">
        <v>71</v>
      </c>
      <c r="F1220">
        <v>76</v>
      </c>
      <c r="G1220">
        <v>395</v>
      </c>
      <c r="H1220" s="24">
        <v>385</v>
      </c>
      <c r="I1220">
        <v>2.1875</v>
      </c>
      <c r="J1220">
        <v>40</v>
      </c>
      <c r="K1220">
        <v>12</v>
      </c>
      <c r="L1220">
        <v>1</v>
      </c>
      <c r="M1220">
        <v>0</v>
      </c>
      <c r="N1220">
        <v>14.2</v>
      </c>
      <c r="O1220" s="12" t="s">
        <v>68</v>
      </c>
      <c r="P1220">
        <v>43</v>
      </c>
      <c r="Q1220" s="12">
        <v>17</v>
      </c>
      <c r="R1220">
        <v>121.5</v>
      </c>
      <c r="S1220">
        <v>60</v>
      </c>
    </row>
    <row r="1221" spans="1:19" ht="15.6" customHeight="1" x14ac:dyDescent="0.2">
      <c r="A1221" s="8">
        <v>44450</v>
      </c>
      <c r="B1221" s="12" t="s">
        <v>72</v>
      </c>
      <c r="C1221" s="13">
        <v>2021</v>
      </c>
      <c r="D1221" s="13">
        <v>1</v>
      </c>
      <c r="E1221" s="13" t="s">
        <v>71</v>
      </c>
      <c r="F1221">
        <v>76</v>
      </c>
      <c r="G1221">
        <v>395</v>
      </c>
      <c r="H1221" s="24">
        <v>386</v>
      </c>
      <c r="I1221">
        <v>2.1875</v>
      </c>
      <c r="J1221">
        <v>40</v>
      </c>
      <c r="K1221">
        <v>12</v>
      </c>
      <c r="L1221">
        <v>1</v>
      </c>
      <c r="M1221">
        <v>0</v>
      </c>
      <c r="N1221">
        <v>14.2</v>
      </c>
      <c r="O1221" s="12" t="s">
        <v>68</v>
      </c>
      <c r="P1221">
        <v>81</v>
      </c>
      <c r="Q1221" s="12">
        <v>8</v>
      </c>
      <c r="R1221">
        <v>114</v>
      </c>
      <c r="S1221">
        <v>89</v>
      </c>
    </row>
    <row r="1222" spans="1:19" ht="15.6" customHeight="1" x14ac:dyDescent="0.2">
      <c r="A1222" s="8">
        <v>44450</v>
      </c>
      <c r="B1222" s="12" t="s">
        <v>72</v>
      </c>
      <c r="C1222" s="13">
        <v>2021</v>
      </c>
      <c r="D1222" s="13">
        <v>1</v>
      </c>
      <c r="E1222" s="13" t="s">
        <v>71</v>
      </c>
      <c r="F1222">
        <v>76</v>
      </c>
      <c r="G1222">
        <v>395</v>
      </c>
      <c r="H1222" s="24">
        <v>392</v>
      </c>
      <c r="I1222">
        <v>2.1875</v>
      </c>
      <c r="J1222">
        <v>40</v>
      </c>
      <c r="K1222">
        <v>12</v>
      </c>
      <c r="L1222">
        <v>1</v>
      </c>
      <c r="M1222">
        <v>0</v>
      </c>
      <c r="N1222">
        <v>14.2</v>
      </c>
      <c r="O1222" s="12" t="s">
        <v>68</v>
      </c>
      <c r="P1222">
        <v>50</v>
      </c>
      <c r="Q1222" s="12">
        <v>15</v>
      </c>
      <c r="R1222">
        <v>109</v>
      </c>
      <c r="S1222">
        <v>65</v>
      </c>
    </row>
    <row r="1223" spans="1:19" ht="15.6" customHeight="1" x14ac:dyDescent="0.2">
      <c r="A1223" s="8">
        <v>44450</v>
      </c>
      <c r="B1223" s="12" t="s">
        <v>72</v>
      </c>
      <c r="C1223" s="13">
        <v>2021</v>
      </c>
      <c r="D1223" s="13">
        <v>1</v>
      </c>
      <c r="E1223" s="13" t="s">
        <v>71</v>
      </c>
      <c r="F1223">
        <v>76</v>
      </c>
      <c r="G1223">
        <v>395</v>
      </c>
      <c r="H1223" s="24">
        <v>388</v>
      </c>
      <c r="I1223">
        <v>2.1875</v>
      </c>
      <c r="J1223">
        <v>40</v>
      </c>
      <c r="K1223">
        <v>12</v>
      </c>
      <c r="L1223">
        <v>1</v>
      </c>
      <c r="M1223">
        <v>0</v>
      </c>
      <c r="N1223">
        <v>14.2</v>
      </c>
      <c r="O1223" s="12" t="s">
        <v>68</v>
      </c>
      <c r="P1223">
        <v>125</v>
      </c>
      <c r="Q1223" s="12">
        <v>7</v>
      </c>
      <c r="R1223">
        <v>105</v>
      </c>
      <c r="S1223">
        <v>132</v>
      </c>
    </row>
    <row r="1224" spans="1:19" ht="15.6" customHeight="1" x14ac:dyDescent="0.2">
      <c r="A1224" s="8">
        <v>44450</v>
      </c>
      <c r="B1224" s="12" t="s">
        <v>72</v>
      </c>
      <c r="C1224" s="13">
        <v>2021</v>
      </c>
      <c r="D1224" s="13">
        <v>1</v>
      </c>
      <c r="E1224" s="13" t="s">
        <v>71</v>
      </c>
      <c r="F1224">
        <v>76</v>
      </c>
      <c r="G1224">
        <v>395</v>
      </c>
      <c r="H1224" s="24">
        <v>391</v>
      </c>
      <c r="I1224">
        <v>2.1875</v>
      </c>
      <c r="J1224">
        <v>40</v>
      </c>
      <c r="K1224">
        <v>12</v>
      </c>
      <c r="L1224">
        <v>1</v>
      </c>
      <c r="M1224">
        <v>0</v>
      </c>
      <c r="N1224">
        <v>14.2</v>
      </c>
      <c r="O1224" s="12" t="s">
        <v>68</v>
      </c>
      <c r="P1224">
        <v>33</v>
      </c>
      <c r="Q1224" s="12">
        <v>2</v>
      </c>
      <c r="R1224">
        <v>72</v>
      </c>
      <c r="S1224">
        <v>35</v>
      </c>
    </row>
    <row r="1225" spans="1:19" ht="15.6" customHeight="1" x14ac:dyDescent="0.2">
      <c r="A1225" s="8">
        <v>44450</v>
      </c>
      <c r="B1225" s="12" t="s">
        <v>72</v>
      </c>
      <c r="C1225" s="13">
        <v>2021</v>
      </c>
      <c r="D1225" s="13">
        <v>1</v>
      </c>
      <c r="E1225" s="13" t="s">
        <v>71</v>
      </c>
      <c r="F1225">
        <v>76</v>
      </c>
      <c r="G1225">
        <v>395</v>
      </c>
      <c r="H1225" s="24">
        <v>394</v>
      </c>
      <c r="I1225">
        <v>2.1875</v>
      </c>
      <c r="J1225">
        <v>40</v>
      </c>
      <c r="K1225">
        <v>12</v>
      </c>
      <c r="L1225">
        <v>1</v>
      </c>
      <c r="M1225">
        <v>0</v>
      </c>
      <c r="N1225">
        <v>14.2</v>
      </c>
      <c r="O1225" s="12" t="s">
        <v>68</v>
      </c>
      <c r="P1225">
        <v>50</v>
      </c>
      <c r="Q1225" s="12">
        <v>9</v>
      </c>
      <c r="R1225">
        <v>123</v>
      </c>
      <c r="S1225">
        <v>59</v>
      </c>
    </row>
    <row r="1226" spans="1:19" ht="15.6" customHeight="1" x14ac:dyDescent="0.2">
      <c r="A1226" s="8">
        <v>44450</v>
      </c>
      <c r="B1226" s="12" t="s">
        <v>72</v>
      </c>
      <c r="C1226" s="13">
        <v>2021</v>
      </c>
      <c r="D1226" s="13">
        <v>1</v>
      </c>
      <c r="E1226" s="13" t="s">
        <v>71</v>
      </c>
      <c r="F1226">
        <v>76</v>
      </c>
      <c r="G1226">
        <v>395</v>
      </c>
      <c r="H1226" s="24">
        <v>393</v>
      </c>
      <c r="I1226">
        <v>2.1875</v>
      </c>
      <c r="J1226">
        <v>40</v>
      </c>
      <c r="K1226">
        <v>12</v>
      </c>
      <c r="L1226">
        <v>1</v>
      </c>
      <c r="M1226">
        <v>0</v>
      </c>
      <c r="N1226">
        <v>14.2</v>
      </c>
      <c r="O1226" s="12" t="s">
        <v>68</v>
      </c>
      <c r="P1226">
        <v>115</v>
      </c>
      <c r="Q1226" s="12">
        <v>17</v>
      </c>
      <c r="R1226">
        <v>111</v>
      </c>
      <c r="S1226">
        <v>132</v>
      </c>
    </row>
    <row r="1227" spans="1:19" ht="15.6" customHeight="1" x14ac:dyDescent="0.2">
      <c r="A1227" s="8">
        <v>44450</v>
      </c>
      <c r="B1227" s="12" t="s">
        <v>72</v>
      </c>
      <c r="C1227" s="13">
        <v>2021</v>
      </c>
      <c r="D1227" s="13">
        <v>1</v>
      </c>
      <c r="E1227" s="13" t="s">
        <v>71</v>
      </c>
      <c r="F1227">
        <v>76</v>
      </c>
      <c r="G1227">
        <v>395</v>
      </c>
      <c r="H1227" s="24">
        <v>389</v>
      </c>
      <c r="I1227">
        <v>2.1875</v>
      </c>
      <c r="J1227">
        <v>40</v>
      </c>
      <c r="K1227">
        <v>12</v>
      </c>
      <c r="L1227">
        <v>1</v>
      </c>
      <c r="M1227">
        <v>0</v>
      </c>
      <c r="N1227">
        <v>14.2</v>
      </c>
      <c r="O1227" s="12" t="s">
        <v>68</v>
      </c>
      <c r="P1227">
        <v>47</v>
      </c>
      <c r="Q1227" s="12">
        <v>10</v>
      </c>
      <c r="R1227">
        <v>130</v>
      </c>
      <c r="S1227">
        <v>57</v>
      </c>
    </row>
    <row r="1228" spans="1:19" ht="15.6" customHeight="1" x14ac:dyDescent="0.2">
      <c r="A1228" s="8">
        <v>44450</v>
      </c>
      <c r="B1228" s="12" t="s">
        <v>72</v>
      </c>
      <c r="C1228" s="13">
        <v>2021</v>
      </c>
      <c r="D1228" s="13">
        <v>1</v>
      </c>
      <c r="E1228" s="13" t="s">
        <v>71</v>
      </c>
      <c r="F1228">
        <v>76</v>
      </c>
      <c r="G1228">
        <v>395</v>
      </c>
      <c r="H1228" s="24">
        <v>390</v>
      </c>
      <c r="I1228">
        <v>2.1875</v>
      </c>
      <c r="J1228">
        <v>40</v>
      </c>
      <c r="K1228">
        <v>12</v>
      </c>
      <c r="L1228">
        <v>1</v>
      </c>
      <c r="M1228">
        <v>0</v>
      </c>
      <c r="N1228">
        <v>14.2</v>
      </c>
      <c r="O1228" s="12" t="s">
        <v>68</v>
      </c>
      <c r="P1228">
        <v>37</v>
      </c>
      <c r="Q1228" s="12">
        <v>17</v>
      </c>
      <c r="R1228">
        <v>104</v>
      </c>
      <c r="S1228">
        <v>54</v>
      </c>
    </row>
    <row r="1229" spans="1:19" ht="15.6" customHeight="1" x14ac:dyDescent="0.2">
      <c r="A1229" s="8">
        <v>44450</v>
      </c>
      <c r="B1229" s="12" t="s">
        <v>72</v>
      </c>
      <c r="C1229" s="13">
        <v>2021</v>
      </c>
      <c r="D1229" s="13">
        <v>1</v>
      </c>
      <c r="E1229" s="13" t="s">
        <v>71</v>
      </c>
      <c r="F1229">
        <v>76</v>
      </c>
      <c r="G1229">
        <v>396</v>
      </c>
      <c r="H1229" s="24">
        <v>365</v>
      </c>
      <c r="I1229">
        <v>2.9375</v>
      </c>
      <c r="J1229">
        <v>40</v>
      </c>
      <c r="K1229">
        <v>4</v>
      </c>
      <c r="L1229">
        <v>2</v>
      </c>
      <c r="M1229">
        <v>0</v>
      </c>
      <c r="N1229">
        <v>9.8000000000000007</v>
      </c>
      <c r="O1229" s="12" t="s">
        <v>68</v>
      </c>
      <c r="P1229">
        <v>98</v>
      </c>
      <c r="Q1229" s="12">
        <v>9</v>
      </c>
      <c r="R1229">
        <v>113</v>
      </c>
      <c r="S1229">
        <v>107</v>
      </c>
    </row>
    <row r="1230" spans="1:19" ht="15.6" customHeight="1" x14ac:dyDescent="0.2">
      <c r="A1230" s="8">
        <v>44450</v>
      </c>
      <c r="B1230" s="12" t="s">
        <v>72</v>
      </c>
      <c r="C1230" s="13">
        <v>2021</v>
      </c>
      <c r="D1230" s="13">
        <v>1</v>
      </c>
      <c r="E1230" s="13" t="s">
        <v>71</v>
      </c>
      <c r="F1230">
        <v>76</v>
      </c>
      <c r="G1230">
        <v>396</v>
      </c>
      <c r="H1230" s="24">
        <v>366</v>
      </c>
      <c r="I1230">
        <v>2.9375</v>
      </c>
      <c r="J1230">
        <v>40</v>
      </c>
      <c r="K1230">
        <v>4</v>
      </c>
      <c r="L1230">
        <v>2</v>
      </c>
      <c r="M1230">
        <v>0</v>
      </c>
      <c r="N1230">
        <v>9.8000000000000007</v>
      </c>
      <c r="O1230" s="12" t="s">
        <v>68</v>
      </c>
      <c r="P1230">
        <v>73</v>
      </c>
      <c r="Q1230" s="12">
        <v>20</v>
      </c>
      <c r="R1230">
        <v>120</v>
      </c>
      <c r="S1230">
        <v>93</v>
      </c>
    </row>
    <row r="1231" spans="1:19" ht="15.6" customHeight="1" x14ac:dyDescent="0.2">
      <c r="A1231" s="8">
        <v>44450</v>
      </c>
      <c r="B1231" s="12" t="s">
        <v>72</v>
      </c>
      <c r="C1231" s="13">
        <v>2021</v>
      </c>
      <c r="D1231" s="13">
        <v>1</v>
      </c>
      <c r="E1231" s="13" t="s">
        <v>71</v>
      </c>
      <c r="F1231">
        <v>76</v>
      </c>
      <c r="G1231">
        <v>396</v>
      </c>
      <c r="H1231" s="24">
        <v>367</v>
      </c>
      <c r="I1231">
        <v>2.9375</v>
      </c>
      <c r="J1231">
        <v>40</v>
      </c>
      <c r="K1231">
        <v>4</v>
      </c>
      <c r="L1231">
        <v>2</v>
      </c>
      <c r="M1231">
        <v>0</v>
      </c>
      <c r="N1231">
        <v>9.8000000000000007</v>
      </c>
      <c r="O1231" s="12" t="s">
        <v>68</v>
      </c>
      <c r="P1231">
        <v>17</v>
      </c>
      <c r="Q1231" s="12">
        <v>17</v>
      </c>
      <c r="R1231">
        <v>89</v>
      </c>
      <c r="S1231">
        <v>34</v>
      </c>
    </row>
    <row r="1232" spans="1:19" ht="15.6" customHeight="1" x14ac:dyDescent="0.2">
      <c r="A1232" s="8">
        <v>44450</v>
      </c>
      <c r="B1232" s="12" t="s">
        <v>72</v>
      </c>
      <c r="C1232" s="13">
        <v>2021</v>
      </c>
      <c r="D1232" s="13">
        <v>1</v>
      </c>
      <c r="E1232" s="13" t="s">
        <v>71</v>
      </c>
      <c r="F1232">
        <v>76</v>
      </c>
      <c r="G1232">
        <v>396</v>
      </c>
      <c r="H1232" s="24">
        <v>368</v>
      </c>
      <c r="I1232">
        <v>2.9375</v>
      </c>
      <c r="J1232">
        <v>40</v>
      </c>
      <c r="K1232">
        <v>4</v>
      </c>
      <c r="L1232">
        <v>2</v>
      </c>
      <c r="M1232">
        <v>0</v>
      </c>
      <c r="N1232">
        <v>9.8000000000000007</v>
      </c>
      <c r="O1232" s="12" t="s">
        <v>68</v>
      </c>
      <c r="P1232">
        <v>65</v>
      </c>
      <c r="Q1232" s="12">
        <v>19</v>
      </c>
      <c r="R1232">
        <v>104.5</v>
      </c>
      <c r="S1232">
        <v>84</v>
      </c>
    </row>
    <row r="1233" spans="1:19" ht="15.6" customHeight="1" x14ac:dyDescent="0.2">
      <c r="A1233" s="8">
        <v>44450</v>
      </c>
      <c r="B1233" s="12" t="s">
        <v>72</v>
      </c>
      <c r="C1233" s="13">
        <v>2021</v>
      </c>
      <c r="D1233" s="13">
        <v>1</v>
      </c>
      <c r="E1233" s="13" t="s">
        <v>71</v>
      </c>
      <c r="F1233">
        <v>76</v>
      </c>
      <c r="G1233">
        <v>396</v>
      </c>
      <c r="H1233" s="24">
        <v>369</v>
      </c>
      <c r="I1233">
        <v>2.9375</v>
      </c>
      <c r="J1233">
        <v>40</v>
      </c>
      <c r="K1233">
        <v>4</v>
      </c>
      <c r="L1233">
        <v>2</v>
      </c>
      <c r="M1233">
        <v>0</v>
      </c>
      <c r="N1233">
        <v>9.8000000000000007</v>
      </c>
      <c r="O1233" s="12" t="s">
        <v>68</v>
      </c>
      <c r="P1233">
        <v>28</v>
      </c>
      <c r="Q1233" s="12">
        <v>9</v>
      </c>
      <c r="R1233">
        <v>104</v>
      </c>
      <c r="S1233">
        <v>37</v>
      </c>
    </row>
    <row r="1234" spans="1:19" ht="15.6" customHeight="1" x14ac:dyDescent="0.2">
      <c r="A1234" s="8">
        <v>44450</v>
      </c>
      <c r="B1234" s="12" t="s">
        <v>72</v>
      </c>
      <c r="C1234" s="13">
        <v>2021</v>
      </c>
      <c r="D1234" s="13">
        <v>1</v>
      </c>
      <c r="E1234" s="13" t="s">
        <v>71</v>
      </c>
      <c r="F1234">
        <v>76</v>
      </c>
      <c r="G1234">
        <v>396</v>
      </c>
      <c r="H1234" s="24">
        <v>370</v>
      </c>
      <c r="I1234">
        <v>2.9375</v>
      </c>
      <c r="J1234">
        <v>40</v>
      </c>
      <c r="K1234">
        <v>4</v>
      </c>
      <c r="L1234">
        <v>2</v>
      </c>
      <c r="M1234">
        <v>0</v>
      </c>
      <c r="N1234">
        <v>9.8000000000000007</v>
      </c>
      <c r="O1234" s="12" t="s">
        <v>68</v>
      </c>
      <c r="P1234">
        <v>40</v>
      </c>
      <c r="Q1234" s="12">
        <v>9</v>
      </c>
      <c r="R1234">
        <v>109</v>
      </c>
      <c r="S1234">
        <v>49</v>
      </c>
    </row>
    <row r="1235" spans="1:19" ht="15.6" customHeight="1" x14ac:dyDescent="0.2">
      <c r="A1235" s="8">
        <v>44450</v>
      </c>
      <c r="B1235" s="12" t="s">
        <v>72</v>
      </c>
      <c r="C1235" s="13">
        <v>2021</v>
      </c>
      <c r="D1235" s="13">
        <v>1</v>
      </c>
      <c r="E1235" s="13" t="s">
        <v>71</v>
      </c>
      <c r="F1235">
        <v>76</v>
      </c>
      <c r="G1235">
        <v>396</v>
      </c>
      <c r="H1235" s="24">
        <v>371</v>
      </c>
      <c r="I1235">
        <v>2.9375</v>
      </c>
      <c r="J1235">
        <v>40</v>
      </c>
      <c r="K1235">
        <v>4</v>
      </c>
      <c r="L1235">
        <v>2</v>
      </c>
      <c r="M1235">
        <v>0</v>
      </c>
      <c r="N1235">
        <v>9.8000000000000007</v>
      </c>
      <c r="O1235" s="12" t="s">
        <v>68</v>
      </c>
      <c r="P1235">
        <v>63</v>
      </c>
      <c r="Q1235" s="12">
        <v>14</v>
      </c>
      <c r="R1235">
        <v>125</v>
      </c>
      <c r="S1235">
        <v>77</v>
      </c>
    </row>
    <row r="1236" spans="1:19" ht="15.6" customHeight="1" x14ac:dyDescent="0.2">
      <c r="A1236" s="8">
        <v>44450</v>
      </c>
      <c r="B1236" s="12" t="s">
        <v>72</v>
      </c>
      <c r="C1236" s="13">
        <v>2021</v>
      </c>
      <c r="D1236" s="13">
        <v>1</v>
      </c>
      <c r="E1236" s="13" t="s">
        <v>71</v>
      </c>
      <c r="F1236">
        <v>76</v>
      </c>
      <c r="G1236">
        <v>396</v>
      </c>
      <c r="H1236" s="24">
        <v>372</v>
      </c>
      <c r="I1236">
        <v>2.9375</v>
      </c>
      <c r="J1236">
        <v>40</v>
      </c>
      <c r="K1236">
        <v>4</v>
      </c>
      <c r="L1236">
        <v>2</v>
      </c>
      <c r="M1236">
        <v>0</v>
      </c>
      <c r="N1236">
        <v>9.8000000000000007</v>
      </c>
      <c r="O1236" s="12" t="s">
        <v>68</v>
      </c>
      <c r="P1236">
        <v>38</v>
      </c>
      <c r="Q1236" s="12">
        <v>8</v>
      </c>
      <c r="R1236">
        <v>95</v>
      </c>
      <c r="S1236">
        <v>46</v>
      </c>
    </row>
    <row r="1237" spans="1:19" ht="15.6" customHeight="1" x14ac:dyDescent="0.2">
      <c r="A1237" s="8">
        <v>44450</v>
      </c>
      <c r="B1237" s="12" t="s">
        <v>72</v>
      </c>
      <c r="C1237" s="13">
        <v>2021</v>
      </c>
      <c r="D1237" s="13">
        <v>1</v>
      </c>
      <c r="E1237" s="13" t="s">
        <v>71</v>
      </c>
      <c r="F1237">
        <v>76</v>
      </c>
      <c r="G1237">
        <v>396</v>
      </c>
      <c r="H1237" s="24">
        <v>373</v>
      </c>
      <c r="I1237">
        <v>2.9375</v>
      </c>
      <c r="J1237">
        <v>40</v>
      </c>
      <c r="K1237">
        <v>4</v>
      </c>
      <c r="L1237">
        <v>2</v>
      </c>
      <c r="M1237">
        <v>0</v>
      </c>
      <c r="N1237">
        <v>9.8000000000000007</v>
      </c>
      <c r="O1237" s="12" t="s">
        <v>68</v>
      </c>
      <c r="P1237">
        <v>34</v>
      </c>
      <c r="Q1237" s="12">
        <v>16</v>
      </c>
      <c r="R1237">
        <v>105</v>
      </c>
      <c r="S1237">
        <v>50</v>
      </c>
    </row>
    <row r="1238" spans="1:19" ht="15.6" customHeight="1" x14ac:dyDescent="0.2">
      <c r="A1238" s="8">
        <v>44450</v>
      </c>
      <c r="B1238" s="12" t="s">
        <v>72</v>
      </c>
      <c r="C1238" s="13">
        <v>2021</v>
      </c>
      <c r="D1238" s="13">
        <v>1</v>
      </c>
      <c r="E1238" s="13" t="s">
        <v>71</v>
      </c>
      <c r="F1238">
        <v>76</v>
      </c>
      <c r="G1238">
        <v>396</v>
      </c>
      <c r="H1238" s="24">
        <v>374</v>
      </c>
      <c r="I1238">
        <v>2.9375</v>
      </c>
      <c r="J1238">
        <v>40</v>
      </c>
      <c r="K1238">
        <v>4</v>
      </c>
      <c r="L1238">
        <v>2</v>
      </c>
      <c r="M1238">
        <v>0</v>
      </c>
      <c r="N1238">
        <v>9.8000000000000007</v>
      </c>
      <c r="O1238" s="12" t="s">
        <v>68</v>
      </c>
      <c r="P1238">
        <v>39</v>
      </c>
      <c r="Q1238" s="12">
        <v>12</v>
      </c>
      <c r="R1238">
        <v>97</v>
      </c>
      <c r="S1238">
        <v>51</v>
      </c>
    </row>
    <row r="1239" spans="1:19" ht="15.6" customHeight="1" x14ac:dyDescent="0.2">
      <c r="A1239" s="8">
        <v>44450</v>
      </c>
      <c r="B1239" s="12" t="s">
        <v>72</v>
      </c>
      <c r="C1239" s="13">
        <v>2021</v>
      </c>
      <c r="D1239" s="13">
        <v>1</v>
      </c>
      <c r="E1239" s="13" t="s">
        <v>71</v>
      </c>
      <c r="F1239">
        <v>76</v>
      </c>
      <c r="G1239">
        <v>397</v>
      </c>
      <c r="H1239" s="24">
        <v>375</v>
      </c>
      <c r="I1239">
        <v>2.5</v>
      </c>
      <c r="J1239">
        <v>50</v>
      </c>
      <c r="K1239">
        <v>25</v>
      </c>
      <c r="L1239">
        <v>3</v>
      </c>
      <c r="M1239">
        <v>0</v>
      </c>
      <c r="N1239">
        <v>16.2</v>
      </c>
      <c r="O1239" s="12" t="s">
        <v>68</v>
      </c>
      <c r="P1239">
        <v>67</v>
      </c>
      <c r="Q1239" s="12">
        <v>7</v>
      </c>
      <c r="R1239">
        <v>104.5</v>
      </c>
      <c r="S1239">
        <v>74</v>
      </c>
    </row>
    <row r="1240" spans="1:19" ht="15.6" customHeight="1" x14ac:dyDescent="0.2">
      <c r="A1240" s="8">
        <v>44450</v>
      </c>
      <c r="B1240" s="12" t="s">
        <v>72</v>
      </c>
      <c r="C1240" s="13">
        <v>2021</v>
      </c>
      <c r="D1240" s="13">
        <v>1</v>
      </c>
      <c r="E1240" s="13" t="s">
        <v>71</v>
      </c>
      <c r="F1240">
        <v>76</v>
      </c>
      <c r="G1240">
        <v>397</v>
      </c>
      <c r="H1240" s="24">
        <v>376</v>
      </c>
      <c r="I1240">
        <v>2.5</v>
      </c>
      <c r="J1240">
        <v>50</v>
      </c>
      <c r="K1240">
        <v>25</v>
      </c>
      <c r="L1240">
        <v>3</v>
      </c>
      <c r="M1240">
        <v>0</v>
      </c>
      <c r="N1240">
        <v>16.2</v>
      </c>
      <c r="O1240" s="12" t="s">
        <v>68</v>
      </c>
      <c r="P1240">
        <v>38</v>
      </c>
      <c r="Q1240" s="12">
        <v>5</v>
      </c>
      <c r="R1240">
        <v>115</v>
      </c>
      <c r="S1240">
        <v>43</v>
      </c>
    </row>
    <row r="1241" spans="1:19" ht="15.6" customHeight="1" x14ac:dyDescent="0.2">
      <c r="A1241" s="8">
        <v>44450</v>
      </c>
      <c r="B1241" s="12" t="s">
        <v>72</v>
      </c>
      <c r="C1241" s="13">
        <v>2021</v>
      </c>
      <c r="D1241" s="13">
        <v>1</v>
      </c>
      <c r="E1241" s="13" t="s">
        <v>71</v>
      </c>
      <c r="F1241">
        <v>76</v>
      </c>
      <c r="G1241">
        <v>397</v>
      </c>
      <c r="H1241" s="24">
        <v>377</v>
      </c>
      <c r="I1241">
        <v>2.5</v>
      </c>
      <c r="J1241">
        <v>50</v>
      </c>
      <c r="K1241">
        <v>25</v>
      </c>
      <c r="L1241">
        <v>3</v>
      </c>
      <c r="M1241">
        <v>0</v>
      </c>
      <c r="N1241">
        <v>16.2</v>
      </c>
      <c r="O1241" s="12" t="s">
        <v>68</v>
      </c>
      <c r="P1241">
        <v>88</v>
      </c>
      <c r="Q1241" s="12">
        <v>10</v>
      </c>
      <c r="R1241">
        <v>136</v>
      </c>
      <c r="S1241">
        <v>98</v>
      </c>
    </row>
    <row r="1242" spans="1:19" ht="15.6" customHeight="1" x14ac:dyDescent="0.2">
      <c r="A1242" s="8">
        <v>44450</v>
      </c>
      <c r="B1242" s="12" t="s">
        <v>72</v>
      </c>
      <c r="C1242" s="13">
        <v>2021</v>
      </c>
      <c r="D1242" s="13">
        <v>1</v>
      </c>
      <c r="E1242" s="13" t="s">
        <v>71</v>
      </c>
      <c r="F1242">
        <v>76</v>
      </c>
      <c r="G1242">
        <v>397</v>
      </c>
      <c r="H1242" s="24">
        <v>378</v>
      </c>
      <c r="I1242">
        <v>2.5</v>
      </c>
      <c r="J1242">
        <v>50</v>
      </c>
      <c r="K1242">
        <v>25</v>
      </c>
      <c r="L1242">
        <v>3</v>
      </c>
      <c r="M1242">
        <v>0</v>
      </c>
      <c r="N1242">
        <v>16.2</v>
      </c>
      <c r="O1242" s="12" t="s">
        <v>68</v>
      </c>
      <c r="P1242">
        <v>46</v>
      </c>
      <c r="Q1242" s="12">
        <v>5</v>
      </c>
      <c r="R1242">
        <v>106</v>
      </c>
      <c r="S1242">
        <v>51</v>
      </c>
    </row>
    <row r="1243" spans="1:19" ht="15.6" customHeight="1" x14ac:dyDescent="0.2">
      <c r="A1243" s="8">
        <v>44450</v>
      </c>
      <c r="B1243" s="12" t="s">
        <v>72</v>
      </c>
      <c r="C1243" s="13">
        <v>2021</v>
      </c>
      <c r="D1243" s="13">
        <v>1</v>
      </c>
      <c r="E1243" s="13" t="s">
        <v>71</v>
      </c>
      <c r="F1243">
        <v>76</v>
      </c>
      <c r="G1243">
        <v>397</v>
      </c>
      <c r="H1243" s="24">
        <v>379</v>
      </c>
      <c r="I1243">
        <v>2.5</v>
      </c>
      <c r="J1243">
        <v>50</v>
      </c>
      <c r="K1243">
        <v>25</v>
      </c>
      <c r="L1243">
        <v>3</v>
      </c>
      <c r="M1243">
        <v>0</v>
      </c>
      <c r="N1243">
        <v>16.2</v>
      </c>
      <c r="O1243" s="12" t="s">
        <v>68</v>
      </c>
      <c r="P1243">
        <v>112</v>
      </c>
      <c r="Q1243" s="12">
        <v>10</v>
      </c>
      <c r="R1243">
        <v>98</v>
      </c>
      <c r="S1243">
        <v>122</v>
      </c>
    </row>
    <row r="1244" spans="1:19" ht="15.6" customHeight="1" x14ac:dyDescent="0.2">
      <c r="A1244" s="8">
        <v>44450</v>
      </c>
      <c r="B1244" s="12" t="s">
        <v>72</v>
      </c>
      <c r="C1244" s="13">
        <v>2021</v>
      </c>
      <c r="D1244" s="13">
        <v>1</v>
      </c>
      <c r="E1244" s="13" t="s">
        <v>71</v>
      </c>
      <c r="F1244">
        <v>76</v>
      </c>
      <c r="G1244">
        <v>397</v>
      </c>
      <c r="H1244" s="24">
        <v>380</v>
      </c>
      <c r="I1244">
        <v>2.5</v>
      </c>
      <c r="J1244">
        <v>50</v>
      </c>
      <c r="K1244">
        <v>25</v>
      </c>
      <c r="L1244">
        <v>3</v>
      </c>
      <c r="M1244">
        <v>0</v>
      </c>
      <c r="N1244">
        <v>16.2</v>
      </c>
      <c r="O1244" s="12" t="s">
        <v>68</v>
      </c>
      <c r="P1244">
        <v>45</v>
      </c>
      <c r="Q1244" s="12">
        <v>2</v>
      </c>
      <c r="R1244">
        <v>109</v>
      </c>
      <c r="S1244">
        <v>47</v>
      </c>
    </row>
    <row r="1245" spans="1:19" ht="15.6" customHeight="1" x14ac:dyDescent="0.2">
      <c r="A1245" s="8">
        <v>44450</v>
      </c>
      <c r="B1245" s="12" t="s">
        <v>72</v>
      </c>
      <c r="C1245" s="13">
        <v>2021</v>
      </c>
      <c r="D1245" s="13">
        <v>1</v>
      </c>
      <c r="E1245" s="13" t="s">
        <v>71</v>
      </c>
      <c r="F1245">
        <v>76</v>
      </c>
      <c r="G1245">
        <v>397</v>
      </c>
      <c r="H1245" s="24">
        <v>381</v>
      </c>
      <c r="I1245">
        <v>2.5</v>
      </c>
      <c r="J1245">
        <v>50</v>
      </c>
      <c r="K1245">
        <v>25</v>
      </c>
      <c r="L1245">
        <v>3</v>
      </c>
      <c r="M1245">
        <v>0</v>
      </c>
      <c r="N1245">
        <v>16.2</v>
      </c>
      <c r="O1245" s="12" t="s">
        <v>68</v>
      </c>
      <c r="P1245">
        <v>33</v>
      </c>
      <c r="Q1245" s="12">
        <v>5</v>
      </c>
      <c r="R1245">
        <v>118</v>
      </c>
      <c r="S1245">
        <v>38</v>
      </c>
    </row>
    <row r="1246" spans="1:19" ht="15.6" customHeight="1" x14ac:dyDescent="0.2">
      <c r="A1246" s="8">
        <v>44450</v>
      </c>
      <c r="B1246" s="12" t="s">
        <v>72</v>
      </c>
      <c r="C1246" s="13">
        <v>2021</v>
      </c>
      <c r="D1246" s="13">
        <v>1</v>
      </c>
      <c r="E1246" s="13" t="s">
        <v>71</v>
      </c>
      <c r="F1246">
        <v>76</v>
      </c>
      <c r="G1246">
        <v>397</v>
      </c>
      <c r="H1246" s="24">
        <v>382</v>
      </c>
      <c r="I1246">
        <v>2.5</v>
      </c>
      <c r="J1246">
        <v>50</v>
      </c>
      <c r="K1246">
        <v>25</v>
      </c>
      <c r="L1246">
        <v>3</v>
      </c>
      <c r="M1246">
        <v>0</v>
      </c>
      <c r="N1246">
        <v>16.2</v>
      </c>
      <c r="O1246" s="12" t="s">
        <v>68</v>
      </c>
      <c r="P1246">
        <v>63</v>
      </c>
      <c r="Q1246" s="12">
        <v>4</v>
      </c>
      <c r="R1246">
        <v>108</v>
      </c>
      <c r="S1246">
        <v>67</v>
      </c>
    </row>
    <row r="1247" spans="1:19" ht="15.6" customHeight="1" x14ac:dyDescent="0.2">
      <c r="A1247" s="8">
        <v>44450</v>
      </c>
      <c r="B1247" s="12" t="s">
        <v>72</v>
      </c>
      <c r="C1247" s="13">
        <v>2021</v>
      </c>
      <c r="D1247" s="13">
        <v>1</v>
      </c>
      <c r="E1247" s="13" t="s">
        <v>71</v>
      </c>
      <c r="F1247">
        <v>76</v>
      </c>
      <c r="G1247">
        <v>397</v>
      </c>
      <c r="H1247" s="24">
        <v>383</v>
      </c>
      <c r="I1247">
        <v>2.5</v>
      </c>
      <c r="J1247">
        <v>50</v>
      </c>
      <c r="K1247">
        <v>25</v>
      </c>
      <c r="L1247">
        <v>3</v>
      </c>
      <c r="M1247">
        <v>0</v>
      </c>
      <c r="N1247">
        <v>16.2</v>
      </c>
      <c r="O1247" s="12" t="s">
        <v>68</v>
      </c>
      <c r="P1247">
        <v>50</v>
      </c>
      <c r="Q1247" s="12">
        <v>2</v>
      </c>
      <c r="R1247">
        <v>103</v>
      </c>
      <c r="S1247">
        <v>52</v>
      </c>
    </row>
    <row r="1248" spans="1:19" ht="15.6" customHeight="1" x14ac:dyDescent="0.2">
      <c r="A1248" s="8">
        <v>44450</v>
      </c>
      <c r="B1248" s="12" t="s">
        <v>72</v>
      </c>
      <c r="C1248" s="13">
        <v>2021</v>
      </c>
      <c r="D1248" s="13">
        <v>1</v>
      </c>
      <c r="E1248" s="13" t="s">
        <v>71</v>
      </c>
      <c r="F1248">
        <v>76</v>
      </c>
      <c r="G1248">
        <v>397</v>
      </c>
      <c r="H1248" s="24">
        <v>384</v>
      </c>
      <c r="I1248">
        <v>2.5</v>
      </c>
      <c r="J1248">
        <v>50</v>
      </c>
      <c r="K1248">
        <v>25</v>
      </c>
      <c r="L1248">
        <v>3</v>
      </c>
      <c r="M1248">
        <v>0</v>
      </c>
      <c r="N1248">
        <v>16.2</v>
      </c>
      <c r="O1248" s="12" t="s">
        <v>68</v>
      </c>
      <c r="P1248">
        <v>35</v>
      </c>
      <c r="Q1248" s="12">
        <v>6</v>
      </c>
      <c r="R1248">
        <v>100</v>
      </c>
      <c r="S1248">
        <v>41</v>
      </c>
    </row>
    <row r="1249" spans="1:19" ht="15.6" customHeight="1" x14ac:dyDescent="0.2">
      <c r="A1249" s="8">
        <v>44450</v>
      </c>
      <c r="B1249" s="12" t="s">
        <v>72</v>
      </c>
      <c r="C1249" s="13">
        <v>2021</v>
      </c>
      <c r="D1249" s="13">
        <v>1</v>
      </c>
      <c r="E1249" s="13" t="s">
        <v>71</v>
      </c>
      <c r="F1249">
        <v>57</v>
      </c>
      <c r="G1249">
        <v>398</v>
      </c>
      <c r="H1249" s="24">
        <v>442</v>
      </c>
      <c r="I1249">
        <v>1.3125</v>
      </c>
      <c r="J1249">
        <v>25</v>
      </c>
      <c r="K1249">
        <v>15</v>
      </c>
      <c r="L1249">
        <v>5</v>
      </c>
      <c r="M1249">
        <v>0</v>
      </c>
      <c r="N1249">
        <v>16.8</v>
      </c>
      <c r="O1249" s="12" t="s">
        <v>68</v>
      </c>
      <c r="P1249">
        <v>94</v>
      </c>
      <c r="Q1249" s="12">
        <v>36</v>
      </c>
      <c r="R1249">
        <v>129</v>
      </c>
      <c r="S1249">
        <v>130</v>
      </c>
    </row>
    <row r="1250" spans="1:19" ht="15.6" customHeight="1" x14ac:dyDescent="0.2">
      <c r="A1250" s="8">
        <v>44450</v>
      </c>
      <c r="B1250" s="12" t="s">
        <v>72</v>
      </c>
      <c r="C1250" s="13">
        <v>2021</v>
      </c>
      <c r="D1250" s="13">
        <v>1</v>
      </c>
      <c r="E1250" s="13" t="s">
        <v>71</v>
      </c>
      <c r="F1250">
        <v>57</v>
      </c>
      <c r="G1250">
        <v>398</v>
      </c>
      <c r="H1250" s="24">
        <v>443</v>
      </c>
      <c r="I1250">
        <v>1.3125</v>
      </c>
      <c r="J1250">
        <v>25</v>
      </c>
      <c r="K1250">
        <v>15</v>
      </c>
      <c r="L1250">
        <v>5</v>
      </c>
      <c r="M1250">
        <v>0</v>
      </c>
      <c r="N1250">
        <v>16.8</v>
      </c>
      <c r="O1250" s="12" t="s">
        <v>68</v>
      </c>
      <c r="P1250">
        <v>119</v>
      </c>
      <c r="Q1250" s="12">
        <v>31</v>
      </c>
      <c r="R1250">
        <v>119</v>
      </c>
      <c r="S1250">
        <v>150</v>
      </c>
    </row>
    <row r="1251" spans="1:19" ht="15.6" customHeight="1" x14ac:dyDescent="0.2">
      <c r="A1251" s="8">
        <v>44450</v>
      </c>
      <c r="B1251" s="12" t="s">
        <v>72</v>
      </c>
      <c r="C1251" s="13">
        <v>2021</v>
      </c>
      <c r="D1251" s="13">
        <v>1</v>
      </c>
      <c r="E1251" s="13" t="s">
        <v>71</v>
      </c>
      <c r="F1251">
        <v>57</v>
      </c>
      <c r="G1251">
        <v>398</v>
      </c>
      <c r="H1251" s="24">
        <v>444</v>
      </c>
      <c r="I1251">
        <v>1.3125</v>
      </c>
      <c r="J1251">
        <v>25</v>
      </c>
      <c r="K1251">
        <v>15</v>
      </c>
      <c r="L1251">
        <v>5</v>
      </c>
      <c r="M1251">
        <v>0</v>
      </c>
      <c r="N1251">
        <v>16.8</v>
      </c>
      <c r="O1251" s="12" t="s">
        <v>68</v>
      </c>
      <c r="P1251">
        <v>38</v>
      </c>
      <c r="Q1251" s="12">
        <v>7</v>
      </c>
      <c r="R1251">
        <v>114</v>
      </c>
      <c r="S1251">
        <v>45</v>
      </c>
    </row>
    <row r="1252" spans="1:19" ht="15.6" customHeight="1" x14ac:dyDescent="0.2">
      <c r="A1252" s="8">
        <v>44450</v>
      </c>
      <c r="B1252" s="12" t="s">
        <v>72</v>
      </c>
      <c r="C1252" s="13">
        <v>2021</v>
      </c>
      <c r="D1252" s="13">
        <v>1</v>
      </c>
      <c r="E1252" s="13" t="s">
        <v>71</v>
      </c>
      <c r="F1252">
        <v>57</v>
      </c>
      <c r="G1252">
        <v>398</v>
      </c>
      <c r="H1252" s="24">
        <v>445</v>
      </c>
      <c r="I1252">
        <v>1.3125</v>
      </c>
      <c r="J1252">
        <v>25</v>
      </c>
      <c r="K1252">
        <v>15</v>
      </c>
      <c r="L1252">
        <v>5</v>
      </c>
      <c r="M1252">
        <v>0</v>
      </c>
      <c r="N1252">
        <v>16.8</v>
      </c>
      <c r="O1252" s="12" t="s">
        <v>68</v>
      </c>
      <c r="P1252">
        <v>75</v>
      </c>
      <c r="Q1252" s="12">
        <v>17</v>
      </c>
      <c r="R1252">
        <v>120</v>
      </c>
      <c r="S1252">
        <v>92</v>
      </c>
    </row>
    <row r="1253" spans="1:19" ht="15.6" customHeight="1" x14ac:dyDescent="0.2">
      <c r="A1253" s="8">
        <v>44450</v>
      </c>
      <c r="B1253" s="12" t="s">
        <v>72</v>
      </c>
      <c r="C1253" s="13">
        <v>2021</v>
      </c>
      <c r="D1253" s="13">
        <v>1</v>
      </c>
      <c r="E1253" s="13" t="s">
        <v>71</v>
      </c>
      <c r="F1253">
        <v>57</v>
      </c>
      <c r="G1253">
        <v>398</v>
      </c>
      <c r="H1253" s="24">
        <v>446</v>
      </c>
      <c r="I1253">
        <v>1.3125</v>
      </c>
      <c r="J1253">
        <v>25</v>
      </c>
      <c r="K1253">
        <v>15</v>
      </c>
      <c r="L1253">
        <v>5</v>
      </c>
      <c r="M1253">
        <v>0</v>
      </c>
      <c r="N1253">
        <v>16.8</v>
      </c>
      <c r="O1253" s="12" t="s">
        <v>68</v>
      </c>
      <c r="P1253">
        <v>52</v>
      </c>
      <c r="Q1253" s="12">
        <v>12</v>
      </c>
      <c r="R1253">
        <v>130</v>
      </c>
      <c r="S1253">
        <v>64</v>
      </c>
    </row>
    <row r="1254" spans="1:19" ht="15.6" customHeight="1" x14ac:dyDescent="0.2">
      <c r="A1254" s="8">
        <v>44450</v>
      </c>
      <c r="B1254" s="12" t="s">
        <v>72</v>
      </c>
      <c r="C1254" s="13">
        <v>2021</v>
      </c>
      <c r="D1254" s="13">
        <v>1</v>
      </c>
      <c r="E1254" s="13" t="s">
        <v>71</v>
      </c>
      <c r="F1254">
        <v>57</v>
      </c>
      <c r="G1254">
        <v>398</v>
      </c>
      <c r="H1254" s="24">
        <v>447</v>
      </c>
      <c r="I1254">
        <v>1.3125</v>
      </c>
      <c r="J1254">
        <v>25</v>
      </c>
      <c r="K1254">
        <v>15</v>
      </c>
      <c r="L1254">
        <v>5</v>
      </c>
      <c r="M1254">
        <v>0</v>
      </c>
      <c r="N1254">
        <v>16.8</v>
      </c>
      <c r="O1254" s="12" t="s">
        <v>68</v>
      </c>
      <c r="P1254">
        <v>82</v>
      </c>
      <c r="Q1254" s="12">
        <v>14</v>
      </c>
      <c r="R1254">
        <v>110.5</v>
      </c>
      <c r="S1254">
        <v>96</v>
      </c>
    </row>
    <row r="1255" spans="1:19" ht="15.6" customHeight="1" x14ac:dyDescent="0.2">
      <c r="A1255" s="8">
        <v>44450</v>
      </c>
      <c r="B1255" s="12" t="s">
        <v>72</v>
      </c>
      <c r="C1255" s="13">
        <v>2021</v>
      </c>
      <c r="D1255" s="13">
        <v>1</v>
      </c>
      <c r="E1255" s="13" t="s">
        <v>71</v>
      </c>
      <c r="F1255">
        <v>57</v>
      </c>
      <c r="G1255">
        <v>398</v>
      </c>
      <c r="H1255" s="24">
        <v>448</v>
      </c>
      <c r="I1255">
        <v>1.3125</v>
      </c>
      <c r="J1255">
        <v>25</v>
      </c>
      <c r="K1255">
        <v>15</v>
      </c>
      <c r="L1255">
        <v>5</v>
      </c>
      <c r="M1255">
        <v>0</v>
      </c>
      <c r="N1255">
        <v>16.8</v>
      </c>
      <c r="O1255" s="12" t="s">
        <v>68</v>
      </c>
      <c r="P1255">
        <v>45</v>
      </c>
      <c r="Q1255" s="12">
        <v>32</v>
      </c>
      <c r="R1255">
        <v>140</v>
      </c>
      <c r="S1255">
        <v>77</v>
      </c>
    </row>
    <row r="1256" spans="1:19" ht="15.6" customHeight="1" x14ac:dyDescent="0.2">
      <c r="A1256" s="8">
        <v>44450</v>
      </c>
      <c r="B1256" s="12" t="s">
        <v>72</v>
      </c>
      <c r="C1256" s="13">
        <v>2021</v>
      </c>
      <c r="D1256" s="13">
        <v>1</v>
      </c>
      <c r="E1256" s="13" t="s">
        <v>71</v>
      </c>
      <c r="F1256">
        <v>57</v>
      </c>
      <c r="G1256">
        <v>398</v>
      </c>
      <c r="H1256" s="24">
        <v>449</v>
      </c>
      <c r="I1256">
        <v>1.3125</v>
      </c>
      <c r="J1256">
        <v>25</v>
      </c>
      <c r="K1256">
        <v>15</v>
      </c>
      <c r="L1256">
        <v>5</v>
      </c>
      <c r="M1256">
        <v>0</v>
      </c>
      <c r="N1256">
        <v>16.8</v>
      </c>
      <c r="O1256" s="12" t="s">
        <v>68</v>
      </c>
      <c r="P1256">
        <v>46</v>
      </c>
      <c r="Q1256" s="12">
        <v>35</v>
      </c>
      <c r="R1256">
        <v>121</v>
      </c>
      <c r="S1256">
        <v>81</v>
      </c>
    </row>
    <row r="1257" spans="1:19" ht="15.6" customHeight="1" x14ac:dyDescent="0.2">
      <c r="A1257" s="8">
        <v>44450</v>
      </c>
      <c r="B1257" s="12" t="s">
        <v>72</v>
      </c>
      <c r="C1257" s="13">
        <v>2021</v>
      </c>
      <c r="D1257" s="13">
        <v>1</v>
      </c>
      <c r="E1257" s="13" t="s">
        <v>71</v>
      </c>
      <c r="F1257">
        <v>57</v>
      </c>
      <c r="G1257">
        <v>398</v>
      </c>
      <c r="H1257" s="24">
        <v>450</v>
      </c>
      <c r="I1257">
        <v>1.3125</v>
      </c>
      <c r="J1257">
        <v>25</v>
      </c>
      <c r="K1257">
        <v>15</v>
      </c>
      <c r="L1257">
        <v>5</v>
      </c>
      <c r="M1257">
        <v>0</v>
      </c>
      <c r="N1257">
        <v>16.8</v>
      </c>
      <c r="O1257" s="12" t="s">
        <v>68</v>
      </c>
      <c r="P1257">
        <v>49</v>
      </c>
      <c r="Q1257" s="12">
        <v>8</v>
      </c>
      <c r="R1257">
        <v>111</v>
      </c>
      <c r="S1257">
        <v>57</v>
      </c>
    </row>
    <row r="1258" spans="1:19" ht="15.6" customHeight="1" x14ac:dyDescent="0.2">
      <c r="A1258" s="8">
        <v>44450</v>
      </c>
      <c r="B1258" s="12" t="s">
        <v>72</v>
      </c>
      <c r="C1258" s="13">
        <v>2021</v>
      </c>
      <c r="D1258" s="13">
        <v>1</v>
      </c>
      <c r="E1258" s="13" t="s">
        <v>71</v>
      </c>
      <c r="F1258">
        <v>57</v>
      </c>
      <c r="G1258">
        <v>398</v>
      </c>
      <c r="H1258" s="24">
        <v>451</v>
      </c>
      <c r="I1258">
        <v>1.3125</v>
      </c>
      <c r="J1258">
        <v>25</v>
      </c>
      <c r="K1258">
        <v>15</v>
      </c>
      <c r="L1258">
        <v>5</v>
      </c>
      <c r="M1258">
        <v>0</v>
      </c>
      <c r="N1258">
        <v>16.8</v>
      </c>
      <c r="O1258" s="12" t="s">
        <v>68</v>
      </c>
      <c r="P1258">
        <v>97</v>
      </c>
      <c r="Q1258" s="12">
        <v>25</v>
      </c>
      <c r="R1258">
        <v>126</v>
      </c>
      <c r="S1258">
        <v>122</v>
      </c>
    </row>
    <row r="1259" spans="1:19" ht="15.6" customHeight="1" x14ac:dyDescent="0.2">
      <c r="A1259" s="8">
        <v>44450</v>
      </c>
      <c r="B1259" s="12" t="s">
        <v>72</v>
      </c>
      <c r="C1259" s="13">
        <v>2021</v>
      </c>
      <c r="D1259" s="13">
        <v>1</v>
      </c>
      <c r="E1259" s="13" t="s">
        <v>71</v>
      </c>
      <c r="F1259">
        <v>57</v>
      </c>
      <c r="G1259">
        <v>399</v>
      </c>
      <c r="H1259" s="24">
        <v>462</v>
      </c>
      <c r="I1259">
        <v>1.75</v>
      </c>
      <c r="J1259">
        <v>20</v>
      </c>
      <c r="K1259">
        <v>0</v>
      </c>
      <c r="L1259">
        <v>2</v>
      </c>
      <c r="M1259">
        <v>0</v>
      </c>
      <c r="N1259">
        <v>22.8</v>
      </c>
      <c r="O1259" s="12" t="s">
        <v>68</v>
      </c>
      <c r="P1259">
        <v>54</v>
      </c>
      <c r="Q1259" s="12">
        <v>14</v>
      </c>
      <c r="R1259">
        <v>91</v>
      </c>
      <c r="S1259">
        <v>68</v>
      </c>
    </row>
    <row r="1260" spans="1:19" ht="15.6" customHeight="1" x14ac:dyDescent="0.2">
      <c r="A1260" s="8">
        <v>44450</v>
      </c>
      <c r="B1260" s="12" t="s">
        <v>72</v>
      </c>
      <c r="C1260" s="13">
        <v>2021</v>
      </c>
      <c r="D1260" s="13">
        <v>1</v>
      </c>
      <c r="E1260" s="13" t="s">
        <v>71</v>
      </c>
      <c r="F1260">
        <v>57</v>
      </c>
      <c r="G1260">
        <v>399</v>
      </c>
      <c r="H1260" s="24">
        <v>463</v>
      </c>
      <c r="I1260">
        <v>1.75</v>
      </c>
      <c r="J1260">
        <v>20</v>
      </c>
      <c r="K1260">
        <v>0</v>
      </c>
      <c r="L1260">
        <v>2</v>
      </c>
      <c r="M1260">
        <v>0</v>
      </c>
      <c r="N1260">
        <v>22.8</v>
      </c>
      <c r="O1260" s="12" t="s">
        <v>68</v>
      </c>
      <c r="P1260">
        <v>62</v>
      </c>
      <c r="Q1260" s="12">
        <v>13</v>
      </c>
      <c r="R1260">
        <v>104</v>
      </c>
      <c r="S1260">
        <v>75</v>
      </c>
    </row>
    <row r="1261" spans="1:19" ht="15.6" customHeight="1" x14ac:dyDescent="0.2">
      <c r="A1261" s="8">
        <v>44450</v>
      </c>
      <c r="B1261" s="12" t="s">
        <v>72</v>
      </c>
      <c r="C1261" s="13">
        <v>2021</v>
      </c>
      <c r="D1261" s="13">
        <v>1</v>
      </c>
      <c r="E1261" s="13" t="s">
        <v>71</v>
      </c>
      <c r="F1261">
        <v>57</v>
      </c>
      <c r="G1261">
        <v>399</v>
      </c>
      <c r="H1261" s="24">
        <v>464</v>
      </c>
      <c r="I1261">
        <v>1.75</v>
      </c>
      <c r="J1261">
        <v>20</v>
      </c>
      <c r="K1261">
        <v>0</v>
      </c>
      <c r="L1261">
        <v>2</v>
      </c>
      <c r="M1261">
        <v>0</v>
      </c>
      <c r="N1261">
        <v>22.8</v>
      </c>
      <c r="O1261" s="12" t="s">
        <v>68</v>
      </c>
      <c r="P1261">
        <v>59</v>
      </c>
      <c r="Q1261" s="12">
        <v>8</v>
      </c>
      <c r="R1261">
        <v>104</v>
      </c>
      <c r="S1261">
        <v>67</v>
      </c>
    </row>
    <row r="1262" spans="1:19" ht="15.6" customHeight="1" x14ac:dyDescent="0.2">
      <c r="A1262" s="8">
        <v>44450</v>
      </c>
      <c r="B1262" s="12" t="s">
        <v>72</v>
      </c>
      <c r="C1262" s="13">
        <v>2021</v>
      </c>
      <c r="D1262" s="13">
        <v>1</v>
      </c>
      <c r="E1262" s="13" t="s">
        <v>71</v>
      </c>
      <c r="F1262">
        <v>57</v>
      </c>
      <c r="G1262">
        <v>399</v>
      </c>
      <c r="H1262" s="24">
        <v>465</v>
      </c>
      <c r="I1262">
        <v>1.75</v>
      </c>
      <c r="J1262">
        <v>20</v>
      </c>
      <c r="K1262">
        <v>0</v>
      </c>
      <c r="L1262">
        <v>2</v>
      </c>
      <c r="M1262">
        <v>0</v>
      </c>
      <c r="N1262">
        <v>22.8</v>
      </c>
      <c r="O1262" s="12" t="s">
        <v>68</v>
      </c>
      <c r="P1262">
        <v>68</v>
      </c>
      <c r="Q1262" s="12">
        <v>12</v>
      </c>
      <c r="R1262">
        <v>125</v>
      </c>
      <c r="S1262">
        <v>80</v>
      </c>
    </row>
    <row r="1263" spans="1:19" ht="15.6" customHeight="1" x14ac:dyDescent="0.2">
      <c r="A1263" s="8">
        <v>44450</v>
      </c>
      <c r="B1263" s="12" t="s">
        <v>72</v>
      </c>
      <c r="C1263" s="13">
        <v>2021</v>
      </c>
      <c r="D1263" s="13">
        <v>1</v>
      </c>
      <c r="E1263" s="13" t="s">
        <v>71</v>
      </c>
      <c r="F1263">
        <v>57</v>
      </c>
      <c r="G1263">
        <v>399</v>
      </c>
      <c r="H1263" s="24">
        <v>466</v>
      </c>
      <c r="I1263">
        <v>1.75</v>
      </c>
      <c r="J1263">
        <v>20</v>
      </c>
      <c r="K1263">
        <v>0</v>
      </c>
      <c r="L1263">
        <v>2</v>
      </c>
      <c r="M1263">
        <v>0</v>
      </c>
      <c r="N1263">
        <v>22.8</v>
      </c>
      <c r="O1263" s="12" t="s">
        <v>68</v>
      </c>
      <c r="P1263">
        <v>36</v>
      </c>
      <c r="Q1263" s="12">
        <v>14</v>
      </c>
      <c r="R1263">
        <v>104</v>
      </c>
      <c r="S1263">
        <v>50</v>
      </c>
    </row>
    <row r="1264" spans="1:19" ht="15.6" customHeight="1" x14ac:dyDescent="0.2">
      <c r="A1264" s="8">
        <v>44450</v>
      </c>
      <c r="B1264" s="12" t="s">
        <v>72</v>
      </c>
      <c r="C1264" s="13">
        <v>2021</v>
      </c>
      <c r="D1264" s="13">
        <v>1</v>
      </c>
      <c r="E1264" s="13" t="s">
        <v>71</v>
      </c>
      <c r="F1264">
        <v>57</v>
      </c>
      <c r="G1264">
        <v>399</v>
      </c>
      <c r="H1264" s="24">
        <v>467</v>
      </c>
      <c r="I1264">
        <v>1.75</v>
      </c>
      <c r="J1264">
        <v>20</v>
      </c>
      <c r="K1264">
        <v>0</v>
      </c>
      <c r="L1264">
        <v>2</v>
      </c>
      <c r="M1264">
        <v>0</v>
      </c>
      <c r="N1264">
        <v>22.8</v>
      </c>
      <c r="O1264" s="12" t="s">
        <v>68</v>
      </c>
      <c r="P1264">
        <v>50</v>
      </c>
      <c r="Q1264" s="12">
        <v>9</v>
      </c>
      <c r="R1264">
        <v>100</v>
      </c>
      <c r="S1264">
        <v>59</v>
      </c>
    </row>
    <row r="1265" spans="1:19" ht="15.6" customHeight="1" x14ac:dyDescent="0.2">
      <c r="A1265" s="8">
        <v>44450</v>
      </c>
      <c r="B1265" s="12" t="s">
        <v>72</v>
      </c>
      <c r="C1265" s="13">
        <v>2021</v>
      </c>
      <c r="D1265" s="13">
        <v>1</v>
      </c>
      <c r="E1265" s="13" t="s">
        <v>71</v>
      </c>
      <c r="F1265">
        <v>57</v>
      </c>
      <c r="G1265">
        <v>399</v>
      </c>
      <c r="H1265" s="24">
        <v>468</v>
      </c>
      <c r="I1265">
        <v>1.75</v>
      </c>
      <c r="J1265">
        <v>20</v>
      </c>
      <c r="K1265">
        <v>0</v>
      </c>
      <c r="L1265">
        <v>2</v>
      </c>
      <c r="M1265">
        <v>0</v>
      </c>
      <c r="N1265">
        <v>22.8</v>
      </c>
      <c r="O1265" s="12" t="s">
        <v>68</v>
      </c>
      <c r="P1265">
        <v>67</v>
      </c>
      <c r="Q1265" s="12">
        <v>25</v>
      </c>
      <c r="R1265">
        <v>118</v>
      </c>
      <c r="S1265">
        <v>92</v>
      </c>
    </row>
    <row r="1266" spans="1:19" ht="15.6" customHeight="1" x14ac:dyDescent="0.2">
      <c r="A1266" s="8">
        <v>44450</v>
      </c>
      <c r="B1266" s="12" t="s">
        <v>72</v>
      </c>
      <c r="C1266" s="13">
        <v>2021</v>
      </c>
      <c r="D1266" s="13">
        <v>1</v>
      </c>
      <c r="E1266" s="13" t="s">
        <v>71</v>
      </c>
      <c r="F1266">
        <v>57</v>
      </c>
      <c r="G1266">
        <v>399</v>
      </c>
      <c r="H1266" s="24">
        <v>469</v>
      </c>
      <c r="I1266">
        <v>1.75</v>
      </c>
      <c r="J1266">
        <v>20</v>
      </c>
      <c r="K1266">
        <v>0</v>
      </c>
      <c r="L1266">
        <v>2</v>
      </c>
      <c r="M1266">
        <v>0</v>
      </c>
      <c r="N1266">
        <v>22.8</v>
      </c>
      <c r="O1266" s="12" t="s">
        <v>68</v>
      </c>
      <c r="P1266">
        <v>75</v>
      </c>
      <c r="Q1266" s="12">
        <v>16</v>
      </c>
      <c r="R1266">
        <v>113</v>
      </c>
      <c r="S1266">
        <v>91</v>
      </c>
    </row>
    <row r="1267" spans="1:19" ht="15.6" customHeight="1" x14ac:dyDescent="0.2">
      <c r="A1267" s="8">
        <v>44450</v>
      </c>
      <c r="B1267" s="12" t="s">
        <v>72</v>
      </c>
      <c r="C1267" s="13">
        <v>2021</v>
      </c>
      <c r="D1267" s="13">
        <v>1</v>
      </c>
      <c r="E1267" s="13" t="s">
        <v>71</v>
      </c>
      <c r="F1267">
        <v>57</v>
      </c>
      <c r="G1267">
        <v>399</v>
      </c>
      <c r="H1267" s="24">
        <v>470</v>
      </c>
      <c r="I1267">
        <v>1.75</v>
      </c>
      <c r="J1267">
        <v>20</v>
      </c>
      <c r="K1267">
        <v>0</v>
      </c>
      <c r="L1267">
        <v>2</v>
      </c>
      <c r="M1267">
        <v>0</v>
      </c>
      <c r="N1267">
        <v>22.8</v>
      </c>
      <c r="O1267" s="12" t="s">
        <v>68</v>
      </c>
      <c r="P1267">
        <v>42</v>
      </c>
      <c r="Q1267" s="12">
        <v>17</v>
      </c>
      <c r="R1267">
        <v>102</v>
      </c>
      <c r="S1267">
        <v>59</v>
      </c>
    </row>
    <row r="1268" spans="1:19" ht="15.6" customHeight="1" x14ac:dyDescent="0.2">
      <c r="A1268" s="8">
        <v>44450</v>
      </c>
      <c r="B1268" s="12" t="s">
        <v>72</v>
      </c>
      <c r="C1268" s="13">
        <v>2021</v>
      </c>
      <c r="D1268" s="13">
        <v>1</v>
      </c>
      <c r="E1268" s="13" t="s">
        <v>71</v>
      </c>
      <c r="F1268">
        <v>57</v>
      </c>
      <c r="G1268">
        <v>399</v>
      </c>
      <c r="H1268" s="24">
        <v>471</v>
      </c>
      <c r="I1268">
        <v>1.75</v>
      </c>
      <c r="J1268">
        <v>20</v>
      </c>
      <c r="K1268">
        <v>0</v>
      </c>
      <c r="L1268">
        <v>2</v>
      </c>
      <c r="M1268">
        <v>0</v>
      </c>
      <c r="N1268">
        <v>22.8</v>
      </c>
      <c r="O1268" s="12" t="s">
        <v>68</v>
      </c>
      <c r="P1268">
        <v>82</v>
      </c>
      <c r="Q1268" s="12">
        <v>12</v>
      </c>
      <c r="R1268">
        <v>115</v>
      </c>
      <c r="S1268">
        <v>94</v>
      </c>
    </row>
    <row r="1269" spans="1:19" ht="15.6" customHeight="1" x14ac:dyDescent="0.2">
      <c r="A1269" s="8">
        <v>44450</v>
      </c>
      <c r="B1269" s="12" t="s">
        <v>72</v>
      </c>
      <c r="C1269" s="13">
        <v>2021</v>
      </c>
      <c r="D1269" s="13">
        <v>1</v>
      </c>
      <c r="E1269" s="13" t="s">
        <v>71</v>
      </c>
      <c r="F1269">
        <v>57</v>
      </c>
      <c r="G1269">
        <v>400</v>
      </c>
      <c r="H1269" s="24">
        <v>452</v>
      </c>
      <c r="I1269">
        <v>1.875</v>
      </c>
      <c r="J1269">
        <v>30</v>
      </c>
      <c r="K1269">
        <v>10</v>
      </c>
      <c r="L1269">
        <v>5</v>
      </c>
      <c r="M1269">
        <v>1</v>
      </c>
      <c r="N1269">
        <v>20</v>
      </c>
      <c r="O1269" s="12" t="s">
        <v>68</v>
      </c>
      <c r="P1269">
        <v>19</v>
      </c>
      <c r="Q1269" s="12">
        <v>4</v>
      </c>
      <c r="R1269">
        <v>103</v>
      </c>
      <c r="S1269">
        <v>23</v>
      </c>
    </row>
    <row r="1270" spans="1:19" ht="15.6" customHeight="1" x14ac:dyDescent="0.2">
      <c r="A1270" s="8">
        <v>44450</v>
      </c>
      <c r="B1270" s="12" t="s">
        <v>72</v>
      </c>
      <c r="C1270" s="13">
        <v>2021</v>
      </c>
      <c r="D1270" s="13">
        <v>1</v>
      </c>
      <c r="E1270" s="13" t="s">
        <v>71</v>
      </c>
      <c r="F1270">
        <v>57</v>
      </c>
      <c r="G1270">
        <v>400</v>
      </c>
      <c r="H1270" s="24">
        <v>453</v>
      </c>
      <c r="I1270">
        <v>1.875</v>
      </c>
      <c r="J1270">
        <v>30</v>
      </c>
      <c r="K1270">
        <v>10</v>
      </c>
      <c r="L1270">
        <v>5</v>
      </c>
      <c r="M1270">
        <v>1</v>
      </c>
      <c r="N1270">
        <v>20</v>
      </c>
      <c r="O1270" s="12" t="s">
        <v>68</v>
      </c>
      <c r="P1270">
        <v>35</v>
      </c>
      <c r="Q1270" s="12">
        <v>10</v>
      </c>
      <c r="R1270">
        <v>95.5</v>
      </c>
      <c r="S1270">
        <v>45</v>
      </c>
    </row>
    <row r="1271" spans="1:19" ht="15.6" customHeight="1" x14ac:dyDescent="0.2">
      <c r="A1271" s="8">
        <v>44450</v>
      </c>
      <c r="B1271" s="12" t="s">
        <v>72</v>
      </c>
      <c r="C1271" s="13">
        <v>2021</v>
      </c>
      <c r="D1271" s="13">
        <v>1</v>
      </c>
      <c r="E1271" s="13" t="s">
        <v>71</v>
      </c>
      <c r="F1271">
        <v>57</v>
      </c>
      <c r="G1271">
        <v>400</v>
      </c>
      <c r="H1271" s="24">
        <v>454</v>
      </c>
      <c r="I1271">
        <v>1.875</v>
      </c>
      <c r="J1271">
        <v>30</v>
      </c>
      <c r="K1271">
        <v>10</v>
      </c>
      <c r="L1271">
        <v>5</v>
      </c>
      <c r="M1271">
        <v>1</v>
      </c>
      <c r="N1271">
        <v>20</v>
      </c>
      <c r="O1271" s="12" t="s">
        <v>68</v>
      </c>
      <c r="P1271">
        <v>26</v>
      </c>
      <c r="Q1271" s="12">
        <v>7</v>
      </c>
      <c r="R1271">
        <v>115</v>
      </c>
      <c r="S1271">
        <v>33</v>
      </c>
    </row>
    <row r="1272" spans="1:19" ht="15.6" customHeight="1" x14ac:dyDescent="0.2">
      <c r="A1272" s="8">
        <v>44450</v>
      </c>
      <c r="B1272" s="12" t="s">
        <v>72</v>
      </c>
      <c r="C1272" s="13">
        <v>2021</v>
      </c>
      <c r="D1272" s="13">
        <v>1</v>
      </c>
      <c r="E1272" s="13" t="s">
        <v>71</v>
      </c>
      <c r="F1272">
        <v>57</v>
      </c>
      <c r="G1272">
        <v>400</v>
      </c>
      <c r="H1272" s="24">
        <v>455</v>
      </c>
      <c r="I1272">
        <v>1.875</v>
      </c>
      <c r="J1272">
        <v>30</v>
      </c>
      <c r="K1272">
        <v>10</v>
      </c>
      <c r="L1272">
        <v>5</v>
      </c>
      <c r="M1272">
        <v>1</v>
      </c>
      <c r="N1272">
        <v>20</v>
      </c>
      <c r="O1272" s="12" t="s">
        <v>68</v>
      </c>
      <c r="P1272">
        <v>36</v>
      </c>
      <c r="Q1272" s="12">
        <v>8</v>
      </c>
      <c r="R1272">
        <v>117</v>
      </c>
      <c r="S1272">
        <v>44</v>
      </c>
    </row>
    <row r="1273" spans="1:19" ht="15.6" customHeight="1" x14ac:dyDescent="0.2">
      <c r="A1273" s="8">
        <v>44450</v>
      </c>
      <c r="B1273" s="12" t="s">
        <v>72</v>
      </c>
      <c r="C1273" s="13">
        <v>2021</v>
      </c>
      <c r="D1273" s="13">
        <v>1</v>
      </c>
      <c r="E1273" s="13" t="s">
        <v>71</v>
      </c>
      <c r="F1273">
        <v>57</v>
      </c>
      <c r="G1273">
        <v>400</v>
      </c>
      <c r="H1273" s="24">
        <v>456</v>
      </c>
      <c r="I1273">
        <v>1.875</v>
      </c>
      <c r="J1273">
        <v>30</v>
      </c>
      <c r="K1273">
        <v>10</v>
      </c>
      <c r="L1273">
        <v>5</v>
      </c>
      <c r="M1273">
        <v>1</v>
      </c>
      <c r="N1273">
        <v>20</v>
      </c>
      <c r="O1273" s="12" t="s">
        <v>68</v>
      </c>
      <c r="P1273">
        <v>27</v>
      </c>
      <c r="Q1273" s="12">
        <v>5</v>
      </c>
      <c r="R1273">
        <v>94</v>
      </c>
      <c r="S1273">
        <v>32</v>
      </c>
    </row>
    <row r="1274" spans="1:19" ht="15.6" customHeight="1" x14ac:dyDescent="0.2">
      <c r="A1274" s="8">
        <v>44450</v>
      </c>
      <c r="B1274" s="12" t="s">
        <v>72</v>
      </c>
      <c r="C1274" s="13">
        <v>2021</v>
      </c>
      <c r="D1274" s="13">
        <v>1</v>
      </c>
      <c r="E1274" s="13" t="s">
        <v>71</v>
      </c>
      <c r="F1274">
        <v>57</v>
      </c>
      <c r="G1274">
        <v>400</v>
      </c>
      <c r="H1274" s="24">
        <v>457</v>
      </c>
      <c r="I1274">
        <v>1.875</v>
      </c>
      <c r="J1274">
        <v>30</v>
      </c>
      <c r="K1274">
        <v>10</v>
      </c>
      <c r="L1274">
        <v>5</v>
      </c>
      <c r="M1274">
        <v>1</v>
      </c>
      <c r="N1274">
        <v>20</v>
      </c>
      <c r="O1274" s="12" t="s">
        <v>68</v>
      </c>
      <c r="P1274">
        <v>21</v>
      </c>
      <c r="Q1274" s="12">
        <v>7</v>
      </c>
      <c r="R1274">
        <v>96</v>
      </c>
      <c r="S1274">
        <v>28</v>
      </c>
    </row>
    <row r="1275" spans="1:19" ht="15.6" customHeight="1" x14ac:dyDescent="0.2">
      <c r="A1275" s="8">
        <v>44450</v>
      </c>
      <c r="B1275" s="12" t="s">
        <v>72</v>
      </c>
      <c r="C1275" s="13">
        <v>2021</v>
      </c>
      <c r="D1275" s="13">
        <v>1</v>
      </c>
      <c r="E1275" s="13" t="s">
        <v>71</v>
      </c>
      <c r="F1275">
        <v>57</v>
      </c>
      <c r="G1275">
        <v>400</v>
      </c>
      <c r="H1275" s="24">
        <v>458</v>
      </c>
      <c r="I1275">
        <v>1.875</v>
      </c>
      <c r="J1275">
        <v>30</v>
      </c>
      <c r="K1275">
        <v>10</v>
      </c>
      <c r="L1275">
        <v>5</v>
      </c>
      <c r="M1275">
        <v>1</v>
      </c>
      <c r="N1275">
        <v>20</v>
      </c>
      <c r="O1275" s="12" t="s">
        <v>68</v>
      </c>
      <c r="P1275">
        <v>17</v>
      </c>
      <c r="Q1275" s="12">
        <v>2</v>
      </c>
      <c r="R1275">
        <v>81</v>
      </c>
      <c r="S1275">
        <v>19</v>
      </c>
    </row>
    <row r="1276" spans="1:19" ht="15.6" customHeight="1" x14ac:dyDescent="0.2">
      <c r="A1276" s="8">
        <v>44450</v>
      </c>
      <c r="B1276" s="12" t="s">
        <v>72</v>
      </c>
      <c r="C1276" s="13">
        <v>2021</v>
      </c>
      <c r="D1276" s="13">
        <v>1</v>
      </c>
      <c r="E1276" s="13" t="s">
        <v>71</v>
      </c>
      <c r="F1276">
        <v>57</v>
      </c>
      <c r="G1276">
        <v>400</v>
      </c>
      <c r="H1276" s="24">
        <v>459</v>
      </c>
      <c r="I1276">
        <v>1.875</v>
      </c>
      <c r="J1276">
        <v>30</v>
      </c>
      <c r="K1276">
        <v>10</v>
      </c>
      <c r="L1276">
        <v>5</v>
      </c>
      <c r="M1276">
        <v>1</v>
      </c>
      <c r="N1276">
        <v>20</v>
      </c>
      <c r="O1276" s="12" t="s">
        <v>68</v>
      </c>
      <c r="P1276">
        <v>23</v>
      </c>
      <c r="Q1276" s="12">
        <v>5</v>
      </c>
      <c r="R1276">
        <v>93</v>
      </c>
      <c r="S1276">
        <v>28</v>
      </c>
    </row>
    <row r="1277" spans="1:19" ht="15.6" customHeight="1" x14ac:dyDescent="0.2">
      <c r="A1277" s="8">
        <v>44450</v>
      </c>
      <c r="B1277" s="12" t="s">
        <v>72</v>
      </c>
      <c r="C1277" s="13">
        <v>2021</v>
      </c>
      <c r="D1277" s="13">
        <v>1</v>
      </c>
      <c r="E1277" s="13" t="s">
        <v>71</v>
      </c>
      <c r="F1277">
        <v>57</v>
      </c>
      <c r="G1277">
        <v>400</v>
      </c>
      <c r="H1277" s="24">
        <v>460</v>
      </c>
      <c r="I1277">
        <v>1.875</v>
      </c>
      <c r="J1277">
        <v>30</v>
      </c>
      <c r="K1277">
        <v>10</v>
      </c>
      <c r="L1277">
        <v>5</v>
      </c>
      <c r="M1277">
        <v>1</v>
      </c>
      <c r="N1277">
        <v>20</v>
      </c>
      <c r="O1277" s="12" t="s">
        <v>68</v>
      </c>
      <c r="P1277">
        <v>27</v>
      </c>
      <c r="Q1277" s="12">
        <v>5</v>
      </c>
      <c r="R1277">
        <v>105</v>
      </c>
      <c r="S1277">
        <v>32</v>
      </c>
    </row>
    <row r="1278" spans="1:19" ht="15.6" customHeight="1" x14ac:dyDescent="0.2">
      <c r="A1278" s="8">
        <v>44450</v>
      </c>
      <c r="B1278" s="12" t="s">
        <v>72</v>
      </c>
      <c r="C1278" s="13">
        <v>2021</v>
      </c>
      <c r="D1278" s="13">
        <v>1</v>
      </c>
      <c r="E1278" s="13" t="s">
        <v>71</v>
      </c>
      <c r="F1278">
        <v>57</v>
      </c>
      <c r="G1278">
        <v>400</v>
      </c>
      <c r="H1278" s="24">
        <v>461</v>
      </c>
      <c r="I1278">
        <v>1.875</v>
      </c>
      <c r="J1278">
        <v>30</v>
      </c>
      <c r="K1278">
        <v>10</v>
      </c>
      <c r="L1278">
        <v>5</v>
      </c>
      <c r="M1278">
        <v>1</v>
      </c>
      <c r="N1278">
        <v>20</v>
      </c>
      <c r="O1278" s="12" t="s">
        <v>68</v>
      </c>
      <c r="P1278">
        <v>19</v>
      </c>
      <c r="Q1278" s="12">
        <v>7</v>
      </c>
      <c r="R1278">
        <v>95</v>
      </c>
      <c r="S1278">
        <v>26</v>
      </c>
    </row>
    <row r="1279" spans="1:19" ht="15.6" customHeight="1" x14ac:dyDescent="0.2">
      <c r="A1279" s="8">
        <v>44451</v>
      </c>
      <c r="B1279" s="12" t="s">
        <v>70</v>
      </c>
      <c r="C1279" s="13">
        <v>2021</v>
      </c>
      <c r="D1279" s="13">
        <v>1</v>
      </c>
      <c r="E1279" s="13" t="s">
        <v>71</v>
      </c>
      <c r="F1279">
        <v>78</v>
      </c>
      <c r="G1279">
        <v>401</v>
      </c>
      <c r="H1279" s="24">
        <v>472</v>
      </c>
      <c r="I1279">
        <v>2.1875</v>
      </c>
      <c r="J1279">
        <v>13</v>
      </c>
      <c r="K1279">
        <v>13</v>
      </c>
      <c r="L1279">
        <v>10</v>
      </c>
      <c r="M1279">
        <v>5</v>
      </c>
      <c r="N1279">
        <v>20</v>
      </c>
      <c r="O1279" s="12" t="s">
        <v>32</v>
      </c>
      <c r="P1279" s="12">
        <v>16</v>
      </c>
      <c r="Q1279" s="12">
        <v>10</v>
      </c>
      <c r="R1279" s="12">
        <v>102</v>
      </c>
      <c r="S1279" s="12">
        <v>26</v>
      </c>
    </row>
    <row r="1280" spans="1:19" ht="15.6" customHeight="1" x14ac:dyDescent="0.2">
      <c r="A1280" s="8">
        <v>44451</v>
      </c>
      <c r="B1280" s="12" t="s">
        <v>70</v>
      </c>
      <c r="C1280" s="13">
        <v>2021</v>
      </c>
      <c r="D1280" s="13">
        <v>1</v>
      </c>
      <c r="E1280" s="13" t="s">
        <v>71</v>
      </c>
      <c r="F1280">
        <v>78</v>
      </c>
      <c r="G1280">
        <v>401</v>
      </c>
      <c r="H1280" s="24">
        <v>473</v>
      </c>
      <c r="I1280">
        <v>2.1875</v>
      </c>
      <c r="J1280">
        <v>13</v>
      </c>
      <c r="K1280">
        <v>13</v>
      </c>
      <c r="L1280">
        <v>10</v>
      </c>
      <c r="M1280">
        <v>5</v>
      </c>
      <c r="N1280">
        <v>20</v>
      </c>
      <c r="O1280" s="12" t="s">
        <v>32</v>
      </c>
      <c r="P1280" s="12">
        <v>34</v>
      </c>
      <c r="Q1280" s="12">
        <v>6</v>
      </c>
      <c r="R1280" s="12">
        <v>75</v>
      </c>
      <c r="S1280" s="12">
        <v>40</v>
      </c>
    </row>
    <row r="1281" spans="1:19" ht="15.6" customHeight="1" x14ac:dyDescent="0.2">
      <c r="A1281" s="8">
        <v>44451</v>
      </c>
      <c r="B1281" s="12" t="s">
        <v>70</v>
      </c>
      <c r="C1281" s="13">
        <v>2021</v>
      </c>
      <c r="D1281" s="13">
        <v>1</v>
      </c>
      <c r="E1281" s="13" t="s">
        <v>71</v>
      </c>
      <c r="F1281">
        <v>78</v>
      </c>
      <c r="G1281">
        <v>401</v>
      </c>
      <c r="H1281" s="24">
        <v>474</v>
      </c>
      <c r="I1281">
        <v>2.1875</v>
      </c>
      <c r="J1281">
        <v>13</v>
      </c>
      <c r="K1281">
        <v>13</v>
      </c>
      <c r="L1281">
        <v>10</v>
      </c>
      <c r="M1281">
        <v>5</v>
      </c>
      <c r="N1281">
        <v>20</v>
      </c>
      <c r="O1281" s="12" t="s">
        <v>32</v>
      </c>
      <c r="P1281" s="12">
        <v>44</v>
      </c>
      <c r="Q1281" s="12">
        <v>8</v>
      </c>
      <c r="R1281" s="12">
        <v>75</v>
      </c>
      <c r="S1281" s="12">
        <v>52</v>
      </c>
    </row>
    <row r="1282" spans="1:19" ht="15.6" customHeight="1" x14ac:dyDescent="0.2">
      <c r="A1282" s="8">
        <v>44451</v>
      </c>
      <c r="B1282" s="12" t="s">
        <v>70</v>
      </c>
      <c r="C1282" s="13">
        <v>2021</v>
      </c>
      <c r="D1282" s="13">
        <v>1</v>
      </c>
      <c r="E1282" s="13" t="s">
        <v>71</v>
      </c>
      <c r="F1282">
        <v>78</v>
      </c>
      <c r="G1282">
        <v>401</v>
      </c>
      <c r="H1282" s="24">
        <v>475</v>
      </c>
      <c r="I1282">
        <v>2.1875</v>
      </c>
      <c r="J1282">
        <v>13</v>
      </c>
      <c r="K1282">
        <v>13</v>
      </c>
      <c r="L1282">
        <v>10</v>
      </c>
      <c r="M1282">
        <v>5</v>
      </c>
      <c r="N1282">
        <v>20</v>
      </c>
      <c r="O1282" s="12" t="s">
        <v>32</v>
      </c>
      <c r="P1282" s="12">
        <v>21</v>
      </c>
      <c r="Q1282" s="12">
        <v>10</v>
      </c>
      <c r="R1282" s="12">
        <v>95</v>
      </c>
      <c r="S1282" s="12">
        <v>31</v>
      </c>
    </row>
    <row r="1283" spans="1:19" ht="15.6" customHeight="1" x14ac:dyDescent="0.2">
      <c r="A1283" s="8">
        <v>44451</v>
      </c>
      <c r="B1283" s="12" t="s">
        <v>70</v>
      </c>
      <c r="C1283" s="13">
        <v>2021</v>
      </c>
      <c r="D1283" s="13">
        <v>1</v>
      </c>
      <c r="E1283" s="13" t="s">
        <v>71</v>
      </c>
      <c r="F1283">
        <v>78</v>
      </c>
      <c r="G1283">
        <v>401</v>
      </c>
      <c r="H1283" s="24">
        <v>476</v>
      </c>
      <c r="I1283">
        <v>2.1875</v>
      </c>
      <c r="J1283">
        <v>13</v>
      </c>
      <c r="K1283">
        <v>13</v>
      </c>
      <c r="L1283">
        <v>10</v>
      </c>
      <c r="M1283">
        <v>5</v>
      </c>
      <c r="N1283">
        <v>20</v>
      </c>
      <c r="O1283" s="12" t="s">
        <v>32</v>
      </c>
      <c r="P1283" s="12">
        <v>8</v>
      </c>
      <c r="Q1283" s="12">
        <v>4</v>
      </c>
      <c r="R1283" s="12">
        <v>86</v>
      </c>
      <c r="S1283" s="12">
        <v>12</v>
      </c>
    </row>
    <row r="1284" spans="1:19" ht="15.6" customHeight="1" x14ac:dyDescent="0.2">
      <c r="A1284" s="8">
        <v>44451</v>
      </c>
      <c r="B1284" s="12" t="s">
        <v>70</v>
      </c>
      <c r="C1284" s="13">
        <v>2021</v>
      </c>
      <c r="D1284" s="13">
        <v>1</v>
      </c>
      <c r="E1284" s="13" t="s">
        <v>71</v>
      </c>
      <c r="F1284">
        <v>78</v>
      </c>
      <c r="G1284">
        <v>401</v>
      </c>
      <c r="H1284" s="24">
        <v>477</v>
      </c>
      <c r="I1284">
        <v>2.1875</v>
      </c>
      <c r="J1284">
        <v>13</v>
      </c>
      <c r="K1284">
        <v>13</v>
      </c>
      <c r="L1284">
        <v>10</v>
      </c>
      <c r="M1284">
        <v>5</v>
      </c>
      <c r="N1284">
        <v>20</v>
      </c>
      <c r="O1284" s="12" t="s">
        <v>32</v>
      </c>
      <c r="P1284" s="12">
        <v>23</v>
      </c>
      <c r="Q1284" s="12">
        <v>2</v>
      </c>
      <c r="R1284" s="12">
        <v>109</v>
      </c>
      <c r="S1284" s="12">
        <v>25</v>
      </c>
    </row>
    <row r="1285" spans="1:19" ht="15.6" customHeight="1" x14ac:dyDescent="0.2">
      <c r="A1285" s="8">
        <v>44451</v>
      </c>
      <c r="B1285" s="12" t="s">
        <v>70</v>
      </c>
      <c r="C1285" s="13">
        <v>2021</v>
      </c>
      <c r="D1285" s="13">
        <v>1</v>
      </c>
      <c r="E1285" s="13" t="s">
        <v>71</v>
      </c>
      <c r="F1285">
        <v>78</v>
      </c>
      <c r="G1285">
        <v>401</v>
      </c>
      <c r="H1285" s="24">
        <v>478</v>
      </c>
      <c r="I1285">
        <v>2.1875</v>
      </c>
      <c r="J1285">
        <v>13</v>
      </c>
      <c r="K1285">
        <v>13</v>
      </c>
      <c r="L1285">
        <v>10</v>
      </c>
      <c r="M1285">
        <v>5</v>
      </c>
      <c r="N1285">
        <v>20</v>
      </c>
      <c r="O1285" s="12" t="s">
        <v>32</v>
      </c>
      <c r="P1285" s="12">
        <v>35</v>
      </c>
      <c r="Q1285" s="12">
        <v>18</v>
      </c>
      <c r="R1285" s="12">
        <v>93</v>
      </c>
      <c r="S1285" s="12">
        <v>53</v>
      </c>
    </row>
    <row r="1286" spans="1:19" ht="15.6" customHeight="1" x14ac:dyDescent="0.2">
      <c r="A1286" s="8">
        <v>44451</v>
      </c>
      <c r="B1286" s="12" t="s">
        <v>70</v>
      </c>
      <c r="C1286" s="13">
        <v>2021</v>
      </c>
      <c r="D1286" s="13">
        <v>1</v>
      </c>
      <c r="E1286" s="13" t="s">
        <v>71</v>
      </c>
      <c r="F1286">
        <v>78</v>
      </c>
      <c r="G1286">
        <v>401</v>
      </c>
      <c r="H1286" s="24">
        <v>479</v>
      </c>
      <c r="I1286">
        <v>2.1875</v>
      </c>
      <c r="J1286">
        <v>13</v>
      </c>
      <c r="K1286">
        <v>13</v>
      </c>
      <c r="L1286">
        <v>10</v>
      </c>
      <c r="M1286">
        <v>5</v>
      </c>
      <c r="N1286">
        <v>20</v>
      </c>
      <c r="O1286" s="12" t="s">
        <v>32</v>
      </c>
      <c r="P1286" s="12">
        <v>19</v>
      </c>
      <c r="Q1286" s="12">
        <v>6</v>
      </c>
      <c r="R1286" s="12">
        <v>96</v>
      </c>
      <c r="S1286" s="12">
        <v>25</v>
      </c>
    </row>
    <row r="1287" spans="1:19" ht="15.6" customHeight="1" x14ac:dyDescent="0.2">
      <c r="A1287" s="8">
        <v>44451</v>
      </c>
      <c r="B1287" s="12" t="s">
        <v>70</v>
      </c>
      <c r="C1287" s="13">
        <v>2021</v>
      </c>
      <c r="D1287" s="13">
        <v>1</v>
      </c>
      <c r="E1287" s="13" t="s">
        <v>71</v>
      </c>
      <c r="F1287">
        <v>78</v>
      </c>
      <c r="G1287">
        <v>401</v>
      </c>
      <c r="H1287" s="24">
        <v>480</v>
      </c>
      <c r="I1287">
        <v>2.1875</v>
      </c>
      <c r="J1287">
        <v>13</v>
      </c>
      <c r="K1287">
        <v>13</v>
      </c>
      <c r="L1287">
        <v>10</v>
      </c>
      <c r="M1287">
        <v>5</v>
      </c>
      <c r="N1287">
        <v>20</v>
      </c>
      <c r="O1287" s="12" t="s">
        <v>32</v>
      </c>
      <c r="P1287" s="12">
        <v>32</v>
      </c>
      <c r="Q1287" s="12">
        <v>5</v>
      </c>
      <c r="R1287" s="12">
        <v>82</v>
      </c>
      <c r="S1287" s="12">
        <v>37</v>
      </c>
    </row>
    <row r="1288" spans="1:19" ht="15.6" customHeight="1" x14ac:dyDescent="0.2">
      <c r="A1288" s="8">
        <v>44451</v>
      </c>
      <c r="B1288" s="12" t="s">
        <v>70</v>
      </c>
      <c r="C1288" s="13">
        <v>2021</v>
      </c>
      <c r="D1288" s="13">
        <v>1</v>
      </c>
      <c r="E1288" s="13" t="s">
        <v>71</v>
      </c>
      <c r="F1288">
        <v>78</v>
      </c>
      <c r="G1288">
        <v>401</v>
      </c>
      <c r="H1288" s="24">
        <v>481</v>
      </c>
      <c r="I1288">
        <v>2.1875</v>
      </c>
      <c r="J1288">
        <v>13</v>
      </c>
      <c r="K1288">
        <v>13</v>
      </c>
      <c r="L1288">
        <v>10</v>
      </c>
      <c r="M1288">
        <v>5</v>
      </c>
      <c r="N1288">
        <v>20</v>
      </c>
      <c r="O1288" s="12" t="s">
        <v>32</v>
      </c>
      <c r="P1288" s="12">
        <v>22</v>
      </c>
      <c r="Q1288" s="12">
        <v>7</v>
      </c>
      <c r="R1288" s="12">
        <v>105</v>
      </c>
      <c r="S1288" s="12">
        <v>29</v>
      </c>
    </row>
    <row r="1289" spans="1:19" ht="15.6" customHeight="1" x14ac:dyDescent="0.2">
      <c r="A1289" s="8">
        <v>44451</v>
      </c>
      <c r="B1289" s="12" t="s">
        <v>70</v>
      </c>
      <c r="C1289" s="13">
        <v>2021</v>
      </c>
      <c r="D1289" s="13">
        <v>1</v>
      </c>
      <c r="E1289" s="13" t="s">
        <v>71</v>
      </c>
      <c r="F1289">
        <v>78</v>
      </c>
      <c r="G1289">
        <v>402</v>
      </c>
      <c r="H1289" s="24">
        <v>482</v>
      </c>
      <c r="I1289">
        <v>3.875</v>
      </c>
      <c r="J1289">
        <v>30</v>
      </c>
      <c r="K1289">
        <v>18</v>
      </c>
      <c r="L1289">
        <v>1</v>
      </c>
      <c r="M1289">
        <v>0</v>
      </c>
      <c r="N1289">
        <v>9.8000000000000007</v>
      </c>
      <c r="O1289" s="12" t="s">
        <v>32</v>
      </c>
      <c r="P1289" s="12">
        <v>33</v>
      </c>
      <c r="Q1289" s="12">
        <v>7</v>
      </c>
      <c r="R1289" s="12">
        <v>88</v>
      </c>
      <c r="S1289" s="12">
        <v>40</v>
      </c>
    </row>
    <row r="1290" spans="1:19" ht="15.6" customHeight="1" x14ac:dyDescent="0.2">
      <c r="A1290" s="8">
        <v>44451</v>
      </c>
      <c r="B1290" s="12" t="s">
        <v>70</v>
      </c>
      <c r="C1290" s="13">
        <v>2021</v>
      </c>
      <c r="D1290" s="13">
        <v>1</v>
      </c>
      <c r="E1290" s="13" t="s">
        <v>71</v>
      </c>
      <c r="F1290">
        <v>78</v>
      </c>
      <c r="G1290">
        <v>402</v>
      </c>
      <c r="H1290" s="24">
        <v>483</v>
      </c>
      <c r="I1290">
        <v>3.875</v>
      </c>
      <c r="J1290">
        <v>30</v>
      </c>
      <c r="K1290">
        <v>18</v>
      </c>
      <c r="L1290">
        <v>1</v>
      </c>
      <c r="M1290">
        <v>0</v>
      </c>
      <c r="N1290">
        <v>9.8000000000000007</v>
      </c>
      <c r="O1290" s="12" t="s">
        <v>32</v>
      </c>
      <c r="P1290" s="12">
        <v>17</v>
      </c>
      <c r="Q1290" s="12">
        <v>4</v>
      </c>
      <c r="R1290" s="12">
        <v>79</v>
      </c>
      <c r="S1290" s="12">
        <v>21</v>
      </c>
    </row>
    <row r="1291" spans="1:19" ht="15.6" customHeight="1" x14ac:dyDescent="0.2">
      <c r="A1291" s="8">
        <v>44451</v>
      </c>
      <c r="B1291" s="12" t="s">
        <v>70</v>
      </c>
      <c r="C1291" s="13">
        <v>2021</v>
      </c>
      <c r="D1291" s="13">
        <v>1</v>
      </c>
      <c r="E1291" s="13" t="s">
        <v>71</v>
      </c>
      <c r="F1291">
        <v>78</v>
      </c>
      <c r="G1291">
        <v>402</v>
      </c>
      <c r="H1291" s="24">
        <v>484</v>
      </c>
      <c r="I1291">
        <v>3.875</v>
      </c>
      <c r="J1291">
        <v>30</v>
      </c>
      <c r="K1291">
        <v>18</v>
      </c>
      <c r="L1291">
        <v>1</v>
      </c>
      <c r="M1291">
        <v>0</v>
      </c>
      <c r="N1291">
        <v>9.8000000000000007</v>
      </c>
      <c r="O1291" s="12" t="s">
        <v>32</v>
      </c>
      <c r="P1291" s="12">
        <v>41</v>
      </c>
      <c r="Q1291" s="12">
        <v>5</v>
      </c>
      <c r="R1291" s="12">
        <v>99</v>
      </c>
      <c r="S1291" s="12">
        <v>46</v>
      </c>
    </row>
    <row r="1292" spans="1:19" ht="15.6" customHeight="1" x14ac:dyDescent="0.2">
      <c r="A1292" s="8">
        <v>44451</v>
      </c>
      <c r="B1292" s="12" t="s">
        <v>70</v>
      </c>
      <c r="C1292" s="13">
        <v>2021</v>
      </c>
      <c r="D1292" s="13">
        <v>1</v>
      </c>
      <c r="E1292" s="13" t="s">
        <v>71</v>
      </c>
      <c r="F1292">
        <v>78</v>
      </c>
      <c r="G1292">
        <v>402</v>
      </c>
      <c r="H1292" s="24">
        <v>485</v>
      </c>
      <c r="I1292">
        <v>3.875</v>
      </c>
      <c r="J1292">
        <v>30</v>
      </c>
      <c r="K1292">
        <v>18</v>
      </c>
      <c r="L1292">
        <v>1</v>
      </c>
      <c r="M1292">
        <v>0</v>
      </c>
      <c r="N1292">
        <v>9.8000000000000007</v>
      </c>
      <c r="O1292" s="12" t="s">
        <v>32</v>
      </c>
      <c r="P1292" s="12">
        <v>18</v>
      </c>
      <c r="Q1292" s="12">
        <v>5</v>
      </c>
      <c r="R1292" s="12">
        <v>89</v>
      </c>
      <c r="S1292" s="12">
        <v>23</v>
      </c>
    </row>
    <row r="1293" spans="1:19" ht="15.6" customHeight="1" x14ac:dyDescent="0.2">
      <c r="A1293" s="8">
        <v>44451</v>
      </c>
      <c r="B1293" s="12" t="s">
        <v>70</v>
      </c>
      <c r="C1293" s="13">
        <v>2021</v>
      </c>
      <c r="D1293" s="13">
        <v>1</v>
      </c>
      <c r="E1293" s="13" t="s">
        <v>71</v>
      </c>
      <c r="F1293">
        <v>78</v>
      </c>
      <c r="G1293">
        <v>402</v>
      </c>
      <c r="H1293" s="24">
        <v>486</v>
      </c>
      <c r="I1293">
        <v>3.875</v>
      </c>
      <c r="J1293">
        <v>30</v>
      </c>
      <c r="K1293">
        <v>18</v>
      </c>
      <c r="L1293">
        <v>1</v>
      </c>
      <c r="M1293">
        <v>0</v>
      </c>
      <c r="N1293">
        <v>9.8000000000000007</v>
      </c>
      <c r="O1293" s="12" t="s">
        <v>32</v>
      </c>
      <c r="P1293" s="12">
        <v>12</v>
      </c>
      <c r="Q1293" s="12">
        <v>8</v>
      </c>
      <c r="R1293" s="12">
        <v>80</v>
      </c>
      <c r="S1293" s="12">
        <v>20</v>
      </c>
    </row>
    <row r="1294" spans="1:19" ht="15.6" customHeight="1" x14ac:dyDescent="0.2">
      <c r="A1294" s="8">
        <v>44451</v>
      </c>
      <c r="B1294" s="12" t="s">
        <v>70</v>
      </c>
      <c r="C1294" s="13">
        <v>2021</v>
      </c>
      <c r="D1294" s="13">
        <v>1</v>
      </c>
      <c r="E1294" s="13" t="s">
        <v>71</v>
      </c>
      <c r="F1294">
        <v>78</v>
      </c>
      <c r="G1294">
        <v>402</v>
      </c>
      <c r="H1294" s="24">
        <v>487</v>
      </c>
      <c r="I1294">
        <v>3.875</v>
      </c>
      <c r="J1294">
        <v>30</v>
      </c>
      <c r="K1294">
        <v>18</v>
      </c>
      <c r="L1294">
        <v>1</v>
      </c>
      <c r="M1294">
        <v>0</v>
      </c>
      <c r="N1294">
        <v>9.8000000000000007</v>
      </c>
      <c r="O1294" s="12" t="s">
        <v>32</v>
      </c>
      <c r="P1294" s="12">
        <v>24</v>
      </c>
      <c r="Q1294" s="12">
        <v>3</v>
      </c>
      <c r="R1294" s="12">
        <v>85</v>
      </c>
      <c r="S1294" s="12">
        <v>27</v>
      </c>
    </row>
    <row r="1295" spans="1:19" ht="15.6" customHeight="1" x14ac:dyDescent="0.2">
      <c r="A1295" s="8">
        <v>44451</v>
      </c>
      <c r="B1295" s="12" t="s">
        <v>70</v>
      </c>
      <c r="C1295" s="13">
        <v>2021</v>
      </c>
      <c r="D1295" s="13">
        <v>1</v>
      </c>
      <c r="E1295" s="13" t="s">
        <v>71</v>
      </c>
      <c r="F1295">
        <v>78</v>
      </c>
      <c r="G1295">
        <v>402</v>
      </c>
      <c r="H1295" s="24">
        <v>488</v>
      </c>
      <c r="I1295">
        <v>3.875</v>
      </c>
      <c r="J1295">
        <v>30</v>
      </c>
      <c r="K1295">
        <v>18</v>
      </c>
      <c r="L1295">
        <v>1</v>
      </c>
      <c r="M1295">
        <v>0</v>
      </c>
      <c r="N1295">
        <v>9.8000000000000007</v>
      </c>
      <c r="O1295" s="12" t="s">
        <v>32</v>
      </c>
      <c r="P1295" s="12">
        <v>32</v>
      </c>
      <c r="Q1295" s="12">
        <v>8</v>
      </c>
      <c r="R1295" s="12">
        <v>95</v>
      </c>
      <c r="S1295" s="12">
        <v>40</v>
      </c>
    </row>
    <row r="1296" spans="1:19" ht="15.6" customHeight="1" x14ac:dyDescent="0.2">
      <c r="A1296" s="8">
        <v>44451</v>
      </c>
      <c r="B1296" s="12" t="s">
        <v>70</v>
      </c>
      <c r="C1296" s="13">
        <v>2021</v>
      </c>
      <c r="D1296" s="13">
        <v>1</v>
      </c>
      <c r="E1296" s="13" t="s">
        <v>71</v>
      </c>
      <c r="F1296">
        <v>78</v>
      </c>
      <c r="G1296">
        <v>402</v>
      </c>
      <c r="H1296" s="24">
        <v>489</v>
      </c>
      <c r="I1296">
        <v>3.875</v>
      </c>
      <c r="J1296">
        <v>30</v>
      </c>
      <c r="K1296">
        <v>18</v>
      </c>
      <c r="L1296">
        <v>1</v>
      </c>
      <c r="M1296">
        <v>0</v>
      </c>
      <c r="N1296">
        <v>9.8000000000000007</v>
      </c>
      <c r="O1296" s="12" t="s">
        <v>32</v>
      </c>
      <c r="P1296" s="12">
        <v>12</v>
      </c>
      <c r="Q1296" s="12">
        <v>3</v>
      </c>
      <c r="R1296" s="12">
        <v>65</v>
      </c>
      <c r="S1296" s="12">
        <v>15</v>
      </c>
    </row>
    <row r="1297" spans="1:19" ht="15.6" customHeight="1" x14ac:dyDescent="0.2">
      <c r="A1297" s="8">
        <v>44451</v>
      </c>
      <c r="B1297" s="12" t="s">
        <v>70</v>
      </c>
      <c r="C1297" s="13">
        <v>2021</v>
      </c>
      <c r="D1297" s="13">
        <v>1</v>
      </c>
      <c r="E1297" s="13" t="s">
        <v>71</v>
      </c>
      <c r="F1297">
        <v>78</v>
      </c>
      <c r="G1297">
        <v>402</v>
      </c>
      <c r="H1297" s="24">
        <v>490</v>
      </c>
      <c r="I1297">
        <v>3.875</v>
      </c>
      <c r="J1297">
        <v>30</v>
      </c>
      <c r="K1297">
        <v>18</v>
      </c>
      <c r="L1297">
        <v>1</v>
      </c>
      <c r="M1297">
        <v>0</v>
      </c>
      <c r="N1297">
        <v>9.8000000000000007</v>
      </c>
      <c r="O1297" s="12" t="s">
        <v>32</v>
      </c>
      <c r="P1297" s="12">
        <v>29</v>
      </c>
      <c r="Q1297" s="12">
        <v>6</v>
      </c>
      <c r="R1297" s="12">
        <v>90</v>
      </c>
      <c r="S1297" s="12">
        <v>35</v>
      </c>
    </row>
    <row r="1298" spans="1:19" ht="15.6" customHeight="1" x14ac:dyDescent="0.2">
      <c r="A1298" s="8">
        <v>44451</v>
      </c>
      <c r="B1298" s="12" t="s">
        <v>70</v>
      </c>
      <c r="C1298" s="13">
        <v>2021</v>
      </c>
      <c r="D1298" s="13">
        <v>1</v>
      </c>
      <c r="E1298" s="13" t="s">
        <v>71</v>
      </c>
      <c r="F1298">
        <v>78</v>
      </c>
      <c r="G1298">
        <v>402</v>
      </c>
      <c r="H1298" s="24">
        <v>491</v>
      </c>
      <c r="I1298">
        <v>3.875</v>
      </c>
      <c r="J1298">
        <v>30</v>
      </c>
      <c r="K1298">
        <v>18</v>
      </c>
      <c r="L1298">
        <v>1</v>
      </c>
      <c r="M1298">
        <v>0</v>
      </c>
      <c r="N1298">
        <v>9.8000000000000007</v>
      </c>
      <c r="O1298" s="12" t="s">
        <v>32</v>
      </c>
      <c r="P1298" s="12">
        <v>34</v>
      </c>
      <c r="Q1298" s="12">
        <v>8</v>
      </c>
      <c r="R1298" s="12">
        <v>80</v>
      </c>
      <c r="S1298" s="12">
        <v>42</v>
      </c>
    </row>
    <row r="1299" spans="1:19" ht="15.6" customHeight="1" x14ac:dyDescent="0.2">
      <c r="A1299" s="8">
        <v>44451</v>
      </c>
      <c r="B1299" s="12" t="s">
        <v>70</v>
      </c>
      <c r="C1299" s="13">
        <v>2021</v>
      </c>
      <c r="D1299" s="13">
        <v>1</v>
      </c>
      <c r="E1299" s="13" t="s">
        <v>71</v>
      </c>
      <c r="F1299">
        <v>78</v>
      </c>
      <c r="G1299">
        <v>403</v>
      </c>
      <c r="H1299" s="24">
        <v>492</v>
      </c>
      <c r="I1299">
        <v>3.75</v>
      </c>
      <c r="J1299">
        <v>50</v>
      </c>
      <c r="K1299">
        <v>10</v>
      </c>
      <c r="L1299">
        <v>3</v>
      </c>
      <c r="M1299">
        <v>0</v>
      </c>
      <c r="N1299">
        <v>20.2</v>
      </c>
      <c r="O1299" s="12" t="s">
        <v>32</v>
      </c>
      <c r="P1299" s="12">
        <v>43</v>
      </c>
      <c r="Q1299" s="12">
        <v>10</v>
      </c>
      <c r="R1299" s="12">
        <v>110</v>
      </c>
      <c r="S1299" s="12">
        <v>53</v>
      </c>
    </row>
    <row r="1300" spans="1:19" ht="15.6" customHeight="1" x14ac:dyDescent="0.2">
      <c r="A1300" s="8">
        <v>44451</v>
      </c>
      <c r="B1300" s="12" t="s">
        <v>70</v>
      </c>
      <c r="C1300" s="13">
        <v>2021</v>
      </c>
      <c r="D1300" s="13">
        <v>1</v>
      </c>
      <c r="E1300" s="13" t="s">
        <v>71</v>
      </c>
      <c r="F1300">
        <v>78</v>
      </c>
      <c r="G1300">
        <v>403</v>
      </c>
      <c r="H1300" s="24">
        <v>493</v>
      </c>
      <c r="I1300">
        <v>3.75</v>
      </c>
      <c r="J1300">
        <v>50</v>
      </c>
      <c r="K1300">
        <v>10</v>
      </c>
      <c r="L1300">
        <v>3</v>
      </c>
      <c r="M1300">
        <v>0</v>
      </c>
      <c r="N1300">
        <v>20.2</v>
      </c>
      <c r="O1300" s="12" t="s">
        <v>32</v>
      </c>
      <c r="P1300" s="12">
        <v>41</v>
      </c>
      <c r="Q1300" s="12">
        <v>15</v>
      </c>
      <c r="R1300" s="12">
        <v>88</v>
      </c>
      <c r="S1300" s="12">
        <v>56</v>
      </c>
    </row>
    <row r="1301" spans="1:19" ht="15.6" customHeight="1" x14ac:dyDescent="0.2">
      <c r="A1301" s="8">
        <v>44451</v>
      </c>
      <c r="B1301" s="12" t="s">
        <v>70</v>
      </c>
      <c r="C1301" s="13">
        <v>2021</v>
      </c>
      <c r="D1301" s="13">
        <v>1</v>
      </c>
      <c r="E1301" s="13" t="s">
        <v>71</v>
      </c>
      <c r="F1301">
        <v>78</v>
      </c>
      <c r="G1301">
        <v>403</v>
      </c>
      <c r="H1301" s="24">
        <v>494</v>
      </c>
      <c r="I1301">
        <v>3.75</v>
      </c>
      <c r="J1301">
        <v>50</v>
      </c>
      <c r="K1301">
        <v>10</v>
      </c>
      <c r="L1301">
        <v>3</v>
      </c>
      <c r="M1301">
        <v>0</v>
      </c>
      <c r="N1301">
        <v>20.2</v>
      </c>
      <c r="O1301" s="12" t="s">
        <v>32</v>
      </c>
      <c r="P1301" s="12">
        <v>23</v>
      </c>
      <c r="Q1301" s="12">
        <v>4</v>
      </c>
      <c r="R1301" s="12">
        <v>110</v>
      </c>
      <c r="S1301" s="12">
        <v>27</v>
      </c>
    </row>
    <row r="1302" spans="1:19" ht="15.6" customHeight="1" x14ac:dyDescent="0.2">
      <c r="A1302" s="8">
        <v>44451</v>
      </c>
      <c r="B1302" s="12" t="s">
        <v>70</v>
      </c>
      <c r="C1302" s="13">
        <v>2021</v>
      </c>
      <c r="D1302" s="13">
        <v>1</v>
      </c>
      <c r="E1302" s="13" t="s">
        <v>71</v>
      </c>
      <c r="F1302">
        <v>78</v>
      </c>
      <c r="G1302">
        <v>403</v>
      </c>
      <c r="H1302" s="24">
        <v>495</v>
      </c>
      <c r="I1302">
        <v>3.75</v>
      </c>
      <c r="J1302">
        <v>50</v>
      </c>
      <c r="K1302">
        <v>10</v>
      </c>
      <c r="L1302">
        <v>3</v>
      </c>
      <c r="M1302">
        <v>0</v>
      </c>
      <c r="N1302">
        <v>20.2</v>
      </c>
      <c r="O1302" s="12" t="s">
        <v>32</v>
      </c>
      <c r="P1302" s="12">
        <v>56</v>
      </c>
      <c r="Q1302" s="12">
        <v>24</v>
      </c>
      <c r="R1302" s="12">
        <v>125</v>
      </c>
      <c r="S1302" s="12">
        <v>80</v>
      </c>
    </row>
    <row r="1303" spans="1:19" ht="15.6" customHeight="1" x14ac:dyDescent="0.2">
      <c r="A1303" s="8">
        <v>44451</v>
      </c>
      <c r="B1303" s="12" t="s">
        <v>70</v>
      </c>
      <c r="C1303" s="13">
        <v>2021</v>
      </c>
      <c r="D1303" s="13">
        <v>1</v>
      </c>
      <c r="E1303" s="13" t="s">
        <v>71</v>
      </c>
      <c r="F1303">
        <v>78</v>
      </c>
      <c r="G1303">
        <v>403</v>
      </c>
      <c r="H1303" s="24">
        <v>496</v>
      </c>
      <c r="I1303">
        <v>3.75</v>
      </c>
      <c r="J1303">
        <v>50</v>
      </c>
      <c r="K1303">
        <v>10</v>
      </c>
      <c r="L1303">
        <v>3</v>
      </c>
      <c r="M1303">
        <v>0</v>
      </c>
      <c r="N1303">
        <v>20.2</v>
      </c>
      <c r="O1303" s="12" t="s">
        <v>32</v>
      </c>
      <c r="P1303" s="12">
        <v>45</v>
      </c>
      <c r="Q1303" s="12">
        <v>9</v>
      </c>
      <c r="R1303" s="12">
        <v>83</v>
      </c>
      <c r="S1303" s="12">
        <v>54</v>
      </c>
    </row>
    <row r="1304" spans="1:19" ht="15.6" customHeight="1" x14ac:dyDescent="0.2">
      <c r="A1304" s="8">
        <v>44451</v>
      </c>
      <c r="B1304" s="12" t="s">
        <v>70</v>
      </c>
      <c r="C1304" s="13">
        <v>2021</v>
      </c>
      <c r="D1304" s="13">
        <v>1</v>
      </c>
      <c r="E1304" s="13" t="s">
        <v>71</v>
      </c>
      <c r="F1304">
        <v>78</v>
      </c>
      <c r="G1304">
        <v>403</v>
      </c>
      <c r="H1304" s="24">
        <v>497</v>
      </c>
      <c r="I1304">
        <v>3.75</v>
      </c>
      <c r="J1304">
        <v>50</v>
      </c>
      <c r="K1304">
        <v>10</v>
      </c>
      <c r="L1304">
        <v>3</v>
      </c>
      <c r="M1304">
        <v>0</v>
      </c>
      <c r="N1304">
        <v>20.2</v>
      </c>
      <c r="O1304" s="12" t="s">
        <v>32</v>
      </c>
      <c r="P1304" s="12">
        <v>18</v>
      </c>
      <c r="Q1304" s="12">
        <v>18</v>
      </c>
      <c r="R1304" s="12">
        <v>121</v>
      </c>
      <c r="S1304" s="12">
        <v>36</v>
      </c>
    </row>
    <row r="1305" spans="1:19" ht="15.6" customHeight="1" x14ac:dyDescent="0.2">
      <c r="A1305" s="8">
        <v>44451</v>
      </c>
      <c r="B1305" s="12" t="s">
        <v>70</v>
      </c>
      <c r="C1305" s="13">
        <v>2021</v>
      </c>
      <c r="D1305" s="13">
        <v>1</v>
      </c>
      <c r="E1305" s="13" t="s">
        <v>71</v>
      </c>
      <c r="F1305">
        <v>78</v>
      </c>
      <c r="G1305">
        <v>403</v>
      </c>
      <c r="H1305" s="24">
        <v>498</v>
      </c>
      <c r="I1305">
        <v>3.75</v>
      </c>
      <c r="J1305">
        <v>50</v>
      </c>
      <c r="K1305">
        <v>10</v>
      </c>
      <c r="L1305">
        <v>3</v>
      </c>
      <c r="M1305">
        <v>0</v>
      </c>
      <c r="N1305">
        <v>20.2</v>
      </c>
      <c r="O1305" s="12" t="s">
        <v>32</v>
      </c>
      <c r="P1305" s="12">
        <v>18</v>
      </c>
      <c r="Q1305" s="12">
        <v>10</v>
      </c>
      <c r="R1305" s="12">
        <v>110</v>
      </c>
      <c r="S1305" s="12">
        <v>28</v>
      </c>
    </row>
    <row r="1306" spans="1:19" ht="15.6" customHeight="1" x14ac:dyDescent="0.2">
      <c r="A1306" s="8">
        <v>44451</v>
      </c>
      <c r="B1306" s="12" t="s">
        <v>70</v>
      </c>
      <c r="C1306" s="13">
        <v>2021</v>
      </c>
      <c r="D1306" s="13">
        <v>1</v>
      </c>
      <c r="E1306" s="13" t="s">
        <v>71</v>
      </c>
      <c r="F1306">
        <v>78</v>
      </c>
      <c r="G1306">
        <v>403</v>
      </c>
      <c r="H1306" s="24">
        <v>499</v>
      </c>
      <c r="I1306">
        <v>3.75</v>
      </c>
      <c r="J1306">
        <v>50</v>
      </c>
      <c r="K1306">
        <v>10</v>
      </c>
      <c r="L1306">
        <v>3</v>
      </c>
      <c r="M1306">
        <v>0</v>
      </c>
      <c r="N1306">
        <v>20.2</v>
      </c>
      <c r="O1306" s="12" t="s">
        <v>32</v>
      </c>
      <c r="P1306" s="12">
        <v>34</v>
      </c>
      <c r="Q1306" s="12">
        <v>24</v>
      </c>
      <c r="R1306" s="12">
        <v>109</v>
      </c>
      <c r="S1306" s="12">
        <v>58</v>
      </c>
    </row>
    <row r="1307" spans="1:19" ht="15.6" customHeight="1" x14ac:dyDescent="0.2">
      <c r="A1307" s="8">
        <v>44451</v>
      </c>
      <c r="B1307" s="12" t="s">
        <v>70</v>
      </c>
      <c r="C1307" s="13">
        <v>2021</v>
      </c>
      <c r="D1307" s="13">
        <v>1</v>
      </c>
      <c r="E1307" s="13" t="s">
        <v>71</v>
      </c>
      <c r="F1307">
        <v>78</v>
      </c>
      <c r="G1307">
        <v>403</v>
      </c>
      <c r="H1307" s="24">
        <v>500</v>
      </c>
      <c r="I1307">
        <v>3.75</v>
      </c>
      <c r="J1307">
        <v>50</v>
      </c>
      <c r="K1307">
        <v>10</v>
      </c>
      <c r="L1307">
        <v>3</v>
      </c>
      <c r="M1307">
        <v>0</v>
      </c>
      <c r="N1307">
        <v>20.2</v>
      </c>
      <c r="O1307" s="12" t="s">
        <v>32</v>
      </c>
      <c r="P1307" s="12">
        <v>49</v>
      </c>
      <c r="Q1307" s="12">
        <v>25</v>
      </c>
      <c r="R1307" s="12">
        <v>85</v>
      </c>
      <c r="S1307" s="12">
        <v>74</v>
      </c>
    </row>
    <row r="1308" spans="1:19" ht="15.6" customHeight="1" x14ac:dyDescent="0.2">
      <c r="A1308" s="8">
        <v>44451</v>
      </c>
      <c r="B1308" s="12" t="s">
        <v>70</v>
      </c>
      <c r="C1308" s="13">
        <v>2021</v>
      </c>
      <c r="D1308" s="13">
        <v>1</v>
      </c>
      <c r="E1308" s="13" t="s">
        <v>71</v>
      </c>
      <c r="F1308">
        <v>78</v>
      </c>
      <c r="G1308">
        <v>403</v>
      </c>
      <c r="H1308" s="24">
        <v>562</v>
      </c>
      <c r="I1308">
        <v>3.75</v>
      </c>
      <c r="J1308">
        <v>50</v>
      </c>
      <c r="K1308">
        <v>10</v>
      </c>
      <c r="L1308">
        <v>3</v>
      </c>
      <c r="M1308">
        <v>0</v>
      </c>
      <c r="N1308">
        <v>20.2</v>
      </c>
      <c r="O1308" s="12" t="s">
        <v>32</v>
      </c>
      <c r="P1308" s="12">
        <v>52</v>
      </c>
      <c r="Q1308" s="12">
        <v>15</v>
      </c>
      <c r="R1308" s="12">
        <v>90</v>
      </c>
      <c r="S1308" s="12">
        <v>67</v>
      </c>
    </row>
    <row r="1309" spans="1:19" ht="15.6" customHeight="1" x14ac:dyDescent="0.2">
      <c r="A1309" s="8">
        <v>44451</v>
      </c>
      <c r="B1309" s="12" t="s">
        <v>70</v>
      </c>
      <c r="C1309" s="13">
        <v>2021</v>
      </c>
      <c r="D1309" s="13">
        <v>1</v>
      </c>
      <c r="E1309" s="13" t="s">
        <v>71</v>
      </c>
      <c r="F1309">
        <v>77</v>
      </c>
      <c r="G1309">
        <v>404</v>
      </c>
      <c r="H1309" s="24">
        <v>583</v>
      </c>
      <c r="I1309">
        <v>1.3125</v>
      </c>
      <c r="J1309">
        <v>25</v>
      </c>
      <c r="K1309">
        <v>10</v>
      </c>
      <c r="L1309">
        <v>25</v>
      </c>
      <c r="M1309">
        <v>2</v>
      </c>
      <c r="N1309">
        <v>28.4</v>
      </c>
      <c r="O1309" s="12" t="s">
        <v>32</v>
      </c>
      <c r="P1309">
        <v>50</v>
      </c>
      <c r="Q1309" s="12">
        <v>13</v>
      </c>
      <c r="R1309">
        <v>105</v>
      </c>
      <c r="S1309">
        <v>63</v>
      </c>
    </row>
    <row r="1310" spans="1:19" ht="15.6" customHeight="1" x14ac:dyDescent="0.2">
      <c r="A1310" s="8">
        <v>44451</v>
      </c>
      <c r="B1310" s="12" t="s">
        <v>70</v>
      </c>
      <c r="C1310" s="13">
        <v>2021</v>
      </c>
      <c r="D1310" s="13">
        <v>1</v>
      </c>
      <c r="E1310" s="13" t="s">
        <v>71</v>
      </c>
      <c r="F1310">
        <v>77</v>
      </c>
      <c r="G1310">
        <v>404</v>
      </c>
      <c r="H1310" s="24">
        <v>584</v>
      </c>
      <c r="I1310">
        <v>1.3125</v>
      </c>
      <c r="J1310">
        <v>25</v>
      </c>
      <c r="K1310">
        <v>10</v>
      </c>
      <c r="L1310">
        <v>25</v>
      </c>
      <c r="M1310">
        <v>2</v>
      </c>
      <c r="N1310">
        <v>28.4</v>
      </c>
      <c r="O1310" s="12" t="s">
        <v>32</v>
      </c>
      <c r="P1310">
        <v>51</v>
      </c>
      <c r="Q1310" s="12">
        <v>12</v>
      </c>
      <c r="R1310">
        <v>102</v>
      </c>
      <c r="S1310">
        <v>63</v>
      </c>
    </row>
    <row r="1311" spans="1:19" ht="15.6" customHeight="1" x14ac:dyDescent="0.2">
      <c r="A1311" s="8">
        <v>44451</v>
      </c>
      <c r="B1311" s="12" t="s">
        <v>70</v>
      </c>
      <c r="C1311" s="13">
        <v>2021</v>
      </c>
      <c r="D1311" s="13">
        <v>1</v>
      </c>
      <c r="E1311" s="13" t="s">
        <v>71</v>
      </c>
      <c r="F1311">
        <v>77</v>
      </c>
      <c r="G1311">
        <v>404</v>
      </c>
      <c r="H1311" s="24">
        <v>585</v>
      </c>
      <c r="I1311">
        <v>1.3125</v>
      </c>
      <c r="J1311">
        <v>25</v>
      </c>
      <c r="K1311">
        <v>10</v>
      </c>
      <c r="L1311">
        <v>25</v>
      </c>
      <c r="M1311">
        <v>2</v>
      </c>
      <c r="N1311">
        <v>28.4</v>
      </c>
      <c r="O1311" s="12" t="s">
        <v>32</v>
      </c>
      <c r="P1311">
        <v>25</v>
      </c>
      <c r="Q1311" s="12">
        <v>3</v>
      </c>
      <c r="R1311">
        <v>75</v>
      </c>
      <c r="S1311">
        <v>28</v>
      </c>
    </row>
    <row r="1312" spans="1:19" ht="15.6" customHeight="1" x14ac:dyDescent="0.2">
      <c r="A1312" s="8">
        <v>44451</v>
      </c>
      <c r="B1312" s="12" t="s">
        <v>70</v>
      </c>
      <c r="C1312" s="13">
        <v>2021</v>
      </c>
      <c r="D1312" s="13">
        <v>1</v>
      </c>
      <c r="E1312" s="13" t="s">
        <v>71</v>
      </c>
      <c r="F1312">
        <v>77</v>
      </c>
      <c r="G1312">
        <v>404</v>
      </c>
      <c r="H1312" s="24">
        <v>586</v>
      </c>
      <c r="I1312">
        <v>1.3125</v>
      </c>
      <c r="J1312">
        <v>25</v>
      </c>
      <c r="K1312">
        <v>10</v>
      </c>
      <c r="L1312">
        <v>25</v>
      </c>
      <c r="M1312">
        <v>2</v>
      </c>
      <c r="N1312">
        <v>28.4</v>
      </c>
      <c r="O1312" s="12" t="s">
        <v>32</v>
      </c>
      <c r="P1312">
        <v>19</v>
      </c>
      <c r="Q1312" s="12">
        <v>31</v>
      </c>
      <c r="R1312">
        <v>125</v>
      </c>
      <c r="S1312">
        <v>50</v>
      </c>
    </row>
    <row r="1313" spans="1:20" ht="15.6" customHeight="1" x14ac:dyDescent="0.2">
      <c r="A1313" s="8">
        <v>44451</v>
      </c>
      <c r="B1313" s="12" t="s">
        <v>70</v>
      </c>
      <c r="C1313" s="13">
        <v>2021</v>
      </c>
      <c r="D1313" s="13">
        <v>1</v>
      </c>
      <c r="E1313" s="13" t="s">
        <v>71</v>
      </c>
      <c r="F1313">
        <v>77</v>
      </c>
      <c r="G1313">
        <v>404</v>
      </c>
      <c r="H1313" s="24">
        <v>587</v>
      </c>
      <c r="I1313">
        <v>1.3125</v>
      </c>
      <c r="J1313">
        <v>25</v>
      </c>
      <c r="K1313">
        <v>10</v>
      </c>
      <c r="L1313">
        <v>25</v>
      </c>
      <c r="M1313">
        <v>2</v>
      </c>
      <c r="N1313">
        <v>28.4</v>
      </c>
      <c r="O1313" s="12" t="s">
        <v>32</v>
      </c>
      <c r="P1313">
        <v>32</v>
      </c>
      <c r="Q1313" s="12">
        <v>28</v>
      </c>
      <c r="R1313">
        <v>106</v>
      </c>
      <c r="S1313">
        <v>60</v>
      </c>
    </row>
    <row r="1314" spans="1:20" ht="15.6" customHeight="1" x14ac:dyDescent="0.2">
      <c r="A1314" s="8">
        <v>44451</v>
      </c>
      <c r="B1314" s="12" t="s">
        <v>70</v>
      </c>
      <c r="C1314" s="13">
        <v>2021</v>
      </c>
      <c r="D1314" s="13">
        <v>1</v>
      </c>
      <c r="E1314" s="13" t="s">
        <v>71</v>
      </c>
      <c r="F1314">
        <v>77</v>
      </c>
      <c r="G1314">
        <v>404</v>
      </c>
      <c r="H1314" s="24">
        <v>588</v>
      </c>
      <c r="I1314">
        <v>1.3125</v>
      </c>
      <c r="J1314">
        <v>25</v>
      </c>
      <c r="K1314">
        <v>10</v>
      </c>
      <c r="L1314">
        <v>25</v>
      </c>
      <c r="M1314">
        <v>2</v>
      </c>
      <c r="N1314">
        <v>28.4</v>
      </c>
      <c r="O1314" s="12" t="s">
        <v>32</v>
      </c>
      <c r="P1314">
        <v>22</v>
      </c>
      <c r="Q1314" s="12">
        <v>6</v>
      </c>
      <c r="R1314">
        <v>90</v>
      </c>
      <c r="S1314">
        <v>28</v>
      </c>
    </row>
    <row r="1315" spans="1:20" ht="15.6" customHeight="1" x14ac:dyDescent="0.2">
      <c r="A1315" s="8">
        <v>44451</v>
      </c>
      <c r="B1315" s="12" t="s">
        <v>70</v>
      </c>
      <c r="C1315" s="13">
        <v>2021</v>
      </c>
      <c r="D1315" s="13">
        <v>1</v>
      </c>
      <c r="E1315" s="13" t="s">
        <v>71</v>
      </c>
      <c r="F1315">
        <v>77</v>
      </c>
      <c r="G1315">
        <v>404</v>
      </c>
      <c r="H1315" s="24">
        <v>589</v>
      </c>
      <c r="I1315">
        <v>1.3125</v>
      </c>
      <c r="J1315">
        <v>25</v>
      </c>
      <c r="K1315">
        <v>10</v>
      </c>
      <c r="L1315">
        <v>25</v>
      </c>
      <c r="M1315">
        <v>2</v>
      </c>
      <c r="N1315">
        <v>28.4</v>
      </c>
      <c r="O1315" s="12" t="s">
        <v>32</v>
      </c>
      <c r="P1315">
        <v>18</v>
      </c>
      <c r="Q1315" s="12">
        <v>12</v>
      </c>
      <c r="R1315">
        <v>85</v>
      </c>
      <c r="S1315">
        <v>30</v>
      </c>
    </row>
    <row r="1316" spans="1:20" ht="15.6" customHeight="1" x14ac:dyDescent="0.2">
      <c r="A1316" s="8">
        <v>44451</v>
      </c>
      <c r="B1316" s="12" t="s">
        <v>70</v>
      </c>
      <c r="C1316" s="13">
        <v>2021</v>
      </c>
      <c r="D1316" s="13">
        <v>1</v>
      </c>
      <c r="E1316" s="13" t="s">
        <v>71</v>
      </c>
      <c r="F1316">
        <v>77</v>
      </c>
      <c r="G1316">
        <v>404</v>
      </c>
      <c r="H1316" s="24">
        <v>590</v>
      </c>
      <c r="I1316">
        <v>1.3125</v>
      </c>
      <c r="J1316">
        <v>25</v>
      </c>
      <c r="K1316">
        <v>10</v>
      </c>
      <c r="L1316">
        <v>25</v>
      </c>
      <c r="M1316">
        <v>2</v>
      </c>
      <c r="N1316">
        <v>28.4</v>
      </c>
      <c r="O1316" s="12" t="s">
        <v>32</v>
      </c>
      <c r="P1316">
        <v>43</v>
      </c>
      <c r="Q1316" s="12">
        <v>15</v>
      </c>
      <c r="R1316">
        <v>106</v>
      </c>
      <c r="S1316">
        <v>58</v>
      </c>
    </row>
    <row r="1317" spans="1:20" ht="15.6" customHeight="1" x14ac:dyDescent="0.2">
      <c r="A1317" s="8">
        <v>44451</v>
      </c>
      <c r="B1317" s="12" t="s">
        <v>70</v>
      </c>
      <c r="C1317" s="13">
        <v>2021</v>
      </c>
      <c r="D1317" s="13">
        <v>1</v>
      </c>
      <c r="E1317" s="13" t="s">
        <v>71</v>
      </c>
      <c r="F1317">
        <v>77</v>
      </c>
      <c r="G1317">
        <v>404</v>
      </c>
      <c r="H1317" s="24">
        <v>591</v>
      </c>
      <c r="I1317">
        <v>1.3125</v>
      </c>
      <c r="J1317">
        <v>25</v>
      </c>
      <c r="K1317">
        <v>10</v>
      </c>
      <c r="L1317">
        <v>25</v>
      </c>
      <c r="M1317">
        <v>2</v>
      </c>
      <c r="N1317">
        <v>28.4</v>
      </c>
      <c r="O1317" s="12" t="s">
        <v>32</v>
      </c>
      <c r="P1317">
        <v>61</v>
      </c>
      <c r="Q1317" s="12">
        <v>15</v>
      </c>
      <c r="R1317">
        <v>96</v>
      </c>
      <c r="S1317">
        <v>76</v>
      </c>
    </row>
    <row r="1318" spans="1:20" ht="15.6" customHeight="1" x14ac:dyDescent="0.2">
      <c r="A1318" s="8">
        <v>44451</v>
      </c>
      <c r="B1318" s="12" t="s">
        <v>70</v>
      </c>
      <c r="C1318" s="13">
        <v>2021</v>
      </c>
      <c r="D1318" s="13">
        <v>1</v>
      </c>
      <c r="E1318" s="13" t="s">
        <v>71</v>
      </c>
      <c r="F1318">
        <v>77</v>
      </c>
      <c r="G1318">
        <v>405</v>
      </c>
      <c r="H1318" s="24">
        <v>573</v>
      </c>
      <c r="I1318">
        <v>2.8125</v>
      </c>
      <c r="J1318">
        <v>8</v>
      </c>
      <c r="K1318">
        <v>15</v>
      </c>
      <c r="L1318">
        <v>15</v>
      </c>
      <c r="M1318">
        <v>5</v>
      </c>
      <c r="N1318">
        <v>15.2</v>
      </c>
      <c r="O1318" s="12" t="s">
        <v>32</v>
      </c>
      <c r="P1318">
        <v>13</v>
      </c>
      <c r="Q1318" s="12">
        <v>13</v>
      </c>
      <c r="R1318" s="12">
        <v>80</v>
      </c>
      <c r="S1318" s="12">
        <v>26</v>
      </c>
    </row>
    <row r="1319" spans="1:20" ht="15.6" customHeight="1" x14ac:dyDescent="0.2">
      <c r="A1319" s="8">
        <v>44451</v>
      </c>
      <c r="B1319" s="12" t="s">
        <v>70</v>
      </c>
      <c r="C1319" s="13">
        <v>2021</v>
      </c>
      <c r="D1319" s="13">
        <v>1</v>
      </c>
      <c r="E1319" s="13" t="s">
        <v>71</v>
      </c>
      <c r="F1319">
        <v>77</v>
      </c>
      <c r="G1319">
        <v>405</v>
      </c>
      <c r="H1319" s="24">
        <v>574</v>
      </c>
      <c r="I1319">
        <v>2.8125</v>
      </c>
      <c r="J1319">
        <v>8</v>
      </c>
      <c r="K1319">
        <v>15</v>
      </c>
      <c r="L1319">
        <v>15</v>
      </c>
      <c r="M1319">
        <v>5</v>
      </c>
      <c r="N1319">
        <v>15.2</v>
      </c>
      <c r="O1319" s="12" t="s">
        <v>32</v>
      </c>
      <c r="P1319">
        <v>5</v>
      </c>
      <c r="Q1319" s="12">
        <v>10</v>
      </c>
      <c r="R1319" s="12">
        <v>85</v>
      </c>
      <c r="S1319" s="12">
        <v>15</v>
      </c>
    </row>
    <row r="1320" spans="1:20" ht="15.6" customHeight="1" x14ac:dyDescent="0.2">
      <c r="A1320" s="8">
        <v>44451</v>
      </c>
      <c r="B1320" s="12" t="s">
        <v>70</v>
      </c>
      <c r="C1320" s="13">
        <v>2021</v>
      </c>
      <c r="D1320" s="13">
        <v>1</v>
      </c>
      <c r="E1320" s="13" t="s">
        <v>71</v>
      </c>
      <c r="F1320">
        <v>77</v>
      </c>
      <c r="G1320">
        <v>405</v>
      </c>
      <c r="H1320" s="24">
        <v>575</v>
      </c>
      <c r="I1320">
        <v>2.8125</v>
      </c>
      <c r="J1320">
        <v>8</v>
      </c>
      <c r="K1320">
        <v>15</v>
      </c>
      <c r="L1320">
        <v>15</v>
      </c>
      <c r="M1320">
        <v>5</v>
      </c>
      <c r="N1320">
        <v>15.2</v>
      </c>
      <c r="O1320" s="12" t="s">
        <v>32</v>
      </c>
      <c r="P1320">
        <v>4</v>
      </c>
      <c r="Q1320" s="12">
        <v>0</v>
      </c>
      <c r="R1320">
        <v>34</v>
      </c>
      <c r="S1320">
        <v>4</v>
      </c>
    </row>
    <row r="1321" spans="1:20" ht="15.6" customHeight="1" x14ac:dyDescent="0.2">
      <c r="A1321" s="8">
        <v>44451</v>
      </c>
      <c r="B1321" s="12" t="s">
        <v>70</v>
      </c>
      <c r="C1321" s="13">
        <v>2021</v>
      </c>
      <c r="D1321" s="13">
        <v>1</v>
      </c>
      <c r="E1321" s="13" t="s">
        <v>71</v>
      </c>
      <c r="F1321">
        <v>77</v>
      </c>
      <c r="G1321">
        <v>405</v>
      </c>
      <c r="H1321" s="24">
        <v>576</v>
      </c>
      <c r="I1321">
        <v>2.8125</v>
      </c>
      <c r="J1321">
        <v>8</v>
      </c>
      <c r="K1321">
        <v>15</v>
      </c>
      <c r="L1321">
        <v>15</v>
      </c>
      <c r="M1321">
        <v>5</v>
      </c>
      <c r="N1321">
        <v>15.2</v>
      </c>
      <c r="O1321" s="12" t="s">
        <v>32</v>
      </c>
      <c r="P1321">
        <v>23</v>
      </c>
      <c r="Q1321" s="12">
        <v>10</v>
      </c>
      <c r="R1321" s="12">
        <v>86</v>
      </c>
      <c r="S1321" s="12">
        <v>33</v>
      </c>
    </row>
    <row r="1322" spans="1:20" ht="15.6" customHeight="1" x14ac:dyDescent="0.2">
      <c r="A1322" s="8">
        <v>44451</v>
      </c>
      <c r="B1322" s="12" t="s">
        <v>70</v>
      </c>
      <c r="C1322" s="13">
        <v>2021</v>
      </c>
      <c r="D1322" s="13">
        <v>1</v>
      </c>
      <c r="E1322" s="13" t="s">
        <v>71</v>
      </c>
      <c r="F1322">
        <v>77</v>
      </c>
      <c r="G1322">
        <v>405</v>
      </c>
      <c r="H1322" s="24">
        <v>578</v>
      </c>
      <c r="I1322">
        <v>2.8125</v>
      </c>
      <c r="J1322">
        <v>8</v>
      </c>
      <c r="K1322">
        <v>15</v>
      </c>
      <c r="L1322">
        <v>15</v>
      </c>
      <c r="M1322">
        <v>5</v>
      </c>
      <c r="N1322">
        <v>15.2</v>
      </c>
      <c r="O1322" s="12" t="s">
        <v>32</v>
      </c>
      <c r="P1322">
        <v>3</v>
      </c>
      <c r="Q1322" s="12">
        <v>1</v>
      </c>
      <c r="R1322" s="12">
        <v>64</v>
      </c>
      <c r="S1322" s="12">
        <v>4</v>
      </c>
    </row>
    <row r="1323" spans="1:20" ht="15.6" customHeight="1" x14ac:dyDescent="0.2">
      <c r="A1323" s="8">
        <v>44451</v>
      </c>
      <c r="B1323" s="12" t="s">
        <v>70</v>
      </c>
      <c r="C1323" s="13">
        <v>2021</v>
      </c>
      <c r="D1323" s="13">
        <v>1</v>
      </c>
      <c r="E1323" s="13" t="s">
        <v>71</v>
      </c>
      <c r="F1323">
        <v>77</v>
      </c>
      <c r="G1323">
        <v>405</v>
      </c>
      <c r="H1323" s="24">
        <v>579</v>
      </c>
      <c r="I1323">
        <v>2.8125</v>
      </c>
      <c r="J1323">
        <v>8</v>
      </c>
      <c r="K1323">
        <v>15</v>
      </c>
      <c r="L1323">
        <v>15</v>
      </c>
      <c r="M1323">
        <v>5</v>
      </c>
      <c r="N1323">
        <v>15.2</v>
      </c>
      <c r="O1323" s="12" t="s">
        <v>32</v>
      </c>
      <c r="P1323">
        <v>15</v>
      </c>
      <c r="Q1323" s="12">
        <v>2</v>
      </c>
      <c r="R1323" s="12">
        <v>65</v>
      </c>
      <c r="S1323" s="12">
        <v>17</v>
      </c>
    </row>
    <row r="1324" spans="1:20" ht="15.6" customHeight="1" x14ac:dyDescent="0.2">
      <c r="A1324" s="8">
        <v>44451</v>
      </c>
      <c r="B1324" s="12" t="s">
        <v>70</v>
      </c>
      <c r="C1324" s="13">
        <v>2021</v>
      </c>
      <c r="D1324" s="13">
        <v>1</v>
      </c>
      <c r="E1324" s="13" t="s">
        <v>71</v>
      </c>
      <c r="F1324">
        <v>77</v>
      </c>
      <c r="G1324">
        <v>405</v>
      </c>
      <c r="H1324" s="24">
        <v>579</v>
      </c>
      <c r="I1324">
        <v>2.8125</v>
      </c>
      <c r="J1324">
        <v>8</v>
      </c>
      <c r="K1324">
        <v>15</v>
      </c>
      <c r="L1324">
        <v>15</v>
      </c>
      <c r="M1324">
        <v>5</v>
      </c>
      <c r="N1324">
        <v>15.2</v>
      </c>
      <c r="O1324" s="12" t="s">
        <v>32</v>
      </c>
      <c r="P1324">
        <v>29</v>
      </c>
      <c r="Q1324" s="12">
        <v>13</v>
      </c>
      <c r="R1324" s="12">
        <v>80</v>
      </c>
      <c r="S1324" s="12">
        <v>42</v>
      </c>
    </row>
    <row r="1325" spans="1:20" ht="15.6" customHeight="1" x14ac:dyDescent="0.2">
      <c r="A1325" s="8">
        <v>44451</v>
      </c>
      <c r="B1325" s="12" t="s">
        <v>70</v>
      </c>
      <c r="C1325" s="13">
        <v>2021</v>
      </c>
      <c r="D1325" s="13">
        <v>1</v>
      </c>
      <c r="E1325" s="13" t="s">
        <v>71</v>
      </c>
      <c r="F1325">
        <v>77</v>
      </c>
      <c r="G1325">
        <v>405</v>
      </c>
      <c r="H1325" s="24">
        <v>580</v>
      </c>
      <c r="I1325">
        <v>2.8125</v>
      </c>
      <c r="J1325">
        <v>8</v>
      </c>
      <c r="K1325">
        <v>15</v>
      </c>
      <c r="L1325">
        <v>15</v>
      </c>
      <c r="M1325">
        <v>5</v>
      </c>
      <c r="N1325">
        <v>15.2</v>
      </c>
      <c r="O1325" s="12" t="s">
        <v>32</v>
      </c>
      <c r="P1325">
        <v>25</v>
      </c>
      <c r="Q1325" s="12">
        <v>0</v>
      </c>
      <c r="R1325" s="12">
        <v>56</v>
      </c>
      <c r="S1325" s="12">
        <v>25</v>
      </c>
    </row>
    <row r="1326" spans="1:20" ht="15.6" customHeight="1" x14ac:dyDescent="0.2">
      <c r="A1326" s="8">
        <v>44451</v>
      </c>
      <c r="B1326" s="12" t="s">
        <v>70</v>
      </c>
      <c r="C1326" s="13">
        <v>2021</v>
      </c>
      <c r="D1326" s="13">
        <v>1</v>
      </c>
      <c r="E1326" s="13" t="s">
        <v>71</v>
      </c>
      <c r="F1326">
        <v>77</v>
      </c>
      <c r="G1326">
        <v>405</v>
      </c>
      <c r="H1326" s="24">
        <v>581</v>
      </c>
      <c r="I1326">
        <v>2.8125</v>
      </c>
      <c r="J1326">
        <v>8</v>
      </c>
      <c r="K1326">
        <v>15</v>
      </c>
      <c r="L1326">
        <v>15</v>
      </c>
      <c r="M1326">
        <v>5</v>
      </c>
      <c r="N1326">
        <v>15.2</v>
      </c>
      <c r="O1326" s="12" t="s">
        <v>32</v>
      </c>
      <c r="P1326" s="12">
        <v>0</v>
      </c>
      <c r="Q1326" s="12">
        <v>0</v>
      </c>
      <c r="R1326">
        <v>0</v>
      </c>
      <c r="S1326">
        <v>0</v>
      </c>
      <c r="T1326" t="s">
        <v>48</v>
      </c>
    </row>
    <row r="1327" spans="1:20" ht="15.6" customHeight="1" x14ac:dyDescent="0.2">
      <c r="A1327" s="8">
        <v>44451</v>
      </c>
      <c r="B1327" s="12" t="s">
        <v>70</v>
      </c>
      <c r="C1327" s="13">
        <v>2021</v>
      </c>
      <c r="D1327" s="13">
        <v>1</v>
      </c>
      <c r="E1327" s="13" t="s">
        <v>71</v>
      </c>
      <c r="F1327">
        <v>77</v>
      </c>
      <c r="G1327">
        <v>405</v>
      </c>
      <c r="H1327" s="24">
        <v>582</v>
      </c>
      <c r="I1327">
        <v>2.8125</v>
      </c>
      <c r="J1327">
        <v>8</v>
      </c>
      <c r="K1327">
        <v>15</v>
      </c>
      <c r="L1327">
        <v>15</v>
      </c>
      <c r="M1327">
        <v>5</v>
      </c>
      <c r="N1327">
        <v>15.2</v>
      </c>
      <c r="O1327" s="12" t="s">
        <v>32</v>
      </c>
      <c r="P1327">
        <v>29</v>
      </c>
      <c r="Q1327" s="12">
        <v>7</v>
      </c>
      <c r="R1327">
        <v>83</v>
      </c>
      <c r="S1327">
        <v>36</v>
      </c>
    </row>
    <row r="1328" spans="1:20" ht="15.6" customHeight="1" x14ac:dyDescent="0.2">
      <c r="A1328" s="8">
        <v>44451</v>
      </c>
      <c r="B1328" s="12" t="s">
        <v>70</v>
      </c>
      <c r="C1328" s="13">
        <v>2021</v>
      </c>
      <c r="D1328" s="13">
        <v>1</v>
      </c>
      <c r="E1328" s="13" t="s">
        <v>71</v>
      </c>
      <c r="F1328">
        <v>77</v>
      </c>
      <c r="G1328">
        <v>406</v>
      </c>
      <c r="H1328" s="24">
        <v>563</v>
      </c>
      <c r="I1328">
        <v>4.0625</v>
      </c>
      <c r="J1328">
        <v>25</v>
      </c>
      <c r="K1328">
        <v>2</v>
      </c>
      <c r="L1328">
        <v>20</v>
      </c>
      <c r="M1328">
        <v>5</v>
      </c>
      <c r="N1328">
        <v>15</v>
      </c>
      <c r="O1328" s="12" t="s">
        <v>32</v>
      </c>
      <c r="P1328">
        <v>6</v>
      </c>
      <c r="Q1328" s="12">
        <v>2</v>
      </c>
      <c r="R1328" s="12">
        <v>55</v>
      </c>
      <c r="S1328" s="12">
        <v>8</v>
      </c>
    </row>
    <row r="1329" spans="1:19" ht="15.6" customHeight="1" x14ac:dyDescent="0.2">
      <c r="A1329" s="8">
        <v>44451</v>
      </c>
      <c r="B1329" s="12" t="s">
        <v>70</v>
      </c>
      <c r="C1329" s="13">
        <v>2021</v>
      </c>
      <c r="D1329" s="13">
        <v>1</v>
      </c>
      <c r="E1329" s="13" t="s">
        <v>71</v>
      </c>
      <c r="F1329">
        <v>77</v>
      </c>
      <c r="G1329">
        <v>406</v>
      </c>
      <c r="H1329" s="24">
        <v>564</v>
      </c>
      <c r="I1329">
        <v>4.0625</v>
      </c>
      <c r="J1329">
        <v>25</v>
      </c>
      <c r="K1329">
        <v>2</v>
      </c>
      <c r="L1329">
        <v>20</v>
      </c>
      <c r="M1329">
        <v>5</v>
      </c>
      <c r="N1329">
        <v>15</v>
      </c>
      <c r="O1329" s="12" t="s">
        <v>32</v>
      </c>
      <c r="P1329">
        <v>80</v>
      </c>
      <c r="Q1329" s="12">
        <v>24</v>
      </c>
      <c r="R1329" s="12">
        <v>100</v>
      </c>
      <c r="S1329" s="12">
        <v>104</v>
      </c>
    </row>
    <row r="1330" spans="1:19" ht="15.6" customHeight="1" x14ac:dyDescent="0.2">
      <c r="A1330" s="8">
        <v>44451</v>
      </c>
      <c r="B1330" s="12" t="s">
        <v>70</v>
      </c>
      <c r="C1330" s="13">
        <v>2021</v>
      </c>
      <c r="D1330" s="13">
        <v>1</v>
      </c>
      <c r="E1330" s="13" t="s">
        <v>71</v>
      </c>
      <c r="F1330">
        <v>77</v>
      </c>
      <c r="G1330">
        <v>406</v>
      </c>
      <c r="H1330" s="24">
        <v>565</v>
      </c>
      <c r="I1330">
        <v>4.0625</v>
      </c>
      <c r="J1330">
        <v>25</v>
      </c>
      <c r="K1330">
        <v>2</v>
      </c>
      <c r="L1330">
        <v>20</v>
      </c>
      <c r="M1330">
        <v>5</v>
      </c>
      <c r="N1330">
        <v>15</v>
      </c>
      <c r="O1330" s="12" t="s">
        <v>32</v>
      </c>
      <c r="P1330">
        <v>19</v>
      </c>
      <c r="Q1330" s="12">
        <v>9</v>
      </c>
      <c r="R1330" s="12">
        <v>88</v>
      </c>
      <c r="S1330" s="12">
        <v>28</v>
      </c>
    </row>
    <row r="1331" spans="1:19" ht="15.6" customHeight="1" x14ac:dyDescent="0.2">
      <c r="A1331" s="8">
        <v>44451</v>
      </c>
      <c r="B1331" s="12" t="s">
        <v>70</v>
      </c>
      <c r="C1331" s="13">
        <v>2021</v>
      </c>
      <c r="D1331" s="13">
        <v>1</v>
      </c>
      <c r="E1331" s="13" t="s">
        <v>71</v>
      </c>
      <c r="F1331">
        <v>77</v>
      </c>
      <c r="G1331">
        <v>406</v>
      </c>
      <c r="H1331" s="24">
        <v>566</v>
      </c>
      <c r="I1331">
        <v>4.0625</v>
      </c>
      <c r="J1331">
        <v>25</v>
      </c>
      <c r="K1331">
        <v>2</v>
      </c>
      <c r="L1331">
        <v>20</v>
      </c>
      <c r="M1331">
        <v>5</v>
      </c>
      <c r="N1331">
        <v>15</v>
      </c>
      <c r="O1331" s="12" t="s">
        <v>32</v>
      </c>
      <c r="P1331">
        <v>34</v>
      </c>
      <c r="Q1331" s="12">
        <v>30</v>
      </c>
      <c r="R1331" s="12">
        <v>90</v>
      </c>
      <c r="S1331" s="12">
        <v>64</v>
      </c>
    </row>
    <row r="1332" spans="1:19" ht="15.6" customHeight="1" x14ac:dyDescent="0.2">
      <c r="A1332" s="8">
        <v>44451</v>
      </c>
      <c r="B1332" s="12" t="s">
        <v>70</v>
      </c>
      <c r="C1332" s="13">
        <v>2021</v>
      </c>
      <c r="D1332" s="13">
        <v>1</v>
      </c>
      <c r="E1332" s="13" t="s">
        <v>71</v>
      </c>
      <c r="F1332">
        <v>77</v>
      </c>
      <c r="G1332">
        <v>406</v>
      </c>
      <c r="H1332" s="24">
        <v>567</v>
      </c>
      <c r="I1332">
        <v>4.0625</v>
      </c>
      <c r="J1332">
        <v>25</v>
      </c>
      <c r="K1332">
        <v>2</v>
      </c>
      <c r="L1332">
        <v>20</v>
      </c>
      <c r="M1332">
        <v>5</v>
      </c>
      <c r="N1332">
        <v>15</v>
      </c>
      <c r="O1332" s="12" t="s">
        <v>32</v>
      </c>
      <c r="P1332">
        <v>4</v>
      </c>
      <c r="Q1332" s="12">
        <v>0</v>
      </c>
      <c r="R1332" s="12">
        <v>41</v>
      </c>
      <c r="S1332" s="12">
        <v>4</v>
      </c>
    </row>
    <row r="1333" spans="1:19" ht="15.6" customHeight="1" x14ac:dyDescent="0.2">
      <c r="A1333" s="8">
        <v>44451</v>
      </c>
      <c r="B1333" s="12" t="s">
        <v>70</v>
      </c>
      <c r="C1333" s="13">
        <v>2021</v>
      </c>
      <c r="D1333" s="13">
        <v>1</v>
      </c>
      <c r="E1333" s="13" t="s">
        <v>71</v>
      </c>
      <c r="F1333">
        <v>77</v>
      </c>
      <c r="G1333">
        <v>406</v>
      </c>
      <c r="H1333" s="24">
        <v>568</v>
      </c>
      <c r="I1333">
        <v>4.0625</v>
      </c>
      <c r="J1333">
        <v>25</v>
      </c>
      <c r="K1333">
        <v>2</v>
      </c>
      <c r="L1333">
        <v>20</v>
      </c>
      <c r="M1333">
        <v>5</v>
      </c>
      <c r="N1333">
        <v>15</v>
      </c>
      <c r="O1333" s="12" t="s">
        <v>32</v>
      </c>
      <c r="P1333">
        <v>63</v>
      </c>
      <c r="Q1333" s="12">
        <v>30</v>
      </c>
      <c r="R1333" s="12">
        <v>111</v>
      </c>
      <c r="S1333" s="12">
        <v>93</v>
      </c>
    </row>
    <row r="1334" spans="1:19" ht="15.6" customHeight="1" x14ac:dyDescent="0.2">
      <c r="A1334" s="8">
        <v>44451</v>
      </c>
      <c r="B1334" s="12" t="s">
        <v>70</v>
      </c>
      <c r="C1334" s="13">
        <v>2021</v>
      </c>
      <c r="D1334" s="13">
        <v>1</v>
      </c>
      <c r="E1334" s="13" t="s">
        <v>71</v>
      </c>
      <c r="F1334">
        <v>77</v>
      </c>
      <c r="G1334">
        <v>406</v>
      </c>
      <c r="H1334" s="24">
        <v>569</v>
      </c>
      <c r="I1334">
        <v>4.0625</v>
      </c>
      <c r="J1334">
        <v>25</v>
      </c>
      <c r="K1334">
        <v>2</v>
      </c>
      <c r="L1334">
        <v>20</v>
      </c>
      <c r="M1334">
        <v>5</v>
      </c>
      <c r="N1334">
        <v>15</v>
      </c>
      <c r="O1334" s="12" t="s">
        <v>32</v>
      </c>
      <c r="P1334">
        <v>5</v>
      </c>
      <c r="Q1334" s="12">
        <v>1</v>
      </c>
      <c r="R1334" s="12">
        <v>61</v>
      </c>
      <c r="S1334" s="12">
        <v>6</v>
      </c>
    </row>
    <row r="1335" spans="1:19" ht="15.6" customHeight="1" x14ac:dyDescent="0.2">
      <c r="A1335" s="8">
        <v>44451</v>
      </c>
      <c r="B1335" s="12" t="s">
        <v>70</v>
      </c>
      <c r="C1335" s="13">
        <v>2021</v>
      </c>
      <c r="D1335" s="13">
        <v>1</v>
      </c>
      <c r="E1335" s="13" t="s">
        <v>71</v>
      </c>
      <c r="F1335">
        <v>77</v>
      </c>
      <c r="G1335">
        <v>406</v>
      </c>
      <c r="H1335" s="24">
        <v>570</v>
      </c>
      <c r="I1335">
        <v>4.0625</v>
      </c>
      <c r="J1335">
        <v>25</v>
      </c>
      <c r="K1335">
        <v>2</v>
      </c>
      <c r="L1335">
        <v>20</v>
      </c>
      <c r="M1335">
        <v>5</v>
      </c>
      <c r="N1335">
        <v>15</v>
      </c>
      <c r="O1335" s="12" t="s">
        <v>32</v>
      </c>
      <c r="P1335">
        <v>11</v>
      </c>
      <c r="Q1335" s="12">
        <v>9</v>
      </c>
      <c r="R1335" s="12">
        <v>100</v>
      </c>
      <c r="S1335" s="12">
        <v>20</v>
      </c>
    </row>
    <row r="1336" spans="1:19" ht="15.6" customHeight="1" x14ac:dyDescent="0.2">
      <c r="A1336" s="8">
        <v>44451</v>
      </c>
      <c r="B1336" s="12" t="s">
        <v>70</v>
      </c>
      <c r="C1336" s="13">
        <v>2021</v>
      </c>
      <c r="D1336" s="13">
        <v>1</v>
      </c>
      <c r="E1336" s="13" t="s">
        <v>71</v>
      </c>
      <c r="F1336">
        <v>77</v>
      </c>
      <c r="G1336">
        <v>406</v>
      </c>
      <c r="H1336" s="24">
        <v>572</v>
      </c>
      <c r="I1336">
        <v>4.0625</v>
      </c>
      <c r="J1336">
        <v>25</v>
      </c>
      <c r="K1336">
        <v>2</v>
      </c>
      <c r="L1336">
        <v>20</v>
      </c>
      <c r="M1336">
        <v>5</v>
      </c>
      <c r="N1336">
        <v>15</v>
      </c>
      <c r="O1336" s="12" t="s">
        <v>32</v>
      </c>
      <c r="P1336">
        <v>8</v>
      </c>
      <c r="Q1336" s="12">
        <v>1</v>
      </c>
      <c r="R1336" s="12">
        <v>40</v>
      </c>
      <c r="S1336" s="12">
        <v>9</v>
      </c>
    </row>
    <row r="1337" spans="1:19" ht="15.6" customHeight="1" x14ac:dyDescent="0.2">
      <c r="A1337" s="8">
        <v>44467</v>
      </c>
      <c r="B1337" s="12" t="s">
        <v>6</v>
      </c>
      <c r="C1337" s="13">
        <v>2021</v>
      </c>
      <c r="D1337" s="13">
        <v>1</v>
      </c>
      <c r="E1337" s="13" t="s">
        <v>71</v>
      </c>
      <c r="F1337">
        <v>70</v>
      </c>
      <c r="G1337">
        <v>407</v>
      </c>
      <c r="H1337" s="24">
        <v>673</v>
      </c>
      <c r="I1337">
        <v>5.5625</v>
      </c>
      <c r="J1337">
        <v>35</v>
      </c>
      <c r="K1337">
        <v>30</v>
      </c>
      <c r="L1337">
        <v>1</v>
      </c>
      <c r="M1337">
        <v>0</v>
      </c>
      <c r="N1337">
        <v>14.6</v>
      </c>
      <c r="O1337" s="12" t="s">
        <v>34</v>
      </c>
      <c r="P1337">
        <v>30</v>
      </c>
      <c r="Q1337" s="12">
        <v>8</v>
      </c>
      <c r="R1337">
        <v>145.4</v>
      </c>
      <c r="S1337">
        <v>38</v>
      </c>
    </row>
    <row r="1338" spans="1:19" ht="15.6" customHeight="1" x14ac:dyDescent="0.2">
      <c r="A1338" s="8">
        <v>44467</v>
      </c>
      <c r="B1338" s="12" t="s">
        <v>6</v>
      </c>
      <c r="C1338" s="13">
        <v>2021</v>
      </c>
      <c r="D1338" s="13">
        <v>1</v>
      </c>
      <c r="E1338" s="13" t="s">
        <v>71</v>
      </c>
      <c r="F1338">
        <v>70</v>
      </c>
      <c r="G1338">
        <v>407</v>
      </c>
      <c r="H1338" s="24">
        <v>674</v>
      </c>
      <c r="I1338">
        <v>5.5625</v>
      </c>
      <c r="J1338">
        <v>35</v>
      </c>
      <c r="K1338">
        <v>30</v>
      </c>
      <c r="L1338">
        <v>1</v>
      </c>
      <c r="M1338">
        <v>0</v>
      </c>
      <c r="N1338">
        <v>14.6</v>
      </c>
      <c r="O1338" s="12" t="s">
        <v>34</v>
      </c>
      <c r="P1338">
        <v>17</v>
      </c>
      <c r="Q1338" s="12">
        <v>9</v>
      </c>
      <c r="R1338">
        <v>125</v>
      </c>
      <c r="S1338">
        <v>26</v>
      </c>
    </row>
    <row r="1339" spans="1:19" ht="15.6" customHeight="1" x14ac:dyDescent="0.2">
      <c r="A1339" s="8">
        <v>44467</v>
      </c>
      <c r="B1339" s="12" t="s">
        <v>6</v>
      </c>
      <c r="C1339" s="13">
        <v>2021</v>
      </c>
      <c r="D1339" s="13">
        <v>1</v>
      </c>
      <c r="E1339" s="13" t="s">
        <v>71</v>
      </c>
      <c r="F1339">
        <v>70</v>
      </c>
      <c r="G1339">
        <v>407</v>
      </c>
      <c r="H1339" s="24">
        <v>675</v>
      </c>
      <c r="I1339">
        <v>5.5625</v>
      </c>
      <c r="J1339">
        <v>35</v>
      </c>
      <c r="K1339">
        <v>30</v>
      </c>
      <c r="L1339">
        <v>1</v>
      </c>
      <c r="M1339">
        <v>0</v>
      </c>
      <c r="N1339">
        <v>14.6</v>
      </c>
      <c r="O1339" s="12" t="s">
        <v>34</v>
      </c>
      <c r="P1339">
        <v>12</v>
      </c>
      <c r="Q1339" s="12">
        <v>9</v>
      </c>
      <c r="R1339">
        <v>114.6</v>
      </c>
      <c r="S1339">
        <v>21</v>
      </c>
    </row>
    <row r="1340" spans="1:19" ht="15.6" customHeight="1" x14ac:dyDescent="0.2">
      <c r="A1340" s="8">
        <v>44467</v>
      </c>
      <c r="B1340" s="12" t="s">
        <v>6</v>
      </c>
      <c r="C1340" s="13">
        <v>2021</v>
      </c>
      <c r="D1340" s="13">
        <v>1</v>
      </c>
      <c r="E1340" s="13" t="s">
        <v>71</v>
      </c>
      <c r="F1340">
        <v>70</v>
      </c>
      <c r="G1340">
        <v>407</v>
      </c>
      <c r="H1340" s="24">
        <v>676</v>
      </c>
      <c r="I1340">
        <v>5.5625</v>
      </c>
      <c r="J1340">
        <v>35</v>
      </c>
      <c r="K1340">
        <v>30</v>
      </c>
      <c r="L1340">
        <v>1</v>
      </c>
      <c r="M1340">
        <v>0</v>
      </c>
      <c r="N1340">
        <v>14.6</v>
      </c>
      <c r="O1340" s="12" t="s">
        <v>34</v>
      </c>
      <c r="P1340">
        <v>9</v>
      </c>
      <c r="Q1340" s="12">
        <v>13</v>
      </c>
      <c r="R1340">
        <v>137.6</v>
      </c>
      <c r="S1340">
        <v>22</v>
      </c>
    </row>
    <row r="1341" spans="1:19" ht="15.6" customHeight="1" x14ac:dyDescent="0.2">
      <c r="A1341" s="8">
        <v>44467</v>
      </c>
      <c r="B1341" s="12" t="s">
        <v>6</v>
      </c>
      <c r="C1341" s="13">
        <v>2021</v>
      </c>
      <c r="D1341" s="13">
        <v>1</v>
      </c>
      <c r="E1341" s="13" t="s">
        <v>71</v>
      </c>
      <c r="F1341">
        <v>70</v>
      </c>
      <c r="G1341">
        <v>407</v>
      </c>
      <c r="H1341" s="24">
        <v>677</v>
      </c>
      <c r="I1341">
        <v>5.5625</v>
      </c>
      <c r="J1341">
        <v>35</v>
      </c>
      <c r="K1341">
        <v>30</v>
      </c>
      <c r="L1341">
        <v>1</v>
      </c>
      <c r="M1341">
        <v>0</v>
      </c>
      <c r="N1341">
        <v>14.6</v>
      </c>
      <c r="O1341" s="12" t="s">
        <v>34</v>
      </c>
      <c r="P1341">
        <v>45</v>
      </c>
      <c r="Q1341" s="12">
        <v>28</v>
      </c>
      <c r="R1341">
        <v>116.2</v>
      </c>
      <c r="S1341">
        <v>73</v>
      </c>
    </row>
    <row r="1342" spans="1:19" ht="15.6" customHeight="1" x14ac:dyDescent="0.2">
      <c r="A1342" s="8">
        <v>44467</v>
      </c>
      <c r="B1342" s="12" t="s">
        <v>6</v>
      </c>
      <c r="C1342" s="13">
        <v>2021</v>
      </c>
      <c r="D1342" s="13">
        <v>1</v>
      </c>
      <c r="E1342" s="13" t="s">
        <v>71</v>
      </c>
      <c r="F1342">
        <v>70</v>
      </c>
      <c r="G1342">
        <v>407</v>
      </c>
      <c r="H1342" s="24">
        <v>678</v>
      </c>
      <c r="I1342">
        <v>5.5625</v>
      </c>
      <c r="J1342">
        <v>35</v>
      </c>
      <c r="K1342">
        <v>30</v>
      </c>
      <c r="L1342">
        <v>1</v>
      </c>
      <c r="M1342">
        <v>0</v>
      </c>
      <c r="N1342">
        <v>14.6</v>
      </c>
      <c r="O1342" s="12" t="s">
        <v>34</v>
      </c>
      <c r="P1342">
        <v>23</v>
      </c>
      <c r="Q1342" s="12">
        <v>26</v>
      </c>
      <c r="R1342">
        <v>105.4</v>
      </c>
      <c r="S1342">
        <v>49</v>
      </c>
    </row>
    <row r="1343" spans="1:19" ht="15.6" customHeight="1" x14ac:dyDescent="0.2">
      <c r="A1343" s="8">
        <v>44467</v>
      </c>
      <c r="B1343" s="12" t="s">
        <v>6</v>
      </c>
      <c r="C1343" s="13">
        <v>2021</v>
      </c>
      <c r="D1343" s="13">
        <v>1</v>
      </c>
      <c r="E1343" s="13" t="s">
        <v>71</v>
      </c>
      <c r="F1343">
        <v>70</v>
      </c>
      <c r="G1343">
        <v>407</v>
      </c>
      <c r="H1343" s="24">
        <v>679</v>
      </c>
      <c r="I1343">
        <v>5.5625</v>
      </c>
      <c r="J1343">
        <v>35</v>
      </c>
      <c r="K1343">
        <v>30</v>
      </c>
      <c r="L1343">
        <v>1</v>
      </c>
      <c r="M1343">
        <v>0</v>
      </c>
      <c r="N1343">
        <v>14.6</v>
      </c>
      <c r="O1343" s="12" t="s">
        <v>34</v>
      </c>
      <c r="P1343">
        <v>14</v>
      </c>
      <c r="Q1343" s="12">
        <v>11</v>
      </c>
      <c r="R1343">
        <v>105</v>
      </c>
      <c r="S1343">
        <v>25</v>
      </c>
    </row>
    <row r="1344" spans="1:19" ht="15.6" customHeight="1" x14ac:dyDescent="0.2">
      <c r="A1344" s="8">
        <v>44467</v>
      </c>
      <c r="B1344" s="12" t="s">
        <v>6</v>
      </c>
      <c r="C1344" s="13">
        <v>2021</v>
      </c>
      <c r="D1344" s="13">
        <v>1</v>
      </c>
      <c r="E1344" s="13" t="s">
        <v>71</v>
      </c>
      <c r="F1344">
        <v>70</v>
      </c>
      <c r="G1344">
        <v>407</v>
      </c>
      <c r="H1344" s="24">
        <v>680</v>
      </c>
      <c r="I1344">
        <v>5.5625</v>
      </c>
      <c r="J1344">
        <v>35</v>
      </c>
      <c r="K1344">
        <v>30</v>
      </c>
      <c r="L1344">
        <v>1</v>
      </c>
      <c r="M1344">
        <v>0</v>
      </c>
      <c r="N1344">
        <v>14.6</v>
      </c>
      <c r="O1344" s="12" t="s">
        <v>34</v>
      </c>
      <c r="P1344">
        <v>26</v>
      </c>
      <c r="Q1344" s="12">
        <v>4</v>
      </c>
      <c r="R1344">
        <v>139</v>
      </c>
      <c r="S1344">
        <v>30</v>
      </c>
    </row>
    <row r="1345" spans="1:19" ht="15.6" customHeight="1" x14ac:dyDescent="0.2">
      <c r="A1345" s="8">
        <v>44467</v>
      </c>
      <c r="B1345" s="12" t="s">
        <v>6</v>
      </c>
      <c r="C1345" s="13">
        <v>2021</v>
      </c>
      <c r="D1345" s="13">
        <v>1</v>
      </c>
      <c r="E1345" s="13" t="s">
        <v>71</v>
      </c>
      <c r="F1345">
        <v>70</v>
      </c>
      <c r="G1345">
        <v>407</v>
      </c>
      <c r="H1345" s="24">
        <v>681</v>
      </c>
      <c r="I1345">
        <v>5.5625</v>
      </c>
      <c r="J1345">
        <v>35</v>
      </c>
      <c r="K1345">
        <v>30</v>
      </c>
      <c r="L1345">
        <v>1</v>
      </c>
      <c r="M1345">
        <v>0</v>
      </c>
      <c r="N1345">
        <v>14.6</v>
      </c>
      <c r="O1345" s="12" t="s">
        <v>34</v>
      </c>
      <c r="P1345">
        <v>14</v>
      </c>
      <c r="Q1345" s="12">
        <v>6</v>
      </c>
      <c r="R1345">
        <v>146.6</v>
      </c>
      <c r="S1345">
        <v>20</v>
      </c>
    </row>
    <row r="1346" spans="1:19" ht="15.6" customHeight="1" x14ac:dyDescent="0.2">
      <c r="A1346" s="8">
        <v>44467</v>
      </c>
      <c r="B1346" s="12" t="s">
        <v>6</v>
      </c>
      <c r="C1346" s="13">
        <v>2021</v>
      </c>
      <c r="D1346" s="13">
        <v>1</v>
      </c>
      <c r="E1346" s="13" t="s">
        <v>71</v>
      </c>
      <c r="F1346">
        <v>70</v>
      </c>
      <c r="G1346">
        <v>407</v>
      </c>
      <c r="H1346" s="24">
        <v>682</v>
      </c>
      <c r="I1346">
        <v>5.5625</v>
      </c>
      <c r="J1346">
        <v>35</v>
      </c>
      <c r="K1346">
        <v>30</v>
      </c>
      <c r="L1346">
        <v>1</v>
      </c>
      <c r="M1346">
        <v>0</v>
      </c>
      <c r="N1346">
        <v>14.6</v>
      </c>
      <c r="O1346" s="12" t="s">
        <v>34</v>
      </c>
      <c r="P1346">
        <v>54</v>
      </c>
      <c r="Q1346" s="12">
        <v>32</v>
      </c>
      <c r="R1346">
        <v>129</v>
      </c>
      <c r="S1346">
        <v>86</v>
      </c>
    </row>
    <row r="1347" spans="1:19" ht="15.6" customHeight="1" x14ac:dyDescent="0.2">
      <c r="A1347" s="8">
        <v>44467</v>
      </c>
      <c r="B1347" s="12" t="s">
        <v>6</v>
      </c>
      <c r="C1347" s="13">
        <v>2021</v>
      </c>
      <c r="D1347" s="13">
        <v>1</v>
      </c>
      <c r="E1347" s="13" t="s">
        <v>71</v>
      </c>
      <c r="F1347">
        <v>70</v>
      </c>
      <c r="G1347">
        <v>408</v>
      </c>
      <c r="H1347" s="24">
        <v>663</v>
      </c>
      <c r="I1347">
        <v>5.5</v>
      </c>
      <c r="J1347">
        <v>25</v>
      </c>
      <c r="K1347">
        <v>3</v>
      </c>
      <c r="L1347">
        <v>0.5</v>
      </c>
      <c r="M1347">
        <v>0</v>
      </c>
      <c r="N1347">
        <v>20.8</v>
      </c>
      <c r="O1347" s="12" t="s">
        <v>34</v>
      </c>
      <c r="P1347">
        <v>84</v>
      </c>
      <c r="Q1347" s="12">
        <v>31</v>
      </c>
      <c r="R1347">
        <v>132.19999999999999</v>
      </c>
      <c r="S1347">
        <v>115</v>
      </c>
    </row>
    <row r="1348" spans="1:19" ht="15.6" customHeight="1" x14ac:dyDescent="0.2">
      <c r="A1348" s="8">
        <v>44467</v>
      </c>
      <c r="B1348" s="12" t="s">
        <v>6</v>
      </c>
      <c r="C1348" s="13">
        <v>2021</v>
      </c>
      <c r="D1348" s="13">
        <v>1</v>
      </c>
      <c r="E1348" s="13" t="s">
        <v>71</v>
      </c>
      <c r="F1348">
        <v>70</v>
      </c>
      <c r="G1348">
        <v>408</v>
      </c>
      <c r="H1348" s="24">
        <v>664</v>
      </c>
      <c r="I1348">
        <v>5.5</v>
      </c>
      <c r="J1348">
        <v>25</v>
      </c>
      <c r="K1348">
        <v>3</v>
      </c>
      <c r="L1348">
        <v>0.5</v>
      </c>
      <c r="M1348">
        <v>0</v>
      </c>
      <c r="N1348">
        <v>20.8</v>
      </c>
      <c r="O1348" s="12" t="s">
        <v>34</v>
      </c>
      <c r="P1348">
        <v>61</v>
      </c>
      <c r="Q1348" s="12">
        <v>37</v>
      </c>
      <c r="R1348">
        <v>120</v>
      </c>
      <c r="S1348">
        <v>98</v>
      </c>
    </row>
    <row r="1349" spans="1:19" ht="15.6" customHeight="1" x14ac:dyDescent="0.2">
      <c r="A1349" s="8">
        <v>44467</v>
      </c>
      <c r="B1349" s="12" t="s">
        <v>6</v>
      </c>
      <c r="C1349" s="13">
        <v>2021</v>
      </c>
      <c r="D1349" s="13">
        <v>1</v>
      </c>
      <c r="E1349" s="13" t="s">
        <v>71</v>
      </c>
      <c r="F1349">
        <v>70</v>
      </c>
      <c r="G1349">
        <v>408</v>
      </c>
      <c r="H1349" s="24">
        <v>665</v>
      </c>
      <c r="I1349">
        <v>5.5</v>
      </c>
      <c r="J1349">
        <v>25</v>
      </c>
      <c r="K1349">
        <v>3</v>
      </c>
      <c r="L1349">
        <v>0.5</v>
      </c>
      <c r="M1349">
        <v>0</v>
      </c>
      <c r="N1349">
        <v>20.8</v>
      </c>
      <c r="O1349" s="12" t="s">
        <v>34</v>
      </c>
      <c r="P1349">
        <v>24</v>
      </c>
      <c r="Q1349" s="12">
        <v>22</v>
      </c>
      <c r="R1349">
        <v>128</v>
      </c>
      <c r="S1349">
        <v>46</v>
      </c>
    </row>
    <row r="1350" spans="1:19" ht="15.6" customHeight="1" x14ac:dyDescent="0.2">
      <c r="A1350" s="8">
        <v>44467</v>
      </c>
      <c r="B1350" s="12" t="s">
        <v>6</v>
      </c>
      <c r="C1350" s="13">
        <v>2021</v>
      </c>
      <c r="D1350" s="13">
        <v>1</v>
      </c>
      <c r="E1350" s="13" t="s">
        <v>71</v>
      </c>
      <c r="F1350">
        <v>70</v>
      </c>
      <c r="G1350">
        <v>408</v>
      </c>
      <c r="H1350" s="24">
        <v>666</v>
      </c>
      <c r="I1350">
        <v>5.5</v>
      </c>
      <c r="J1350">
        <v>25</v>
      </c>
      <c r="K1350">
        <v>3</v>
      </c>
      <c r="L1350">
        <v>0.5</v>
      </c>
      <c r="M1350">
        <v>0</v>
      </c>
      <c r="N1350">
        <v>20.8</v>
      </c>
      <c r="O1350" s="12" t="s">
        <v>34</v>
      </c>
      <c r="P1350">
        <v>49</v>
      </c>
      <c r="Q1350" s="12">
        <v>18</v>
      </c>
      <c r="R1350">
        <v>111.8</v>
      </c>
      <c r="S1350">
        <v>67</v>
      </c>
    </row>
    <row r="1351" spans="1:19" ht="15.6" customHeight="1" x14ac:dyDescent="0.2">
      <c r="A1351" s="8">
        <v>44467</v>
      </c>
      <c r="B1351" s="12" t="s">
        <v>6</v>
      </c>
      <c r="C1351" s="13">
        <v>2021</v>
      </c>
      <c r="D1351" s="13">
        <v>1</v>
      </c>
      <c r="E1351" s="13" t="s">
        <v>71</v>
      </c>
      <c r="F1351">
        <v>70</v>
      </c>
      <c r="G1351">
        <v>408</v>
      </c>
      <c r="H1351" s="24">
        <v>667</v>
      </c>
      <c r="I1351">
        <v>5.5</v>
      </c>
      <c r="J1351">
        <v>25</v>
      </c>
      <c r="K1351">
        <v>3</v>
      </c>
      <c r="L1351">
        <v>0.5</v>
      </c>
      <c r="M1351">
        <v>0</v>
      </c>
      <c r="N1351">
        <v>20.8</v>
      </c>
      <c r="O1351" s="12" t="s">
        <v>34</v>
      </c>
      <c r="P1351">
        <v>14</v>
      </c>
      <c r="Q1351" s="12">
        <v>49</v>
      </c>
      <c r="R1351">
        <v>107.2</v>
      </c>
      <c r="S1351">
        <v>63</v>
      </c>
    </row>
    <row r="1352" spans="1:19" ht="15.6" customHeight="1" x14ac:dyDescent="0.2">
      <c r="A1352" s="8">
        <v>44467</v>
      </c>
      <c r="B1352" s="12" t="s">
        <v>6</v>
      </c>
      <c r="C1352" s="13">
        <v>2021</v>
      </c>
      <c r="D1352" s="13">
        <v>1</v>
      </c>
      <c r="E1352" s="13" t="s">
        <v>71</v>
      </c>
      <c r="F1352">
        <v>70</v>
      </c>
      <c r="G1352">
        <v>408</v>
      </c>
      <c r="H1352" s="24">
        <v>668</v>
      </c>
      <c r="I1352">
        <v>5.5</v>
      </c>
      <c r="J1352">
        <v>25</v>
      </c>
      <c r="K1352">
        <v>3</v>
      </c>
      <c r="L1352">
        <v>0.5</v>
      </c>
      <c r="M1352">
        <v>0</v>
      </c>
      <c r="N1352">
        <v>20.8</v>
      </c>
      <c r="O1352" s="12" t="s">
        <v>34</v>
      </c>
      <c r="P1352">
        <v>25</v>
      </c>
      <c r="Q1352" s="12">
        <v>21</v>
      </c>
      <c r="R1352">
        <v>93.4</v>
      </c>
      <c r="S1352">
        <v>46</v>
      </c>
    </row>
    <row r="1353" spans="1:19" ht="15.6" customHeight="1" x14ac:dyDescent="0.2">
      <c r="A1353" s="8">
        <v>44467</v>
      </c>
      <c r="B1353" s="12" t="s">
        <v>6</v>
      </c>
      <c r="C1353" s="13">
        <v>2021</v>
      </c>
      <c r="D1353" s="13">
        <v>1</v>
      </c>
      <c r="E1353" s="13" t="s">
        <v>71</v>
      </c>
      <c r="F1353">
        <v>70</v>
      </c>
      <c r="G1353">
        <v>408</v>
      </c>
      <c r="H1353" s="24">
        <v>669</v>
      </c>
      <c r="I1353">
        <v>5.5</v>
      </c>
      <c r="J1353">
        <v>25</v>
      </c>
      <c r="K1353">
        <v>3</v>
      </c>
      <c r="L1353">
        <v>0.5</v>
      </c>
      <c r="M1353">
        <v>0</v>
      </c>
      <c r="N1353">
        <v>20.8</v>
      </c>
      <c r="O1353" s="12" t="s">
        <v>34</v>
      </c>
      <c r="P1353">
        <v>63</v>
      </c>
      <c r="Q1353" s="12">
        <v>55</v>
      </c>
      <c r="R1353">
        <v>110</v>
      </c>
      <c r="S1353">
        <v>118</v>
      </c>
    </row>
    <row r="1354" spans="1:19" ht="15.6" customHeight="1" x14ac:dyDescent="0.2">
      <c r="A1354" s="8">
        <v>44467</v>
      </c>
      <c r="B1354" s="12" t="s">
        <v>6</v>
      </c>
      <c r="C1354" s="13">
        <v>2021</v>
      </c>
      <c r="D1354" s="13">
        <v>1</v>
      </c>
      <c r="E1354" s="13" t="s">
        <v>71</v>
      </c>
      <c r="F1354">
        <v>70</v>
      </c>
      <c r="G1354">
        <v>408</v>
      </c>
      <c r="H1354" s="24">
        <v>670</v>
      </c>
      <c r="I1354">
        <v>5.5</v>
      </c>
      <c r="J1354">
        <v>25</v>
      </c>
      <c r="K1354">
        <v>3</v>
      </c>
      <c r="L1354">
        <v>0.5</v>
      </c>
      <c r="M1354">
        <v>0</v>
      </c>
      <c r="N1354">
        <v>20.8</v>
      </c>
      <c r="O1354" s="12" t="s">
        <v>34</v>
      </c>
      <c r="P1354">
        <v>27</v>
      </c>
      <c r="Q1354" s="12">
        <v>20</v>
      </c>
      <c r="R1354">
        <v>112.4</v>
      </c>
      <c r="S1354">
        <v>47</v>
      </c>
    </row>
    <row r="1355" spans="1:19" ht="15.6" customHeight="1" x14ac:dyDescent="0.2">
      <c r="A1355" s="8">
        <v>44467</v>
      </c>
      <c r="B1355" s="12" t="s">
        <v>6</v>
      </c>
      <c r="C1355" s="13">
        <v>2021</v>
      </c>
      <c r="D1355" s="13">
        <v>1</v>
      </c>
      <c r="E1355" s="13" t="s">
        <v>71</v>
      </c>
      <c r="F1355">
        <v>70</v>
      </c>
      <c r="G1355">
        <v>408</v>
      </c>
      <c r="H1355" s="24">
        <v>671</v>
      </c>
      <c r="I1355">
        <v>5.5</v>
      </c>
      <c r="J1355">
        <v>25</v>
      </c>
      <c r="K1355">
        <v>3</v>
      </c>
      <c r="L1355">
        <v>0.5</v>
      </c>
      <c r="M1355">
        <v>0</v>
      </c>
      <c r="N1355">
        <v>20.8</v>
      </c>
      <c r="O1355" s="12" t="s">
        <v>34</v>
      </c>
      <c r="P1355">
        <v>74</v>
      </c>
      <c r="Q1355" s="12">
        <v>48</v>
      </c>
      <c r="R1355">
        <v>111.4</v>
      </c>
      <c r="S1355">
        <v>122</v>
      </c>
    </row>
    <row r="1356" spans="1:19" ht="15.6" customHeight="1" x14ac:dyDescent="0.2">
      <c r="A1356" s="8">
        <v>44467</v>
      </c>
      <c r="B1356" s="12" t="s">
        <v>6</v>
      </c>
      <c r="C1356" s="13">
        <v>2021</v>
      </c>
      <c r="D1356" s="13">
        <v>1</v>
      </c>
      <c r="E1356" s="13" t="s">
        <v>71</v>
      </c>
      <c r="F1356">
        <v>70</v>
      </c>
      <c r="G1356">
        <v>408</v>
      </c>
      <c r="H1356" s="24">
        <v>672</v>
      </c>
      <c r="I1356">
        <v>5.5</v>
      </c>
      <c r="J1356">
        <v>25</v>
      </c>
      <c r="K1356">
        <v>3</v>
      </c>
      <c r="L1356">
        <v>0.5</v>
      </c>
      <c r="M1356">
        <v>0</v>
      </c>
      <c r="N1356">
        <v>20.8</v>
      </c>
      <c r="O1356" s="12" t="s">
        <v>34</v>
      </c>
      <c r="P1356">
        <v>60</v>
      </c>
      <c r="Q1356" s="12">
        <v>68</v>
      </c>
      <c r="R1356">
        <v>114</v>
      </c>
      <c r="S1356">
        <v>128</v>
      </c>
    </row>
    <row r="1357" spans="1:19" ht="15.6" customHeight="1" x14ac:dyDescent="0.2">
      <c r="A1357" s="8">
        <v>44467</v>
      </c>
      <c r="B1357" s="12" t="s">
        <v>6</v>
      </c>
      <c r="C1357" s="13">
        <v>2021</v>
      </c>
      <c r="D1357" s="13">
        <v>1</v>
      </c>
      <c r="E1357" s="13" t="s">
        <v>71</v>
      </c>
      <c r="F1357">
        <v>70</v>
      </c>
      <c r="G1357">
        <v>409</v>
      </c>
      <c r="H1357" s="24">
        <v>653</v>
      </c>
      <c r="I1357">
        <v>10.3125</v>
      </c>
      <c r="J1357">
        <v>35</v>
      </c>
      <c r="K1357">
        <v>5</v>
      </c>
      <c r="L1357">
        <v>0.5</v>
      </c>
      <c r="M1357">
        <v>0.5</v>
      </c>
      <c r="N1357">
        <v>18.8</v>
      </c>
      <c r="O1357" s="12" t="s">
        <v>34</v>
      </c>
      <c r="P1357">
        <v>21</v>
      </c>
      <c r="Q1357" s="12">
        <v>20</v>
      </c>
      <c r="R1357">
        <v>104</v>
      </c>
      <c r="S1357">
        <v>41</v>
      </c>
    </row>
    <row r="1358" spans="1:19" ht="15.6" customHeight="1" x14ac:dyDescent="0.2">
      <c r="A1358" s="8">
        <v>44467</v>
      </c>
      <c r="B1358" s="12" t="s">
        <v>6</v>
      </c>
      <c r="C1358" s="13">
        <v>2021</v>
      </c>
      <c r="D1358" s="13">
        <v>1</v>
      </c>
      <c r="E1358" s="13" t="s">
        <v>71</v>
      </c>
      <c r="F1358">
        <v>70</v>
      </c>
      <c r="G1358">
        <v>409</v>
      </c>
      <c r="H1358" s="24">
        <v>654</v>
      </c>
      <c r="I1358">
        <v>10.3125</v>
      </c>
      <c r="J1358">
        <v>35</v>
      </c>
      <c r="K1358">
        <v>5</v>
      </c>
      <c r="L1358">
        <v>0.5</v>
      </c>
      <c r="M1358">
        <v>0.5</v>
      </c>
      <c r="N1358">
        <v>18.8</v>
      </c>
      <c r="O1358" s="12" t="s">
        <v>34</v>
      </c>
      <c r="P1358">
        <v>35</v>
      </c>
      <c r="Q1358" s="12">
        <v>23</v>
      </c>
      <c r="R1358">
        <v>104</v>
      </c>
      <c r="S1358">
        <v>58</v>
      </c>
    </row>
    <row r="1359" spans="1:19" ht="15.6" customHeight="1" x14ac:dyDescent="0.2">
      <c r="A1359" s="8">
        <v>44467</v>
      </c>
      <c r="B1359" s="12" t="s">
        <v>6</v>
      </c>
      <c r="C1359" s="13">
        <v>2021</v>
      </c>
      <c r="D1359" s="13">
        <v>1</v>
      </c>
      <c r="E1359" s="13" t="s">
        <v>71</v>
      </c>
      <c r="F1359">
        <v>70</v>
      </c>
      <c r="G1359">
        <v>409</v>
      </c>
      <c r="H1359" s="24">
        <v>655</v>
      </c>
      <c r="I1359">
        <v>10.3125</v>
      </c>
      <c r="J1359">
        <v>35</v>
      </c>
      <c r="K1359">
        <v>5</v>
      </c>
      <c r="L1359">
        <v>0.5</v>
      </c>
      <c r="M1359">
        <v>0.5</v>
      </c>
      <c r="N1359">
        <v>18.8</v>
      </c>
      <c r="O1359" s="12" t="s">
        <v>34</v>
      </c>
      <c r="P1359">
        <v>16</v>
      </c>
      <c r="Q1359" s="12">
        <v>12</v>
      </c>
      <c r="R1359">
        <v>67.599999999999994</v>
      </c>
      <c r="S1359">
        <v>28</v>
      </c>
    </row>
    <row r="1360" spans="1:19" ht="15.6" customHeight="1" x14ac:dyDescent="0.2">
      <c r="A1360" s="8">
        <v>44467</v>
      </c>
      <c r="B1360" s="12" t="s">
        <v>6</v>
      </c>
      <c r="C1360" s="13">
        <v>2021</v>
      </c>
      <c r="D1360" s="13">
        <v>1</v>
      </c>
      <c r="E1360" s="13" t="s">
        <v>71</v>
      </c>
      <c r="F1360">
        <v>70</v>
      </c>
      <c r="G1360">
        <v>409</v>
      </c>
      <c r="H1360" s="24">
        <v>656</v>
      </c>
      <c r="I1360">
        <v>10.3125</v>
      </c>
      <c r="J1360">
        <v>35</v>
      </c>
      <c r="K1360">
        <v>5</v>
      </c>
      <c r="L1360">
        <v>0.5</v>
      </c>
      <c r="M1360">
        <v>0.5</v>
      </c>
      <c r="N1360">
        <v>18.8</v>
      </c>
      <c r="O1360" s="12" t="s">
        <v>34</v>
      </c>
      <c r="P1360">
        <v>12</v>
      </c>
      <c r="Q1360" s="12">
        <v>16</v>
      </c>
      <c r="R1360">
        <v>101.8</v>
      </c>
      <c r="S1360">
        <v>28</v>
      </c>
    </row>
    <row r="1361" spans="1:19" ht="15.6" customHeight="1" x14ac:dyDescent="0.2">
      <c r="A1361" s="8">
        <v>44467</v>
      </c>
      <c r="B1361" s="12" t="s">
        <v>6</v>
      </c>
      <c r="C1361" s="13">
        <v>2021</v>
      </c>
      <c r="D1361" s="13">
        <v>1</v>
      </c>
      <c r="E1361" s="13" t="s">
        <v>71</v>
      </c>
      <c r="F1361">
        <v>70</v>
      </c>
      <c r="G1361">
        <v>409</v>
      </c>
      <c r="H1361" s="24">
        <v>657</v>
      </c>
      <c r="I1361">
        <v>10.3125</v>
      </c>
      <c r="J1361">
        <v>35</v>
      </c>
      <c r="K1361">
        <v>5</v>
      </c>
      <c r="L1361">
        <v>0.5</v>
      </c>
      <c r="M1361">
        <v>0.5</v>
      </c>
      <c r="N1361">
        <v>18.8</v>
      </c>
      <c r="O1361" s="12" t="s">
        <v>34</v>
      </c>
      <c r="P1361">
        <v>54</v>
      </c>
      <c r="Q1361" s="12">
        <v>33</v>
      </c>
      <c r="R1361">
        <v>99.2</v>
      </c>
      <c r="S1361">
        <v>87</v>
      </c>
    </row>
    <row r="1362" spans="1:19" ht="15.6" customHeight="1" x14ac:dyDescent="0.2">
      <c r="A1362" s="8">
        <v>44467</v>
      </c>
      <c r="B1362" s="12" t="s">
        <v>6</v>
      </c>
      <c r="C1362" s="13">
        <v>2021</v>
      </c>
      <c r="D1362" s="13">
        <v>1</v>
      </c>
      <c r="E1362" s="13" t="s">
        <v>71</v>
      </c>
      <c r="F1362">
        <v>70</v>
      </c>
      <c r="G1362">
        <v>409</v>
      </c>
      <c r="H1362" s="24">
        <v>658</v>
      </c>
      <c r="I1362">
        <v>10.3125</v>
      </c>
      <c r="J1362">
        <v>35</v>
      </c>
      <c r="K1362">
        <v>5</v>
      </c>
      <c r="L1362">
        <v>0.5</v>
      </c>
      <c r="M1362">
        <v>0.5</v>
      </c>
      <c r="N1362">
        <v>18.8</v>
      </c>
      <c r="O1362" s="12" t="s">
        <v>34</v>
      </c>
      <c r="P1362">
        <v>54</v>
      </c>
      <c r="Q1362" s="12">
        <v>32</v>
      </c>
      <c r="R1362">
        <v>95.2</v>
      </c>
      <c r="S1362">
        <v>86</v>
      </c>
    </row>
    <row r="1363" spans="1:19" ht="15.6" customHeight="1" x14ac:dyDescent="0.2">
      <c r="A1363" s="8">
        <v>44467</v>
      </c>
      <c r="B1363" s="12" t="s">
        <v>6</v>
      </c>
      <c r="C1363" s="13">
        <v>2021</v>
      </c>
      <c r="D1363" s="13">
        <v>1</v>
      </c>
      <c r="E1363" s="13" t="s">
        <v>71</v>
      </c>
      <c r="F1363">
        <v>70</v>
      </c>
      <c r="G1363">
        <v>409</v>
      </c>
      <c r="H1363" s="24">
        <v>659</v>
      </c>
      <c r="I1363">
        <v>10.3125</v>
      </c>
      <c r="J1363">
        <v>35</v>
      </c>
      <c r="K1363">
        <v>5</v>
      </c>
      <c r="L1363">
        <v>0.5</v>
      </c>
      <c r="M1363">
        <v>0.5</v>
      </c>
      <c r="N1363">
        <v>18.8</v>
      </c>
      <c r="O1363" s="12" t="s">
        <v>34</v>
      </c>
      <c r="P1363">
        <v>35</v>
      </c>
      <c r="Q1363" s="12">
        <v>17</v>
      </c>
      <c r="R1363">
        <v>111</v>
      </c>
      <c r="S1363">
        <v>52</v>
      </c>
    </row>
    <row r="1364" spans="1:19" ht="15.6" customHeight="1" x14ac:dyDescent="0.2">
      <c r="A1364" s="8">
        <v>44467</v>
      </c>
      <c r="B1364" s="12" t="s">
        <v>6</v>
      </c>
      <c r="C1364" s="13">
        <v>2021</v>
      </c>
      <c r="D1364" s="13">
        <v>1</v>
      </c>
      <c r="E1364" s="13" t="s">
        <v>71</v>
      </c>
      <c r="F1364">
        <v>70</v>
      </c>
      <c r="G1364">
        <v>409</v>
      </c>
      <c r="H1364" s="24">
        <v>660</v>
      </c>
      <c r="I1364">
        <v>10.3125</v>
      </c>
      <c r="J1364">
        <v>35</v>
      </c>
      <c r="K1364">
        <v>5</v>
      </c>
      <c r="L1364">
        <v>0.5</v>
      </c>
      <c r="M1364">
        <v>0.5</v>
      </c>
      <c r="N1364">
        <v>18.8</v>
      </c>
      <c r="O1364" s="12" t="s">
        <v>34</v>
      </c>
      <c r="P1364">
        <v>116</v>
      </c>
      <c r="Q1364" s="12">
        <v>67</v>
      </c>
      <c r="R1364">
        <v>116</v>
      </c>
      <c r="S1364">
        <v>183</v>
      </c>
    </row>
    <row r="1365" spans="1:19" ht="15.6" customHeight="1" x14ac:dyDescent="0.2">
      <c r="A1365" s="8">
        <v>44467</v>
      </c>
      <c r="B1365" s="12" t="s">
        <v>6</v>
      </c>
      <c r="C1365" s="13">
        <v>2021</v>
      </c>
      <c r="D1365" s="13">
        <v>1</v>
      </c>
      <c r="E1365" s="13" t="s">
        <v>71</v>
      </c>
      <c r="F1365">
        <v>70</v>
      </c>
      <c r="G1365">
        <v>409</v>
      </c>
      <c r="H1365" s="24">
        <v>661</v>
      </c>
      <c r="I1365">
        <v>10.3125</v>
      </c>
      <c r="J1365">
        <v>35</v>
      </c>
      <c r="K1365">
        <v>5</v>
      </c>
      <c r="L1365">
        <v>0.5</v>
      </c>
      <c r="M1365">
        <v>0.5</v>
      </c>
      <c r="N1365">
        <v>18.8</v>
      </c>
      <c r="O1365" s="12" t="s">
        <v>34</v>
      </c>
      <c r="P1365">
        <v>5</v>
      </c>
      <c r="Q1365" s="12">
        <v>19</v>
      </c>
      <c r="R1365">
        <v>122.2</v>
      </c>
      <c r="S1365">
        <v>24</v>
      </c>
    </row>
    <row r="1366" spans="1:19" ht="15.6" customHeight="1" x14ac:dyDescent="0.2">
      <c r="A1366" s="8">
        <v>44467</v>
      </c>
      <c r="B1366" s="12" t="s">
        <v>6</v>
      </c>
      <c r="C1366" s="13">
        <v>2021</v>
      </c>
      <c r="D1366" s="13">
        <v>1</v>
      </c>
      <c r="E1366" s="13" t="s">
        <v>71</v>
      </c>
      <c r="F1366">
        <v>70</v>
      </c>
      <c r="G1366">
        <v>409</v>
      </c>
      <c r="H1366" s="24">
        <v>662</v>
      </c>
      <c r="I1366">
        <v>10.3125</v>
      </c>
      <c r="J1366">
        <v>35</v>
      </c>
      <c r="K1366">
        <v>5</v>
      </c>
      <c r="L1366">
        <v>0.5</v>
      </c>
      <c r="M1366">
        <v>0.5</v>
      </c>
      <c r="N1366">
        <v>18.8</v>
      </c>
      <c r="O1366" s="12" t="s">
        <v>34</v>
      </c>
      <c r="P1366">
        <v>41</v>
      </c>
      <c r="Q1366" s="12">
        <v>34</v>
      </c>
      <c r="R1366">
        <v>96.8</v>
      </c>
      <c r="S1366">
        <v>75</v>
      </c>
    </row>
    <row r="1367" spans="1:19" ht="15.6" customHeight="1" x14ac:dyDescent="0.2">
      <c r="A1367" s="8">
        <v>44468</v>
      </c>
      <c r="B1367" s="12" t="s">
        <v>6</v>
      </c>
      <c r="C1367" s="13">
        <v>2021</v>
      </c>
      <c r="D1367" s="13">
        <v>1</v>
      </c>
      <c r="E1367" s="13" t="s">
        <v>71</v>
      </c>
      <c r="F1367">
        <v>66</v>
      </c>
      <c r="G1367">
        <v>410</v>
      </c>
      <c r="H1367" s="24">
        <v>613</v>
      </c>
      <c r="I1367">
        <v>17.0625</v>
      </c>
      <c r="J1367">
        <v>40</v>
      </c>
      <c r="K1367">
        <v>15</v>
      </c>
      <c r="L1367">
        <v>14</v>
      </c>
      <c r="M1367">
        <v>2</v>
      </c>
      <c r="N1367">
        <v>16.8</v>
      </c>
      <c r="O1367" s="12" t="s">
        <v>34</v>
      </c>
      <c r="P1367">
        <v>16</v>
      </c>
      <c r="Q1367" s="12">
        <v>21</v>
      </c>
      <c r="R1367">
        <v>107</v>
      </c>
      <c r="S1367">
        <v>37</v>
      </c>
    </row>
    <row r="1368" spans="1:19" ht="15.6" customHeight="1" x14ac:dyDescent="0.2">
      <c r="A1368" s="8">
        <v>44468</v>
      </c>
      <c r="B1368" s="12" t="s">
        <v>6</v>
      </c>
      <c r="C1368" s="13">
        <v>2021</v>
      </c>
      <c r="D1368" s="13">
        <v>1</v>
      </c>
      <c r="E1368" s="13" t="s">
        <v>71</v>
      </c>
      <c r="F1368">
        <v>66</v>
      </c>
      <c r="G1368">
        <v>410</v>
      </c>
      <c r="H1368" s="24">
        <v>614</v>
      </c>
      <c r="I1368">
        <v>17.0625</v>
      </c>
      <c r="J1368">
        <v>40</v>
      </c>
      <c r="K1368">
        <v>15</v>
      </c>
      <c r="L1368">
        <v>14</v>
      </c>
      <c r="M1368">
        <v>2</v>
      </c>
      <c r="N1368">
        <v>16.8</v>
      </c>
      <c r="O1368" s="12" t="s">
        <v>34</v>
      </c>
      <c r="P1368">
        <v>15</v>
      </c>
      <c r="Q1368" s="12">
        <v>31</v>
      </c>
      <c r="R1368">
        <v>125</v>
      </c>
      <c r="S1368">
        <v>46</v>
      </c>
    </row>
    <row r="1369" spans="1:19" ht="15.6" customHeight="1" x14ac:dyDescent="0.2">
      <c r="A1369" s="8">
        <v>44468</v>
      </c>
      <c r="B1369" s="12" t="s">
        <v>6</v>
      </c>
      <c r="C1369" s="13">
        <v>2021</v>
      </c>
      <c r="D1369" s="13">
        <v>1</v>
      </c>
      <c r="E1369" s="13" t="s">
        <v>71</v>
      </c>
      <c r="F1369">
        <v>66</v>
      </c>
      <c r="G1369">
        <v>410</v>
      </c>
      <c r="H1369" s="24">
        <v>615</v>
      </c>
      <c r="I1369">
        <v>17.0625</v>
      </c>
      <c r="J1369">
        <v>40</v>
      </c>
      <c r="K1369">
        <v>15</v>
      </c>
      <c r="L1369">
        <v>14</v>
      </c>
      <c r="M1369">
        <v>2</v>
      </c>
      <c r="N1369">
        <v>16.8</v>
      </c>
      <c r="O1369" s="12" t="s">
        <v>34</v>
      </c>
      <c r="P1369">
        <v>30</v>
      </c>
      <c r="Q1369" s="12">
        <v>28</v>
      </c>
      <c r="R1369">
        <v>109.8</v>
      </c>
      <c r="S1369">
        <v>58</v>
      </c>
    </row>
    <row r="1370" spans="1:19" ht="15.6" customHeight="1" x14ac:dyDescent="0.2">
      <c r="A1370" s="8">
        <v>44468</v>
      </c>
      <c r="B1370" s="12" t="s">
        <v>6</v>
      </c>
      <c r="C1370" s="13">
        <v>2021</v>
      </c>
      <c r="D1370" s="13">
        <v>1</v>
      </c>
      <c r="E1370" s="13" t="s">
        <v>71</v>
      </c>
      <c r="F1370">
        <v>66</v>
      </c>
      <c r="G1370">
        <v>410</v>
      </c>
      <c r="H1370" s="24">
        <v>616</v>
      </c>
      <c r="I1370">
        <v>17.0625</v>
      </c>
      <c r="J1370">
        <v>40</v>
      </c>
      <c r="K1370">
        <v>15</v>
      </c>
      <c r="L1370">
        <v>14</v>
      </c>
      <c r="M1370">
        <v>2</v>
      </c>
      <c r="N1370">
        <v>16.8</v>
      </c>
      <c r="O1370" s="12" t="s">
        <v>34</v>
      </c>
      <c r="P1370">
        <v>9</v>
      </c>
      <c r="Q1370" s="12">
        <v>2</v>
      </c>
      <c r="R1370">
        <v>74</v>
      </c>
      <c r="S1370">
        <v>11</v>
      </c>
    </row>
    <row r="1371" spans="1:19" ht="15.6" customHeight="1" x14ac:dyDescent="0.2">
      <c r="A1371" s="8">
        <v>44468</v>
      </c>
      <c r="B1371" s="12" t="s">
        <v>6</v>
      </c>
      <c r="C1371" s="13">
        <v>2021</v>
      </c>
      <c r="D1371" s="13">
        <v>1</v>
      </c>
      <c r="E1371" s="13" t="s">
        <v>71</v>
      </c>
      <c r="F1371">
        <v>66</v>
      </c>
      <c r="G1371">
        <v>410</v>
      </c>
      <c r="H1371" s="24">
        <v>617</v>
      </c>
      <c r="I1371">
        <v>17.0625</v>
      </c>
      <c r="J1371">
        <v>40</v>
      </c>
      <c r="K1371">
        <v>15</v>
      </c>
      <c r="L1371">
        <v>14</v>
      </c>
      <c r="M1371">
        <v>2</v>
      </c>
      <c r="N1371">
        <v>16.8</v>
      </c>
      <c r="O1371" s="12" t="s">
        <v>34</v>
      </c>
      <c r="P1371">
        <v>15</v>
      </c>
      <c r="Q1371" s="12">
        <v>16</v>
      </c>
      <c r="R1371">
        <v>93</v>
      </c>
      <c r="S1371">
        <v>31</v>
      </c>
    </row>
    <row r="1372" spans="1:19" ht="15.6" customHeight="1" x14ac:dyDescent="0.2">
      <c r="A1372" s="8">
        <v>44468</v>
      </c>
      <c r="B1372" s="12" t="s">
        <v>6</v>
      </c>
      <c r="C1372" s="13">
        <v>2021</v>
      </c>
      <c r="D1372" s="13">
        <v>1</v>
      </c>
      <c r="E1372" s="13" t="s">
        <v>71</v>
      </c>
      <c r="F1372">
        <v>66</v>
      </c>
      <c r="G1372">
        <v>410</v>
      </c>
      <c r="H1372" s="24">
        <v>618</v>
      </c>
      <c r="I1372">
        <v>17.0625</v>
      </c>
      <c r="J1372">
        <v>40</v>
      </c>
      <c r="K1372">
        <v>15</v>
      </c>
      <c r="L1372">
        <v>14</v>
      </c>
      <c r="M1372">
        <v>2</v>
      </c>
      <c r="N1372">
        <v>16.8</v>
      </c>
      <c r="O1372" s="12" t="s">
        <v>34</v>
      </c>
      <c r="P1372">
        <v>8</v>
      </c>
      <c r="Q1372" s="12">
        <v>10</v>
      </c>
      <c r="R1372">
        <v>83.8</v>
      </c>
      <c r="S1372">
        <v>18</v>
      </c>
    </row>
    <row r="1373" spans="1:19" ht="15.6" customHeight="1" x14ac:dyDescent="0.2">
      <c r="A1373" s="8">
        <v>44468</v>
      </c>
      <c r="B1373" s="12" t="s">
        <v>6</v>
      </c>
      <c r="C1373" s="13">
        <v>2021</v>
      </c>
      <c r="D1373" s="13">
        <v>1</v>
      </c>
      <c r="E1373" s="13" t="s">
        <v>71</v>
      </c>
      <c r="F1373">
        <v>66</v>
      </c>
      <c r="G1373">
        <v>410</v>
      </c>
      <c r="H1373" s="24">
        <v>619</v>
      </c>
      <c r="I1373">
        <v>17.0625</v>
      </c>
      <c r="J1373">
        <v>40</v>
      </c>
      <c r="K1373">
        <v>15</v>
      </c>
      <c r="L1373">
        <v>14</v>
      </c>
      <c r="M1373">
        <v>2</v>
      </c>
      <c r="N1373">
        <v>16.8</v>
      </c>
      <c r="O1373" s="12" t="s">
        <v>34</v>
      </c>
      <c r="P1373">
        <v>15</v>
      </c>
      <c r="Q1373" s="12">
        <v>11</v>
      </c>
      <c r="R1373">
        <v>104.2</v>
      </c>
      <c r="S1373">
        <v>26</v>
      </c>
    </row>
    <row r="1374" spans="1:19" ht="15.6" customHeight="1" x14ac:dyDescent="0.2">
      <c r="A1374" s="8">
        <v>44468</v>
      </c>
      <c r="B1374" s="12" t="s">
        <v>6</v>
      </c>
      <c r="C1374" s="13">
        <v>2021</v>
      </c>
      <c r="D1374" s="13">
        <v>1</v>
      </c>
      <c r="E1374" s="13" t="s">
        <v>71</v>
      </c>
      <c r="F1374">
        <v>66</v>
      </c>
      <c r="G1374">
        <v>410</v>
      </c>
      <c r="H1374" s="24">
        <v>620</v>
      </c>
      <c r="I1374">
        <v>17.0625</v>
      </c>
      <c r="J1374">
        <v>40</v>
      </c>
      <c r="K1374">
        <v>15</v>
      </c>
      <c r="L1374">
        <v>14</v>
      </c>
      <c r="M1374">
        <v>2</v>
      </c>
      <c r="N1374">
        <v>16.8</v>
      </c>
      <c r="O1374" s="12" t="s">
        <v>34</v>
      </c>
      <c r="P1374">
        <v>19</v>
      </c>
      <c r="Q1374" s="12">
        <v>27</v>
      </c>
      <c r="R1374">
        <v>102.6</v>
      </c>
      <c r="S1374">
        <v>46</v>
      </c>
    </row>
    <row r="1375" spans="1:19" ht="15.6" customHeight="1" x14ac:dyDescent="0.2">
      <c r="A1375" s="8">
        <v>44468</v>
      </c>
      <c r="B1375" s="12" t="s">
        <v>6</v>
      </c>
      <c r="C1375" s="13">
        <v>2021</v>
      </c>
      <c r="D1375" s="13">
        <v>1</v>
      </c>
      <c r="E1375" s="13" t="s">
        <v>71</v>
      </c>
      <c r="F1375">
        <v>66</v>
      </c>
      <c r="G1375">
        <v>410</v>
      </c>
      <c r="H1375" s="24">
        <v>621</v>
      </c>
      <c r="I1375">
        <v>17.0625</v>
      </c>
      <c r="J1375">
        <v>40</v>
      </c>
      <c r="K1375">
        <v>15</v>
      </c>
      <c r="L1375">
        <v>14</v>
      </c>
      <c r="M1375">
        <v>2</v>
      </c>
      <c r="N1375">
        <v>16.8</v>
      </c>
      <c r="O1375" s="12" t="s">
        <v>34</v>
      </c>
      <c r="P1375">
        <v>31</v>
      </c>
      <c r="Q1375" s="12">
        <v>21</v>
      </c>
      <c r="R1375">
        <v>105.6</v>
      </c>
      <c r="S1375">
        <v>52</v>
      </c>
    </row>
    <row r="1376" spans="1:19" ht="15.6" customHeight="1" x14ac:dyDescent="0.2">
      <c r="A1376" s="8">
        <v>44468</v>
      </c>
      <c r="B1376" s="12" t="s">
        <v>6</v>
      </c>
      <c r="C1376" s="13">
        <v>2021</v>
      </c>
      <c r="D1376" s="13">
        <v>1</v>
      </c>
      <c r="E1376" s="13" t="s">
        <v>71</v>
      </c>
      <c r="F1376">
        <v>66</v>
      </c>
      <c r="G1376">
        <v>410</v>
      </c>
      <c r="H1376" s="24">
        <v>622</v>
      </c>
      <c r="I1376">
        <v>17.0625</v>
      </c>
      <c r="J1376">
        <v>40</v>
      </c>
      <c r="K1376">
        <v>15</v>
      </c>
      <c r="L1376">
        <v>14</v>
      </c>
      <c r="M1376">
        <v>2</v>
      </c>
      <c r="N1376">
        <v>16.8</v>
      </c>
      <c r="O1376" s="12" t="s">
        <v>34</v>
      </c>
      <c r="P1376">
        <v>6</v>
      </c>
      <c r="Q1376" s="12">
        <v>6</v>
      </c>
      <c r="R1376">
        <v>98.4</v>
      </c>
      <c r="S1376">
        <v>12</v>
      </c>
    </row>
    <row r="1377" spans="1:19" ht="15.6" customHeight="1" x14ac:dyDescent="0.2">
      <c r="A1377" s="8">
        <v>44468</v>
      </c>
      <c r="B1377" s="12" t="s">
        <v>6</v>
      </c>
      <c r="C1377" s="13">
        <v>2021</v>
      </c>
      <c r="D1377" s="13">
        <v>1</v>
      </c>
      <c r="E1377" s="13" t="s">
        <v>71</v>
      </c>
      <c r="F1377">
        <v>66</v>
      </c>
      <c r="G1377">
        <v>411</v>
      </c>
      <c r="H1377" s="24">
        <v>593</v>
      </c>
      <c r="I1377">
        <v>13.875</v>
      </c>
      <c r="J1377">
        <v>35</v>
      </c>
      <c r="K1377">
        <v>18</v>
      </c>
      <c r="L1377">
        <v>22</v>
      </c>
      <c r="M1377">
        <v>1</v>
      </c>
      <c r="N1377">
        <v>17</v>
      </c>
      <c r="O1377" s="12" t="s">
        <v>34</v>
      </c>
      <c r="P1377">
        <v>11</v>
      </c>
      <c r="Q1377" s="12">
        <v>0</v>
      </c>
      <c r="R1377">
        <v>59</v>
      </c>
      <c r="S1377">
        <v>11</v>
      </c>
    </row>
    <row r="1378" spans="1:19" ht="15.6" customHeight="1" x14ac:dyDescent="0.2">
      <c r="A1378" s="8">
        <v>44468</v>
      </c>
      <c r="B1378" s="12" t="s">
        <v>6</v>
      </c>
      <c r="C1378" s="13">
        <v>2021</v>
      </c>
      <c r="D1378" s="13">
        <v>1</v>
      </c>
      <c r="E1378" s="13" t="s">
        <v>71</v>
      </c>
      <c r="F1378">
        <v>66</v>
      </c>
      <c r="G1378">
        <v>411</v>
      </c>
      <c r="H1378" s="24">
        <v>594</v>
      </c>
      <c r="I1378">
        <v>13.875</v>
      </c>
      <c r="J1378">
        <v>35</v>
      </c>
      <c r="K1378">
        <v>18</v>
      </c>
      <c r="L1378">
        <v>22</v>
      </c>
      <c r="M1378">
        <v>1</v>
      </c>
      <c r="N1378">
        <v>17</v>
      </c>
      <c r="O1378" s="12" t="s">
        <v>34</v>
      </c>
      <c r="P1378">
        <v>16</v>
      </c>
      <c r="Q1378" s="12">
        <v>0</v>
      </c>
      <c r="R1378">
        <v>80.599999999999994</v>
      </c>
      <c r="S1378">
        <v>16</v>
      </c>
    </row>
    <row r="1379" spans="1:19" ht="15.6" customHeight="1" x14ac:dyDescent="0.2">
      <c r="A1379" s="8">
        <v>44468</v>
      </c>
      <c r="B1379" s="12" t="s">
        <v>6</v>
      </c>
      <c r="C1379" s="13">
        <v>2021</v>
      </c>
      <c r="D1379" s="13">
        <v>1</v>
      </c>
      <c r="E1379" s="13" t="s">
        <v>71</v>
      </c>
      <c r="F1379">
        <v>66</v>
      </c>
      <c r="G1379">
        <v>411</v>
      </c>
      <c r="H1379" s="24">
        <v>595</v>
      </c>
      <c r="I1379">
        <v>13.875</v>
      </c>
      <c r="J1379">
        <v>35</v>
      </c>
      <c r="K1379">
        <v>18</v>
      </c>
      <c r="L1379">
        <v>22</v>
      </c>
      <c r="M1379">
        <v>1</v>
      </c>
      <c r="N1379">
        <v>17</v>
      </c>
      <c r="O1379" s="12" t="s">
        <v>34</v>
      </c>
      <c r="P1379">
        <v>14</v>
      </c>
      <c r="Q1379" s="12">
        <v>0</v>
      </c>
      <c r="R1379">
        <v>76</v>
      </c>
      <c r="S1379">
        <v>14</v>
      </c>
    </row>
    <row r="1380" spans="1:19" ht="15.6" customHeight="1" x14ac:dyDescent="0.2">
      <c r="A1380" s="8">
        <v>44468</v>
      </c>
      <c r="B1380" s="12" t="s">
        <v>6</v>
      </c>
      <c r="C1380" s="13">
        <v>2021</v>
      </c>
      <c r="D1380" s="13">
        <v>1</v>
      </c>
      <c r="E1380" s="13" t="s">
        <v>71</v>
      </c>
      <c r="F1380">
        <v>66</v>
      </c>
      <c r="G1380">
        <v>411</v>
      </c>
      <c r="H1380" s="24">
        <v>596</v>
      </c>
      <c r="I1380">
        <v>13.875</v>
      </c>
      <c r="J1380">
        <v>35</v>
      </c>
      <c r="K1380">
        <v>18</v>
      </c>
      <c r="L1380">
        <v>22</v>
      </c>
      <c r="M1380">
        <v>1</v>
      </c>
      <c r="N1380">
        <v>17</v>
      </c>
      <c r="O1380" s="12" t="s">
        <v>34</v>
      </c>
      <c r="P1380">
        <v>5</v>
      </c>
      <c r="Q1380" s="12">
        <v>0</v>
      </c>
      <c r="R1380">
        <v>59</v>
      </c>
      <c r="S1380">
        <v>5</v>
      </c>
    </row>
    <row r="1381" spans="1:19" ht="15.6" customHeight="1" x14ac:dyDescent="0.2">
      <c r="A1381" s="8">
        <v>44468</v>
      </c>
      <c r="B1381" s="12" t="s">
        <v>6</v>
      </c>
      <c r="C1381" s="13">
        <v>2021</v>
      </c>
      <c r="D1381" s="13">
        <v>1</v>
      </c>
      <c r="E1381" s="13" t="s">
        <v>71</v>
      </c>
      <c r="F1381">
        <v>66</v>
      </c>
      <c r="G1381">
        <v>411</v>
      </c>
      <c r="H1381" s="24">
        <v>597</v>
      </c>
      <c r="I1381">
        <v>13.875</v>
      </c>
      <c r="J1381">
        <v>35</v>
      </c>
      <c r="K1381">
        <v>18</v>
      </c>
      <c r="L1381">
        <v>22</v>
      </c>
      <c r="M1381">
        <v>1</v>
      </c>
      <c r="N1381">
        <v>17</v>
      </c>
      <c r="O1381" s="12" t="s">
        <v>34</v>
      </c>
      <c r="P1381">
        <v>6</v>
      </c>
      <c r="Q1381" s="12">
        <v>0</v>
      </c>
      <c r="R1381">
        <v>59.2</v>
      </c>
      <c r="S1381">
        <v>6</v>
      </c>
    </row>
    <row r="1382" spans="1:19" ht="15.6" customHeight="1" x14ac:dyDescent="0.2">
      <c r="A1382" s="8">
        <v>44468</v>
      </c>
      <c r="B1382" s="12" t="s">
        <v>6</v>
      </c>
      <c r="C1382" s="13">
        <v>2021</v>
      </c>
      <c r="D1382" s="13">
        <v>1</v>
      </c>
      <c r="E1382" s="13" t="s">
        <v>71</v>
      </c>
      <c r="F1382">
        <v>66</v>
      </c>
      <c r="G1382">
        <v>411</v>
      </c>
      <c r="H1382" s="24">
        <v>598</v>
      </c>
      <c r="I1382">
        <v>13.875</v>
      </c>
      <c r="J1382">
        <v>35</v>
      </c>
      <c r="K1382">
        <v>18</v>
      </c>
      <c r="L1382">
        <v>22</v>
      </c>
      <c r="M1382">
        <v>1</v>
      </c>
      <c r="N1382">
        <v>17</v>
      </c>
      <c r="O1382" s="12" t="s">
        <v>34</v>
      </c>
      <c r="P1382">
        <v>15</v>
      </c>
      <c r="Q1382" s="12">
        <v>0</v>
      </c>
      <c r="R1382">
        <v>69</v>
      </c>
      <c r="S1382">
        <v>15</v>
      </c>
    </row>
    <row r="1383" spans="1:19" ht="15.6" customHeight="1" x14ac:dyDescent="0.2">
      <c r="A1383" s="8">
        <v>44468</v>
      </c>
      <c r="B1383" s="12" t="s">
        <v>6</v>
      </c>
      <c r="C1383" s="13">
        <v>2021</v>
      </c>
      <c r="D1383" s="13">
        <v>1</v>
      </c>
      <c r="E1383" s="13" t="s">
        <v>71</v>
      </c>
      <c r="F1383">
        <v>66</v>
      </c>
      <c r="G1383">
        <v>411</v>
      </c>
      <c r="H1383" s="24">
        <v>599</v>
      </c>
      <c r="I1383">
        <v>13.875</v>
      </c>
      <c r="J1383">
        <v>35</v>
      </c>
      <c r="K1383">
        <v>18</v>
      </c>
      <c r="L1383">
        <v>22</v>
      </c>
      <c r="M1383">
        <v>1</v>
      </c>
      <c r="N1383">
        <v>17</v>
      </c>
      <c r="O1383" s="12" t="s">
        <v>34</v>
      </c>
      <c r="P1383">
        <v>14</v>
      </c>
      <c r="Q1383" s="12">
        <v>1</v>
      </c>
      <c r="R1383">
        <v>59.6</v>
      </c>
      <c r="S1383">
        <v>15</v>
      </c>
    </row>
    <row r="1384" spans="1:19" ht="15.6" customHeight="1" x14ac:dyDescent="0.2">
      <c r="A1384" s="8">
        <v>44468</v>
      </c>
      <c r="B1384" s="12" t="s">
        <v>6</v>
      </c>
      <c r="C1384" s="13">
        <v>2021</v>
      </c>
      <c r="D1384" s="13">
        <v>1</v>
      </c>
      <c r="E1384" s="13" t="s">
        <v>71</v>
      </c>
      <c r="F1384">
        <v>66</v>
      </c>
      <c r="G1384">
        <v>411</v>
      </c>
      <c r="H1384" s="24">
        <v>600</v>
      </c>
      <c r="I1384">
        <v>13.875</v>
      </c>
      <c r="J1384">
        <v>35</v>
      </c>
      <c r="K1384">
        <v>18</v>
      </c>
      <c r="L1384">
        <v>22</v>
      </c>
      <c r="M1384">
        <v>1</v>
      </c>
      <c r="N1384">
        <v>17</v>
      </c>
      <c r="O1384" s="12" t="s">
        <v>34</v>
      </c>
      <c r="P1384">
        <v>11</v>
      </c>
      <c r="Q1384" s="12">
        <v>3</v>
      </c>
      <c r="R1384">
        <v>72.2</v>
      </c>
      <c r="S1384">
        <v>14</v>
      </c>
    </row>
    <row r="1385" spans="1:19" ht="15.6" customHeight="1" x14ac:dyDescent="0.2">
      <c r="A1385" s="8">
        <v>44468</v>
      </c>
      <c r="B1385" s="12" t="s">
        <v>6</v>
      </c>
      <c r="C1385" s="13">
        <v>2021</v>
      </c>
      <c r="D1385" s="13">
        <v>1</v>
      </c>
      <c r="E1385" s="13" t="s">
        <v>71</v>
      </c>
      <c r="F1385">
        <v>66</v>
      </c>
      <c r="G1385">
        <v>411</v>
      </c>
      <c r="H1385" s="24">
        <v>601</v>
      </c>
      <c r="I1385">
        <v>13.875</v>
      </c>
      <c r="J1385">
        <v>35</v>
      </c>
      <c r="K1385">
        <v>18</v>
      </c>
      <c r="L1385">
        <v>22</v>
      </c>
      <c r="M1385">
        <v>1</v>
      </c>
      <c r="N1385">
        <v>17</v>
      </c>
      <c r="O1385" s="12" t="s">
        <v>34</v>
      </c>
      <c r="P1385">
        <v>5</v>
      </c>
      <c r="Q1385" s="12">
        <v>0</v>
      </c>
      <c r="R1385">
        <v>58.8</v>
      </c>
      <c r="S1385">
        <v>5</v>
      </c>
    </row>
    <row r="1386" spans="1:19" ht="15.6" customHeight="1" x14ac:dyDescent="0.2">
      <c r="A1386" s="8">
        <v>44468</v>
      </c>
      <c r="B1386" s="12" t="s">
        <v>6</v>
      </c>
      <c r="C1386" s="13">
        <v>2021</v>
      </c>
      <c r="D1386" s="13">
        <v>1</v>
      </c>
      <c r="E1386" s="13" t="s">
        <v>71</v>
      </c>
      <c r="F1386">
        <v>66</v>
      </c>
      <c r="G1386">
        <v>411</v>
      </c>
      <c r="H1386" s="24">
        <v>602</v>
      </c>
      <c r="I1386">
        <v>13.875</v>
      </c>
      <c r="J1386">
        <v>35</v>
      </c>
      <c r="K1386">
        <v>18</v>
      </c>
      <c r="L1386">
        <v>22</v>
      </c>
      <c r="M1386">
        <v>1</v>
      </c>
      <c r="N1386">
        <v>17</v>
      </c>
      <c r="O1386" s="12" t="s">
        <v>34</v>
      </c>
      <c r="P1386">
        <v>11</v>
      </c>
      <c r="Q1386" s="12">
        <v>5</v>
      </c>
      <c r="R1386">
        <v>83</v>
      </c>
      <c r="S1386">
        <v>16</v>
      </c>
    </row>
    <row r="1387" spans="1:19" ht="15.6" customHeight="1" x14ac:dyDescent="0.2">
      <c r="A1387" s="8">
        <v>44468</v>
      </c>
      <c r="B1387" s="12" t="s">
        <v>6</v>
      </c>
      <c r="C1387" s="13">
        <v>2021</v>
      </c>
      <c r="D1387" s="13">
        <v>1</v>
      </c>
      <c r="E1387" s="13" t="s">
        <v>71</v>
      </c>
      <c r="F1387">
        <v>66</v>
      </c>
      <c r="G1387">
        <v>412</v>
      </c>
      <c r="H1387" s="24">
        <v>603</v>
      </c>
      <c r="I1387">
        <v>8.0625</v>
      </c>
      <c r="J1387">
        <v>22</v>
      </c>
      <c r="K1387">
        <v>9</v>
      </c>
      <c r="L1387">
        <v>6</v>
      </c>
      <c r="M1387">
        <v>1.5</v>
      </c>
      <c r="N1387">
        <v>21</v>
      </c>
      <c r="O1387" s="12" t="s">
        <v>73</v>
      </c>
      <c r="P1387">
        <v>43</v>
      </c>
      <c r="Q1387" s="12">
        <v>24</v>
      </c>
      <c r="R1387">
        <v>115.8</v>
      </c>
      <c r="S1387">
        <v>67</v>
      </c>
    </row>
    <row r="1388" spans="1:19" ht="15.6" customHeight="1" x14ac:dyDescent="0.2">
      <c r="A1388" s="8">
        <v>44468</v>
      </c>
      <c r="B1388" s="12" t="s">
        <v>6</v>
      </c>
      <c r="C1388" s="13">
        <v>2021</v>
      </c>
      <c r="D1388" s="13">
        <v>1</v>
      </c>
      <c r="E1388" s="13" t="s">
        <v>71</v>
      </c>
      <c r="F1388">
        <v>66</v>
      </c>
      <c r="G1388">
        <v>412</v>
      </c>
      <c r="H1388" s="24">
        <v>604</v>
      </c>
      <c r="I1388">
        <v>8.0625</v>
      </c>
      <c r="J1388">
        <v>22</v>
      </c>
      <c r="K1388">
        <v>9</v>
      </c>
      <c r="L1388">
        <v>6</v>
      </c>
      <c r="M1388">
        <v>1.5</v>
      </c>
      <c r="N1388">
        <v>21</v>
      </c>
      <c r="O1388" s="12" t="s">
        <v>73</v>
      </c>
      <c r="P1388">
        <v>36</v>
      </c>
      <c r="Q1388" s="12">
        <v>31</v>
      </c>
      <c r="R1388">
        <v>86.8</v>
      </c>
      <c r="S1388">
        <v>67</v>
      </c>
    </row>
    <row r="1389" spans="1:19" ht="15.6" customHeight="1" x14ac:dyDescent="0.2">
      <c r="A1389" s="8">
        <v>44468</v>
      </c>
      <c r="B1389" s="12" t="s">
        <v>6</v>
      </c>
      <c r="C1389" s="13">
        <v>2021</v>
      </c>
      <c r="D1389" s="13">
        <v>1</v>
      </c>
      <c r="E1389" s="13" t="s">
        <v>71</v>
      </c>
      <c r="F1389">
        <v>66</v>
      </c>
      <c r="G1389">
        <v>412</v>
      </c>
      <c r="H1389" s="24">
        <v>605</v>
      </c>
      <c r="I1389">
        <v>8.0625</v>
      </c>
      <c r="J1389">
        <v>22</v>
      </c>
      <c r="K1389">
        <v>9</v>
      </c>
      <c r="L1389">
        <v>6</v>
      </c>
      <c r="M1389">
        <v>1.5</v>
      </c>
      <c r="N1389">
        <v>21</v>
      </c>
      <c r="O1389" s="12" t="s">
        <v>73</v>
      </c>
      <c r="P1389">
        <v>9</v>
      </c>
      <c r="Q1389" s="12">
        <v>6</v>
      </c>
      <c r="R1389">
        <v>69.599999999999994</v>
      </c>
      <c r="S1389">
        <v>15</v>
      </c>
    </row>
    <row r="1390" spans="1:19" ht="15.6" customHeight="1" x14ac:dyDescent="0.2">
      <c r="A1390" s="8">
        <v>44468</v>
      </c>
      <c r="B1390" s="12" t="s">
        <v>6</v>
      </c>
      <c r="C1390" s="13">
        <v>2021</v>
      </c>
      <c r="D1390" s="13">
        <v>1</v>
      </c>
      <c r="E1390" s="13" t="s">
        <v>71</v>
      </c>
      <c r="F1390">
        <v>66</v>
      </c>
      <c r="G1390">
        <v>412</v>
      </c>
      <c r="H1390" s="24">
        <v>606</v>
      </c>
      <c r="I1390">
        <v>8.0625</v>
      </c>
      <c r="J1390">
        <v>22</v>
      </c>
      <c r="K1390">
        <v>9</v>
      </c>
      <c r="L1390">
        <v>6</v>
      </c>
      <c r="M1390">
        <v>1.5</v>
      </c>
      <c r="N1390">
        <v>21</v>
      </c>
      <c r="O1390" s="12" t="s">
        <v>73</v>
      </c>
      <c r="P1390">
        <v>39</v>
      </c>
      <c r="Q1390" s="12">
        <v>57</v>
      </c>
      <c r="R1390">
        <v>113.6</v>
      </c>
      <c r="S1390">
        <v>96</v>
      </c>
    </row>
    <row r="1391" spans="1:19" ht="15.6" customHeight="1" x14ac:dyDescent="0.2">
      <c r="A1391" s="8">
        <v>44468</v>
      </c>
      <c r="B1391" s="12" t="s">
        <v>6</v>
      </c>
      <c r="C1391" s="13">
        <v>2021</v>
      </c>
      <c r="D1391" s="13">
        <v>1</v>
      </c>
      <c r="E1391" s="13" t="s">
        <v>71</v>
      </c>
      <c r="F1391">
        <v>66</v>
      </c>
      <c r="G1391">
        <v>412</v>
      </c>
      <c r="H1391" s="24">
        <v>607</v>
      </c>
      <c r="I1391">
        <v>8.0625</v>
      </c>
      <c r="J1391">
        <v>22</v>
      </c>
      <c r="K1391">
        <v>9</v>
      </c>
      <c r="L1391">
        <v>6</v>
      </c>
      <c r="M1391">
        <v>1.5</v>
      </c>
      <c r="N1391">
        <v>21</v>
      </c>
      <c r="O1391" s="12" t="s">
        <v>73</v>
      </c>
      <c r="P1391">
        <v>24</v>
      </c>
      <c r="Q1391" s="12">
        <v>42</v>
      </c>
      <c r="R1391">
        <v>104.4</v>
      </c>
      <c r="S1391">
        <v>66</v>
      </c>
    </row>
    <row r="1392" spans="1:19" ht="15.6" customHeight="1" x14ac:dyDescent="0.2">
      <c r="A1392" s="8">
        <v>44468</v>
      </c>
      <c r="B1392" s="12" t="s">
        <v>6</v>
      </c>
      <c r="C1392" s="13">
        <v>2021</v>
      </c>
      <c r="D1392" s="13">
        <v>1</v>
      </c>
      <c r="E1392" s="13" t="s">
        <v>71</v>
      </c>
      <c r="F1392">
        <v>66</v>
      </c>
      <c r="G1392">
        <v>412</v>
      </c>
      <c r="H1392" s="24">
        <v>608</v>
      </c>
      <c r="I1392">
        <v>8.0625</v>
      </c>
      <c r="J1392">
        <v>22</v>
      </c>
      <c r="K1392">
        <v>9</v>
      </c>
      <c r="L1392">
        <v>6</v>
      </c>
      <c r="M1392">
        <v>1.5</v>
      </c>
      <c r="N1392">
        <v>21</v>
      </c>
      <c r="O1392" s="12" t="s">
        <v>73</v>
      </c>
      <c r="P1392">
        <v>30</v>
      </c>
      <c r="Q1392" s="12">
        <v>41</v>
      </c>
      <c r="R1392">
        <v>104</v>
      </c>
      <c r="S1392">
        <v>71</v>
      </c>
    </row>
    <row r="1393" spans="1:19" ht="15.6" customHeight="1" x14ac:dyDescent="0.2">
      <c r="A1393" s="8">
        <v>44468</v>
      </c>
      <c r="B1393" s="12" t="s">
        <v>6</v>
      </c>
      <c r="C1393" s="13">
        <v>2021</v>
      </c>
      <c r="D1393" s="13">
        <v>1</v>
      </c>
      <c r="E1393" s="13" t="s">
        <v>71</v>
      </c>
      <c r="F1393">
        <v>68</v>
      </c>
      <c r="G1393">
        <v>413</v>
      </c>
      <c r="H1393" s="24">
        <v>633</v>
      </c>
      <c r="I1393">
        <v>11.1875</v>
      </c>
      <c r="J1393">
        <v>33</v>
      </c>
      <c r="K1393">
        <v>13</v>
      </c>
      <c r="L1393">
        <v>7</v>
      </c>
      <c r="M1393">
        <v>2</v>
      </c>
      <c r="N1393">
        <v>21.2</v>
      </c>
      <c r="O1393" s="12" t="s">
        <v>33</v>
      </c>
      <c r="P1393">
        <v>49</v>
      </c>
      <c r="Q1393" s="12">
        <v>32</v>
      </c>
      <c r="R1393">
        <v>106.2</v>
      </c>
      <c r="S1393">
        <v>81</v>
      </c>
    </row>
    <row r="1394" spans="1:19" ht="15.6" customHeight="1" x14ac:dyDescent="0.2">
      <c r="A1394" s="8">
        <v>44468</v>
      </c>
      <c r="B1394" s="12" t="s">
        <v>6</v>
      </c>
      <c r="C1394" s="13">
        <v>2021</v>
      </c>
      <c r="D1394" s="13">
        <v>1</v>
      </c>
      <c r="E1394" s="13" t="s">
        <v>71</v>
      </c>
      <c r="F1394">
        <v>68</v>
      </c>
      <c r="G1394">
        <v>413</v>
      </c>
      <c r="H1394" s="24">
        <v>634</v>
      </c>
      <c r="I1394">
        <v>11.1875</v>
      </c>
      <c r="J1394">
        <v>33</v>
      </c>
      <c r="K1394">
        <v>13</v>
      </c>
      <c r="L1394">
        <v>7</v>
      </c>
      <c r="M1394">
        <v>2</v>
      </c>
      <c r="N1394">
        <v>21.2</v>
      </c>
      <c r="O1394" s="12" t="s">
        <v>33</v>
      </c>
      <c r="P1394">
        <v>30</v>
      </c>
      <c r="Q1394" s="12">
        <v>20</v>
      </c>
      <c r="R1394">
        <v>98</v>
      </c>
      <c r="S1394">
        <v>50</v>
      </c>
    </row>
    <row r="1395" spans="1:19" ht="15.6" customHeight="1" x14ac:dyDescent="0.2">
      <c r="A1395" s="8">
        <v>44468</v>
      </c>
      <c r="B1395" s="12" t="s">
        <v>6</v>
      </c>
      <c r="C1395" s="13">
        <v>2021</v>
      </c>
      <c r="D1395" s="13">
        <v>1</v>
      </c>
      <c r="E1395" s="13" t="s">
        <v>71</v>
      </c>
      <c r="F1395">
        <v>68</v>
      </c>
      <c r="G1395">
        <v>413</v>
      </c>
      <c r="H1395" s="24">
        <v>635</v>
      </c>
      <c r="I1395">
        <v>11.1875</v>
      </c>
      <c r="J1395">
        <v>33</v>
      </c>
      <c r="K1395">
        <v>13</v>
      </c>
      <c r="L1395">
        <v>7</v>
      </c>
      <c r="M1395">
        <v>2</v>
      </c>
      <c r="N1395">
        <v>21.2</v>
      </c>
      <c r="O1395" s="12" t="s">
        <v>33</v>
      </c>
      <c r="P1395">
        <v>40</v>
      </c>
      <c r="Q1395" s="12">
        <v>32</v>
      </c>
      <c r="R1395">
        <v>111.4</v>
      </c>
      <c r="S1395">
        <v>72</v>
      </c>
    </row>
    <row r="1396" spans="1:19" ht="15.6" customHeight="1" x14ac:dyDescent="0.2">
      <c r="A1396" s="8">
        <v>44468</v>
      </c>
      <c r="B1396" s="12" t="s">
        <v>6</v>
      </c>
      <c r="C1396" s="13">
        <v>2021</v>
      </c>
      <c r="D1396" s="13">
        <v>1</v>
      </c>
      <c r="E1396" s="13" t="s">
        <v>71</v>
      </c>
      <c r="F1396">
        <v>68</v>
      </c>
      <c r="G1396">
        <v>413</v>
      </c>
      <c r="H1396" s="24">
        <v>636</v>
      </c>
      <c r="I1396">
        <v>11.1875</v>
      </c>
      <c r="J1396">
        <v>33</v>
      </c>
      <c r="K1396">
        <v>13</v>
      </c>
      <c r="L1396">
        <v>7</v>
      </c>
      <c r="M1396">
        <v>2</v>
      </c>
      <c r="N1396">
        <v>21.2</v>
      </c>
      <c r="O1396" s="12" t="s">
        <v>33</v>
      </c>
      <c r="P1396">
        <v>96</v>
      </c>
      <c r="Q1396" s="12">
        <v>78</v>
      </c>
      <c r="R1396">
        <v>113</v>
      </c>
      <c r="S1396">
        <v>174</v>
      </c>
    </row>
    <row r="1397" spans="1:19" ht="15.6" customHeight="1" x14ac:dyDescent="0.2">
      <c r="A1397" s="8">
        <v>44468</v>
      </c>
      <c r="B1397" s="12" t="s">
        <v>6</v>
      </c>
      <c r="C1397" s="13">
        <v>2021</v>
      </c>
      <c r="D1397" s="13">
        <v>1</v>
      </c>
      <c r="E1397" s="13" t="s">
        <v>71</v>
      </c>
      <c r="F1397">
        <v>68</v>
      </c>
      <c r="G1397">
        <v>413</v>
      </c>
      <c r="H1397" s="24">
        <v>637</v>
      </c>
      <c r="I1397">
        <v>11.1875</v>
      </c>
      <c r="J1397">
        <v>33</v>
      </c>
      <c r="K1397">
        <v>13</v>
      </c>
      <c r="L1397">
        <v>7</v>
      </c>
      <c r="M1397">
        <v>2</v>
      </c>
      <c r="N1397">
        <v>21.2</v>
      </c>
      <c r="O1397" s="12" t="s">
        <v>33</v>
      </c>
      <c r="P1397">
        <v>46</v>
      </c>
      <c r="Q1397" s="12">
        <v>41</v>
      </c>
      <c r="R1397">
        <v>106.4</v>
      </c>
      <c r="S1397">
        <v>87</v>
      </c>
    </row>
    <row r="1398" spans="1:19" ht="15.6" customHeight="1" x14ac:dyDescent="0.2">
      <c r="A1398" s="8">
        <v>44468</v>
      </c>
      <c r="B1398" s="12" t="s">
        <v>6</v>
      </c>
      <c r="C1398" s="13">
        <v>2021</v>
      </c>
      <c r="D1398" s="13">
        <v>1</v>
      </c>
      <c r="E1398" s="13" t="s">
        <v>71</v>
      </c>
      <c r="F1398">
        <v>68</v>
      </c>
      <c r="G1398">
        <v>413</v>
      </c>
      <c r="H1398" s="24">
        <v>638</v>
      </c>
      <c r="I1398">
        <v>11.1875</v>
      </c>
      <c r="J1398">
        <v>33</v>
      </c>
      <c r="K1398">
        <v>13</v>
      </c>
      <c r="L1398">
        <v>7</v>
      </c>
      <c r="M1398">
        <v>2</v>
      </c>
      <c r="N1398">
        <v>21.2</v>
      </c>
      <c r="O1398" s="12" t="s">
        <v>33</v>
      </c>
      <c r="P1398">
        <v>57</v>
      </c>
      <c r="Q1398" s="12">
        <v>49</v>
      </c>
      <c r="R1398">
        <v>113.4</v>
      </c>
      <c r="S1398">
        <v>106</v>
      </c>
    </row>
    <row r="1399" spans="1:19" ht="15.6" customHeight="1" x14ac:dyDescent="0.2">
      <c r="A1399" s="8">
        <v>44468</v>
      </c>
      <c r="B1399" s="12" t="s">
        <v>6</v>
      </c>
      <c r="C1399" s="13">
        <v>2021</v>
      </c>
      <c r="D1399" s="13">
        <v>1</v>
      </c>
      <c r="E1399" s="13" t="s">
        <v>71</v>
      </c>
      <c r="F1399">
        <v>68</v>
      </c>
      <c r="G1399">
        <v>413</v>
      </c>
      <c r="H1399" s="24">
        <v>639</v>
      </c>
      <c r="I1399">
        <v>11.1875</v>
      </c>
      <c r="J1399">
        <v>33</v>
      </c>
      <c r="K1399">
        <v>13</v>
      </c>
      <c r="L1399">
        <v>7</v>
      </c>
      <c r="M1399">
        <v>2</v>
      </c>
      <c r="N1399">
        <v>21.2</v>
      </c>
      <c r="O1399" s="12" t="s">
        <v>33</v>
      </c>
      <c r="P1399">
        <v>90</v>
      </c>
      <c r="Q1399" s="12">
        <v>39</v>
      </c>
      <c r="R1399">
        <v>136</v>
      </c>
      <c r="S1399">
        <v>129</v>
      </c>
    </row>
    <row r="1400" spans="1:19" ht="15.6" customHeight="1" x14ac:dyDescent="0.2">
      <c r="A1400" s="8">
        <v>44468</v>
      </c>
      <c r="B1400" s="12" t="s">
        <v>6</v>
      </c>
      <c r="C1400" s="13">
        <v>2021</v>
      </c>
      <c r="D1400" s="13">
        <v>1</v>
      </c>
      <c r="E1400" s="13" t="s">
        <v>71</v>
      </c>
      <c r="F1400">
        <v>68</v>
      </c>
      <c r="G1400">
        <v>413</v>
      </c>
      <c r="H1400" s="24">
        <v>640</v>
      </c>
      <c r="I1400">
        <v>11.1875</v>
      </c>
      <c r="J1400">
        <v>33</v>
      </c>
      <c r="K1400">
        <v>13</v>
      </c>
      <c r="L1400">
        <v>7</v>
      </c>
      <c r="M1400">
        <v>2</v>
      </c>
      <c r="N1400">
        <v>21.2</v>
      </c>
      <c r="O1400" s="12" t="s">
        <v>33</v>
      </c>
      <c r="P1400">
        <v>55</v>
      </c>
      <c r="Q1400" s="12">
        <v>47</v>
      </c>
      <c r="R1400">
        <v>107</v>
      </c>
      <c r="S1400">
        <v>102</v>
      </c>
    </row>
    <row r="1401" spans="1:19" ht="15.6" customHeight="1" x14ac:dyDescent="0.2">
      <c r="A1401" s="8">
        <v>44468</v>
      </c>
      <c r="B1401" s="12" t="s">
        <v>6</v>
      </c>
      <c r="C1401" s="13">
        <v>2021</v>
      </c>
      <c r="D1401" s="13">
        <v>1</v>
      </c>
      <c r="E1401" s="13" t="s">
        <v>71</v>
      </c>
      <c r="F1401">
        <v>68</v>
      </c>
      <c r="G1401">
        <v>413</v>
      </c>
      <c r="H1401" s="24">
        <v>641</v>
      </c>
      <c r="I1401">
        <v>11.1875</v>
      </c>
      <c r="J1401">
        <v>33</v>
      </c>
      <c r="K1401">
        <v>13</v>
      </c>
      <c r="L1401">
        <v>7</v>
      </c>
      <c r="M1401">
        <v>2</v>
      </c>
      <c r="N1401">
        <v>21.2</v>
      </c>
      <c r="O1401" s="12" t="s">
        <v>33</v>
      </c>
      <c r="P1401">
        <v>32</v>
      </c>
      <c r="Q1401" s="12">
        <v>33</v>
      </c>
      <c r="R1401">
        <v>115.8</v>
      </c>
      <c r="S1401">
        <v>65</v>
      </c>
    </row>
    <row r="1402" spans="1:19" ht="15.6" customHeight="1" x14ac:dyDescent="0.2">
      <c r="A1402" s="8">
        <v>44468</v>
      </c>
      <c r="B1402" s="12" t="s">
        <v>6</v>
      </c>
      <c r="C1402" s="13">
        <v>2021</v>
      </c>
      <c r="D1402" s="13">
        <v>1</v>
      </c>
      <c r="E1402" s="13" t="s">
        <v>71</v>
      </c>
      <c r="F1402">
        <v>68</v>
      </c>
      <c r="G1402">
        <v>413</v>
      </c>
      <c r="H1402" s="24">
        <v>642</v>
      </c>
      <c r="I1402">
        <v>11.1875</v>
      </c>
      <c r="J1402">
        <v>33</v>
      </c>
      <c r="K1402">
        <v>13</v>
      </c>
      <c r="L1402">
        <v>7</v>
      </c>
      <c r="M1402">
        <v>2</v>
      </c>
      <c r="N1402">
        <v>21.2</v>
      </c>
      <c r="O1402" s="12" t="s">
        <v>33</v>
      </c>
      <c r="P1402">
        <v>23</v>
      </c>
      <c r="Q1402" s="12">
        <v>10</v>
      </c>
      <c r="R1402">
        <v>96.4</v>
      </c>
      <c r="S1402">
        <v>33</v>
      </c>
    </row>
    <row r="1403" spans="1:19" ht="15.6" customHeight="1" x14ac:dyDescent="0.2">
      <c r="A1403" s="8">
        <v>44468</v>
      </c>
      <c r="B1403" s="12" t="s">
        <v>6</v>
      </c>
      <c r="C1403" s="13">
        <v>2021</v>
      </c>
      <c r="D1403" s="13">
        <v>1</v>
      </c>
      <c r="E1403" s="13" t="s">
        <v>71</v>
      </c>
      <c r="F1403">
        <v>68</v>
      </c>
      <c r="G1403">
        <v>414</v>
      </c>
      <c r="H1403" s="24">
        <v>643</v>
      </c>
      <c r="I1403">
        <v>5.625</v>
      </c>
      <c r="J1403">
        <v>18</v>
      </c>
      <c r="K1403">
        <v>17</v>
      </c>
      <c r="L1403">
        <v>4</v>
      </c>
      <c r="M1403">
        <v>0</v>
      </c>
      <c r="N1403">
        <v>20.8</v>
      </c>
      <c r="O1403" s="12" t="s">
        <v>33</v>
      </c>
      <c r="P1403">
        <v>37</v>
      </c>
      <c r="Q1403" s="12">
        <v>10</v>
      </c>
      <c r="R1403">
        <v>102.4</v>
      </c>
      <c r="S1403">
        <v>47</v>
      </c>
    </row>
    <row r="1404" spans="1:19" ht="15.6" customHeight="1" x14ac:dyDescent="0.2">
      <c r="A1404" s="8">
        <v>44468</v>
      </c>
      <c r="B1404" s="12" t="s">
        <v>6</v>
      </c>
      <c r="C1404" s="13">
        <v>2021</v>
      </c>
      <c r="D1404" s="13">
        <v>1</v>
      </c>
      <c r="E1404" s="13" t="s">
        <v>71</v>
      </c>
      <c r="F1404">
        <v>68</v>
      </c>
      <c r="G1404">
        <v>414</v>
      </c>
      <c r="H1404" s="24">
        <v>644</v>
      </c>
      <c r="I1404">
        <v>5.625</v>
      </c>
      <c r="J1404">
        <v>18</v>
      </c>
      <c r="K1404">
        <v>17</v>
      </c>
      <c r="L1404">
        <v>4</v>
      </c>
      <c r="M1404">
        <v>0</v>
      </c>
      <c r="N1404">
        <v>20.8</v>
      </c>
      <c r="O1404" s="12" t="s">
        <v>33</v>
      </c>
      <c r="P1404">
        <v>27</v>
      </c>
      <c r="Q1404" s="12">
        <v>13</v>
      </c>
      <c r="R1404">
        <v>91.2</v>
      </c>
      <c r="S1404">
        <v>40</v>
      </c>
    </row>
    <row r="1405" spans="1:19" ht="15.6" customHeight="1" x14ac:dyDescent="0.2">
      <c r="A1405" s="8">
        <v>44468</v>
      </c>
      <c r="B1405" s="12" t="s">
        <v>6</v>
      </c>
      <c r="C1405" s="13">
        <v>2021</v>
      </c>
      <c r="D1405" s="13">
        <v>1</v>
      </c>
      <c r="E1405" s="13" t="s">
        <v>71</v>
      </c>
      <c r="F1405">
        <v>68</v>
      </c>
      <c r="G1405">
        <v>414</v>
      </c>
      <c r="H1405" s="24">
        <v>645</v>
      </c>
      <c r="I1405">
        <v>5.625</v>
      </c>
      <c r="J1405">
        <v>18</v>
      </c>
      <c r="K1405">
        <v>17</v>
      </c>
      <c r="L1405">
        <v>4</v>
      </c>
      <c r="M1405">
        <v>0</v>
      </c>
      <c r="N1405">
        <v>20.8</v>
      </c>
      <c r="O1405" s="12" t="s">
        <v>33</v>
      </c>
      <c r="P1405">
        <v>31</v>
      </c>
      <c r="Q1405" s="12">
        <v>19</v>
      </c>
      <c r="R1405">
        <v>103.6</v>
      </c>
      <c r="S1405">
        <v>50</v>
      </c>
    </row>
    <row r="1406" spans="1:19" ht="15.6" customHeight="1" x14ac:dyDescent="0.2">
      <c r="A1406" s="8">
        <v>44468</v>
      </c>
      <c r="B1406" s="12" t="s">
        <v>6</v>
      </c>
      <c r="C1406" s="13">
        <v>2021</v>
      </c>
      <c r="D1406" s="13">
        <v>1</v>
      </c>
      <c r="E1406" s="13" t="s">
        <v>71</v>
      </c>
      <c r="F1406">
        <v>68</v>
      </c>
      <c r="G1406">
        <v>414</v>
      </c>
      <c r="H1406" s="24">
        <v>646</v>
      </c>
      <c r="I1406">
        <v>5.625</v>
      </c>
      <c r="J1406">
        <v>18</v>
      </c>
      <c r="K1406">
        <v>17</v>
      </c>
      <c r="L1406">
        <v>4</v>
      </c>
      <c r="M1406">
        <v>0</v>
      </c>
      <c r="N1406">
        <v>20.8</v>
      </c>
      <c r="O1406" s="12" t="s">
        <v>33</v>
      </c>
      <c r="P1406">
        <v>17</v>
      </c>
      <c r="Q1406" s="12">
        <v>12</v>
      </c>
      <c r="R1406">
        <v>112.6</v>
      </c>
      <c r="S1406">
        <v>29</v>
      </c>
    </row>
    <row r="1407" spans="1:19" ht="15.6" customHeight="1" x14ac:dyDescent="0.2">
      <c r="A1407" s="8">
        <v>44468</v>
      </c>
      <c r="B1407" s="12" t="s">
        <v>6</v>
      </c>
      <c r="C1407" s="13">
        <v>2021</v>
      </c>
      <c r="D1407" s="13">
        <v>1</v>
      </c>
      <c r="E1407" s="13" t="s">
        <v>71</v>
      </c>
      <c r="F1407">
        <v>68</v>
      </c>
      <c r="G1407">
        <v>414</v>
      </c>
      <c r="H1407" s="24">
        <v>647</v>
      </c>
      <c r="I1407">
        <v>5.625</v>
      </c>
      <c r="J1407">
        <v>18</v>
      </c>
      <c r="K1407">
        <v>17</v>
      </c>
      <c r="L1407">
        <v>4</v>
      </c>
      <c r="M1407">
        <v>0</v>
      </c>
      <c r="N1407">
        <v>20.8</v>
      </c>
      <c r="O1407" s="12" t="s">
        <v>33</v>
      </c>
      <c r="P1407">
        <v>28</v>
      </c>
      <c r="Q1407" s="12">
        <v>18</v>
      </c>
      <c r="R1407">
        <v>94.4</v>
      </c>
      <c r="S1407">
        <v>46</v>
      </c>
    </row>
    <row r="1408" spans="1:19" ht="15.6" customHeight="1" x14ac:dyDescent="0.2">
      <c r="A1408" s="8">
        <v>44468</v>
      </c>
      <c r="B1408" s="12" t="s">
        <v>6</v>
      </c>
      <c r="C1408" s="13">
        <v>2021</v>
      </c>
      <c r="D1408" s="13">
        <v>1</v>
      </c>
      <c r="E1408" s="13" t="s">
        <v>71</v>
      </c>
      <c r="F1408">
        <v>68</v>
      </c>
      <c r="G1408">
        <v>414</v>
      </c>
      <c r="H1408" s="24">
        <v>648</v>
      </c>
      <c r="I1408">
        <v>5.625</v>
      </c>
      <c r="J1408">
        <v>18</v>
      </c>
      <c r="K1408">
        <v>17</v>
      </c>
      <c r="L1408">
        <v>4</v>
      </c>
      <c r="M1408">
        <v>0</v>
      </c>
      <c r="N1408">
        <v>20.8</v>
      </c>
      <c r="O1408" s="12" t="s">
        <v>33</v>
      </c>
      <c r="P1408">
        <v>45</v>
      </c>
      <c r="Q1408" s="12">
        <v>42</v>
      </c>
      <c r="R1408">
        <v>103.2</v>
      </c>
      <c r="S1408">
        <v>87</v>
      </c>
    </row>
    <row r="1409" spans="1:19" ht="15.6" customHeight="1" x14ac:dyDescent="0.2">
      <c r="A1409" s="8">
        <v>44468</v>
      </c>
      <c r="B1409" s="12" t="s">
        <v>6</v>
      </c>
      <c r="C1409" s="13">
        <v>2021</v>
      </c>
      <c r="D1409" s="13">
        <v>1</v>
      </c>
      <c r="E1409" s="13" t="s">
        <v>71</v>
      </c>
      <c r="F1409">
        <v>68</v>
      </c>
      <c r="G1409">
        <v>414</v>
      </c>
      <c r="H1409" s="24">
        <v>649</v>
      </c>
      <c r="I1409">
        <v>5.625</v>
      </c>
      <c r="J1409">
        <v>18</v>
      </c>
      <c r="K1409">
        <v>17</v>
      </c>
      <c r="L1409">
        <v>4</v>
      </c>
      <c r="M1409">
        <v>0</v>
      </c>
      <c r="N1409">
        <v>20.8</v>
      </c>
      <c r="O1409" s="12" t="s">
        <v>33</v>
      </c>
      <c r="P1409">
        <v>47</v>
      </c>
      <c r="Q1409" s="12">
        <v>17</v>
      </c>
      <c r="R1409">
        <v>110.8</v>
      </c>
      <c r="S1409">
        <v>64</v>
      </c>
    </row>
    <row r="1410" spans="1:19" ht="15.6" customHeight="1" x14ac:dyDescent="0.2">
      <c r="A1410" s="8">
        <v>44468</v>
      </c>
      <c r="B1410" s="12" t="s">
        <v>6</v>
      </c>
      <c r="C1410" s="13">
        <v>2021</v>
      </c>
      <c r="D1410" s="13">
        <v>1</v>
      </c>
      <c r="E1410" s="13" t="s">
        <v>71</v>
      </c>
      <c r="F1410">
        <v>68</v>
      </c>
      <c r="G1410">
        <v>414</v>
      </c>
      <c r="H1410" s="24">
        <v>650</v>
      </c>
      <c r="I1410">
        <v>5.625</v>
      </c>
      <c r="J1410">
        <v>18</v>
      </c>
      <c r="K1410">
        <v>17</v>
      </c>
      <c r="L1410">
        <v>4</v>
      </c>
      <c r="M1410">
        <v>0</v>
      </c>
      <c r="N1410">
        <v>20.8</v>
      </c>
      <c r="O1410" s="12" t="s">
        <v>33</v>
      </c>
      <c r="P1410">
        <v>53</v>
      </c>
      <c r="Q1410" s="12">
        <v>68</v>
      </c>
      <c r="R1410">
        <v>110.4</v>
      </c>
      <c r="S1410">
        <v>121</v>
      </c>
    </row>
    <row r="1411" spans="1:19" ht="15.6" customHeight="1" x14ac:dyDescent="0.2">
      <c r="A1411" s="8">
        <v>44468</v>
      </c>
      <c r="B1411" s="12" t="s">
        <v>6</v>
      </c>
      <c r="C1411" s="13">
        <v>2021</v>
      </c>
      <c r="D1411" s="13">
        <v>1</v>
      </c>
      <c r="E1411" s="13" t="s">
        <v>71</v>
      </c>
      <c r="F1411">
        <v>68</v>
      </c>
      <c r="G1411">
        <v>414</v>
      </c>
      <c r="H1411" s="24">
        <v>651</v>
      </c>
      <c r="I1411">
        <v>5.625</v>
      </c>
      <c r="J1411">
        <v>18</v>
      </c>
      <c r="K1411">
        <v>17</v>
      </c>
      <c r="L1411">
        <v>4</v>
      </c>
      <c r="M1411">
        <v>0</v>
      </c>
      <c r="N1411">
        <v>20.8</v>
      </c>
      <c r="O1411" s="12" t="s">
        <v>33</v>
      </c>
      <c r="P1411">
        <v>38</v>
      </c>
      <c r="Q1411" s="12">
        <v>18</v>
      </c>
      <c r="R1411">
        <v>115.6</v>
      </c>
      <c r="S1411">
        <v>56</v>
      </c>
    </row>
    <row r="1412" spans="1:19" ht="15.6" customHeight="1" x14ac:dyDescent="0.2">
      <c r="A1412" s="8">
        <v>44468</v>
      </c>
      <c r="B1412" s="12" t="s">
        <v>6</v>
      </c>
      <c r="C1412" s="13">
        <v>2021</v>
      </c>
      <c r="D1412" s="13">
        <v>1</v>
      </c>
      <c r="E1412" s="13" t="s">
        <v>71</v>
      </c>
      <c r="F1412">
        <v>68</v>
      </c>
      <c r="G1412">
        <v>414</v>
      </c>
      <c r="H1412" s="24">
        <v>652</v>
      </c>
      <c r="I1412">
        <v>5.625</v>
      </c>
      <c r="J1412">
        <v>18</v>
      </c>
      <c r="K1412">
        <v>17</v>
      </c>
      <c r="L1412">
        <v>4</v>
      </c>
      <c r="M1412">
        <v>0</v>
      </c>
      <c r="N1412">
        <v>20.8</v>
      </c>
      <c r="O1412" s="12" t="s">
        <v>33</v>
      </c>
      <c r="P1412">
        <v>15</v>
      </c>
      <c r="Q1412" s="12">
        <v>4</v>
      </c>
      <c r="R1412">
        <v>67</v>
      </c>
      <c r="S1412">
        <v>19</v>
      </c>
    </row>
    <row r="1413" spans="1:19" ht="15.6" customHeight="1" x14ac:dyDescent="0.2">
      <c r="A1413" s="8">
        <v>44468</v>
      </c>
      <c r="B1413" s="12" t="s">
        <v>6</v>
      </c>
      <c r="C1413" s="13">
        <v>2021</v>
      </c>
      <c r="D1413" s="13">
        <v>1</v>
      </c>
      <c r="E1413" s="13" t="s">
        <v>71</v>
      </c>
      <c r="F1413">
        <v>68</v>
      </c>
      <c r="G1413">
        <v>415</v>
      </c>
      <c r="H1413" s="24">
        <v>623</v>
      </c>
      <c r="I1413">
        <v>7.75</v>
      </c>
      <c r="J1413">
        <v>25</v>
      </c>
      <c r="K1413">
        <v>10</v>
      </c>
      <c r="L1413">
        <v>2</v>
      </c>
      <c r="M1413">
        <v>0.5</v>
      </c>
      <c r="N1413">
        <v>20.2</v>
      </c>
      <c r="O1413" s="12" t="s">
        <v>33</v>
      </c>
      <c r="P1413">
        <v>20</v>
      </c>
      <c r="Q1413" s="12">
        <v>9</v>
      </c>
      <c r="R1413">
        <v>104.6</v>
      </c>
      <c r="S1413">
        <v>29</v>
      </c>
    </row>
    <row r="1414" spans="1:19" ht="15.6" customHeight="1" x14ac:dyDescent="0.2">
      <c r="A1414" s="8">
        <v>44468</v>
      </c>
      <c r="B1414" s="12" t="s">
        <v>6</v>
      </c>
      <c r="C1414" s="13">
        <v>2021</v>
      </c>
      <c r="D1414" s="13">
        <v>1</v>
      </c>
      <c r="E1414" s="13" t="s">
        <v>71</v>
      </c>
      <c r="F1414">
        <v>68</v>
      </c>
      <c r="G1414">
        <v>415</v>
      </c>
      <c r="H1414" s="24">
        <v>624</v>
      </c>
      <c r="I1414">
        <v>7.75</v>
      </c>
      <c r="J1414">
        <v>25</v>
      </c>
      <c r="K1414">
        <v>10</v>
      </c>
      <c r="L1414">
        <v>2</v>
      </c>
      <c r="M1414">
        <v>0.5</v>
      </c>
      <c r="N1414">
        <v>20.2</v>
      </c>
      <c r="O1414" s="12" t="s">
        <v>33</v>
      </c>
      <c r="P1414">
        <v>60</v>
      </c>
      <c r="Q1414" s="12">
        <v>6</v>
      </c>
      <c r="R1414">
        <v>91.6</v>
      </c>
      <c r="S1414">
        <v>66</v>
      </c>
    </row>
    <row r="1415" spans="1:19" ht="15.6" customHeight="1" x14ac:dyDescent="0.2">
      <c r="A1415" s="8">
        <v>44468</v>
      </c>
      <c r="B1415" s="12" t="s">
        <v>6</v>
      </c>
      <c r="C1415" s="13">
        <v>2021</v>
      </c>
      <c r="D1415" s="13">
        <v>1</v>
      </c>
      <c r="E1415" s="13" t="s">
        <v>71</v>
      </c>
      <c r="F1415">
        <v>68</v>
      </c>
      <c r="G1415">
        <v>415</v>
      </c>
      <c r="H1415" s="24">
        <v>625</v>
      </c>
      <c r="I1415">
        <v>7.75</v>
      </c>
      <c r="J1415">
        <v>25</v>
      </c>
      <c r="K1415">
        <v>10</v>
      </c>
      <c r="L1415">
        <v>2</v>
      </c>
      <c r="M1415">
        <v>0.5</v>
      </c>
      <c r="N1415">
        <v>20.2</v>
      </c>
      <c r="O1415" s="12" t="s">
        <v>33</v>
      </c>
      <c r="P1415">
        <v>36</v>
      </c>
      <c r="Q1415" s="12">
        <v>5</v>
      </c>
      <c r="R1415">
        <v>71.400000000000006</v>
      </c>
      <c r="S1415">
        <v>41</v>
      </c>
    </row>
    <row r="1416" spans="1:19" ht="15.6" customHeight="1" x14ac:dyDescent="0.2">
      <c r="A1416" s="8">
        <v>44468</v>
      </c>
      <c r="B1416" s="12" t="s">
        <v>6</v>
      </c>
      <c r="C1416" s="13">
        <v>2021</v>
      </c>
      <c r="D1416" s="13">
        <v>1</v>
      </c>
      <c r="E1416" s="13" t="s">
        <v>71</v>
      </c>
      <c r="F1416">
        <v>68</v>
      </c>
      <c r="G1416">
        <v>415</v>
      </c>
      <c r="H1416" s="24">
        <v>626</v>
      </c>
      <c r="I1416">
        <v>7.75</v>
      </c>
      <c r="J1416">
        <v>25</v>
      </c>
      <c r="K1416">
        <v>10</v>
      </c>
      <c r="L1416">
        <v>2</v>
      </c>
      <c r="M1416">
        <v>0.5</v>
      </c>
      <c r="N1416">
        <v>20.2</v>
      </c>
      <c r="O1416" s="12" t="s">
        <v>33</v>
      </c>
      <c r="P1416">
        <v>16</v>
      </c>
      <c r="Q1416" s="12">
        <v>8</v>
      </c>
      <c r="R1416">
        <v>91</v>
      </c>
      <c r="S1416">
        <v>24</v>
      </c>
    </row>
    <row r="1417" spans="1:19" ht="15.6" customHeight="1" x14ac:dyDescent="0.2">
      <c r="A1417" s="8">
        <v>44468</v>
      </c>
      <c r="B1417" s="12" t="s">
        <v>6</v>
      </c>
      <c r="C1417" s="13">
        <v>2021</v>
      </c>
      <c r="D1417" s="13">
        <v>1</v>
      </c>
      <c r="E1417" s="13" t="s">
        <v>71</v>
      </c>
      <c r="F1417">
        <v>68</v>
      </c>
      <c r="G1417">
        <v>415</v>
      </c>
      <c r="H1417" s="24">
        <v>627</v>
      </c>
      <c r="I1417">
        <v>7.75</v>
      </c>
      <c r="J1417">
        <v>25</v>
      </c>
      <c r="K1417">
        <v>10</v>
      </c>
      <c r="L1417">
        <v>2</v>
      </c>
      <c r="M1417">
        <v>0.5</v>
      </c>
      <c r="N1417">
        <v>20.2</v>
      </c>
      <c r="O1417" s="12" t="s">
        <v>33</v>
      </c>
      <c r="P1417">
        <v>24</v>
      </c>
      <c r="Q1417" s="12">
        <v>13</v>
      </c>
      <c r="R1417">
        <v>115.8</v>
      </c>
      <c r="S1417">
        <v>37</v>
      </c>
    </row>
    <row r="1418" spans="1:19" ht="15.6" customHeight="1" x14ac:dyDescent="0.2">
      <c r="A1418" s="8">
        <v>44468</v>
      </c>
      <c r="B1418" s="12" t="s">
        <v>6</v>
      </c>
      <c r="C1418" s="13">
        <v>2021</v>
      </c>
      <c r="D1418" s="13">
        <v>1</v>
      </c>
      <c r="E1418" s="13" t="s">
        <v>71</v>
      </c>
      <c r="F1418">
        <v>68</v>
      </c>
      <c r="G1418">
        <v>415</v>
      </c>
      <c r="H1418" s="24">
        <v>628</v>
      </c>
      <c r="I1418">
        <v>7.75</v>
      </c>
      <c r="J1418">
        <v>25</v>
      </c>
      <c r="K1418">
        <v>10</v>
      </c>
      <c r="L1418">
        <v>2</v>
      </c>
      <c r="M1418">
        <v>0.5</v>
      </c>
      <c r="N1418">
        <v>20.2</v>
      </c>
      <c r="O1418" s="12" t="s">
        <v>33</v>
      </c>
      <c r="P1418">
        <v>12</v>
      </c>
      <c r="Q1418" s="12">
        <v>4</v>
      </c>
      <c r="R1418">
        <v>70.400000000000006</v>
      </c>
      <c r="S1418">
        <v>16</v>
      </c>
    </row>
    <row r="1419" spans="1:19" ht="15.6" customHeight="1" x14ac:dyDescent="0.2">
      <c r="A1419" s="8">
        <v>44468</v>
      </c>
      <c r="B1419" s="12" t="s">
        <v>6</v>
      </c>
      <c r="C1419" s="13">
        <v>2021</v>
      </c>
      <c r="D1419" s="13">
        <v>1</v>
      </c>
      <c r="E1419" s="13" t="s">
        <v>71</v>
      </c>
      <c r="F1419">
        <v>68</v>
      </c>
      <c r="G1419">
        <v>415</v>
      </c>
      <c r="H1419" s="24">
        <v>629</v>
      </c>
      <c r="I1419">
        <v>7.75</v>
      </c>
      <c r="J1419">
        <v>25</v>
      </c>
      <c r="K1419">
        <v>10</v>
      </c>
      <c r="L1419">
        <v>2</v>
      </c>
      <c r="M1419">
        <v>0.5</v>
      </c>
      <c r="N1419">
        <v>20.2</v>
      </c>
      <c r="O1419" s="12" t="s">
        <v>33</v>
      </c>
      <c r="P1419">
        <v>6</v>
      </c>
      <c r="Q1419" s="12">
        <v>5</v>
      </c>
      <c r="R1419">
        <v>67</v>
      </c>
      <c r="S1419">
        <v>11</v>
      </c>
    </row>
    <row r="1420" spans="1:19" ht="15.6" customHeight="1" x14ac:dyDescent="0.2">
      <c r="A1420" s="8">
        <v>44468</v>
      </c>
      <c r="B1420" s="12" t="s">
        <v>6</v>
      </c>
      <c r="C1420" s="13">
        <v>2021</v>
      </c>
      <c r="D1420" s="13">
        <v>1</v>
      </c>
      <c r="E1420" s="13" t="s">
        <v>71</v>
      </c>
      <c r="F1420">
        <v>68</v>
      </c>
      <c r="G1420">
        <v>415</v>
      </c>
      <c r="H1420" s="24">
        <v>630</v>
      </c>
      <c r="I1420">
        <v>7.75</v>
      </c>
      <c r="J1420">
        <v>25</v>
      </c>
      <c r="K1420">
        <v>10</v>
      </c>
      <c r="L1420">
        <v>2</v>
      </c>
      <c r="M1420">
        <v>0.5</v>
      </c>
      <c r="N1420">
        <v>20.2</v>
      </c>
      <c r="O1420" s="12" t="s">
        <v>33</v>
      </c>
      <c r="P1420">
        <v>23</v>
      </c>
      <c r="Q1420" s="12">
        <v>3</v>
      </c>
      <c r="R1420">
        <v>69.2</v>
      </c>
      <c r="S1420">
        <v>26</v>
      </c>
    </row>
    <row r="1421" spans="1:19" ht="15.6" customHeight="1" x14ac:dyDescent="0.2">
      <c r="A1421" s="8">
        <v>44468</v>
      </c>
      <c r="B1421" s="12" t="s">
        <v>6</v>
      </c>
      <c r="C1421" s="13">
        <v>2021</v>
      </c>
      <c r="D1421" s="13">
        <v>1</v>
      </c>
      <c r="E1421" s="13" t="s">
        <v>71</v>
      </c>
      <c r="F1421">
        <v>68</v>
      </c>
      <c r="G1421">
        <v>415</v>
      </c>
      <c r="H1421" s="24">
        <v>631</v>
      </c>
      <c r="I1421">
        <v>7.75</v>
      </c>
      <c r="J1421">
        <v>25</v>
      </c>
      <c r="K1421">
        <v>10</v>
      </c>
      <c r="L1421">
        <v>2</v>
      </c>
      <c r="M1421">
        <v>0.5</v>
      </c>
      <c r="N1421">
        <v>20.2</v>
      </c>
      <c r="O1421" s="12" t="s">
        <v>33</v>
      </c>
      <c r="P1421">
        <v>21</v>
      </c>
      <c r="Q1421" s="12">
        <v>6</v>
      </c>
      <c r="R1421">
        <v>81.599999999999994</v>
      </c>
      <c r="S1421">
        <v>27</v>
      </c>
    </row>
    <row r="1422" spans="1:19" s="7" customFormat="1" ht="15.6" customHeight="1" x14ac:dyDescent="0.2">
      <c r="A1422" s="18">
        <v>44468</v>
      </c>
      <c r="B1422" s="22" t="s">
        <v>6</v>
      </c>
      <c r="C1422" s="23">
        <v>2021</v>
      </c>
      <c r="D1422" s="23">
        <v>1</v>
      </c>
      <c r="E1422" s="23" t="s">
        <v>71</v>
      </c>
      <c r="F1422" s="7">
        <v>68</v>
      </c>
      <c r="G1422" s="7">
        <v>415</v>
      </c>
      <c r="H1422" s="29">
        <v>632</v>
      </c>
      <c r="I1422" s="7">
        <v>7.75</v>
      </c>
      <c r="J1422" s="7">
        <v>25</v>
      </c>
      <c r="K1422" s="7">
        <v>10</v>
      </c>
      <c r="L1422" s="7">
        <v>2</v>
      </c>
      <c r="M1422" s="7">
        <v>0.5</v>
      </c>
      <c r="N1422" s="7">
        <v>20.2</v>
      </c>
      <c r="O1422" s="22" t="s">
        <v>33</v>
      </c>
      <c r="P1422" s="7">
        <v>7</v>
      </c>
      <c r="Q1422" s="22">
        <v>6</v>
      </c>
      <c r="R1422" s="7">
        <v>84.2</v>
      </c>
      <c r="S1422" s="7">
        <v>13</v>
      </c>
    </row>
    <row r="1423" spans="1:19" ht="15.6" customHeight="1" x14ac:dyDescent="0.2">
      <c r="A1423" s="8">
        <v>44869</v>
      </c>
      <c r="B1423" t="s">
        <v>6</v>
      </c>
      <c r="C1423">
        <v>2022</v>
      </c>
      <c r="D1423" s="13">
        <v>2</v>
      </c>
      <c r="E1423" t="s">
        <v>71</v>
      </c>
      <c r="F1423">
        <v>76</v>
      </c>
      <c r="G1423">
        <v>395</v>
      </c>
      <c r="H1423" s="24">
        <v>385</v>
      </c>
      <c r="I1423">
        <v>3.25</v>
      </c>
      <c r="J1423">
        <v>27</v>
      </c>
      <c r="K1423">
        <v>10</v>
      </c>
      <c r="L1423">
        <v>1</v>
      </c>
      <c r="M1423">
        <v>0</v>
      </c>
      <c r="N1423">
        <v>14.2</v>
      </c>
      <c r="O1423" s="12" t="s">
        <v>68</v>
      </c>
      <c r="P1423">
        <f>S1423-Q1423</f>
        <v>35</v>
      </c>
      <c r="Q1423">
        <v>26</v>
      </c>
      <c r="R1423" s="31">
        <v>91.6</v>
      </c>
      <c r="S1423">
        <v>61</v>
      </c>
    </row>
    <row r="1424" spans="1:19" ht="15.6" customHeight="1" x14ac:dyDescent="0.2">
      <c r="A1424" s="8">
        <v>44869</v>
      </c>
      <c r="B1424" t="s">
        <v>6</v>
      </c>
      <c r="C1424">
        <v>2022</v>
      </c>
      <c r="D1424" s="13">
        <v>2</v>
      </c>
      <c r="E1424" t="s">
        <v>71</v>
      </c>
      <c r="F1424">
        <v>76</v>
      </c>
      <c r="G1424">
        <v>395</v>
      </c>
      <c r="H1424" s="24">
        <v>386</v>
      </c>
      <c r="I1424">
        <v>3.25</v>
      </c>
      <c r="J1424">
        <v>27</v>
      </c>
      <c r="K1424">
        <v>10</v>
      </c>
      <c r="L1424">
        <v>1</v>
      </c>
      <c r="M1424">
        <v>0</v>
      </c>
      <c r="N1424">
        <v>14.2</v>
      </c>
      <c r="O1424" s="12" t="s">
        <v>68</v>
      </c>
      <c r="P1424">
        <f t="shared" ref="P1424:P1487" si="28">S1424-Q1424</f>
        <v>63</v>
      </c>
      <c r="Q1424">
        <v>86</v>
      </c>
      <c r="R1424" s="31">
        <v>114.8</v>
      </c>
      <c r="S1424">
        <v>149</v>
      </c>
    </row>
    <row r="1425" spans="1:20" ht="15.6" customHeight="1" x14ac:dyDescent="0.2">
      <c r="A1425" s="8">
        <v>44869</v>
      </c>
      <c r="B1425" t="s">
        <v>6</v>
      </c>
      <c r="C1425">
        <v>2022</v>
      </c>
      <c r="D1425" s="13">
        <v>2</v>
      </c>
      <c r="E1425" t="s">
        <v>71</v>
      </c>
      <c r="F1425">
        <v>76</v>
      </c>
      <c r="G1425">
        <v>395</v>
      </c>
      <c r="H1425" s="24">
        <v>387</v>
      </c>
      <c r="I1425">
        <v>3.25</v>
      </c>
      <c r="J1425">
        <v>27</v>
      </c>
      <c r="K1425">
        <v>10</v>
      </c>
      <c r="L1425">
        <v>1</v>
      </c>
      <c r="M1425">
        <v>0</v>
      </c>
      <c r="N1425">
        <v>14.2</v>
      </c>
      <c r="O1425" s="12" t="s">
        <v>68</v>
      </c>
      <c r="P1425">
        <f t="shared" si="28"/>
        <v>99</v>
      </c>
      <c r="Q1425">
        <v>88</v>
      </c>
      <c r="R1425" s="31">
        <v>98.6</v>
      </c>
      <c r="S1425">
        <v>187</v>
      </c>
    </row>
    <row r="1426" spans="1:20" ht="15.6" customHeight="1" x14ac:dyDescent="0.2">
      <c r="A1426" s="8">
        <v>44869</v>
      </c>
      <c r="B1426" t="s">
        <v>6</v>
      </c>
      <c r="C1426">
        <v>2022</v>
      </c>
      <c r="D1426" s="13">
        <v>2</v>
      </c>
      <c r="E1426" t="s">
        <v>71</v>
      </c>
      <c r="F1426">
        <v>76</v>
      </c>
      <c r="G1426">
        <v>395</v>
      </c>
      <c r="H1426" s="24">
        <v>388</v>
      </c>
      <c r="I1426">
        <v>3.25</v>
      </c>
      <c r="J1426">
        <v>27</v>
      </c>
      <c r="K1426">
        <v>10</v>
      </c>
      <c r="L1426">
        <v>1</v>
      </c>
      <c r="M1426">
        <v>0</v>
      </c>
      <c r="N1426">
        <v>14.2</v>
      </c>
      <c r="O1426" s="12" t="s">
        <v>68</v>
      </c>
      <c r="P1426">
        <f t="shared" si="28"/>
        <v>49</v>
      </c>
      <c r="Q1426">
        <v>86</v>
      </c>
      <c r="R1426" s="31">
        <v>94.6</v>
      </c>
      <c r="S1426">
        <v>135</v>
      </c>
    </row>
    <row r="1427" spans="1:20" ht="15.6" customHeight="1" x14ac:dyDescent="0.2">
      <c r="A1427" s="8">
        <v>44869</v>
      </c>
      <c r="B1427" t="s">
        <v>6</v>
      </c>
      <c r="C1427">
        <v>2022</v>
      </c>
      <c r="D1427" s="13">
        <v>2</v>
      </c>
      <c r="E1427" t="s">
        <v>71</v>
      </c>
      <c r="F1427">
        <v>76</v>
      </c>
      <c r="G1427">
        <v>395</v>
      </c>
      <c r="H1427" s="24">
        <v>389</v>
      </c>
      <c r="I1427">
        <v>3.25</v>
      </c>
      <c r="J1427">
        <v>27</v>
      </c>
      <c r="K1427">
        <v>10</v>
      </c>
      <c r="L1427">
        <v>1</v>
      </c>
      <c r="M1427">
        <v>0</v>
      </c>
      <c r="N1427">
        <v>14.2</v>
      </c>
      <c r="O1427" s="12" t="s">
        <v>68</v>
      </c>
      <c r="P1427">
        <f t="shared" si="28"/>
        <v>32</v>
      </c>
      <c r="Q1427">
        <v>46</v>
      </c>
      <c r="R1427" s="31">
        <v>106.2</v>
      </c>
      <c r="S1427">
        <v>78</v>
      </c>
    </row>
    <row r="1428" spans="1:20" ht="15.6" customHeight="1" x14ac:dyDescent="0.2">
      <c r="A1428" s="8">
        <v>44869</v>
      </c>
      <c r="B1428" t="s">
        <v>6</v>
      </c>
      <c r="C1428">
        <v>2022</v>
      </c>
      <c r="D1428" s="13">
        <v>2</v>
      </c>
      <c r="E1428" t="s">
        <v>71</v>
      </c>
      <c r="F1428">
        <v>76</v>
      </c>
      <c r="G1428">
        <v>395</v>
      </c>
      <c r="H1428" s="24">
        <v>390</v>
      </c>
      <c r="I1428">
        <v>3.25</v>
      </c>
      <c r="J1428">
        <v>27</v>
      </c>
      <c r="K1428">
        <v>10</v>
      </c>
      <c r="L1428">
        <v>1</v>
      </c>
      <c r="M1428">
        <v>0</v>
      </c>
      <c r="N1428">
        <v>14.2</v>
      </c>
      <c r="O1428" s="12" t="s">
        <v>68</v>
      </c>
      <c r="P1428">
        <f t="shared" si="28"/>
        <v>31</v>
      </c>
      <c r="Q1428">
        <v>34</v>
      </c>
      <c r="R1428" s="31">
        <v>98.6</v>
      </c>
      <c r="S1428">
        <v>65</v>
      </c>
    </row>
    <row r="1429" spans="1:20" ht="15.6" customHeight="1" x14ac:dyDescent="0.2">
      <c r="A1429" s="8">
        <v>44869</v>
      </c>
      <c r="B1429" t="s">
        <v>6</v>
      </c>
      <c r="C1429">
        <v>2022</v>
      </c>
      <c r="D1429" s="13">
        <v>2</v>
      </c>
      <c r="E1429" t="s">
        <v>71</v>
      </c>
      <c r="F1429">
        <v>76</v>
      </c>
      <c r="G1429">
        <v>395</v>
      </c>
      <c r="H1429" s="24">
        <v>391</v>
      </c>
      <c r="I1429">
        <v>3.25</v>
      </c>
      <c r="J1429">
        <v>27</v>
      </c>
      <c r="K1429">
        <v>10</v>
      </c>
      <c r="L1429">
        <v>1</v>
      </c>
      <c r="M1429">
        <v>0</v>
      </c>
      <c r="N1429">
        <v>14.2</v>
      </c>
      <c r="O1429" s="12" t="s">
        <v>68</v>
      </c>
      <c r="P1429">
        <f t="shared" si="28"/>
        <v>24</v>
      </c>
      <c r="Q1429">
        <v>18</v>
      </c>
      <c r="R1429" s="31">
        <v>79.599999999999994</v>
      </c>
      <c r="S1429">
        <v>42</v>
      </c>
    </row>
    <row r="1430" spans="1:20" ht="15.6" customHeight="1" x14ac:dyDescent="0.2">
      <c r="A1430" s="8">
        <v>44869</v>
      </c>
      <c r="B1430" t="s">
        <v>6</v>
      </c>
      <c r="C1430">
        <v>2022</v>
      </c>
      <c r="D1430" s="13">
        <v>2</v>
      </c>
      <c r="E1430" t="s">
        <v>71</v>
      </c>
      <c r="F1430">
        <v>76</v>
      </c>
      <c r="G1430">
        <v>395</v>
      </c>
      <c r="H1430" s="24">
        <v>392</v>
      </c>
      <c r="I1430">
        <v>3.25</v>
      </c>
      <c r="J1430">
        <v>27</v>
      </c>
      <c r="K1430">
        <v>10</v>
      </c>
      <c r="L1430">
        <v>1</v>
      </c>
      <c r="M1430">
        <v>0</v>
      </c>
      <c r="N1430">
        <v>14.2</v>
      </c>
      <c r="O1430" s="12" t="s">
        <v>68</v>
      </c>
      <c r="P1430">
        <f t="shared" si="28"/>
        <v>32</v>
      </c>
      <c r="Q1430">
        <v>38</v>
      </c>
      <c r="R1430" s="31">
        <v>99.8</v>
      </c>
      <c r="S1430">
        <v>70</v>
      </c>
      <c r="T1430" t="s">
        <v>122</v>
      </c>
    </row>
    <row r="1431" spans="1:20" ht="15.6" customHeight="1" x14ac:dyDescent="0.2">
      <c r="A1431" s="8">
        <v>44869</v>
      </c>
      <c r="B1431" t="s">
        <v>6</v>
      </c>
      <c r="C1431">
        <v>2022</v>
      </c>
      <c r="D1431" s="13">
        <v>2</v>
      </c>
      <c r="E1431" t="s">
        <v>71</v>
      </c>
      <c r="F1431">
        <v>76</v>
      </c>
      <c r="G1431">
        <v>395</v>
      </c>
      <c r="H1431" s="24">
        <v>393</v>
      </c>
      <c r="I1431">
        <v>3.25</v>
      </c>
      <c r="J1431">
        <v>27</v>
      </c>
      <c r="K1431">
        <v>10</v>
      </c>
      <c r="L1431">
        <v>1</v>
      </c>
      <c r="M1431">
        <v>0</v>
      </c>
      <c r="N1431">
        <v>14.2</v>
      </c>
      <c r="O1431" s="12" t="s">
        <v>68</v>
      </c>
      <c r="P1431">
        <f t="shared" si="28"/>
        <v>68</v>
      </c>
      <c r="Q1431">
        <v>81</v>
      </c>
      <c r="R1431" s="31">
        <v>92</v>
      </c>
      <c r="S1431">
        <v>149</v>
      </c>
    </row>
    <row r="1432" spans="1:20" ht="15.6" customHeight="1" x14ac:dyDescent="0.2">
      <c r="A1432" s="8">
        <v>44869</v>
      </c>
      <c r="B1432" t="s">
        <v>6</v>
      </c>
      <c r="C1432">
        <v>2022</v>
      </c>
      <c r="D1432" s="13">
        <v>2</v>
      </c>
      <c r="E1432" t="s">
        <v>71</v>
      </c>
      <c r="F1432">
        <v>76</v>
      </c>
      <c r="G1432">
        <v>395</v>
      </c>
      <c r="H1432" s="24">
        <v>394</v>
      </c>
      <c r="I1432">
        <v>3.25</v>
      </c>
      <c r="J1432">
        <v>27</v>
      </c>
      <c r="K1432">
        <v>10</v>
      </c>
      <c r="L1432">
        <v>1</v>
      </c>
      <c r="M1432">
        <v>0</v>
      </c>
      <c r="N1432">
        <v>14.2</v>
      </c>
      <c r="O1432" s="12" t="s">
        <v>68</v>
      </c>
      <c r="P1432">
        <f t="shared" si="28"/>
        <v>33</v>
      </c>
      <c r="Q1432">
        <v>26</v>
      </c>
      <c r="R1432" s="31">
        <v>94.6</v>
      </c>
      <c r="S1432">
        <v>59</v>
      </c>
    </row>
    <row r="1433" spans="1:20" ht="15.6" customHeight="1" x14ac:dyDescent="0.2">
      <c r="A1433" s="8">
        <v>44869</v>
      </c>
      <c r="B1433" t="s">
        <v>6</v>
      </c>
      <c r="C1433">
        <v>2022</v>
      </c>
      <c r="D1433" s="13">
        <v>2</v>
      </c>
      <c r="E1433" t="s">
        <v>71</v>
      </c>
      <c r="F1433">
        <v>76</v>
      </c>
      <c r="G1433">
        <v>396</v>
      </c>
      <c r="H1433" s="24">
        <v>365</v>
      </c>
      <c r="I1433">
        <v>4.4375</v>
      </c>
      <c r="J1433">
        <v>40</v>
      </c>
      <c r="K1433">
        <v>2</v>
      </c>
      <c r="L1433">
        <v>0.5</v>
      </c>
      <c r="M1433">
        <v>0.5</v>
      </c>
      <c r="N1433">
        <v>9.8000000000000007</v>
      </c>
      <c r="O1433" s="12" t="s">
        <v>68</v>
      </c>
      <c r="P1433">
        <f t="shared" si="28"/>
        <v>67</v>
      </c>
      <c r="Q1433">
        <v>26</v>
      </c>
      <c r="R1433" s="31">
        <v>95.2</v>
      </c>
      <c r="S1433">
        <v>93</v>
      </c>
    </row>
    <row r="1434" spans="1:20" ht="15.6" customHeight="1" x14ac:dyDescent="0.2">
      <c r="A1434" s="8">
        <v>44869</v>
      </c>
      <c r="B1434" t="s">
        <v>6</v>
      </c>
      <c r="C1434">
        <v>2022</v>
      </c>
      <c r="D1434" s="13">
        <v>2</v>
      </c>
      <c r="E1434" t="s">
        <v>71</v>
      </c>
      <c r="F1434">
        <v>76</v>
      </c>
      <c r="G1434">
        <v>396</v>
      </c>
      <c r="H1434" s="24">
        <v>366</v>
      </c>
      <c r="I1434">
        <v>4.4375</v>
      </c>
      <c r="J1434">
        <v>40</v>
      </c>
      <c r="K1434">
        <v>2</v>
      </c>
      <c r="L1434">
        <v>0.5</v>
      </c>
      <c r="M1434">
        <v>0.5</v>
      </c>
      <c r="N1434">
        <v>9.8000000000000007</v>
      </c>
      <c r="O1434" s="12" t="s">
        <v>68</v>
      </c>
      <c r="P1434">
        <f t="shared" si="28"/>
        <v>69</v>
      </c>
      <c r="Q1434">
        <v>47</v>
      </c>
      <c r="R1434" s="31">
        <v>96.6</v>
      </c>
      <c r="S1434">
        <v>116</v>
      </c>
    </row>
    <row r="1435" spans="1:20" ht="15.6" customHeight="1" x14ac:dyDescent="0.2">
      <c r="A1435" s="8">
        <v>44869</v>
      </c>
      <c r="B1435" t="s">
        <v>6</v>
      </c>
      <c r="C1435">
        <v>2022</v>
      </c>
      <c r="D1435" s="13">
        <v>2</v>
      </c>
      <c r="E1435" t="s">
        <v>71</v>
      </c>
      <c r="F1435">
        <v>76</v>
      </c>
      <c r="G1435">
        <v>396</v>
      </c>
      <c r="H1435" s="24">
        <v>367</v>
      </c>
      <c r="I1435">
        <v>4.4375</v>
      </c>
      <c r="J1435">
        <v>40</v>
      </c>
      <c r="K1435">
        <v>2</v>
      </c>
      <c r="L1435">
        <v>0.5</v>
      </c>
      <c r="M1435">
        <v>0.5</v>
      </c>
      <c r="N1435">
        <v>9.8000000000000007</v>
      </c>
      <c r="O1435" s="12" t="s">
        <v>68</v>
      </c>
      <c r="P1435">
        <f t="shared" si="28"/>
        <v>15</v>
      </c>
      <c r="Q1435">
        <v>13</v>
      </c>
      <c r="R1435" s="31">
        <v>80.2</v>
      </c>
      <c r="S1435">
        <v>28</v>
      </c>
    </row>
    <row r="1436" spans="1:20" ht="15.6" customHeight="1" x14ac:dyDescent="0.2">
      <c r="A1436" s="8">
        <v>44869</v>
      </c>
      <c r="B1436" t="s">
        <v>6</v>
      </c>
      <c r="C1436">
        <v>2022</v>
      </c>
      <c r="D1436" s="13">
        <v>2</v>
      </c>
      <c r="E1436" t="s">
        <v>71</v>
      </c>
      <c r="F1436">
        <v>76</v>
      </c>
      <c r="G1436">
        <v>396</v>
      </c>
      <c r="H1436" s="24">
        <v>368</v>
      </c>
      <c r="I1436">
        <v>4.4375</v>
      </c>
      <c r="J1436">
        <v>40</v>
      </c>
      <c r="K1436">
        <v>2</v>
      </c>
      <c r="L1436">
        <v>0.5</v>
      </c>
      <c r="M1436">
        <v>0.5</v>
      </c>
      <c r="N1436">
        <v>9.8000000000000007</v>
      </c>
      <c r="O1436" s="12" t="s">
        <v>68</v>
      </c>
      <c r="P1436">
        <f t="shared" si="28"/>
        <v>44</v>
      </c>
      <c r="Q1436">
        <v>39</v>
      </c>
      <c r="R1436" s="31">
        <v>74.2</v>
      </c>
      <c r="S1436">
        <v>83</v>
      </c>
    </row>
    <row r="1437" spans="1:20" ht="15.6" customHeight="1" x14ac:dyDescent="0.2">
      <c r="A1437" s="8">
        <v>44869</v>
      </c>
      <c r="B1437" t="s">
        <v>6</v>
      </c>
      <c r="C1437">
        <v>2022</v>
      </c>
      <c r="D1437" s="13">
        <v>2</v>
      </c>
      <c r="E1437" t="s">
        <v>71</v>
      </c>
      <c r="F1437">
        <v>76</v>
      </c>
      <c r="G1437">
        <v>396</v>
      </c>
      <c r="H1437" s="24">
        <v>369</v>
      </c>
      <c r="I1437">
        <v>4.4375</v>
      </c>
      <c r="J1437">
        <v>40</v>
      </c>
      <c r="K1437">
        <v>2</v>
      </c>
      <c r="L1437">
        <v>0.5</v>
      </c>
      <c r="M1437">
        <v>0.5</v>
      </c>
      <c r="N1437">
        <v>9.8000000000000007</v>
      </c>
      <c r="O1437" s="12" t="s">
        <v>68</v>
      </c>
      <c r="P1437">
        <f t="shared" si="28"/>
        <v>45</v>
      </c>
      <c r="Q1437">
        <v>28</v>
      </c>
      <c r="R1437" s="31">
        <v>97.4</v>
      </c>
      <c r="S1437">
        <v>73</v>
      </c>
      <c r="T1437" t="s">
        <v>123</v>
      </c>
    </row>
    <row r="1438" spans="1:20" ht="15.6" customHeight="1" x14ac:dyDescent="0.2">
      <c r="A1438" s="8">
        <v>44869</v>
      </c>
      <c r="B1438" t="s">
        <v>6</v>
      </c>
      <c r="C1438">
        <v>2022</v>
      </c>
      <c r="D1438" s="13">
        <v>2</v>
      </c>
      <c r="E1438" t="s">
        <v>71</v>
      </c>
      <c r="F1438">
        <v>76</v>
      </c>
      <c r="G1438">
        <v>396</v>
      </c>
      <c r="H1438" s="24">
        <v>370</v>
      </c>
      <c r="I1438">
        <v>4.4375</v>
      </c>
      <c r="J1438">
        <v>40</v>
      </c>
      <c r="K1438">
        <v>2</v>
      </c>
      <c r="L1438">
        <v>0.5</v>
      </c>
      <c r="M1438">
        <v>0.5</v>
      </c>
      <c r="N1438">
        <v>9.8000000000000007</v>
      </c>
      <c r="O1438" s="12" t="s">
        <v>68</v>
      </c>
      <c r="P1438">
        <f t="shared" si="28"/>
        <v>32</v>
      </c>
      <c r="Q1438">
        <v>24</v>
      </c>
      <c r="R1438" s="31">
        <v>88.8</v>
      </c>
      <c r="S1438">
        <v>56</v>
      </c>
    </row>
    <row r="1439" spans="1:20" ht="15.6" customHeight="1" x14ac:dyDescent="0.2">
      <c r="A1439" s="8">
        <v>44869</v>
      </c>
      <c r="B1439" t="s">
        <v>6</v>
      </c>
      <c r="C1439">
        <v>2022</v>
      </c>
      <c r="D1439" s="13">
        <v>2</v>
      </c>
      <c r="E1439" t="s">
        <v>71</v>
      </c>
      <c r="F1439">
        <v>76</v>
      </c>
      <c r="G1439">
        <v>396</v>
      </c>
      <c r="H1439" s="24">
        <v>371</v>
      </c>
      <c r="I1439">
        <v>4.4375</v>
      </c>
      <c r="J1439">
        <v>40</v>
      </c>
      <c r="K1439">
        <v>2</v>
      </c>
      <c r="L1439">
        <v>0.5</v>
      </c>
      <c r="M1439">
        <v>0.5</v>
      </c>
      <c r="N1439">
        <v>9.8000000000000007</v>
      </c>
      <c r="O1439" s="12" t="s">
        <v>68</v>
      </c>
      <c r="P1439">
        <f t="shared" si="28"/>
        <v>61</v>
      </c>
      <c r="Q1439">
        <v>49</v>
      </c>
      <c r="R1439" s="31">
        <v>106.8</v>
      </c>
      <c r="S1439">
        <v>110</v>
      </c>
    </row>
    <row r="1440" spans="1:20" ht="15.6" customHeight="1" x14ac:dyDescent="0.2">
      <c r="A1440" s="8">
        <v>44869</v>
      </c>
      <c r="B1440" t="s">
        <v>6</v>
      </c>
      <c r="C1440">
        <v>2022</v>
      </c>
      <c r="D1440" s="13">
        <v>2</v>
      </c>
      <c r="E1440" t="s">
        <v>71</v>
      </c>
      <c r="F1440">
        <v>76</v>
      </c>
      <c r="G1440">
        <v>396</v>
      </c>
      <c r="H1440" s="24">
        <v>372</v>
      </c>
      <c r="I1440">
        <v>4.4375</v>
      </c>
      <c r="J1440">
        <v>40</v>
      </c>
      <c r="K1440">
        <v>2</v>
      </c>
      <c r="L1440">
        <v>0.5</v>
      </c>
      <c r="M1440">
        <v>0.5</v>
      </c>
      <c r="N1440">
        <v>9.8000000000000007</v>
      </c>
      <c r="O1440" s="12" t="s">
        <v>68</v>
      </c>
      <c r="P1440">
        <f t="shared" si="28"/>
        <v>35</v>
      </c>
      <c r="Q1440">
        <v>16</v>
      </c>
      <c r="R1440" s="31">
        <v>81.2</v>
      </c>
      <c r="S1440">
        <v>51</v>
      </c>
    </row>
    <row r="1441" spans="1:19" ht="15.6" customHeight="1" x14ac:dyDescent="0.2">
      <c r="A1441" s="8">
        <v>44869</v>
      </c>
      <c r="B1441" t="s">
        <v>6</v>
      </c>
      <c r="C1441">
        <v>2022</v>
      </c>
      <c r="D1441" s="13">
        <v>2</v>
      </c>
      <c r="E1441" t="s">
        <v>71</v>
      </c>
      <c r="F1441">
        <v>76</v>
      </c>
      <c r="G1441">
        <v>396</v>
      </c>
      <c r="H1441" s="24">
        <v>373</v>
      </c>
      <c r="I1441">
        <v>4.4375</v>
      </c>
      <c r="J1441">
        <v>40</v>
      </c>
      <c r="K1441">
        <v>2</v>
      </c>
      <c r="L1441">
        <v>0.5</v>
      </c>
      <c r="M1441">
        <v>0.5</v>
      </c>
      <c r="N1441">
        <v>9.8000000000000007</v>
      </c>
      <c r="O1441" s="12" t="s">
        <v>68</v>
      </c>
      <c r="P1441">
        <f t="shared" si="28"/>
        <v>23</v>
      </c>
      <c r="Q1441">
        <v>43</v>
      </c>
      <c r="R1441" s="31">
        <v>84</v>
      </c>
      <c r="S1441">
        <v>66</v>
      </c>
    </row>
    <row r="1442" spans="1:19" ht="15.6" customHeight="1" x14ac:dyDescent="0.2">
      <c r="A1442" s="8">
        <v>44869</v>
      </c>
      <c r="B1442" t="s">
        <v>6</v>
      </c>
      <c r="C1442">
        <v>2022</v>
      </c>
      <c r="D1442" s="13">
        <v>2</v>
      </c>
      <c r="E1442" t="s">
        <v>71</v>
      </c>
      <c r="F1442">
        <v>76</v>
      </c>
      <c r="G1442">
        <v>396</v>
      </c>
      <c r="H1442" s="24">
        <v>374</v>
      </c>
      <c r="I1442">
        <v>4.4375</v>
      </c>
      <c r="J1442">
        <v>40</v>
      </c>
      <c r="K1442">
        <v>2</v>
      </c>
      <c r="L1442">
        <v>0.5</v>
      </c>
      <c r="M1442">
        <v>0.5</v>
      </c>
      <c r="N1442">
        <v>9.8000000000000007</v>
      </c>
      <c r="O1442" s="12" t="s">
        <v>68</v>
      </c>
      <c r="P1442">
        <f t="shared" si="28"/>
        <v>35</v>
      </c>
      <c r="Q1442">
        <v>48</v>
      </c>
      <c r="R1442" s="31">
        <v>90.4</v>
      </c>
      <c r="S1442">
        <v>83</v>
      </c>
    </row>
    <row r="1443" spans="1:19" ht="15.6" customHeight="1" x14ac:dyDescent="0.2">
      <c r="A1443" s="8">
        <v>44869</v>
      </c>
      <c r="B1443" t="s">
        <v>6</v>
      </c>
      <c r="C1443">
        <v>2022</v>
      </c>
      <c r="D1443" s="13">
        <v>2</v>
      </c>
      <c r="E1443" t="s">
        <v>71</v>
      </c>
      <c r="F1443">
        <v>76</v>
      </c>
      <c r="G1443">
        <v>397</v>
      </c>
      <c r="H1443" s="24">
        <v>375</v>
      </c>
      <c r="I1443">
        <v>6</v>
      </c>
      <c r="J1443">
        <v>35</v>
      </c>
      <c r="K1443">
        <v>30</v>
      </c>
      <c r="L1443">
        <v>1</v>
      </c>
      <c r="M1443">
        <v>0</v>
      </c>
      <c r="N1443">
        <v>16.2</v>
      </c>
      <c r="O1443" s="12" t="s">
        <v>68</v>
      </c>
      <c r="P1443">
        <f t="shared" si="28"/>
        <v>50</v>
      </c>
      <c r="Q1443">
        <v>41</v>
      </c>
      <c r="R1443" s="31">
        <v>98</v>
      </c>
      <c r="S1443">
        <v>91</v>
      </c>
    </row>
    <row r="1444" spans="1:19" ht="15.6" customHeight="1" x14ac:dyDescent="0.2">
      <c r="A1444" s="8">
        <v>44869</v>
      </c>
      <c r="B1444" t="s">
        <v>6</v>
      </c>
      <c r="C1444">
        <v>2022</v>
      </c>
      <c r="D1444" s="13">
        <v>2</v>
      </c>
      <c r="E1444" t="s">
        <v>71</v>
      </c>
      <c r="F1444">
        <v>76</v>
      </c>
      <c r="G1444">
        <v>397</v>
      </c>
      <c r="H1444" s="24">
        <v>376</v>
      </c>
      <c r="I1444">
        <v>6</v>
      </c>
      <c r="J1444">
        <v>35</v>
      </c>
      <c r="K1444">
        <v>30</v>
      </c>
      <c r="L1444">
        <v>1</v>
      </c>
      <c r="M1444">
        <v>0</v>
      </c>
      <c r="N1444">
        <v>16.2</v>
      </c>
      <c r="O1444" s="12" t="s">
        <v>68</v>
      </c>
      <c r="P1444">
        <f t="shared" si="28"/>
        <v>51</v>
      </c>
      <c r="Q1444">
        <v>23</v>
      </c>
      <c r="R1444" s="31">
        <v>87.4</v>
      </c>
      <c r="S1444">
        <v>74</v>
      </c>
    </row>
    <row r="1445" spans="1:19" ht="15.6" customHeight="1" x14ac:dyDescent="0.2">
      <c r="A1445" s="8">
        <v>44869</v>
      </c>
      <c r="B1445" t="s">
        <v>6</v>
      </c>
      <c r="C1445">
        <v>2022</v>
      </c>
      <c r="D1445" s="13">
        <v>2</v>
      </c>
      <c r="E1445" t="s">
        <v>71</v>
      </c>
      <c r="F1445">
        <v>76</v>
      </c>
      <c r="G1445">
        <v>397</v>
      </c>
      <c r="H1445" s="24">
        <v>377</v>
      </c>
      <c r="I1445">
        <v>6</v>
      </c>
      <c r="J1445">
        <v>35</v>
      </c>
      <c r="K1445">
        <v>30</v>
      </c>
      <c r="L1445">
        <v>1</v>
      </c>
      <c r="M1445">
        <v>0</v>
      </c>
      <c r="N1445">
        <v>16.2</v>
      </c>
      <c r="O1445" s="12" t="s">
        <v>68</v>
      </c>
      <c r="P1445">
        <f t="shared" si="28"/>
        <v>78</v>
      </c>
      <c r="Q1445">
        <v>41</v>
      </c>
      <c r="R1445" s="31">
        <v>105.6</v>
      </c>
      <c r="S1445">
        <v>119</v>
      </c>
    </row>
    <row r="1446" spans="1:19" ht="15.6" customHeight="1" x14ac:dyDescent="0.2">
      <c r="A1446" s="8">
        <v>44869</v>
      </c>
      <c r="B1446" t="s">
        <v>6</v>
      </c>
      <c r="C1446">
        <v>2022</v>
      </c>
      <c r="D1446" s="13">
        <v>2</v>
      </c>
      <c r="E1446" t="s">
        <v>71</v>
      </c>
      <c r="F1446">
        <v>76</v>
      </c>
      <c r="G1446">
        <v>397</v>
      </c>
      <c r="H1446" s="24">
        <v>378</v>
      </c>
      <c r="I1446">
        <v>6</v>
      </c>
      <c r="J1446">
        <v>35</v>
      </c>
      <c r="K1446">
        <v>30</v>
      </c>
      <c r="L1446">
        <v>1</v>
      </c>
      <c r="M1446">
        <v>0</v>
      </c>
      <c r="N1446">
        <v>16.2</v>
      </c>
      <c r="O1446" s="12" t="s">
        <v>68</v>
      </c>
      <c r="P1446">
        <f t="shared" si="28"/>
        <v>61</v>
      </c>
      <c r="Q1446">
        <v>13</v>
      </c>
      <c r="R1446" s="31">
        <v>99.6</v>
      </c>
      <c r="S1446">
        <v>74</v>
      </c>
    </row>
    <row r="1447" spans="1:19" ht="15.6" customHeight="1" x14ac:dyDescent="0.2">
      <c r="A1447" s="8">
        <v>44869</v>
      </c>
      <c r="B1447" t="s">
        <v>6</v>
      </c>
      <c r="C1447">
        <v>2022</v>
      </c>
      <c r="D1447" s="13">
        <v>2</v>
      </c>
      <c r="E1447" t="s">
        <v>71</v>
      </c>
      <c r="F1447">
        <v>76</v>
      </c>
      <c r="G1447">
        <v>397</v>
      </c>
      <c r="H1447" s="24">
        <v>379</v>
      </c>
      <c r="I1447">
        <v>6</v>
      </c>
      <c r="J1447">
        <v>35</v>
      </c>
      <c r="K1447">
        <v>30</v>
      </c>
      <c r="L1447">
        <v>1</v>
      </c>
      <c r="M1447">
        <v>0</v>
      </c>
      <c r="N1447">
        <v>16.2</v>
      </c>
      <c r="O1447" s="12" t="s">
        <v>68</v>
      </c>
      <c r="P1447">
        <f t="shared" si="28"/>
        <v>63</v>
      </c>
      <c r="Q1447">
        <v>51</v>
      </c>
      <c r="R1447" s="31">
        <v>93.6</v>
      </c>
      <c r="S1447">
        <v>114</v>
      </c>
    </row>
    <row r="1448" spans="1:19" ht="15.6" customHeight="1" x14ac:dyDescent="0.2">
      <c r="A1448" s="8">
        <v>44869</v>
      </c>
      <c r="B1448" t="s">
        <v>6</v>
      </c>
      <c r="C1448">
        <v>2022</v>
      </c>
      <c r="D1448" s="13">
        <v>2</v>
      </c>
      <c r="E1448" t="s">
        <v>71</v>
      </c>
      <c r="F1448">
        <v>76</v>
      </c>
      <c r="G1448">
        <v>397</v>
      </c>
      <c r="H1448" s="24">
        <v>380</v>
      </c>
      <c r="I1448">
        <v>6</v>
      </c>
      <c r="J1448">
        <v>35</v>
      </c>
      <c r="K1448">
        <v>30</v>
      </c>
      <c r="L1448">
        <v>1</v>
      </c>
      <c r="M1448">
        <v>0</v>
      </c>
      <c r="N1448">
        <v>16.2</v>
      </c>
      <c r="O1448" s="12" t="s">
        <v>68</v>
      </c>
      <c r="P1448">
        <f t="shared" si="28"/>
        <v>41</v>
      </c>
      <c r="Q1448">
        <v>21</v>
      </c>
      <c r="R1448" s="31">
        <v>101</v>
      </c>
      <c r="S1448">
        <v>62</v>
      </c>
    </row>
    <row r="1449" spans="1:19" ht="15.6" customHeight="1" x14ac:dyDescent="0.2">
      <c r="A1449" s="8">
        <v>44869</v>
      </c>
      <c r="B1449" t="s">
        <v>6</v>
      </c>
      <c r="C1449">
        <v>2022</v>
      </c>
      <c r="D1449" s="13">
        <v>2</v>
      </c>
      <c r="E1449" t="s">
        <v>71</v>
      </c>
      <c r="F1449">
        <v>76</v>
      </c>
      <c r="G1449">
        <v>397</v>
      </c>
      <c r="H1449" s="24">
        <v>381</v>
      </c>
      <c r="I1449">
        <v>6</v>
      </c>
      <c r="J1449">
        <v>35</v>
      </c>
      <c r="K1449">
        <v>30</v>
      </c>
      <c r="L1449">
        <v>1</v>
      </c>
      <c r="M1449">
        <v>0</v>
      </c>
      <c r="N1449">
        <v>16.2</v>
      </c>
      <c r="O1449" s="12" t="s">
        <v>68</v>
      </c>
      <c r="P1449">
        <f t="shared" si="28"/>
        <v>63</v>
      </c>
      <c r="Q1449">
        <v>17</v>
      </c>
      <c r="R1449" s="31">
        <v>97.8</v>
      </c>
      <c r="S1449">
        <v>80</v>
      </c>
    </row>
    <row r="1450" spans="1:19" ht="15.6" customHeight="1" x14ac:dyDescent="0.2">
      <c r="A1450" s="8">
        <v>44869</v>
      </c>
      <c r="B1450" t="s">
        <v>6</v>
      </c>
      <c r="C1450">
        <v>2022</v>
      </c>
      <c r="D1450" s="13">
        <v>2</v>
      </c>
      <c r="E1450" t="s">
        <v>71</v>
      </c>
      <c r="F1450">
        <v>76</v>
      </c>
      <c r="G1450">
        <v>397</v>
      </c>
      <c r="H1450" s="24">
        <v>382</v>
      </c>
      <c r="I1450">
        <v>6</v>
      </c>
      <c r="J1450">
        <v>35</v>
      </c>
      <c r="K1450">
        <v>30</v>
      </c>
      <c r="L1450">
        <v>1</v>
      </c>
      <c r="M1450">
        <v>0</v>
      </c>
      <c r="N1450">
        <v>16.2</v>
      </c>
      <c r="O1450" s="12" t="s">
        <v>68</v>
      </c>
      <c r="P1450">
        <f t="shared" si="28"/>
        <v>55</v>
      </c>
      <c r="Q1450">
        <v>26</v>
      </c>
      <c r="R1450" s="31">
        <v>101.6</v>
      </c>
      <c r="S1450">
        <v>81</v>
      </c>
    </row>
    <row r="1451" spans="1:19" ht="15.6" customHeight="1" x14ac:dyDescent="0.2">
      <c r="A1451" s="8">
        <v>44869</v>
      </c>
      <c r="B1451" t="s">
        <v>6</v>
      </c>
      <c r="C1451">
        <v>2022</v>
      </c>
      <c r="D1451" s="13">
        <v>2</v>
      </c>
      <c r="E1451" t="s">
        <v>71</v>
      </c>
      <c r="F1451">
        <v>76</v>
      </c>
      <c r="G1451">
        <v>397</v>
      </c>
      <c r="H1451" s="24">
        <v>383</v>
      </c>
      <c r="I1451">
        <v>6</v>
      </c>
      <c r="J1451">
        <v>35</v>
      </c>
      <c r="K1451">
        <v>30</v>
      </c>
      <c r="L1451">
        <v>1</v>
      </c>
      <c r="M1451">
        <v>0</v>
      </c>
      <c r="N1451">
        <v>16.2</v>
      </c>
      <c r="O1451" s="12" t="s">
        <v>68</v>
      </c>
      <c r="P1451">
        <f t="shared" si="28"/>
        <v>27</v>
      </c>
      <c r="Q1451">
        <v>3</v>
      </c>
      <c r="R1451" s="31">
        <v>83.6</v>
      </c>
      <c r="S1451">
        <v>30</v>
      </c>
    </row>
    <row r="1452" spans="1:19" ht="15.6" customHeight="1" x14ac:dyDescent="0.2">
      <c r="A1452" s="8">
        <v>44869</v>
      </c>
      <c r="B1452" t="s">
        <v>6</v>
      </c>
      <c r="C1452">
        <v>2022</v>
      </c>
      <c r="D1452" s="13">
        <v>2</v>
      </c>
      <c r="E1452" t="s">
        <v>71</v>
      </c>
      <c r="F1452">
        <v>76</v>
      </c>
      <c r="G1452">
        <v>397</v>
      </c>
      <c r="H1452" s="24">
        <v>384</v>
      </c>
      <c r="I1452">
        <v>6</v>
      </c>
      <c r="J1452">
        <v>35</v>
      </c>
      <c r="K1452">
        <v>30</v>
      </c>
      <c r="L1452">
        <v>1</v>
      </c>
      <c r="M1452">
        <v>0</v>
      </c>
      <c r="N1452">
        <v>16.2</v>
      </c>
      <c r="O1452" s="12" t="s">
        <v>68</v>
      </c>
      <c r="P1452">
        <f t="shared" si="28"/>
        <v>28</v>
      </c>
      <c r="Q1452">
        <v>32</v>
      </c>
      <c r="R1452" s="31">
        <v>96.8</v>
      </c>
      <c r="S1452">
        <v>60</v>
      </c>
    </row>
    <row r="1453" spans="1:19" ht="15.6" customHeight="1" x14ac:dyDescent="0.2">
      <c r="A1453" s="8">
        <v>44869</v>
      </c>
      <c r="B1453" t="s">
        <v>6</v>
      </c>
      <c r="C1453">
        <v>2022</v>
      </c>
      <c r="D1453" s="13">
        <v>2</v>
      </c>
      <c r="E1453" t="s">
        <v>71</v>
      </c>
      <c r="F1453">
        <v>57</v>
      </c>
      <c r="G1453">
        <v>398</v>
      </c>
      <c r="H1453" s="24">
        <v>442</v>
      </c>
      <c r="I1453">
        <f>(16+22)/16</f>
        <v>2.375</v>
      </c>
      <c r="J1453">
        <v>25</v>
      </c>
      <c r="K1453">
        <v>6</v>
      </c>
      <c r="L1453">
        <v>7</v>
      </c>
      <c r="M1453">
        <v>4</v>
      </c>
      <c r="N1453">
        <v>16.8</v>
      </c>
      <c r="O1453" s="12" t="s">
        <v>68</v>
      </c>
      <c r="P1453">
        <f t="shared" si="28"/>
        <v>29</v>
      </c>
      <c r="Q1453">
        <v>88</v>
      </c>
      <c r="R1453" s="31">
        <v>110.8</v>
      </c>
      <c r="S1453">
        <v>117</v>
      </c>
    </row>
    <row r="1454" spans="1:19" ht="15.6" customHeight="1" x14ac:dyDescent="0.2">
      <c r="A1454" s="8">
        <v>44869</v>
      </c>
      <c r="B1454" t="s">
        <v>6</v>
      </c>
      <c r="C1454">
        <v>2022</v>
      </c>
      <c r="D1454" s="13">
        <v>2</v>
      </c>
      <c r="E1454" t="s">
        <v>71</v>
      </c>
      <c r="F1454">
        <v>57</v>
      </c>
      <c r="G1454">
        <v>398</v>
      </c>
      <c r="H1454" s="24">
        <v>443</v>
      </c>
      <c r="I1454">
        <v>2.375</v>
      </c>
      <c r="J1454">
        <v>25</v>
      </c>
      <c r="K1454">
        <v>6</v>
      </c>
      <c r="L1454">
        <v>7</v>
      </c>
      <c r="M1454">
        <v>4</v>
      </c>
      <c r="N1454">
        <v>16.8</v>
      </c>
      <c r="O1454" s="12" t="s">
        <v>68</v>
      </c>
      <c r="P1454">
        <f t="shared" si="28"/>
        <v>41</v>
      </c>
      <c r="Q1454">
        <v>101</v>
      </c>
      <c r="R1454" s="31">
        <v>110.6</v>
      </c>
      <c r="S1454">
        <v>142</v>
      </c>
    </row>
    <row r="1455" spans="1:19" ht="15.6" customHeight="1" x14ac:dyDescent="0.2">
      <c r="A1455" s="8">
        <v>44869</v>
      </c>
      <c r="B1455" t="s">
        <v>6</v>
      </c>
      <c r="C1455">
        <v>2022</v>
      </c>
      <c r="D1455" s="13">
        <v>2</v>
      </c>
      <c r="E1455" t="s">
        <v>71</v>
      </c>
      <c r="F1455">
        <v>57</v>
      </c>
      <c r="G1455">
        <v>398</v>
      </c>
      <c r="H1455" s="24">
        <v>444</v>
      </c>
      <c r="I1455">
        <v>2.375</v>
      </c>
      <c r="J1455">
        <v>25</v>
      </c>
      <c r="K1455">
        <v>6</v>
      </c>
      <c r="L1455">
        <v>7</v>
      </c>
      <c r="M1455">
        <v>4</v>
      </c>
      <c r="N1455">
        <v>16.8</v>
      </c>
      <c r="O1455" s="12" t="s">
        <v>68</v>
      </c>
      <c r="P1455">
        <f t="shared" si="28"/>
        <v>43</v>
      </c>
      <c r="Q1455">
        <v>21</v>
      </c>
      <c r="R1455" s="31">
        <v>102.4</v>
      </c>
      <c r="S1455">
        <v>64</v>
      </c>
    </row>
    <row r="1456" spans="1:19" ht="15.6" customHeight="1" x14ac:dyDescent="0.2">
      <c r="A1456" s="8">
        <v>44869</v>
      </c>
      <c r="B1456" t="s">
        <v>6</v>
      </c>
      <c r="C1456">
        <v>2022</v>
      </c>
      <c r="D1456" s="13">
        <v>2</v>
      </c>
      <c r="E1456" t="s">
        <v>71</v>
      </c>
      <c r="F1456">
        <v>57</v>
      </c>
      <c r="G1456">
        <v>398</v>
      </c>
      <c r="H1456" s="24">
        <v>445</v>
      </c>
      <c r="I1456">
        <v>2.375</v>
      </c>
      <c r="J1456">
        <v>25</v>
      </c>
      <c r="K1456">
        <v>6</v>
      </c>
      <c r="L1456">
        <v>7</v>
      </c>
      <c r="M1456">
        <v>4</v>
      </c>
      <c r="N1456">
        <v>16.8</v>
      </c>
      <c r="O1456" s="12" t="s">
        <v>68</v>
      </c>
      <c r="P1456">
        <f t="shared" si="28"/>
        <v>38</v>
      </c>
      <c r="Q1456">
        <v>57</v>
      </c>
      <c r="R1456" s="31">
        <v>119.6</v>
      </c>
      <c r="S1456">
        <v>95</v>
      </c>
    </row>
    <row r="1457" spans="1:19" ht="15.6" customHeight="1" x14ac:dyDescent="0.2">
      <c r="A1457" s="8">
        <v>44869</v>
      </c>
      <c r="B1457" t="s">
        <v>6</v>
      </c>
      <c r="C1457">
        <v>2022</v>
      </c>
      <c r="D1457" s="13">
        <v>2</v>
      </c>
      <c r="E1457" t="s">
        <v>71</v>
      </c>
      <c r="F1457">
        <v>57</v>
      </c>
      <c r="G1457">
        <v>398</v>
      </c>
      <c r="H1457" s="24">
        <v>446</v>
      </c>
      <c r="I1457">
        <v>2.375</v>
      </c>
      <c r="J1457">
        <v>25</v>
      </c>
      <c r="K1457">
        <v>6</v>
      </c>
      <c r="L1457">
        <v>7</v>
      </c>
      <c r="M1457">
        <v>4</v>
      </c>
      <c r="N1457">
        <v>16.8</v>
      </c>
      <c r="O1457" s="12" t="s">
        <v>68</v>
      </c>
      <c r="P1457">
        <f t="shared" si="28"/>
        <v>30</v>
      </c>
      <c r="Q1457">
        <v>49</v>
      </c>
      <c r="R1457" s="31">
        <v>133</v>
      </c>
      <c r="S1457">
        <v>79</v>
      </c>
    </row>
    <row r="1458" spans="1:19" ht="15.6" customHeight="1" x14ac:dyDescent="0.2">
      <c r="A1458" s="8">
        <v>44869</v>
      </c>
      <c r="B1458" t="s">
        <v>6</v>
      </c>
      <c r="C1458">
        <v>2022</v>
      </c>
      <c r="D1458" s="13">
        <v>2</v>
      </c>
      <c r="E1458" t="s">
        <v>71</v>
      </c>
      <c r="F1458">
        <v>57</v>
      </c>
      <c r="G1458">
        <v>398</v>
      </c>
      <c r="H1458" s="24">
        <v>447</v>
      </c>
      <c r="I1458">
        <v>2.375</v>
      </c>
      <c r="J1458">
        <v>25</v>
      </c>
      <c r="K1458">
        <v>6</v>
      </c>
      <c r="L1458">
        <v>7</v>
      </c>
      <c r="M1458">
        <v>4</v>
      </c>
      <c r="N1458">
        <v>16.8</v>
      </c>
      <c r="O1458" s="12" t="s">
        <v>68</v>
      </c>
      <c r="P1458">
        <f t="shared" si="28"/>
        <v>28</v>
      </c>
      <c r="Q1458">
        <v>74</v>
      </c>
      <c r="R1458" s="31">
        <v>125.4</v>
      </c>
      <c r="S1458">
        <v>102</v>
      </c>
    </row>
    <row r="1459" spans="1:19" ht="15.6" customHeight="1" x14ac:dyDescent="0.2">
      <c r="A1459" s="8">
        <v>44869</v>
      </c>
      <c r="B1459" t="s">
        <v>6</v>
      </c>
      <c r="C1459">
        <v>2022</v>
      </c>
      <c r="D1459" s="13">
        <v>2</v>
      </c>
      <c r="E1459" t="s">
        <v>71</v>
      </c>
      <c r="F1459">
        <v>57</v>
      </c>
      <c r="G1459">
        <v>398</v>
      </c>
      <c r="H1459" s="24">
        <v>448</v>
      </c>
      <c r="I1459">
        <v>2.375</v>
      </c>
      <c r="J1459">
        <v>25</v>
      </c>
      <c r="K1459">
        <v>6</v>
      </c>
      <c r="L1459">
        <v>7</v>
      </c>
      <c r="M1459">
        <v>4</v>
      </c>
      <c r="N1459">
        <v>16.8</v>
      </c>
      <c r="O1459" s="12" t="s">
        <v>68</v>
      </c>
      <c r="P1459">
        <f t="shared" si="28"/>
        <v>31</v>
      </c>
      <c r="Q1459">
        <v>55</v>
      </c>
      <c r="R1459" s="31">
        <v>115</v>
      </c>
      <c r="S1459">
        <v>86</v>
      </c>
    </row>
    <row r="1460" spans="1:19" ht="15.6" customHeight="1" x14ac:dyDescent="0.2">
      <c r="A1460" s="8">
        <v>44869</v>
      </c>
      <c r="B1460" t="s">
        <v>6</v>
      </c>
      <c r="C1460">
        <v>2022</v>
      </c>
      <c r="D1460" s="13">
        <v>2</v>
      </c>
      <c r="E1460" t="s">
        <v>71</v>
      </c>
      <c r="F1460">
        <v>57</v>
      </c>
      <c r="G1460">
        <v>398</v>
      </c>
      <c r="H1460" s="24">
        <v>449</v>
      </c>
      <c r="I1460">
        <v>2.375</v>
      </c>
      <c r="J1460">
        <v>25</v>
      </c>
      <c r="K1460">
        <v>6</v>
      </c>
      <c r="L1460">
        <v>7</v>
      </c>
      <c r="M1460">
        <v>4</v>
      </c>
      <c r="N1460">
        <v>16.8</v>
      </c>
      <c r="O1460" s="12" t="s">
        <v>68</v>
      </c>
      <c r="P1460">
        <f t="shared" si="28"/>
        <v>26</v>
      </c>
      <c r="Q1460">
        <v>69</v>
      </c>
      <c r="R1460" s="31">
        <v>98.2</v>
      </c>
      <c r="S1460">
        <v>95</v>
      </c>
    </row>
    <row r="1461" spans="1:19" ht="15.6" customHeight="1" x14ac:dyDescent="0.2">
      <c r="A1461" s="8">
        <v>44869</v>
      </c>
      <c r="B1461" t="s">
        <v>6</v>
      </c>
      <c r="C1461">
        <v>2022</v>
      </c>
      <c r="D1461" s="13">
        <v>2</v>
      </c>
      <c r="E1461" t="s">
        <v>71</v>
      </c>
      <c r="F1461">
        <v>57</v>
      </c>
      <c r="G1461">
        <v>398</v>
      </c>
      <c r="H1461" s="24">
        <v>450</v>
      </c>
      <c r="I1461">
        <v>2.375</v>
      </c>
      <c r="J1461">
        <v>25</v>
      </c>
      <c r="K1461">
        <v>6</v>
      </c>
      <c r="L1461">
        <v>7</v>
      </c>
      <c r="M1461">
        <v>4</v>
      </c>
      <c r="N1461">
        <v>16.8</v>
      </c>
      <c r="O1461" s="12" t="s">
        <v>68</v>
      </c>
      <c r="P1461">
        <f t="shared" si="28"/>
        <v>32</v>
      </c>
      <c r="Q1461">
        <v>11</v>
      </c>
      <c r="R1461" s="31">
        <v>84.4</v>
      </c>
      <c r="S1461">
        <v>43</v>
      </c>
    </row>
    <row r="1462" spans="1:19" ht="15.6" customHeight="1" x14ac:dyDescent="0.2">
      <c r="A1462" s="8">
        <v>44869</v>
      </c>
      <c r="B1462" t="s">
        <v>6</v>
      </c>
      <c r="C1462">
        <v>2022</v>
      </c>
      <c r="D1462" s="13">
        <v>2</v>
      </c>
      <c r="E1462" t="s">
        <v>71</v>
      </c>
      <c r="F1462">
        <v>57</v>
      </c>
      <c r="G1462">
        <v>398</v>
      </c>
      <c r="H1462" s="24">
        <v>451</v>
      </c>
      <c r="I1462">
        <v>2.375</v>
      </c>
      <c r="J1462">
        <v>25</v>
      </c>
      <c r="K1462">
        <v>6</v>
      </c>
      <c r="L1462">
        <v>7</v>
      </c>
      <c r="M1462">
        <v>4</v>
      </c>
      <c r="N1462">
        <v>16.8</v>
      </c>
      <c r="O1462" s="12" t="s">
        <v>68</v>
      </c>
      <c r="P1462">
        <f t="shared" si="28"/>
        <v>49</v>
      </c>
      <c r="Q1462">
        <v>70</v>
      </c>
      <c r="R1462" s="31">
        <v>113.8</v>
      </c>
      <c r="S1462">
        <v>119</v>
      </c>
    </row>
    <row r="1463" spans="1:19" ht="15.6" customHeight="1" x14ac:dyDescent="0.2">
      <c r="A1463" s="8">
        <v>44869</v>
      </c>
      <c r="B1463" t="s">
        <v>6</v>
      </c>
      <c r="C1463">
        <v>2022</v>
      </c>
      <c r="D1463" s="13">
        <v>2</v>
      </c>
      <c r="E1463" t="s">
        <v>71</v>
      </c>
      <c r="F1463">
        <v>57</v>
      </c>
      <c r="G1463">
        <v>399</v>
      </c>
      <c r="H1463" s="24">
        <v>462</v>
      </c>
      <c r="I1463">
        <v>3.25</v>
      </c>
      <c r="J1463">
        <v>22</v>
      </c>
      <c r="K1463">
        <v>1</v>
      </c>
      <c r="L1463">
        <v>1</v>
      </c>
      <c r="M1463">
        <v>4</v>
      </c>
      <c r="N1463">
        <v>22.8</v>
      </c>
      <c r="O1463" s="12" t="s">
        <v>68</v>
      </c>
      <c r="P1463">
        <f t="shared" si="28"/>
        <v>41</v>
      </c>
      <c r="Q1463">
        <v>52</v>
      </c>
      <c r="R1463" s="31">
        <v>95.6</v>
      </c>
      <c r="S1463">
        <v>93</v>
      </c>
    </row>
    <row r="1464" spans="1:19" ht="15.6" customHeight="1" x14ac:dyDescent="0.2">
      <c r="A1464" s="8">
        <v>44869</v>
      </c>
      <c r="B1464" t="s">
        <v>6</v>
      </c>
      <c r="C1464">
        <v>2022</v>
      </c>
      <c r="D1464" s="13">
        <v>2</v>
      </c>
      <c r="E1464" t="s">
        <v>71</v>
      </c>
      <c r="F1464">
        <v>57</v>
      </c>
      <c r="G1464">
        <v>399</v>
      </c>
      <c r="H1464" s="24">
        <v>463</v>
      </c>
      <c r="I1464">
        <v>3.25</v>
      </c>
      <c r="J1464">
        <v>22</v>
      </c>
      <c r="K1464">
        <v>1</v>
      </c>
      <c r="L1464">
        <v>1</v>
      </c>
      <c r="M1464">
        <v>4</v>
      </c>
      <c r="N1464">
        <v>22.8</v>
      </c>
      <c r="O1464" s="12" t="s">
        <v>68</v>
      </c>
      <c r="P1464">
        <f t="shared" si="28"/>
        <v>31</v>
      </c>
      <c r="Q1464">
        <v>59</v>
      </c>
      <c r="R1464" s="31">
        <v>103.8</v>
      </c>
      <c r="S1464">
        <v>90</v>
      </c>
    </row>
    <row r="1465" spans="1:19" ht="15.6" customHeight="1" x14ac:dyDescent="0.2">
      <c r="A1465" s="8">
        <v>44869</v>
      </c>
      <c r="B1465" t="s">
        <v>6</v>
      </c>
      <c r="C1465">
        <v>2022</v>
      </c>
      <c r="D1465" s="13">
        <v>2</v>
      </c>
      <c r="E1465" t="s">
        <v>71</v>
      </c>
      <c r="F1465">
        <v>57</v>
      </c>
      <c r="G1465">
        <v>399</v>
      </c>
      <c r="H1465" s="24">
        <v>464</v>
      </c>
      <c r="I1465">
        <v>3.25</v>
      </c>
      <c r="J1465">
        <v>22</v>
      </c>
      <c r="K1465">
        <v>1</v>
      </c>
      <c r="L1465">
        <v>1</v>
      </c>
      <c r="M1465">
        <v>4</v>
      </c>
      <c r="N1465">
        <v>22.8</v>
      </c>
      <c r="O1465" s="12" t="s">
        <v>68</v>
      </c>
      <c r="P1465">
        <f t="shared" si="28"/>
        <v>48</v>
      </c>
      <c r="Q1465">
        <v>66</v>
      </c>
      <c r="R1465" s="31">
        <v>85</v>
      </c>
      <c r="S1465">
        <v>114</v>
      </c>
    </row>
    <row r="1466" spans="1:19" ht="15.6" customHeight="1" x14ac:dyDescent="0.2">
      <c r="A1466" s="8">
        <v>44869</v>
      </c>
      <c r="B1466" t="s">
        <v>6</v>
      </c>
      <c r="C1466">
        <v>2022</v>
      </c>
      <c r="D1466" s="13">
        <v>2</v>
      </c>
      <c r="E1466" t="s">
        <v>71</v>
      </c>
      <c r="F1466">
        <v>57</v>
      </c>
      <c r="G1466">
        <v>399</v>
      </c>
      <c r="H1466" s="24">
        <v>465</v>
      </c>
      <c r="I1466">
        <v>3.25</v>
      </c>
      <c r="J1466">
        <v>22</v>
      </c>
      <c r="K1466">
        <v>1</v>
      </c>
      <c r="L1466">
        <v>1</v>
      </c>
      <c r="M1466">
        <v>4</v>
      </c>
      <c r="N1466">
        <v>22.8</v>
      </c>
      <c r="O1466" s="12" t="s">
        <v>68</v>
      </c>
      <c r="P1466">
        <f t="shared" si="28"/>
        <v>38</v>
      </c>
      <c r="Q1466">
        <v>65</v>
      </c>
      <c r="R1466" s="31">
        <v>108.6</v>
      </c>
      <c r="S1466">
        <v>103</v>
      </c>
    </row>
    <row r="1467" spans="1:19" ht="15.6" customHeight="1" x14ac:dyDescent="0.2">
      <c r="A1467" s="8">
        <v>44869</v>
      </c>
      <c r="B1467" t="s">
        <v>6</v>
      </c>
      <c r="C1467">
        <v>2022</v>
      </c>
      <c r="D1467" s="13">
        <v>2</v>
      </c>
      <c r="E1467" t="s">
        <v>71</v>
      </c>
      <c r="F1467">
        <v>57</v>
      </c>
      <c r="G1467">
        <v>399</v>
      </c>
      <c r="H1467" s="24">
        <v>466</v>
      </c>
      <c r="I1467">
        <v>3.25</v>
      </c>
      <c r="J1467">
        <v>22</v>
      </c>
      <c r="K1467">
        <v>1</v>
      </c>
      <c r="L1467">
        <v>1</v>
      </c>
      <c r="M1467">
        <v>4</v>
      </c>
      <c r="N1467">
        <v>22.8</v>
      </c>
      <c r="O1467" s="12" t="s">
        <v>68</v>
      </c>
      <c r="P1467">
        <f t="shared" si="28"/>
        <v>19</v>
      </c>
      <c r="Q1467">
        <v>45</v>
      </c>
      <c r="R1467" s="31">
        <v>91.2</v>
      </c>
      <c r="S1467">
        <v>64</v>
      </c>
    </row>
    <row r="1468" spans="1:19" ht="15.6" customHeight="1" x14ac:dyDescent="0.2">
      <c r="A1468" s="8">
        <v>44869</v>
      </c>
      <c r="B1468" t="s">
        <v>6</v>
      </c>
      <c r="C1468">
        <v>2022</v>
      </c>
      <c r="D1468" s="13">
        <v>2</v>
      </c>
      <c r="E1468" t="s">
        <v>71</v>
      </c>
      <c r="F1468">
        <v>57</v>
      </c>
      <c r="G1468">
        <v>399</v>
      </c>
      <c r="H1468" s="24">
        <v>467</v>
      </c>
      <c r="I1468">
        <v>3.25</v>
      </c>
      <c r="J1468">
        <v>22</v>
      </c>
      <c r="K1468">
        <v>1</v>
      </c>
      <c r="L1468">
        <v>1</v>
      </c>
      <c r="M1468">
        <v>4</v>
      </c>
      <c r="N1468">
        <v>22.8</v>
      </c>
      <c r="O1468" s="12" t="s">
        <v>68</v>
      </c>
      <c r="P1468">
        <f t="shared" si="28"/>
        <v>19</v>
      </c>
      <c r="Q1468">
        <v>36</v>
      </c>
      <c r="R1468" s="31">
        <v>95.2</v>
      </c>
      <c r="S1468">
        <v>55</v>
      </c>
    </row>
    <row r="1469" spans="1:19" ht="15.6" customHeight="1" x14ac:dyDescent="0.2">
      <c r="A1469" s="8">
        <v>44869</v>
      </c>
      <c r="B1469" t="s">
        <v>6</v>
      </c>
      <c r="C1469">
        <v>2022</v>
      </c>
      <c r="D1469" s="13">
        <v>2</v>
      </c>
      <c r="E1469" t="s">
        <v>71</v>
      </c>
      <c r="F1469">
        <v>57</v>
      </c>
      <c r="G1469">
        <v>399</v>
      </c>
      <c r="H1469" s="24">
        <v>468</v>
      </c>
      <c r="I1469">
        <v>3.25</v>
      </c>
      <c r="J1469">
        <v>22</v>
      </c>
      <c r="K1469">
        <v>1</v>
      </c>
      <c r="L1469">
        <v>1</v>
      </c>
      <c r="M1469">
        <v>4</v>
      </c>
      <c r="N1469">
        <v>22.8</v>
      </c>
      <c r="O1469" s="12" t="s">
        <v>68</v>
      </c>
      <c r="P1469">
        <f t="shared" si="28"/>
        <v>35</v>
      </c>
      <c r="Q1469">
        <v>56</v>
      </c>
      <c r="R1469" s="31">
        <v>96.6</v>
      </c>
      <c r="S1469">
        <v>91</v>
      </c>
    </row>
    <row r="1470" spans="1:19" ht="15.6" customHeight="1" x14ac:dyDescent="0.2">
      <c r="A1470" s="8">
        <v>44869</v>
      </c>
      <c r="B1470" t="s">
        <v>6</v>
      </c>
      <c r="C1470">
        <v>2022</v>
      </c>
      <c r="D1470" s="13">
        <v>2</v>
      </c>
      <c r="E1470" t="s">
        <v>71</v>
      </c>
      <c r="F1470">
        <v>57</v>
      </c>
      <c r="G1470">
        <v>399</v>
      </c>
      <c r="H1470" s="24">
        <v>469</v>
      </c>
      <c r="I1470">
        <v>3.25</v>
      </c>
      <c r="J1470">
        <v>22</v>
      </c>
      <c r="K1470">
        <v>1</v>
      </c>
      <c r="L1470">
        <v>1</v>
      </c>
      <c r="M1470">
        <v>4</v>
      </c>
      <c r="N1470">
        <v>22.8</v>
      </c>
      <c r="O1470" s="12" t="s">
        <v>68</v>
      </c>
      <c r="P1470">
        <f t="shared" si="28"/>
        <v>53</v>
      </c>
      <c r="Q1470">
        <v>66</v>
      </c>
      <c r="R1470" s="31">
        <v>117.6</v>
      </c>
      <c r="S1470">
        <v>119</v>
      </c>
    </row>
    <row r="1471" spans="1:19" ht="15.6" customHeight="1" x14ac:dyDescent="0.2">
      <c r="A1471" s="8">
        <v>44869</v>
      </c>
      <c r="B1471" t="s">
        <v>6</v>
      </c>
      <c r="C1471">
        <v>2022</v>
      </c>
      <c r="D1471" s="13">
        <v>2</v>
      </c>
      <c r="E1471" t="s">
        <v>71</v>
      </c>
      <c r="F1471">
        <v>57</v>
      </c>
      <c r="G1471">
        <v>399</v>
      </c>
      <c r="H1471" s="24">
        <v>470</v>
      </c>
      <c r="I1471">
        <v>3.25</v>
      </c>
      <c r="J1471">
        <v>22</v>
      </c>
      <c r="K1471">
        <v>1</v>
      </c>
      <c r="L1471">
        <v>1</v>
      </c>
      <c r="M1471">
        <v>4</v>
      </c>
      <c r="N1471">
        <v>22.8</v>
      </c>
      <c r="O1471" s="12" t="s">
        <v>68</v>
      </c>
      <c r="P1471">
        <f t="shared" si="28"/>
        <v>43</v>
      </c>
      <c r="Q1471">
        <v>13</v>
      </c>
      <c r="R1471" s="31">
        <v>92.4</v>
      </c>
      <c r="S1471">
        <v>56</v>
      </c>
    </row>
    <row r="1472" spans="1:19" ht="15.6" customHeight="1" x14ac:dyDescent="0.2">
      <c r="A1472" s="8">
        <v>44869</v>
      </c>
      <c r="B1472" t="s">
        <v>6</v>
      </c>
      <c r="C1472">
        <v>2022</v>
      </c>
      <c r="D1472" s="13">
        <v>2</v>
      </c>
      <c r="E1472" t="s">
        <v>71</v>
      </c>
      <c r="F1472">
        <v>57</v>
      </c>
      <c r="G1472">
        <v>399</v>
      </c>
      <c r="H1472" s="24">
        <v>471</v>
      </c>
      <c r="I1472">
        <v>3.25</v>
      </c>
      <c r="J1472">
        <v>22</v>
      </c>
      <c r="K1472">
        <v>1</v>
      </c>
      <c r="L1472">
        <v>1</v>
      </c>
      <c r="M1472">
        <v>4</v>
      </c>
      <c r="N1472">
        <v>22.8</v>
      </c>
      <c r="O1472" s="12" t="s">
        <v>68</v>
      </c>
      <c r="P1472">
        <f t="shared" si="28"/>
        <v>33</v>
      </c>
      <c r="Q1472">
        <v>56</v>
      </c>
      <c r="R1472" s="31">
        <v>79.400000000000006</v>
      </c>
      <c r="S1472">
        <v>89</v>
      </c>
    </row>
    <row r="1473" spans="1:20" ht="15.6" customHeight="1" x14ac:dyDescent="0.2">
      <c r="A1473" s="8">
        <v>44869</v>
      </c>
      <c r="B1473" t="s">
        <v>6</v>
      </c>
      <c r="C1473">
        <v>2022</v>
      </c>
      <c r="D1473" s="13">
        <v>2</v>
      </c>
      <c r="E1473" t="s">
        <v>71</v>
      </c>
      <c r="F1473">
        <v>57</v>
      </c>
      <c r="G1473">
        <v>400</v>
      </c>
      <c r="H1473" s="24">
        <v>452</v>
      </c>
      <c r="I1473">
        <v>3.1875</v>
      </c>
      <c r="J1473">
        <v>30</v>
      </c>
      <c r="K1473">
        <v>9</v>
      </c>
      <c r="L1473">
        <v>1</v>
      </c>
      <c r="M1473">
        <v>0</v>
      </c>
      <c r="N1473">
        <v>20</v>
      </c>
      <c r="O1473" s="12" t="s">
        <v>68</v>
      </c>
      <c r="P1473">
        <f t="shared" si="28"/>
        <v>0</v>
      </c>
      <c r="Q1473">
        <v>0</v>
      </c>
      <c r="R1473" s="31">
        <v>0</v>
      </c>
      <c r="S1473">
        <v>0</v>
      </c>
      <c r="T1473" t="s">
        <v>124</v>
      </c>
    </row>
    <row r="1474" spans="1:20" ht="15.6" customHeight="1" x14ac:dyDescent="0.2">
      <c r="A1474" s="8">
        <v>44869</v>
      </c>
      <c r="B1474" t="s">
        <v>6</v>
      </c>
      <c r="C1474">
        <v>2022</v>
      </c>
      <c r="D1474" s="13">
        <v>2</v>
      </c>
      <c r="E1474" t="s">
        <v>71</v>
      </c>
      <c r="F1474">
        <v>57</v>
      </c>
      <c r="G1474">
        <v>400</v>
      </c>
      <c r="H1474" s="24">
        <v>453</v>
      </c>
      <c r="I1474">
        <v>3.1875</v>
      </c>
      <c r="J1474">
        <v>30</v>
      </c>
      <c r="K1474">
        <v>9</v>
      </c>
      <c r="L1474">
        <v>1</v>
      </c>
      <c r="M1474">
        <v>0</v>
      </c>
      <c r="N1474">
        <v>20</v>
      </c>
      <c r="O1474" s="12" t="s">
        <v>68</v>
      </c>
      <c r="P1474">
        <f t="shared" si="28"/>
        <v>110</v>
      </c>
      <c r="Q1474">
        <v>14</v>
      </c>
      <c r="R1474" s="31">
        <v>96.2</v>
      </c>
      <c r="S1474">
        <v>124</v>
      </c>
    </row>
    <row r="1475" spans="1:20" ht="15.6" customHeight="1" x14ac:dyDescent="0.2">
      <c r="A1475" s="8">
        <v>44869</v>
      </c>
      <c r="B1475" t="s">
        <v>6</v>
      </c>
      <c r="C1475">
        <v>2022</v>
      </c>
      <c r="D1475" s="13">
        <v>2</v>
      </c>
      <c r="E1475" t="s">
        <v>71</v>
      </c>
      <c r="F1475">
        <v>57</v>
      </c>
      <c r="G1475">
        <v>400</v>
      </c>
      <c r="H1475" s="24">
        <v>454</v>
      </c>
      <c r="I1475">
        <v>3.1875</v>
      </c>
      <c r="J1475">
        <v>30</v>
      </c>
      <c r="K1475">
        <v>9</v>
      </c>
      <c r="L1475">
        <v>1</v>
      </c>
      <c r="M1475">
        <v>0</v>
      </c>
      <c r="N1475">
        <v>20</v>
      </c>
      <c r="O1475" s="12" t="s">
        <v>68</v>
      </c>
      <c r="P1475">
        <f t="shared" si="28"/>
        <v>63</v>
      </c>
      <c r="Q1475">
        <v>19</v>
      </c>
      <c r="R1475" s="31">
        <v>98.8</v>
      </c>
      <c r="S1475">
        <v>82</v>
      </c>
    </row>
    <row r="1476" spans="1:20" ht="15.6" customHeight="1" x14ac:dyDescent="0.2">
      <c r="A1476" s="8">
        <v>44869</v>
      </c>
      <c r="B1476" t="s">
        <v>6</v>
      </c>
      <c r="C1476">
        <v>2022</v>
      </c>
      <c r="D1476" s="13">
        <v>2</v>
      </c>
      <c r="E1476" t="s">
        <v>71</v>
      </c>
      <c r="F1476">
        <v>57</v>
      </c>
      <c r="G1476">
        <v>400</v>
      </c>
      <c r="H1476" s="24">
        <v>455</v>
      </c>
      <c r="I1476">
        <v>3.1875</v>
      </c>
      <c r="J1476">
        <v>30</v>
      </c>
      <c r="K1476">
        <v>9</v>
      </c>
      <c r="L1476">
        <v>1</v>
      </c>
      <c r="M1476">
        <v>0</v>
      </c>
      <c r="N1476">
        <v>20</v>
      </c>
      <c r="O1476" s="12" t="s">
        <v>68</v>
      </c>
      <c r="P1476">
        <f t="shared" si="28"/>
        <v>31</v>
      </c>
      <c r="Q1476">
        <v>58</v>
      </c>
      <c r="R1476" s="31">
        <v>105.8</v>
      </c>
      <c r="S1476">
        <v>89</v>
      </c>
    </row>
    <row r="1477" spans="1:20" ht="15.6" customHeight="1" x14ac:dyDescent="0.2">
      <c r="A1477" s="8">
        <v>44869</v>
      </c>
      <c r="B1477" t="s">
        <v>6</v>
      </c>
      <c r="C1477">
        <v>2022</v>
      </c>
      <c r="D1477" s="13">
        <v>2</v>
      </c>
      <c r="E1477" t="s">
        <v>71</v>
      </c>
      <c r="F1477">
        <v>57</v>
      </c>
      <c r="G1477">
        <v>400</v>
      </c>
      <c r="H1477" s="24">
        <v>456</v>
      </c>
      <c r="I1477">
        <v>3.1875</v>
      </c>
      <c r="J1477">
        <v>30</v>
      </c>
      <c r="K1477">
        <v>9</v>
      </c>
      <c r="L1477">
        <v>1</v>
      </c>
      <c r="M1477">
        <v>0</v>
      </c>
      <c r="N1477">
        <v>20</v>
      </c>
      <c r="O1477" s="12" t="s">
        <v>68</v>
      </c>
      <c r="P1477">
        <f t="shared" si="28"/>
        <v>40</v>
      </c>
      <c r="Q1477">
        <v>3</v>
      </c>
      <c r="R1477" s="31">
        <v>85.2</v>
      </c>
      <c r="S1477">
        <v>43</v>
      </c>
    </row>
    <row r="1478" spans="1:20" ht="15.6" customHeight="1" x14ac:dyDescent="0.2">
      <c r="A1478" s="8">
        <v>44869</v>
      </c>
      <c r="B1478" t="s">
        <v>6</v>
      </c>
      <c r="C1478">
        <v>2022</v>
      </c>
      <c r="D1478" s="13">
        <v>2</v>
      </c>
      <c r="E1478" t="s">
        <v>71</v>
      </c>
      <c r="F1478">
        <v>57</v>
      </c>
      <c r="G1478">
        <v>400</v>
      </c>
      <c r="H1478" s="24">
        <v>457</v>
      </c>
      <c r="I1478">
        <v>3.1875</v>
      </c>
      <c r="J1478">
        <v>30</v>
      </c>
      <c r="K1478">
        <v>9</v>
      </c>
      <c r="L1478">
        <v>1</v>
      </c>
      <c r="M1478">
        <v>0</v>
      </c>
      <c r="N1478">
        <v>20</v>
      </c>
      <c r="O1478" s="12" t="s">
        <v>68</v>
      </c>
      <c r="P1478">
        <f t="shared" si="28"/>
        <v>46</v>
      </c>
      <c r="Q1478">
        <v>11</v>
      </c>
      <c r="R1478" s="31">
        <v>89</v>
      </c>
      <c r="S1478">
        <v>57</v>
      </c>
    </row>
    <row r="1479" spans="1:20" ht="15.6" customHeight="1" x14ac:dyDescent="0.2">
      <c r="A1479" s="8">
        <v>44869</v>
      </c>
      <c r="B1479" t="s">
        <v>6</v>
      </c>
      <c r="C1479">
        <v>2022</v>
      </c>
      <c r="D1479" s="13">
        <v>2</v>
      </c>
      <c r="E1479" t="s">
        <v>71</v>
      </c>
      <c r="F1479">
        <v>57</v>
      </c>
      <c r="G1479">
        <v>400</v>
      </c>
      <c r="H1479" s="24">
        <v>458</v>
      </c>
      <c r="I1479">
        <v>3.1875</v>
      </c>
      <c r="J1479">
        <v>30</v>
      </c>
      <c r="K1479">
        <v>9</v>
      </c>
      <c r="L1479">
        <v>1</v>
      </c>
      <c r="M1479">
        <v>0</v>
      </c>
      <c r="N1479">
        <v>20</v>
      </c>
      <c r="O1479" s="12" t="s">
        <v>68</v>
      </c>
      <c r="P1479">
        <f t="shared" si="28"/>
        <v>31</v>
      </c>
      <c r="Q1479">
        <v>5</v>
      </c>
      <c r="R1479" s="31">
        <v>92.2</v>
      </c>
      <c r="S1479">
        <v>36</v>
      </c>
    </row>
    <row r="1480" spans="1:20" ht="15.6" customHeight="1" x14ac:dyDescent="0.2">
      <c r="A1480" s="8">
        <v>44869</v>
      </c>
      <c r="B1480" t="s">
        <v>6</v>
      </c>
      <c r="C1480">
        <v>2022</v>
      </c>
      <c r="D1480" s="13">
        <v>2</v>
      </c>
      <c r="E1480" t="s">
        <v>71</v>
      </c>
      <c r="F1480">
        <v>57</v>
      </c>
      <c r="G1480">
        <v>400</v>
      </c>
      <c r="H1480" s="24">
        <v>459</v>
      </c>
      <c r="I1480">
        <v>3.1875</v>
      </c>
      <c r="J1480">
        <v>30</v>
      </c>
      <c r="K1480">
        <v>9</v>
      </c>
      <c r="L1480">
        <v>1</v>
      </c>
      <c r="M1480">
        <v>0</v>
      </c>
      <c r="N1480">
        <v>20</v>
      </c>
      <c r="O1480" s="12" t="s">
        <v>68</v>
      </c>
      <c r="P1480">
        <f t="shared" si="28"/>
        <v>40</v>
      </c>
      <c r="Q1480">
        <v>5</v>
      </c>
      <c r="R1480" s="31">
        <v>85.2</v>
      </c>
      <c r="S1480">
        <v>45</v>
      </c>
    </row>
    <row r="1481" spans="1:20" ht="15.6" customHeight="1" x14ac:dyDescent="0.2">
      <c r="A1481" s="8">
        <v>44869</v>
      </c>
      <c r="B1481" t="s">
        <v>6</v>
      </c>
      <c r="C1481">
        <v>2022</v>
      </c>
      <c r="D1481" s="13">
        <v>2</v>
      </c>
      <c r="E1481" t="s">
        <v>71</v>
      </c>
      <c r="F1481">
        <v>57</v>
      </c>
      <c r="G1481">
        <v>400</v>
      </c>
      <c r="H1481" s="24">
        <v>460</v>
      </c>
      <c r="I1481">
        <v>3.1875</v>
      </c>
      <c r="J1481">
        <v>30</v>
      </c>
      <c r="K1481">
        <v>9</v>
      </c>
      <c r="L1481">
        <v>1</v>
      </c>
      <c r="M1481">
        <v>0</v>
      </c>
      <c r="N1481">
        <v>20</v>
      </c>
      <c r="O1481" s="12" t="s">
        <v>68</v>
      </c>
      <c r="P1481">
        <f t="shared" si="28"/>
        <v>34</v>
      </c>
      <c r="Q1481">
        <v>10</v>
      </c>
      <c r="R1481" s="31">
        <v>87.6</v>
      </c>
      <c r="S1481">
        <v>44</v>
      </c>
    </row>
    <row r="1482" spans="1:20" ht="15.6" customHeight="1" x14ac:dyDescent="0.2">
      <c r="A1482" s="8">
        <v>44869</v>
      </c>
      <c r="B1482" t="s">
        <v>6</v>
      </c>
      <c r="C1482">
        <v>2022</v>
      </c>
      <c r="D1482" s="13">
        <v>2</v>
      </c>
      <c r="E1482" t="s">
        <v>71</v>
      </c>
      <c r="F1482">
        <v>57</v>
      </c>
      <c r="G1482">
        <v>400</v>
      </c>
      <c r="H1482" s="24">
        <v>461</v>
      </c>
      <c r="I1482">
        <v>3.1875</v>
      </c>
      <c r="J1482">
        <v>30</v>
      </c>
      <c r="K1482">
        <v>9</v>
      </c>
      <c r="L1482">
        <v>1</v>
      </c>
      <c r="M1482">
        <v>0</v>
      </c>
      <c r="N1482">
        <v>20</v>
      </c>
      <c r="O1482" s="12" t="s">
        <v>68</v>
      </c>
      <c r="P1482">
        <f t="shared" si="28"/>
        <v>34</v>
      </c>
      <c r="Q1482">
        <v>4</v>
      </c>
      <c r="R1482" s="31">
        <v>72</v>
      </c>
      <c r="S1482">
        <v>38</v>
      </c>
    </row>
    <row r="1483" spans="1:20" ht="15.6" customHeight="1" x14ac:dyDescent="0.2">
      <c r="A1483" s="8">
        <v>44876</v>
      </c>
      <c r="B1483" t="s">
        <v>121</v>
      </c>
      <c r="C1483">
        <v>2022</v>
      </c>
      <c r="D1483" s="13">
        <v>2</v>
      </c>
      <c r="E1483" t="s">
        <v>71</v>
      </c>
      <c r="F1483">
        <v>78</v>
      </c>
      <c r="G1483">
        <v>401</v>
      </c>
      <c r="H1483" s="24">
        <v>472</v>
      </c>
      <c r="I1483">
        <v>3.125</v>
      </c>
      <c r="J1483">
        <v>18</v>
      </c>
      <c r="K1483">
        <v>6</v>
      </c>
      <c r="L1483">
        <v>4</v>
      </c>
      <c r="M1483">
        <v>0.5</v>
      </c>
      <c r="N1483">
        <v>20</v>
      </c>
      <c r="O1483" s="12" t="s">
        <v>32</v>
      </c>
      <c r="P1483">
        <f t="shared" si="28"/>
        <v>29</v>
      </c>
      <c r="Q1483">
        <v>31</v>
      </c>
      <c r="R1483" s="31">
        <v>90</v>
      </c>
      <c r="S1483">
        <v>60</v>
      </c>
    </row>
    <row r="1484" spans="1:20" ht="15.6" customHeight="1" x14ac:dyDescent="0.2">
      <c r="A1484" s="8">
        <v>44876</v>
      </c>
      <c r="B1484" t="s">
        <v>121</v>
      </c>
      <c r="C1484">
        <v>2022</v>
      </c>
      <c r="D1484" s="13">
        <v>2</v>
      </c>
      <c r="E1484" t="s">
        <v>71</v>
      </c>
      <c r="F1484">
        <v>78</v>
      </c>
      <c r="G1484">
        <v>401</v>
      </c>
      <c r="H1484" s="24">
        <v>473</v>
      </c>
      <c r="I1484">
        <v>3.125</v>
      </c>
      <c r="J1484">
        <v>18</v>
      </c>
      <c r="K1484">
        <v>6</v>
      </c>
      <c r="L1484">
        <v>4</v>
      </c>
      <c r="M1484">
        <v>0.5</v>
      </c>
      <c r="N1484">
        <v>20</v>
      </c>
      <c r="O1484" s="12" t="s">
        <v>32</v>
      </c>
      <c r="P1484">
        <f t="shared" si="28"/>
        <v>26</v>
      </c>
      <c r="Q1484">
        <v>33</v>
      </c>
      <c r="R1484" s="31">
        <v>87</v>
      </c>
      <c r="S1484">
        <v>59</v>
      </c>
    </row>
    <row r="1485" spans="1:20" ht="15.6" customHeight="1" x14ac:dyDescent="0.2">
      <c r="A1485" s="8">
        <v>44876</v>
      </c>
      <c r="B1485" t="s">
        <v>121</v>
      </c>
      <c r="C1485">
        <v>2022</v>
      </c>
      <c r="D1485" s="13">
        <v>2</v>
      </c>
      <c r="E1485" t="s">
        <v>71</v>
      </c>
      <c r="F1485">
        <v>78</v>
      </c>
      <c r="G1485">
        <v>401</v>
      </c>
      <c r="H1485" s="24">
        <v>474</v>
      </c>
      <c r="I1485">
        <v>3.125</v>
      </c>
      <c r="J1485">
        <v>18</v>
      </c>
      <c r="K1485">
        <v>6</v>
      </c>
      <c r="L1485">
        <v>4</v>
      </c>
      <c r="M1485">
        <v>0.5</v>
      </c>
      <c r="N1485">
        <v>20</v>
      </c>
      <c r="O1485" s="12" t="s">
        <v>32</v>
      </c>
      <c r="P1485">
        <f t="shared" si="28"/>
        <v>33</v>
      </c>
      <c r="Q1485">
        <v>37</v>
      </c>
      <c r="R1485" s="31">
        <v>84.2</v>
      </c>
      <c r="S1485">
        <v>70</v>
      </c>
    </row>
    <row r="1486" spans="1:20" ht="15.6" customHeight="1" x14ac:dyDescent="0.2">
      <c r="A1486" s="8">
        <v>44876</v>
      </c>
      <c r="B1486" t="s">
        <v>121</v>
      </c>
      <c r="C1486">
        <v>2022</v>
      </c>
      <c r="D1486" s="13">
        <v>2</v>
      </c>
      <c r="E1486" t="s">
        <v>71</v>
      </c>
      <c r="F1486">
        <v>78</v>
      </c>
      <c r="G1486">
        <v>401</v>
      </c>
      <c r="H1486" s="24">
        <v>475</v>
      </c>
      <c r="I1486">
        <v>3.125</v>
      </c>
      <c r="J1486">
        <v>18</v>
      </c>
      <c r="K1486">
        <v>6</v>
      </c>
      <c r="L1486">
        <v>4</v>
      </c>
      <c r="M1486">
        <v>0.5</v>
      </c>
      <c r="N1486">
        <v>20</v>
      </c>
      <c r="O1486" s="12" t="s">
        <v>32</v>
      </c>
      <c r="P1486">
        <f t="shared" si="28"/>
        <v>22</v>
      </c>
      <c r="Q1486">
        <v>27</v>
      </c>
      <c r="R1486" s="31">
        <v>81.2</v>
      </c>
      <c r="S1486">
        <v>49</v>
      </c>
    </row>
    <row r="1487" spans="1:20" ht="15.6" customHeight="1" x14ac:dyDescent="0.2">
      <c r="A1487" s="8">
        <v>44876</v>
      </c>
      <c r="B1487" t="s">
        <v>121</v>
      </c>
      <c r="C1487">
        <v>2022</v>
      </c>
      <c r="D1487" s="13">
        <v>2</v>
      </c>
      <c r="E1487" t="s">
        <v>71</v>
      </c>
      <c r="F1487">
        <v>78</v>
      </c>
      <c r="G1487">
        <v>401</v>
      </c>
      <c r="H1487" s="24">
        <v>476</v>
      </c>
      <c r="I1487">
        <v>3.125</v>
      </c>
      <c r="J1487">
        <v>18</v>
      </c>
      <c r="K1487">
        <v>6</v>
      </c>
      <c r="L1487">
        <v>4</v>
      </c>
      <c r="M1487">
        <v>0.5</v>
      </c>
      <c r="N1487">
        <v>20</v>
      </c>
      <c r="O1487" s="12" t="s">
        <v>32</v>
      </c>
      <c r="P1487">
        <f t="shared" si="28"/>
        <v>13</v>
      </c>
      <c r="Q1487">
        <v>20</v>
      </c>
      <c r="R1487" s="31">
        <v>85.8</v>
      </c>
      <c r="S1487">
        <v>33</v>
      </c>
    </row>
    <row r="1488" spans="1:20" ht="15.6" customHeight="1" x14ac:dyDescent="0.2">
      <c r="A1488" s="8">
        <v>44876</v>
      </c>
      <c r="B1488" t="s">
        <v>121</v>
      </c>
      <c r="C1488">
        <v>2022</v>
      </c>
      <c r="D1488" s="13">
        <v>2</v>
      </c>
      <c r="E1488" t="s">
        <v>71</v>
      </c>
      <c r="F1488">
        <v>78</v>
      </c>
      <c r="G1488">
        <v>401</v>
      </c>
      <c r="H1488" s="24">
        <v>477</v>
      </c>
      <c r="I1488">
        <v>3.125</v>
      </c>
      <c r="J1488">
        <v>18</v>
      </c>
      <c r="K1488">
        <v>6</v>
      </c>
      <c r="L1488">
        <v>4</v>
      </c>
      <c r="M1488">
        <v>0.5</v>
      </c>
      <c r="N1488">
        <v>20</v>
      </c>
      <c r="O1488" s="12" t="s">
        <v>32</v>
      </c>
      <c r="P1488">
        <f t="shared" ref="P1488:P1551" si="29">S1488-Q1488</f>
        <v>16</v>
      </c>
      <c r="Q1488">
        <v>19</v>
      </c>
      <c r="R1488" s="31">
        <v>78.400000000000006</v>
      </c>
      <c r="S1488">
        <v>35</v>
      </c>
    </row>
    <row r="1489" spans="1:19" ht="15.6" customHeight="1" x14ac:dyDescent="0.2">
      <c r="A1489" s="8">
        <v>44876</v>
      </c>
      <c r="B1489" t="s">
        <v>121</v>
      </c>
      <c r="C1489">
        <v>2022</v>
      </c>
      <c r="D1489" s="13">
        <v>2</v>
      </c>
      <c r="E1489" t="s">
        <v>71</v>
      </c>
      <c r="F1489">
        <v>78</v>
      </c>
      <c r="G1489">
        <v>401</v>
      </c>
      <c r="H1489" s="24">
        <v>478</v>
      </c>
      <c r="I1489">
        <v>3.125</v>
      </c>
      <c r="J1489">
        <v>18</v>
      </c>
      <c r="K1489">
        <v>6</v>
      </c>
      <c r="L1489">
        <v>4</v>
      </c>
      <c r="M1489">
        <v>0.5</v>
      </c>
      <c r="N1489">
        <v>20</v>
      </c>
      <c r="O1489" s="12" t="s">
        <v>32</v>
      </c>
      <c r="P1489">
        <f t="shared" si="29"/>
        <v>28</v>
      </c>
      <c r="Q1489">
        <v>47</v>
      </c>
      <c r="R1489" s="31">
        <v>89</v>
      </c>
      <c r="S1489">
        <v>75</v>
      </c>
    </row>
    <row r="1490" spans="1:19" ht="15.6" customHeight="1" x14ac:dyDescent="0.2">
      <c r="A1490" s="8">
        <v>44876</v>
      </c>
      <c r="B1490" t="s">
        <v>121</v>
      </c>
      <c r="C1490">
        <v>2022</v>
      </c>
      <c r="D1490" s="13">
        <v>2</v>
      </c>
      <c r="E1490" t="s">
        <v>71</v>
      </c>
      <c r="F1490">
        <v>78</v>
      </c>
      <c r="G1490">
        <v>401</v>
      </c>
      <c r="H1490" s="24">
        <v>479</v>
      </c>
      <c r="I1490">
        <v>3.125</v>
      </c>
      <c r="J1490">
        <v>18</v>
      </c>
      <c r="K1490">
        <v>6</v>
      </c>
      <c r="L1490">
        <v>4</v>
      </c>
      <c r="M1490">
        <v>0.5</v>
      </c>
      <c r="N1490">
        <v>20</v>
      </c>
      <c r="O1490" s="12" t="s">
        <v>32</v>
      </c>
      <c r="P1490">
        <f t="shared" si="29"/>
        <v>29</v>
      </c>
      <c r="Q1490">
        <v>33</v>
      </c>
      <c r="R1490" s="31">
        <v>77</v>
      </c>
      <c r="S1490">
        <v>62</v>
      </c>
    </row>
    <row r="1491" spans="1:19" ht="15.6" customHeight="1" x14ac:dyDescent="0.2">
      <c r="A1491" s="8">
        <v>44876</v>
      </c>
      <c r="B1491" t="s">
        <v>121</v>
      </c>
      <c r="C1491">
        <v>2022</v>
      </c>
      <c r="D1491" s="13">
        <v>2</v>
      </c>
      <c r="E1491" t="s">
        <v>71</v>
      </c>
      <c r="F1491">
        <v>78</v>
      </c>
      <c r="G1491">
        <v>401</v>
      </c>
      <c r="H1491" s="24">
        <v>480</v>
      </c>
      <c r="I1491">
        <v>3.125</v>
      </c>
      <c r="J1491">
        <v>18</v>
      </c>
      <c r="K1491">
        <v>6</v>
      </c>
      <c r="L1491">
        <v>4</v>
      </c>
      <c r="M1491">
        <v>0.5</v>
      </c>
      <c r="N1491">
        <v>20</v>
      </c>
      <c r="O1491" s="12" t="s">
        <v>32</v>
      </c>
      <c r="P1491">
        <f t="shared" si="29"/>
        <v>20</v>
      </c>
      <c r="Q1491">
        <v>31</v>
      </c>
      <c r="R1491" s="31">
        <v>80.8</v>
      </c>
      <c r="S1491">
        <v>51</v>
      </c>
    </row>
    <row r="1492" spans="1:19" ht="15.6" customHeight="1" x14ac:dyDescent="0.2">
      <c r="A1492" s="8">
        <v>44876</v>
      </c>
      <c r="B1492" t="s">
        <v>121</v>
      </c>
      <c r="C1492">
        <v>2022</v>
      </c>
      <c r="D1492" s="13">
        <v>2</v>
      </c>
      <c r="E1492" t="s">
        <v>71</v>
      </c>
      <c r="F1492">
        <v>78</v>
      </c>
      <c r="G1492">
        <v>401</v>
      </c>
      <c r="H1492" s="24">
        <v>481</v>
      </c>
      <c r="I1492">
        <v>3.125</v>
      </c>
      <c r="J1492">
        <v>18</v>
      </c>
      <c r="K1492">
        <v>6</v>
      </c>
      <c r="L1492">
        <v>4</v>
      </c>
      <c r="M1492">
        <v>0.5</v>
      </c>
      <c r="N1492">
        <v>20</v>
      </c>
      <c r="O1492" s="12" t="s">
        <v>32</v>
      </c>
      <c r="P1492">
        <f t="shared" si="29"/>
        <v>14</v>
      </c>
      <c r="Q1492">
        <v>27</v>
      </c>
      <c r="R1492" s="31">
        <v>78.599999999999994</v>
      </c>
      <c r="S1492">
        <v>41</v>
      </c>
    </row>
    <row r="1493" spans="1:19" ht="15.6" customHeight="1" x14ac:dyDescent="0.2">
      <c r="A1493" s="8">
        <v>44876</v>
      </c>
      <c r="B1493" t="s">
        <v>121</v>
      </c>
      <c r="C1493">
        <v>2022</v>
      </c>
      <c r="D1493" s="13">
        <v>2</v>
      </c>
      <c r="E1493" t="s">
        <v>71</v>
      </c>
      <c r="F1493">
        <v>78</v>
      </c>
      <c r="G1493">
        <v>402</v>
      </c>
      <c r="H1493" s="24">
        <v>482</v>
      </c>
      <c r="I1493">
        <v>4.9375</v>
      </c>
      <c r="J1493">
        <v>30</v>
      </c>
      <c r="K1493">
        <v>13</v>
      </c>
      <c r="L1493">
        <v>2</v>
      </c>
      <c r="M1493">
        <v>0</v>
      </c>
      <c r="N1493">
        <v>9.8000000000000007</v>
      </c>
      <c r="O1493" s="12" t="s">
        <v>32</v>
      </c>
      <c r="P1493">
        <f t="shared" si="29"/>
        <v>29</v>
      </c>
      <c r="Q1493">
        <v>27</v>
      </c>
      <c r="R1493" s="31">
        <v>85</v>
      </c>
      <c r="S1493">
        <v>56</v>
      </c>
    </row>
    <row r="1494" spans="1:19" ht="15.6" customHeight="1" x14ac:dyDescent="0.2">
      <c r="A1494" s="8">
        <v>44876</v>
      </c>
      <c r="B1494" t="s">
        <v>121</v>
      </c>
      <c r="C1494">
        <v>2022</v>
      </c>
      <c r="D1494" s="13">
        <v>2</v>
      </c>
      <c r="E1494" t="s">
        <v>71</v>
      </c>
      <c r="F1494">
        <v>78</v>
      </c>
      <c r="G1494">
        <v>402</v>
      </c>
      <c r="H1494" s="24">
        <v>483</v>
      </c>
      <c r="I1494">
        <v>4.9375</v>
      </c>
      <c r="J1494">
        <v>30</v>
      </c>
      <c r="K1494">
        <v>13</v>
      </c>
      <c r="L1494">
        <v>2</v>
      </c>
      <c r="M1494">
        <v>0</v>
      </c>
      <c r="N1494">
        <v>9.8000000000000007</v>
      </c>
      <c r="O1494" s="12" t="s">
        <v>32</v>
      </c>
      <c r="P1494">
        <f t="shared" si="29"/>
        <v>15</v>
      </c>
      <c r="Q1494">
        <v>27</v>
      </c>
      <c r="R1494" s="31">
        <v>96.8</v>
      </c>
      <c r="S1494">
        <v>42</v>
      </c>
    </row>
    <row r="1495" spans="1:19" ht="15.6" customHeight="1" x14ac:dyDescent="0.2">
      <c r="A1495" s="8">
        <v>44876</v>
      </c>
      <c r="B1495" t="s">
        <v>121</v>
      </c>
      <c r="C1495">
        <v>2022</v>
      </c>
      <c r="D1495" s="13">
        <v>2</v>
      </c>
      <c r="E1495" t="s">
        <v>71</v>
      </c>
      <c r="F1495">
        <v>78</v>
      </c>
      <c r="G1495">
        <v>402</v>
      </c>
      <c r="H1495" s="24">
        <v>484</v>
      </c>
      <c r="I1495">
        <v>4.9375</v>
      </c>
      <c r="J1495">
        <v>30</v>
      </c>
      <c r="K1495">
        <v>13</v>
      </c>
      <c r="L1495">
        <v>2</v>
      </c>
      <c r="M1495">
        <v>0</v>
      </c>
      <c r="N1495">
        <v>9.8000000000000007</v>
      </c>
      <c r="O1495" s="12" t="s">
        <v>32</v>
      </c>
      <c r="P1495">
        <f t="shared" si="29"/>
        <v>35</v>
      </c>
      <c r="Q1495">
        <v>46</v>
      </c>
      <c r="R1495" s="31">
        <v>94.6</v>
      </c>
      <c r="S1495">
        <v>81</v>
      </c>
    </row>
    <row r="1496" spans="1:19" ht="15.6" customHeight="1" x14ac:dyDescent="0.2">
      <c r="A1496" s="8">
        <v>44876</v>
      </c>
      <c r="B1496" t="s">
        <v>121</v>
      </c>
      <c r="C1496">
        <v>2022</v>
      </c>
      <c r="D1496" s="13">
        <v>2</v>
      </c>
      <c r="E1496" t="s">
        <v>71</v>
      </c>
      <c r="F1496">
        <v>78</v>
      </c>
      <c r="G1496">
        <v>402</v>
      </c>
      <c r="H1496" s="24">
        <v>485</v>
      </c>
      <c r="I1496">
        <v>4.9375</v>
      </c>
      <c r="J1496">
        <v>30</v>
      </c>
      <c r="K1496">
        <v>13</v>
      </c>
      <c r="L1496">
        <v>2</v>
      </c>
      <c r="M1496">
        <v>0</v>
      </c>
      <c r="N1496">
        <v>9.8000000000000007</v>
      </c>
      <c r="O1496" s="12" t="s">
        <v>32</v>
      </c>
      <c r="P1496">
        <f t="shared" si="29"/>
        <v>9</v>
      </c>
      <c r="Q1496">
        <v>34</v>
      </c>
      <c r="R1496" s="31">
        <v>88.8</v>
      </c>
      <c r="S1496">
        <v>43</v>
      </c>
    </row>
    <row r="1497" spans="1:19" ht="15.6" customHeight="1" x14ac:dyDescent="0.2">
      <c r="A1497" s="8">
        <v>44876</v>
      </c>
      <c r="B1497" t="s">
        <v>121</v>
      </c>
      <c r="C1497">
        <v>2022</v>
      </c>
      <c r="D1497" s="13">
        <v>2</v>
      </c>
      <c r="E1497" t="s">
        <v>71</v>
      </c>
      <c r="F1497">
        <v>78</v>
      </c>
      <c r="G1497">
        <v>402</v>
      </c>
      <c r="H1497" s="24">
        <v>486</v>
      </c>
      <c r="I1497">
        <v>4.9375</v>
      </c>
      <c r="J1497">
        <v>30</v>
      </c>
      <c r="K1497">
        <v>13</v>
      </c>
      <c r="L1497">
        <v>2</v>
      </c>
      <c r="M1497">
        <v>0</v>
      </c>
      <c r="N1497">
        <v>9.8000000000000007</v>
      </c>
      <c r="O1497" s="12" t="s">
        <v>32</v>
      </c>
      <c r="P1497">
        <f t="shared" si="29"/>
        <v>12</v>
      </c>
      <c r="Q1497">
        <v>19</v>
      </c>
      <c r="R1497" s="31">
        <v>62</v>
      </c>
      <c r="S1497">
        <v>31</v>
      </c>
    </row>
    <row r="1498" spans="1:19" ht="15.6" customHeight="1" x14ac:dyDescent="0.2">
      <c r="A1498" s="8">
        <v>44876</v>
      </c>
      <c r="B1498" t="s">
        <v>121</v>
      </c>
      <c r="C1498">
        <v>2022</v>
      </c>
      <c r="D1498" s="13">
        <v>2</v>
      </c>
      <c r="E1498" t="s">
        <v>71</v>
      </c>
      <c r="F1498">
        <v>78</v>
      </c>
      <c r="G1498">
        <v>402</v>
      </c>
      <c r="H1498" s="24">
        <v>487</v>
      </c>
      <c r="I1498">
        <v>4.9375</v>
      </c>
      <c r="J1498">
        <v>30</v>
      </c>
      <c r="K1498">
        <v>13</v>
      </c>
      <c r="L1498">
        <v>2</v>
      </c>
      <c r="M1498">
        <v>0</v>
      </c>
      <c r="N1498">
        <v>9.8000000000000007</v>
      </c>
      <c r="O1498" s="12" t="s">
        <v>32</v>
      </c>
      <c r="P1498">
        <f t="shared" si="29"/>
        <v>37</v>
      </c>
      <c r="Q1498">
        <v>29</v>
      </c>
      <c r="R1498" s="31">
        <v>83.6</v>
      </c>
      <c r="S1498">
        <v>66</v>
      </c>
    </row>
    <row r="1499" spans="1:19" ht="15.6" customHeight="1" x14ac:dyDescent="0.2">
      <c r="A1499" s="8">
        <v>44876</v>
      </c>
      <c r="B1499" t="s">
        <v>121</v>
      </c>
      <c r="C1499">
        <v>2022</v>
      </c>
      <c r="D1499" s="13">
        <v>2</v>
      </c>
      <c r="E1499" t="s">
        <v>71</v>
      </c>
      <c r="F1499">
        <v>78</v>
      </c>
      <c r="G1499">
        <v>402</v>
      </c>
      <c r="H1499" s="24">
        <v>488</v>
      </c>
      <c r="I1499">
        <v>4.9375</v>
      </c>
      <c r="J1499">
        <v>30</v>
      </c>
      <c r="K1499">
        <v>13</v>
      </c>
      <c r="L1499">
        <v>2</v>
      </c>
      <c r="M1499">
        <v>0</v>
      </c>
      <c r="N1499">
        <v>9.8000000000000007</v>
      </c>
      <c r="O1499" s="12" t="s">
        <v>32</v>
      </c>
      <c r="P1499">
        <f t="shared" si="29"/>
        <v>25</v>
      </c>
      <c r="Q1499">
        <v>25</v>
      </c>
      <c r="R1499" s="31">
        <v>83.2</v>
      </c>
      <c r="S1499">
        <v>50</v>
      </c>
    </row>
    <row r="1500" spans="1:19" ht="15.6" customHeight="1" x14ac:dyDescent="0.2">
      <c r="A1500" s="8">
        <v>44876</v>
      </c>
      <c r="B1500" t="s">
        <v>121</v>
      </c>
      <c r="C1500">
        <v>2022</v>
      </c>
      <c r="D1500" s="13">
        <v>2</v>
      </c>
      <c r="E1500" t="s">
        <v>71</v>
      </c>
      <c r="F1500">
        <v>78</v>
      </c>
      <c r="G1500">
        <v>402</v>
      </c>
      <c r="H1500" s="24">
        <v>489</v>
      </c>
      <c r="I1500">
        <v>4.9375</v>
      </c>
      <c r="J1500">
        <v>30</v>
      </c>
      <c r="K1500">
        <v>13</v>
      </c>
      <c r="L1500">
        <v>2</v>
      </c>
      <c r="M1500">
        <v>0</v>
      </c>
      <c r="N1500">
        <v>9.8000000000000007</v>
      </c>
      <c r="O1500" s="12" t="s">
        <v>32</v>
      </c>
      <c r="P1500">
        <f t="shared" si="29"/>
        <v>11</v>
      </c>
      <c r="Q1500">
        <v>10</v>
      </c>
      <c r="R1500" s="31">
        <v>45</v>
      </c>
      <c r="S1500">
        <v>21</v>
      </c>
    </row>
    <row r="1501" spans="1:19" ht="15.6" customHeight="1" x14ac:dyDescent="0.2">
      <c r="A1501" s="8">
        <v>44876</v>
      </c>
      <c r="B1501" t="s">
        <v>121</v>
      </c>
      <c r="C1501">
        <v>2022</v>
      </c>
      <c r="D1501" s="13">
        <v>2</v>
      </c>
      <c r="E1501" t="s">
        <v>71</v>
      </c>
      <c r="F1501">
        <v>78</v>
      </c>
      <c r="G1501">
        <v>402</v>
      </c>
      <c r="H1501" s="24">
        <v>490</v>
      </c>
      <c r="I1501">
        <v>4.9375</v>
      </c>
      <c r="J1501">
        <v>30</v>
      </c>
      <c r="K1501">
        <v>13</v>
      </c>
      <c r="L1501">
        <v>2</v>
      </c>
      <c r="M1501">
        <v>0</v>
      </c>
      <c r="N1501">
        <v>9.8000000000000007</v>
      </c>
      <c r="O1501" s="12" t="s">
        <v>32</v>
      </c>
      <c r="P1501">
        <f t="shared" si="29"/>
        <v>19</v>
      </c>
      <c r="Q1501">
        <v>28</v>
      </c>
      <c r="R1501" s="31">
        <v>76.599999999999994</v>
      </c>
      <c r="S1501">
        <v>47</v>
      </c>
    </row>
    <row r="1502" spans="1:19" ht="15.6" customHeight="1" x14ac:dyDescent="0.2">
      <c r="A1502" s="8">
        <v>44876</v>
      </c>
      <c r="B1502" t="s">
        <v>121</v>
      </c>
      <c r="C1502">
        <v>2022</v>
      </c>
      <c r="D1502" s="13">
        <v>2</v>
      </c>
      <c r="E1502" t="s">
        <v>71</v>
      </c>
      <c r="F1502">
        <v>78</v>
      </c>
      <c r="G1502">
        <v>402</v>
      </c>
      <c r="H1502" s="24">
        <v>491</v>
      </c>
      <c r="I1502">
        <v>4.9375</v>
      </c>
      <c r="J1502">
        <v>30</v>
      </c>
      <c r="K1502">
        <v>13</v>
      </c>
      <c r="L1502">
        <v>2</v>
      </c>
      <c r="M1502">
        <v>0</v>
      </c>
      <c r="N1502">
        <v>9.8000000000000007</v>
      </c>
      <c r="O1502" s="12" t="s">
        <v>32</v>
      </c>
      <c r="P1502">
        <f t="shared" si="29"/>
        <v>13</v>
      </c>
      <c r="Q1502">
        <v>33</v>
      </c>
      <c r="R1502" s="31">
        <v>74.2</v>
      </c>
      <c r="S1502">
        <v>46</v>
      </c>
    </row>
    <row r="1503" spans="1:19" ht="15.6" customHeight="1" x14ac:dyDescent="0.2">
      <c r="A1503" s="8">
        <v>44876</v>
      </c>
      <c r="B1503" t="s">
        <v>121</v>
      </c>
      <c r="C1503">
        <v>2022</v>
      </c>
      <c r="D1503" s="13">
        <v>2</v>
      </c>
      <c r="E1503" t="s">
        <v>71</v>
      </c>
      <c r="F1503">
        <v>78</v>
      </c>
      <c r="G1503">
        <v>403</v>
      </c>
      <c r="H1503" s="24">
        <v>492</v>
      </c>
      <c r="I1503">
        <v>3.6875</v>
      </c>
      <c r="J1503">
        <v>35</v>
      </c>
      <c r="K1503">
        <v>5</v>
      </c>
      <c r="L1503">
        <v>0.5</v>
      </c>
      <c r="M1503">
        <v>0</v>
      </c>
      <c r="N1503">
        <v>20.2</v>
      </c>
      <c r="O1503" s="12" t="s">
        <v>32</v>
      </c>
      <c r="P1503">
        <f t="shared" si="29"/>
        <v>25</v>
      </c>
      <c r="Q1503">
        <v>23</v>
      </c>
      <c r="R1503" s="31">
        <v>95.2</v>
      </c>
      <c r="S1503">
        <v>48</v>
      </c>
    </row>
    <row r="1504" spans="1:19" ht="15.6" customHeight="1" x14ac:dyDescent="0.2">
      <c r="A1504" s="8">
        <v>44876</v>
      </c>
      <c r="B1504" t="s">
        <v>121</v>
      </c>
      <c r="C1504">
        <v>2022</v>
      </c>
      <c r="D1504" s="13">
        <v>2</v>
      </c>
      <c r="E1504" t="s">
        <v>71</v>
      </c>
      <c r="F1504">
        <v>78</v>
      </c>
      <c r="G1504">
        <v>403</v>
      </c>
      <c r="H1504" s="24">
        <v>493</v>
      </c>
      <c r="I1504">
        <v>3.6875</v>
      </c>
      <c r="J1504">
        <v>35</v>
      </c>
      <c r="K1504">
        <v>5</v>
      </c>
      <c r="L1504">
        <v>0.5</v>
      </c>
      <c r="M1504">
        <v>0</v>
      </c>
      <c r="N1504">
        <v>20.2</v>
      </c>
      <c r="O1504" s="12" t="s">
        <v>32</v>
      </c>
      <c r="P1504">
        <f t="shared" si="29"/>
        <v>35</v>
      </c>
      <c r="Q1504">
        <v>39</v>
      </c>
      <c r="R1504" s="31">
        <v>74.8</v>
      </c>
      <c r="S1504">
        <v>74</v>
      </c>
    </row>
    <row r="1505" spans="1:20" ht="15.6" customHeight="1" x14ac:dyDescent="0.2">
      <c r="A1505" s="8">
        <v>44876</v>
      </c>
      <c r="B1505" t="s">
        <v>121</v>
      </c>
      <c r="C1505">
        <v>2022</v>
      </c>
      <c r="D1505" s="13">
        <v>2</v>
      </c>
      <c r="E1505" t="s">
        <v>71</v>
      </c>
      <c r="F1505">
        <v>78</v>
      </c>
      <c r="G1505">
        <v>403</v>
      </c>
      <c r="H1505" s="24">
        <v>494</v>
      </c>
      <c r="I1505">
        <v>3.6875</v>
      </c>
      <c r="J1505">
        <v>35</v>
      </c>
      <c r="K1505">
        <v>5</v>
      </c>
      <c r="L1505">
        <v>0.5</v>
      </c>
      <c r="M1505">
        <v>0</v>
      </c>
      <c r="N1505">
        <v>20.2</v>
      </c>
      <c r="O1505" s="12" t="s">
        <v>32</v>
      </c>
      <c r="P1505">
        <f t="shared" si="29"/>
        <v>15</v>
      </c>
      <c r="Q1505">
        <v>22</v>
      </c>
      <c r="R1505" s="31">
        <v>107</v>
      </c>
      <c r="S1505">
        <v>37</v>
      </c>
    </row>
    <row r="1506" spans="1:20" ht="15.6" customHeight="1" x14ac:dyDescent="0.2">
      <c r="A1506" s="8">
        <v>44876</v>
      </c>
      <c r="B1506" t="s">
        <v>121</v>
      </c>
      <c r="C1506">
        <v>2022</v>
      </c>
      <c r="D1506" s="13">
        <v>2</v>
      </c>
      <c r="E1506" t="s">
        <v>71</v>
      </c>
      <c r="F1506">
        <v>78</v>
      </c>
      <c r="G1506">
        <v>403</v>
      </c>
      <c r="H1506" s="24">
        <v>495</v>
      </c>
      <c r="I1506">
        <v>3.6875</v>
      </c>
      <c r="J1506">
        <v>35</v>
      </c>
      <c r="K1506">
        <v>5</v>
      </c>
      <c r="L1506">
        <v>0.5</v>
      </c>
      <c r="M1506">
        <v>0</v>
      </c>
      <c r="N1506">
        <v>20.2</v>
      </c>
      <c r="O1506" s="12" t="s">
        <v>32</v>
      </c>
      <c r="P1506">
        <f t="shared" si="29"/>
        <v>14</v>
      </c>
      <c r="Q1506">
        <v>69</v>
      </c>
      <c r="R1506" s="31">
        <v>160</v>
      </c>
      <c r="S1506">
        <v>83</v>
      </c>
    </row>
    <row r="1507" spans="1:20" ht="15.6" customHeight="1" x14ac:dyDescent="0.2">
      <c r="A1507" s="8">
        <v>44876</v>
      </c>
      <c r="B1507" t="s">
        <v>121</v>
      </c>
      <c r="C1507">
        <v>2022</v>
      </c>
      <c r="D1507" s="13">
        <v>2</v>
      </c>
      <c r="E1507" t="s">
        <v>71</v>
      </c>
      <c r="F1507">
        <v>78</v>
      </c>
      <c r="G1507">
        <v>403</v>
      </c>
      <c r="H1507" s="24">
        <v>496</v>
      </c>
      <c r="I1507">
        <v>3.6875</v>
      </c>
      <c r="J1507">
        <v>35</v>
      </c>
      <c r="K1507">
        <v>5</v>
      </c>
      <c r="L1507">
        <v>0.5</v>
      </c>
      <c r="M1507">
        <v>0</v>
      </c>
      <c r="N1507">
        <v>20.2</v>
      </c>
      <c r="O1507" s="12" t="s">
        <v>32</v>
      </c>
      <c r="P1507">
        <f t="shared" si="29"/>
        <v>8</v>
      </c>
      <c r="Q1507">
        <v>18</v>
      </c>
      <c r="R1507" s="31">
        <v>76.8</v>
      </c>
      <c r="S1507">
        <v>26</v>
      </c>
      <c r="T1507" t="s">
        <v>125</v>
      </c>
    </row>
    <row r="1508" spans="1:20" ht="15.6" customHeight="1" x14ac:dyDescent="0.2">
      <c r="A1508" s="8">
        <v>44876</v>
      </c>
      <c r="B1508" t="s">
        <v>121</v>
      </c>
      <c r="C1508">
        <v>2022</v>
      </c>
      <c r="D1508" s="13">
        <v>2</v>
      </c>
      <c r="E1508" t="s">
        <v>71</v>
      </c>
      <c r="F1508">
        <v>78</v>
      </c>
      <c r="G1508">
        <v>403</v>
      </c>
      <c r="H1508" s="24">
        <v>497</v>
      </c>
      <c r="I1508">
        <v>3.6875</v>
      </c>
      <c r="J1508">
        <v>35</v>
      </c>
      <c r="K1508">
        <v>5</v>
      </c>
      <c r="L1508">
        <v>0.5</v>
      </c>
      <c r="M1508">
        <v>0</v>
      </c>
      <c r="N1508">
        <v>20.2</v>
      </c>
      <c r="O1508" s="12" t="s">
        <v>32</v>
      </c>
      <c r="P1508">
        <f t="shared" si="29"/>
        <v>13</v>
      </c>
      <c r="Q1508">
        <v>33</v>
      </c>
      <c r="R1508" s="31">
        <v>95</v>
      </c>
      <c r="S1508">
        <v>46</v>
      </c>
    </row>
    <row r="1509" spans="1:20" ht="15.6" customHeight="1" x14ac:dyDescent="0.2">
      <c r="A1509" s="8">
        <v>44876</v>
      </c>
      <c r="B1509" t="s">
        <v>121</v>
      </c>
      <c r="C1509">
        <v>2022</v>
      </c>
      <c r="D1509" s="13">
        <v>2</v>
      </c>
      <c r="E1509" t="s">
        <v>71</v>
      </c>
      <c r="F1509">
        <v>78</v>
      </c>
      <c r="G1509">
        <v>403</v>
      </c>
      <c r="H1509" s="24">
        <v>498</v>
      </c>
      <c r="I1509">
        <v>3.6875</v>
      </c>
      <c r="J1509">
        <v>35</v>
      </c>
      <c r="K1509">
        <v>5</v>
      </c>
      <c r="L1509">
        <v>0.5</v>
      </c>
      <c r="M1509">
        <v>0</v>
      </c>
      <c r="N1509">
        <v>20.2</v>
      </c>
      <c r="O1509" s="12" t="s">
        <v>32</v>
      </c>
      <c r="P1509">
        <f t="shared" si="29"/>
        <v>13</v>
      </c>
      <c r="Q1509">
        <v>20</v>
      </c>
      <c r="R1509" s="31">
        <v>11</v>
      </c>
      <c r="S1509">
        <v>33</v>
      </c>
      <c r="T1509" t="s">
        <v>126</v>
      </c>
    </row>
    <row r="1510" spans="1:20" ht="15.6" customHeight="1" x14ac:dyDescent="0.2">
      <c r="A1510" s="8">
        <v>44876</v>
      </c>
      <c r="B1510" t="s">
        <v>121</v>
      </c>
      <c r="C1510">
        <v>2022</v>
      </c>
      <c r="D1510" s="13">
        <v>2</v>
      </c>
      <c r="E1510" t="s">
        <v>71</v>
      </c>
      <c r="F1510">
        <v>78</v>
      </c>
      <c r="G1510">
        <v>403</v>
      </c>
      <c r="H1510" s="24">
        <v>499</v>
      </c>
      <c r="I1510">
        <v>3.6875</v>
      </c>
      <c r="J1510">
        <v>35</v>
      </c>
      <c r="K1510">
        <v>5</v>
      </c>
      <c r="L1510">
        <v>0.5</v>
      </c>
      <c r="M1510">
        <v>0</v>
      </c>
      <c r="N1510">
        <v>20.2</v>
      </c>
      <c r="O1510" s="12" t="s">
        <v>32</v>
      </c>
      <c r="P1510">
        <f t="shared" si="29"/>
        <v>35</v>
      </c>
      <c r="Q1510">
        <v>29</v>
      </c>
      <c r="R1510" s="31">
        <v>90.2</v>
      </c>
      <c r="S1510">
        <v>64</v>
      </c>
    </row>
    <row r="1511" spans="1:20" ht="15.6" customHeight="1" x14ac:dyDescent="0.2">
      <c r="A1511" s="8">
        <v>44876</v>
      </c>
      <c r="B1511" t="s">
        <v>121</v>
      </c>
      <c r="C1511">
        <v>2022</v>
      </c>
      <c r="D1511" s="13">
        <v>2</v>
      </c>
      <c r="E1511" t="s">
        <v>71</v>
      </c>
      <c r="F1511">
        <v>78</v>
      </c>
      <c r="G1511">
        <v>403</v>
      </c>
      <c r="H1511" s="24">
        <v>500</v>
      </c>
      <c r="I1511">
        <v>3.6875</v>
      </c>
      <c r="J1511">
        <v>35</v>
      </c>
      <c r="K1511">
        <v>5</v>
      </c>
      <c r="L1511">
        <v>0.5</v>
      </c>
      <c r="M1511">
        <v>0</v>
      </c>
      <c r="N1511">
        <v>20.2</v>
      </c>
      <c r="O1511" s="12" t="s">
        <v>32</v>
      </c>
      <c r="P1511">
        <f t="shared" si="29"/>
        <v>33</v>
      </c>
      <c r="Q1511">
        <v>55</v>
      </c>
      <c r="R1511" s="31">
        <v>86.4</v>
      </c>
      <c r="S1511">
        <v>88</v>
      </c>
    </row>
    <row r="1512" spans="1:20" ht="15.6" customHeight="1" x14ac:dyDescent="0.2">
      <c r="A1512" s="8">
        <v>44876</v>
      </c>
      <c r="B1512" t="s">
        <v>121</v>
      </c>
      <c r="C1512">
        <v>2022</v>
      </c>
      <c r="D1512" s="13">
        <v>2</v>
      </c>
      <c r="E1512" t="s">
        <v>71</v>
      </c>
      <c r="F1512">
        <v>78</v>
      </c>
      <c r="G1512">
        <v>403</v>
      </c>
      <c r="H1512" s="24">
        <v>562</v>
      </c>
      <c r="I1512">
        <v>3.6875</v>
      </c>
      <c r="J1512">
        <v>35</v>
      </c>
      <c r="K1512">
        <v>5</v>
      </c>
      <c r="L1512">
        <v>0.5</v>
      </c>
      <c r="M1512">
        <v>0</v>
      </c>
      <c r="N1512">
        <v>20.2</v>
      </c>
      <c r="O1512" s="12" t="s">
        <v>32</v>
      </c>
      <c r="P1512">
        <f t="shared" si="29"/>
        <v>33</v>
      </c>
      <c r="Q1512">
        <v>56</v>
      </c>
      <c r="R1512" s="31">
        <v>101</v>
      </c>
      <c r="S1512">
        <v>89</v>
      </c>
    </row>
    <row r="1513" spans="1:20" ht="15.6" customHeight="1" x14ac:dyDescent="0.2">
      <c r="A1513" s="8">
        <v>44876</v>
      </c>
      <c r="B1513" t="s">
        <v>121</v>
      </c>
      <c r="C1513">
        <v>2022</v>
      </c>
      <c r="D1513" s="13">
        <v>2</v>
      </c>
      <c r="E1513" t="s">
        <v>71</v>
      </c>
      <c r="F1513">
        <v>77</v>
      </c>
      <c r="G1513">
        <v>404</v>
      </c>
      <c r="H1513" s="24">
        <v>583</v>
      </c>
      <c r="I1513">
        <v>1.625</v>
      </c>
      <c r="J1513">
        <v>23</v>
      </c>
      <c r="K1513">
        <v>30</v>
      </c>
      <c r="L1513">
        <v>9</v>
      </c>
      <c r="M1513">
        <v>2</v>
      </c>
      <c r="N1513">
        <v>28.4</v>
      </c>
      <c r="O1513" s="12" t="s">
        <v>32</v>
      </c>
      <c r="P1513">
        <f t="shared" si="29"/>
        <v>47</v>
      </c>
      <c r="Q1513">
        <v>64</v>
      </c>
      <c r="R1513" s="31">
        <v>85.6</v>
      </c>
      <c r="S1513">
        <v>111</v>
      </c>
    </row>
    <row r="1514" spans="1:20" ht="15.6" customHeight="1" x14ac:dyDescent="0.2">
      <c r="A1514" s="8">
        <v>44876</v>
      </c>
      <c r="B1514" t="s">
        <v>121</v>
      </c>
      <c r="C1514">
        <v>2022</v>
      </c>
      <c r="D1514" s="13">
        <v>2</v>
      </c>
      <c r="E1514" t="s">
        <v>71</v>
      </c>
      <c r="F1514">
        <v>77</v>
      </c>
      <c r="G1514">
        <v>404</v>
      </c>
      <c r="H1514" s="24">
        <v>584</v>
      </c>
      <c r="I1514">
        <v>1.625</v>
      </c>
      <c r="J1514">
        <v>23</v>
      </c>
      <c r="K1514">
        <v>30</v>
      </c>
      <c r="L1514">
        <v>9</v>
      </c>
      <c r="M1514">
        <v>2</v>
      </c>
      <c r="N1514">
        <v>28.4</v>
      </c>
      <c r="O1514" s="12" t="s">
        <v>32</v>
      </c>
      <c r="P1514">
        <f t="shared" si="29"/>
        <v>26</v>
      </c>
      <c r="Q1514">
        <v>61</v>
      </c>
      <c r="R1514" s="31">
        <v>122.2</v>
      </c>
      <c r="S1514">
        <v>87</v>
      </c>
    </row>
    <row r="1515" spans="1:20" ht="15.6" customHeight="1" x14ac:dyDescent="0.2">
      <c r="A1515" s="8">
        <v>44876</v>
      </c>
      <c r="B1515" t="s">
        <v>121</v>
      </c>
      <c r="C1515">
        <v>2022</v>
      </c>
      <c r="D1515" s="13">
        <v>2</v>
      </c>
      <c r="E1515" t="s">
        <v>71</v>
      </c>
      <c r="F1515">
        <v>77</v>
      </c>
      <c r="G1515">
        <v>404</v>
      </c>
      <c r="H1515" s="24">
        <v>585</v>
      </c>
      <c r="I1515">
        <v>1.625</v>
      </c>
      <c r="J1515">
        <v>23</v>
      </c>
      <c r="K1515">
        <v>30</v>
      </c>
      <c r="L1515">
        <v>9</v>
      </c>
      <c r="M1515">
        <v>2</v>
      </c>
      <c r="N1515">
        <v>28.4</v>
      </c>
      <c r="O1515" s="12" t="s">
        <v>32</v>
      </c>
      <c r="P1515">
        <f t="shared" si="29"/>
        <v>39</v>
      </c>
      <c r="Q1515">
        <v>38</v>
      </c>
      <c r="R1515" s="31">
        <v>93.6</v>
      </c>
      <c r="S1515">
        <v>77</v>
      </c>
    </row>
    <row r="1516" spans="1:20" ht="15.6" customHeight="1" x14ac:dyDescent="0.2">
      <c r="A1516" s="8">
        <v>44876</v>
      </c>
      <c r="B1516" t="s">
        <v>121</v>
      </c>
      <c r="C1516">
        <v>2022</v>
      </c>
      <c r="D1516" s="13">
        <v>2</v>
      </c>
      <c r="E1516" t="s">
        <v>71</v>
      </c>
      <c r="F1516">
        <v>77</v>
      </c>
      <c r="G1516">
        <v>404</v>
      </c>
      <c r="H1516" s="24">
        <v>586</v>
      </c>
      <c r="I1516">
        <v>1.625</v>
      </c>
      <c r="J1516">
        <v>23</v>
      </c>
      <c r="K1516">
        <v>30</v>
      </c>
      <c r="L1516">
        <v>9</v>
      </c>
      <c r="M1516">
        <v>2</v>
      </c>
      <c r="N1516">
        <v>28.4</v>
      </c>
      <c r="O1516" s="12" t="s">
        <v>32</v>
      </c>
      <c r="P1516">
        <f t="shared" si="29"/>
        <v>30</v>
      </c>
      <c r="Q1516">
        <v>53</v>
      </c>
      <c r="R1516" s="31">
        <v>124.8</v>
      </c>
      <c r="S1516">
        <v>83</v>
      </c>
    </row>
    <row r="1517" spans="1:20" ht="15.6" customHeight="1" x14ac:dyDescent="0.2">
      <c r="A1517" s="8">
        <v>44876</v>
      </c>
      <c r="B1517" t="s">
        <v>121</v>
      </c>
      <c r="C1517">
        <v>2022</v>
      </c>
      <c r="D1517" s="13">
        <v>2</v>
      </c>
      <c r="E1517" t="s">
        <v>71</v>
      </c>
      <c r="F1517">
        <v>77</v>
      </c>
      <c r="G1517">
        <v>404</v>
      </c>
      <c r="H1517" s="24">
        <v>587</v>
      </c>
      <c r="I1517">
        <v>1.625</v>
      </c>
      <c r="J1517">
        <v>23</v>
      </c>
      <c r="K1517">
        <v>30</v>
      </c>
      <c r="L1517">
        <v>9</v>
      </c>
      <c r="M1517">
        <v>2</v>
      </c>
      <c r="N1517">
        <v>28.4</v>
      </c>
      <c r="O1517" s="12" t="s">
        <v>32</v>
      </c>
      <c r="P1517">
        <f t="shared" si="29"/>
        <v>36</v>
      </c>
      <c r="Q1517">
        <v>71</v>
      </c>
      <c r="R1517" s="31">
        <v>93.8</v>
      </c>
      <c r="S1517">
        <v>107</v>
      </c>
    </row>
    <row r="1518" spans="1:20" ht="15.6" customHeight="1" x14ac:dyDescent="0.2">
      <c r="A1518" s="8">
        <v>44876</v>
      </c>
      <c r="B1518" t="s">
        <v>121</v>
      </c>
      <c r="C1518">
        <v>2022</v>
      </c>
      <c r="D1518" s="13">
        <v>2</v>
      </c>
      <c r="E1518" t="s">
        <v>71</v>
      </c>
      <c r="F1518">
        <v>77</v>
      </c>
      <c r="G1518">
        <v>404</v>
      </c>
      <c r="H1518" s="24">
        <v>588</v>
      </c>
      <c r="I1518">
        <v>1.625</v>
      </c>
      <c r="J1518">
        <v>23</v>
      </c>
      <c r="K1518">
        <v>30</v>
      </c>
      <c r="L1518">
        <v>9</v>
      </c>
      <c r="M1518">
        <v>2</v>
      </c>
      <c r="N1518">
        <v>28.4</v>
      </c>
      <c r="O1518" s="12" t="s">
        <v>32</v>
      </c>
      <c r="P1518">
        <f t="shared" si="29"/>
        <v>66</v>
      </c>
      <c r="Q1518">
        <v>53</v>
      </c>
      <c r="R1518" s="31">
        <v>92.8</v>
      </c>
      <c r="S1518">
        <v>119</v>
      </c>
    </row>
    <row r="1519" spans="1:20" ht="15.6" customHeight="1" x14ac:dyDescent="0.2">
      <c r="A1519" s="8">
        <v>44876</v>
      </c>
      <c r="B1519" t="s">
        <v>121</v>
      </c>
      <c r="C1519">
        <v>2022</v>
      </c>
      <c r="D1519" s="13">
        <v>2</v>
      </c>
      <c r="E1519" t="s">
        <v>71</v>
      </c>
      <c r="F1519">
        <v>77</v>
      </c>
      <c r="G1519">
        <v>404</v>
      </c>
      <c r="H1519" s="24">
        <v>589</v>
      </c>
      <c r="I1519">
        <v>1.625</v>
      </c>
      <c r="J1519">
        <v>23</v>
      </c>
      <c r="K1519">
        <v>30</v>
      </c>
      <c r="L1519">
        <v>9</v>
      </c>
      <c r="M1519">
        <v>2</v>
      </c>
      <c r="N1519">
        <v>28.4</v>
      </c>
      <c r="O1519" s="12" t="s">
        <v>32</v>
      </c>
      <c r="P1519">
        <f t="shared" si="29"/>
        <v>43</v>
      </c>
      <c r="Q1519">
        <v>44</v>
      </c>
      <c r="R1519" s="31">
        <v>102</v>
      </c>
      <c r="S1519">
        <v>87</v>
      </c>
    </row>
    <row r="1520" spans="1:20" ht="15.6" customHeight="1" x14ac:dyDescent="0.2">
      <c r="A1520" s="8">
        <v>44876</v>
      </c>
      <c r="B1520" t="s">
        <v>121</v>
      </c>
      <c r="C1520">
        <v>2022</v>
      </c>
      <c r="D1520" s="13">
        <v>2</v>
      </c>
      <c r="E1520" t="s">
        <v>71</v>
      </c>
      <c r="F1520">
        <v>77</v>
      </c>
      <c r="G1520">
        <v>404</v>
      </c>
      <c r="H1520" s="24">
        <v>590</v>
      </c>
      <c r="I1520">
        <v>1.625</v>
      </c>
      <c r="J1520">
        <v>23</v>
      </c>
      <c r="K1520">
        <v>30</v>
      </c>
      <c r="L1520">
        <v>9</v>
      </c>
      <c r="M1520">
        <v>2</v>
      </c>
      <c r="N1520">
        <v>28.4</v>
      </c>
      <c r="O1520" s="12" t="s">
        <v>32</v>
      </c>
      <c r="P1520">
        <f t="shared" si="29"/>
        <v>45</v>
      </c>
      <c r="Q1520">
        <v>63</v>
      </c>
      <c r="R1520" s="31">
        <v>99.4</v>
      </c>
      <c r="S1520">
        <v>108</v>
      </c>
    </row>
    <row r="1521" spans="1:20" ht="15.6" customHeight="1" x14ac:dyDescent="0.2">
      <c r="A1521" s="8">
        <v>44876</v>
      </c>
      <c r="B1521" t="s">
        <v>121</v>
      </c>
      <c r="C1521">
        <v>2022</v>
      </c>
      <c r="D1521" s="13">
        <v>2</v>
      </c>
      <c r="E1521" t="s">
        <v>71</v>
      </c>
      <c r="F1521">
        <v>77</v>
      </c>
      <c r="G1521">
        <v>404</v>
      </c>
      <c r="H1521" s="24">
        <v>591</v>
      </c>
      <c r="I1521">
        <v>1.625</v>
      </c>
      <c r="J1521">
        <v>23</v>
      </c>
      <c r="K1521">
        <v>30</v>
      </c>
      <c r="L1521">
        <v>9</v>
      </c>
      <c r="M1521">
        <v>2</v>
      </c>
      <c r="N1521">
        <v>28.4</v>
      </c>
      <c r="O1521" s="12" t="s">
        <v>32</v>
      </c>
      <c r="P1521">
        <f t="shared" si="29"/>
        <v>58</v>
      </c>
      <c r="Q1521">
        <v>71</v>
      </c>
      <c r="R1521" s="31">
        <v>100</v>
      </c>
      <c r="S1521">
        <v>129</v>
      </c>
    </row>
    <row r="1522" spans="1:20" ht="15.6" customHeight="1" x14ac:dyDescent="0.2">
      <c r="A1522" s="8">
        <v>44876</v>
      </c>
      <c r="B1522" t="s">
        <v>121</v>
      </c>
      <c r="C1522">
        <v>2022</v>
      </c>
      <c r="D1522" s="13">
        <v>2</v>
      </c>
      <c r="E1522" t="s">
        <v>71</v>
      </c>
      <c r="F1522">
        <v>77</v>
      </c>
      <c r="G1522">
        <v>405</v>
      </c>
      <c r="H1522" s="24">
        <v>573</v>
      </c>
      <c r="I1522">
        <v>3.6875</v>
      </c>
      <c r="J1522">
        <v>23</v>
      </c>
      <c r="K1522">
        <v>17</v>
      </c>
      <c r="L1522">
        <v>5</v>
      </c>
      <c r="M1522">
        <v>0</v>
      </c>
      <c r="N1522">
        <v>15.2</v>
      </c>
      <c r="O1522" s="12" t="s">
        <v>32</v>
      </c>
      <c r="P1522">
        <f t="shared" si="29"/>
        <v>48</v>
      </c>
      <c r="Q1522">
        <v>19</v>
      </c>
      <c r="R1522" s="31">
        <v>94</v>
      </c>
      <c r="S1522">
        <v>67</v>
      </c>
    </row>
    <row r="1523" spans="1:20" ht="15.6" customHeight="1" x14ac:dyDescent="0.2">
      <c r="A1523" s="8">
        <v>44876</v>
      </c>
      <c r="B1523" t="s">
        <v>121</v>
      </c>
      <c r="C1523">
        <v>2022</v>
      </c>
      <c r="D1523" s="13">
        <v>2</v>
      </c>
      <c r="E1523" t="s">
        <v>71</v>
      </c>
      <c r="F1523">
        <v>77</v>
      </c>
      <c r="G1523">
        <v>405</v>
      </c>
      <c r="H1523" s="24">
        <v>574</v>
      </c>
      <c r="I1523">
        <v>3.6875</v>
      </c>
      <c r="J1523">
        <v>23</v>
      </c>
      <c r="K1523">
        <v>17</v>
      </c>
      <c r="L1523">
        <v>5</v>
      </c>
      <c r="M1523">
        <v>0</v>
      </c>
      <c r="N1523">
        <v>15.2</v>
      </c>
      <c r="O1523" s="12" t="s">
        <v>32</v>
      </c>
      <c r="P1523">
        <f t="shared" si="29"/>
        <v>9</v>
      </c>
      <c r="Q1523">
        <v>32</v>
      </c>
      <c r="R1523" s="31">
        <v>81</v>
      </c>
      <c r="S1523">
        <v>41</v>
      </c>
    </row>
    <row r="1524" spans="1:20" ht="15.6" customHeight="1" x14ac:dyDescent="0.2">
      <c r="A1524" s="8">
        <v>44876</v>
      </c>
      <c r="B1524" t="s">
        <v>121</v>
      </c>
      <c r="C1524">
        <v>2022</v>
      </c>
      <c r="D1524" s="13">
        <v>2</v>
      </c>
      <c r="E1524" t="s">
        <v>71</v>
      </c>
      <c r="F1524">
        <v>77</v>
      </c>
      <c r="G1524">
        <v>405</v>
      </c>
      <c r="H1524" s="24">
        <v>575</v>
      </c>
      <c r="I1524">
        <v>3.6875</v>
      </c>
      <c r="J1524">
        <v>23</v>
      </c>
      <c r="K1524">
        <v>17</v>
      </c>
      <c r="L1524">
        <v>5</v>
      </c>
      <c r="M1524">
        <v>0</v>
      </c>
      <c r="N1524">
        <v>15.2</v>
      </c>
      <c r="O1524" s="12" t="s">
        <v>32</v>
      </c>
      <c r="P1524">
        <f t="shared" si="29"/>
        <v>2</v>
      </c>
      <c r="Q1524">
        <v>1</v>
      </c>
      <c r="R1524" s="31">
        <v>28.2</v>
      </c>
      <c r="S1524">
        <v>3</v>
      </c>
      <c r="T1524" t="s">
        <v>127</v>
      </c>
    </row>
    <row r="1525" spans="1:20" ht="15.6" customHeight="1" x14ac:dyDescent="0.2">
      <c r="A1525" s="8">
        <v>44876</v>
      </c>
      <c r="B1525" t="s">
        <v>121</v>
      </c>
      <c r="C1525">
        <v>2022</v>
      </c>
      <c r="D1525" s="13">
        <v>2</v>
      </c>
      <c r="E1525" t="s">
        <v>71</v>
      </c>
      <c r="F1525">
        <v>77</v>
      </c>
      <c r="G1525">
        <v>405</v>
      </c>
      <c r="H1525" s="24">
        <v>576</v>
      </c>
      <c r="I1525">
        <v>3.6875</v>
      </c>
      <c r="J1525">
        <v>23</v>
      </c>
      <c r="K1525">
        <v>17</v>
      </c>
      <c r="L1525">
        <v>5</v>
      </c>
      <c r="M1525">
        <v>0</v>
      </c>
      <c r="N1525">
        <v>15.2</v>
      </c>
      <c r="O1525" s="12" t="s">
        <v>32</v>
      </c>
      <c r="P1525">
        <f t="shared" si="29"/>
        <v>14</v>
      </c>
      <c r="Q1525">
        <v>49</v>
      </c>
      <c r="R1525" s="31">
        <v>79.2</v>
      </c>
      <c r="S1525">
        <v>63</v>
      </c>
    </row>
    <row r="1526" spans="1:20" ht="15.6" customHeight="1" x14ac:dyDescent="0.2">
      <c r="A1526" s="8">
        <v>44876</v>
      </c>
      <c r="B1526" t="s">
        <v>121</v>
      </c>
      <c r="C1526">
        <v>2022</v>
      </c>
      <c r="D1526" s="13">
        <v>2</v>
      </c>
      <c r="E1526" t="s">
        <v>71</v>
      </c>
      <c r="F1526">
        <v>77</v>
      </c>
      <c r="G1526">
        <v>405</v>
      </c>
      <c r="H1526" s="24">
        <v>577</v>
      </c>
      <c r="I1526">
        <v>3.6875</v>
      </c>
      <c r="J1526">
        <v>23</v>
      </c>
      <c r="K1526">
        <v>17</v>
      </c>
      <c r="L1526">
        <v>5</v>
      </c>
      <c r="M1526">
        <v>0</v>
      </c>
      <c r="N1526">
        <v>15.2</v>
      </c>
      <c r="O1526" s="12" t="s">
        <v>32</v>
      </c>
      <c r="P1526">
        <f t="shared" si="29"/>
        <v>20</v>
      </c>
      <c r="Q1526">
        <v>19</v>
      </c>
      <c r="R1526" s="31">
        <v>67</v>
      </c>
      <c r="S1526">
        <v>39</v>
      </c>
    </row>
    <row r="1527" spans="1:20" ht="15.6" customHeight="1" x14ac:dyDescent="0.2">
      <c r="A1527" s="8">
        <v>44876</v>
      </c>
      <c r="B1527" t="s">
        <v>121</v>
      </c>
      <c r="C1527">
        <v>2022</v>
      </c>
      <c r="D1527" s="13">
        <v>2</v>
      </c>
      <c r="E1527" t="s">
        <v>71</v>
      </c>
      <c r="F1527">
        <v>77</v>
      </c>
      <c r="G1527">
        <v>405</v>
      </c>
      <c r="H1527" s="24">
        <v>578</v>
      </c>
      <c r="I1527">
        <v>3.6875</v>
      </c>
      <c r="J1527">
        <v>23</v>
      </c>
      <c r="K1527">
        <v>17</v>
      </c>
      <c r="L1527">
        <v>5</v>
      </c>
      <c r="M1527">
        <v>0</v>
      </c>
      <c r="N1527">
        <v>15.2</v>
      </c>
      <c r="O1527" s="12" t="s">
        <v>32</v>
      </c>
      <c r="P1527">
        <f t="shared" si="29"/>
        <v>6</v>
      </c>
      <c r="Q1527">
        <v>4</v>
      </c>
      <c r="R1527" s="31">
        <v>65</v>
      </c>
      <c r="S1527">
        <v>10</v>
      </c>
    </row>
    <row r="1528" spans="1:20" ht="15.6" customHeight="1" x14ac:dyDescent="0.2">
      <c r="A1528" s="8">
        <v>44876</v>
      </c>
      <c r="B1528" t="s">
        <v>121</v>
      </c>
      <c r="C1528">
        <v>2022</v>
      </c>
      <c r="D1528" s="13">
        <v>2</v>
      </c>
      <c r="E1528" t="s">
        <v>71</v>
      </c>
      <c r="F1528">
        <v>77</v>
      </c>
      <c r="G1528">
        <v>405</v>
      </c>
      <c r="H1528" s="24">
        <v>579</v>
      </c>
      <c r="I1528">
        <v>3.6875</v>
      </c>
      <c r="J1528">
        <v>23</v>
      </c>
      <c r="K1528">
        <v>17</v>
      </c>
      <c r="L1528">
        <v>5</v>
      </c>
      <c r="M1528">
        <v>0</v>
      </c>
      <c r="N1528">
        <v>15.2</v>
      </c>
      <c r="O1528" s="12" t="s">
        <v>32</v>
      </c>
      <c r="P1528">
        <f t="shared" si="29"/>
        <v>21</v>
      </c>
      <c r="Q1528">
        <v>39</v>
      </c>
      <c r="R1528" s="31">
        <v>87.8</v>
      </c>
      <c r="S1528">
        <v>60</v>
      </c>
    </row>
    <row r="1529" spans="1:20" ht="15.6" customHeight="1" x14ac:dyDescent="0.2">
      <c r="A1529" s="8">
        <v>44876</v>
      </c>
      <c r="B1529" t="s">
        <v>121</v>
      </c>
      <c r="C1529">
        <v>2022</v>
      </c>
      <c r="D1529" s="13">
        <v>2</v>
      </c>
      <c r="E1529" t="s">
        <v>71</v>
      </c>
      <c r="F1529">
        <v>77</v>
      </c>
      <c r="G1529">
        <v>405</v>
      </c>
      <c r="H1529" s="24">
        <v>580</v>
      </c>
      <c r="I1529">
        <v>3.6875</v>
      </c>
      <c r="J1529">
        <v>23</v>
      </c>
      <c r="K1529">
        <v>17</v>
      </c>
      <c r="L1529">
        <v>5</v>
      </c>
      <c r="M1529">
        <v>0</v>
      </c>
      <c r="N1529">
        <v>15.2</v>
      </c>
      <c r="O1529" s="12" t="s">
        <v>32</v>
      </c>
      <c r="P1529">
        <f t="shared" si="29"/>
        <v>19</v>
      </c>
      <c r="Q1529">
        <v>35</v>
      </c>
      <c r="R1529" s="31">
        <v>76</v>
      </c>
      <c r="S1529">
        <v>54</v>
      </c>
    </row>
    <row r="1530" spans="1:20" ht="15.6" customHeight="1" x14ac:dyDescent="0.2">
      <c r="A1530" s="8">
        <v>44876</v>
      </c>
      <c r="B1530" t="s">
        <v>121</v>
      </c>
      <c r="C1530">
        <v>2022</v>
      </c>
      <c r="D1530" s="13">
        <v>2</v>
      </c>
      <c r="E1530" t="s">
        <v>71</v>
      </c>
      <c r="F1530">
        <v>77</v>
      </c>
      <c r="G1530">
        <v>405</v>
      </c>
      <c r="H1530" s="24">
        <v>581</v>
      </c>
      <c r="I1530">
        <v>3.6875</v>
      </c>
      <c r="J1530">
        <v>23</v>
      </c>
      <c r="K1530">
        <v>17</v>
      </c>
      <c r="L1530">
        <v>5</v>
      </c>
      <c r="M1530">
        <v>0</v>
      </c>
      <c r="N1530">
        <v>15.2</v>
      </c>
      <c r="O1530" s="12" t="s">
        <v>32</v>
      </c>
      <c r="P1530">
        <f t="shared" si="29"/>
        <v>0</v>
      </c>
      <c r="Q1530">
        <v>0</v>
      </c>
      <c r="R1530" s="31">
        <v>0</v>
      </c>
      <c r="S1530">
        <v>0</v>
      </c>
      <c r="T1530" t="s">
        <v>128</v>
      </c>
    </row>
    <row r="1531" spans="1:20" ht="15.6" customHeight="1" x14ac:dyDescent="0.2">
      <c r="A1531" s="8">
        <v>44876</v>
      </c>
      <c r="B1531" t="s">
        <v>121</v>
      </c>
      <c r="C1531">
        <v>2022</v>
      </c>
      <c r="D1531" s="13">
        <v>2</v>
      </c>
      <c r="E1531" t="s">
        <v>71</v>
      </c>
      <c r="F1531">
        <v>77</v>
      </c>
      <c r="G1531">
        <v>405</v>
      </c>
      <c r="H1531" s="24">
        <v>582</v>
      </c>
      <c r="I1531">
        <v>3.6875</v>
      </c>
      <c r="J1531">
        <v>23</v>
      </c>
      <c r="K1531">
        <v>17</v>
      </c>
      <c r="L1531">
        <v>5</v>
      </c>
      <c r="M1531">
        <v>0</v>
      </c>
      <c r="N1531">
        <v>15.2</v>
      </c>
      <c r="O1531" s="12" t="s">
        <v>32</v>
      </c>
      <c r="P1531">
        <f t="shared" si="29"/>
        <v>21</v>
      </c>
      <c r="Q1531">
        <v>42</v>
      </c>
      <c r="R1531" s="31">
        <v>82</v>
      </c>
      <c r="S1531">
        <v>63</v>
      </c>
    </row>
    <row r="1532" spans="1:20" ht="15.6" customHeight="1" x14ac:dyDescent="0.2">
      <c r="A1532" s="8">
        <v>44876</v>
      </c>
      <c r="B1532" t="s">
        <v>121</v>
      </c>
      <c r="C1532">
        <v>2022</v>
      </c>
      <c r="D1532" s="13">
        <v>2</v>
      </c>
      <c r="E1532" t="s">
        <v>71</v>
      </c>
      <c r="F1532">
        <v>77</v>
      </c>
      <c r="G1532">
        <v>406</v>
      </c>
      <c r="H1532" s="24">
        <v>563</v>
      </c>
      <c r="I1532">
        <v>3.75</v>
      </c>
      <c r="J1532">
        <v>25</v>
      </c>
      <c r="K1532">
        <v>0</v>
      </c>
      <c r="L1532">
        <v>4</v>
      </c>
      <c r="M1532">
        <v>5</v>
      </c>
      <c r="N1532">
        <v>15</v>
      </c>
      <c r="O1532" s="12" t="s">
        <v>32</v>
      </c>
      <c r="P1532">
        <f t="shared" si="29"/>
        <v>0</v>
      </c>
      <c r="Q1532">
        <v>0</v>
      </c>
      <c r="R1532" s="31">
        <v>0</v>
      </c>
      <c r="S1532">
        <v>0</v>
      </c>
      <c r="T1532" t="s">
        <v>129</v>
      </c>
    </row>
    <row r="1533" spans="1:20" ht="15.6" customHeight="1" x14ac:dyDescent="0.2">
      <c r="A1533" s="8">
        <v>44876</v>
      </c>
      <c r="B1533" t="s">
        <v>121</v>
      </c>
      <c r="C1533">
        <v>2022</v>
      </c>
      <c r="D1533" s="13">
        <v>2</v>
      </c>
      <c r="E1533" t="s">
        <v>71</v>
      </c>
      <c r="F1533">
        <v>77</v>
      </c>
      <c r="G1533">
        <v>406</v>
      </c>
      <c r="H1533" s="24">
        <v>564</v>
      </c>
      <c r="I1533">
        <v>3.75</v>
      </c>
      <c r="J1533">
        <v>25</v>
      </c>
      <c r="K1533">
        <v>0</v>
      </c>
      <c r="L1533">
        <v>4</v>
      </c>
      <c r="M1533">
        <v>5</v>
      </c>
      <c r="N1533">
        <v>15</v>
      </c>
      <c r="O1533" s="12" t="s">
        <v>32</v>
      </c>
      <c r="P1533">
        <f t="shared" si="29"/>
        <v>28</v>
      </c>
      <c r="Q1533">
        <v>33</v>
      </c>
      <c r="R1533" s="31">
        <v>102</v>
      </c>
      <c r="S1533">
        <v>61</v>
      </c>
    </row>
    <row r="1534" spans="1:20" ht="15.6" customHeight="1" x14ac:dyDescent="0.2">
      <c r="A1534" s="8">
        <v>44876</v>
      </c>
      <c r="B1534" t="s">
        <v>121</v>
      </c>
      <c r="C1534">
        <v>2022</v>
      </c>
      <c r="D1534" s="13">
        <v>2</v>
      </c>
      <c r="E1534" t="s">
        <v>71</v>
      </c>
      <c r="F1534">
        <v>77</v>
      </c>
      <c r="G1534">
        <v>406</v>
      </c>
      <c r="H1534" s="24">
        <v>565</v>
      </c>
      <c r="I1534">
        <v>3.75</v>
      </c>
      <c r="J1534">
        <v>25</v>
      </c>
      <c r="K1534">
        <v>0</v>
      </c>
      <c r="L1534">
        <v>4</v>
      </c>
      <c r="M1534">
        <v>5</v>
      </c>
      <c r="N1534">
        <v>15</v>
      </c>
      <c r="O1534" s="12" t="s">
        <v>32</v>
      </c>
      <c r="P1534">
        <f t="shared" si="29"/>
        <v>45</v>
      </c>
      <c r="Q1534">
        <v>37</v>
      </c>
      <c r="R1534" s="31">
        <v>79.400000000000006</v>
      </c>
      <c r="S1534">
        <v>82</v>
      </c>
    </row>
    <row r="1535" spans="1:20" ht="15.6" customHeight="1" x14ac:dyDescent="0.2">
      <c r="A1535" s="8">
        <v>44876</v>
      </c>
      <c r="B1535" t="s">
        <v>121</v>
      </c>
      <c r="C1535">
        <v>2022</v>
      </c>
      <c r="D1535" s="13">
        <v>2</v>
      </c>
      <c r="E1535" t="s">
        <v>71</v>
      </c>
      <c r="F1535">
        <v>77</v>
      </c>
      <c r="G1535">
        <v>406</v>
      </c>
      <c r="H1535" s="24">
        <v>566</v>
      </c>
      <c r="I1535">
        <v>3.75</v>
      </c>
      <c r="J1535">
        <v>25</v>
      </c>
      <c r="K1535">
        <v>0</v>
      </c>
      <c r="L1535">
        <v>4</v>
      </c>
      <c r="M1535">
        <v>5</v>
      </c>
      <c r="N1535">
        <v>15</v>
      </c>
      <c r="O1535" s="12" t="s">
        <v>32</v>
      </c>
      <c r="P1535">
        <f t="shared" si="29"/>
        <v>14</v>
      </c>
      <c r="Q1535">
        <v>79</v>
      </c>
      <c r="R1535" s="31">
        <v>110</v>
      </c>
      <c r="S1535">
        <v>93</v>
      </c>
    </row>
    <row r="1536" spans="1:20" ht="15.6" customHeight="1" x14ac:dyDescent="0.2">
      <c r="A1536" s="8">
        <v>44876</v>
      </c>
      <c r="B1536" t="s">
        <v>121</v>
      </c>
      <c r="C1536">
        <v>2022</v>
      </c>
      <c r="D1536" s="13">
        <v>2</v>
      </c>
      <c r="E1536" t="s">
        <v>71</v>
      </c>
      <c r="F1536">
        <v>77</v>
      </c>
      <c r="G1536">
        <v>406</v>
      </c>
      <c r="H1536" s="24">
        <v>567</v>
      </c>
      <c r="I1536">
        <v>3.75</v>
      </c>
      <c r="J1536">
        <v>25</v>
      </c>
      <c r="K1536">
        <v>0</v>
      </c>
      <c r="L1536">
        <v>4</v>
      </c>
      <c r="M1536">
        <v>5</v>
      </c>
      <c r="N1536">
        <v>15</v>
      </c>
      <c r="O1536" s="12" t="s">
        <v>32</v>
      </c>
      <c r="P1536">
        <f t="shared" si="29"/>
        <v>6</v>
      </c>
      <c r="Q1536">
        <v>2</v>
      </c>
      <c r="R1536" s="31">
        <v>59</v>
      </c>
      <c r="S1536">
        <v>8</v>
      </c>
    </row>
    <row r="1537" spans="1:20" ht="15.6" customHeight="1" x14ac:dyDescent="0.2">
      <c r="A1537" s="8">
        <v>44876</v>
      </c>
      <c r="B1537" t="s">
        <v>121</v>
      </c>
      <c r="C1537">
        <v>2022</v>
      </c>
      <c r="D1537" s="13">
        <v>2</v>
      </c>
      <c r="E1537" t="s">
        <v>71</v>
      </c>
      <c r="F1537">
        <v>77</v>
      </c>
      <c r="G1537">
        <v>406</v>
      </c>
      <c r="H1537" s="24">
        <v>568</v>
      </c>
      <c r="I1537">
        <v>3.75</v>
      </c>
      <c r="J1537">
        <v>25</v>
      </c>
      <c r="K1537">
        <v>0</v>
      </c>
      <c r="L1537">
        <v>4</v>
      </c>
      <c r="M1537">
        <v>5</v>
      </c>
      <c r="N1537">
        <v>15</v>
      </c>
      <c r="O1537" s="12" t="s">
        <v>32</v>
      </c>
      <c r="P1537">
        <f t="shared" si="29"/>
        <v>28</v>
      </c>
      <c r="Q1537">
        <v>79</v>
      </c>
      <c r="R1537" s="31">
        <v>89.4</v>
      </c>
      <c r="S1537">
        <v>107</v>
      </c>
    </row>
    <row r="1538" spans="1:20" ht="15.6" customHeight="1" x14ac:dyDescent="0.2">
      <c r="A1538" s="8">
        <v>44876</v>
      </c>
      <c r="B1538" t="s">
        <v>121</v>
      </c>
      <c r="C1538">
        <v>2022</v>
      </c>
      <c r="D1538" s="13">
        <v>2</v>
      </c>
      <c r="E1538" t="s">
        <v>71</v>
      </c>
      <c r="F1538">
        <v>77</v>
      </c>
      <c r="G1538">
        <v>406</v>
      </c>
      <c r="H1538" s="24">
        <v>569</v>
      </c>
      <c r="I1538">
        <v>3.75</v>
      </c>
      <c r="J1538">
        <v>25</v>
      </c>
      <c r="K1538">
        <v>0</v>
      </c>
      <c r="L1538">
        <v>4</v>
      </c>
      <c r="M1538">
        <v>5</v>
      </c>
      <c r="N1538">
        <v>15</v>
      </c>
      <c r="O1538" s="12" t="s">
        <v>32</v>
      </c>
      <c r="P1538">
        <f t="shared" si="29"/>
        <v>6</v>
      </c>
      <c r="Q1538">
        <v>3</v>
      </c>
      <c r="R1538" s="31">
        <v>59</v>
      </c>
      <c r="S1538">
        <v>9</v>
      </c>
    </row>
    <row r="1539" spans="1:20" ht="15.6" customHeight="1" x14ac:dyDescent="0.2">
      <c r="A1539" s="8">
        <v>44876</v>
      </c>
      <c r="B1539" t="s">
        <v>121</v>
      </c>
      <c r="C1539">
        <v>2022</v>
      </c>
      <c r="D1539" s="13">
        <v>2</v>
      </c>
      <c r="E1539" t="s">
        <v>71</v>
      </c>
      <c r="F1539">
        <v>77</v>
      </c>
      <c r="G1539">
        <v>406</v>
      </c>
      <c r="H1539" s="24">
        <v>570</v>
      </c>
      <c r="I1539">
        <v>3.75</v>
      </c>
      <c r="J1539">
        <v>25</v>
      </c>
      <c r="K1539">
        <v>0</v>
      </c>
      <c r="L1539">
        <v>4</v>
      </c>
      <c r="M1539">
        <v>5</v>
      </c>
      <c r="N1539">
        <v>15</v>
      </c>
      <c r="O1539" s="12" t="s">
        <v>32</v>
      </c>
      <c r="P1539">
        <f t="shared" si="29"/>
        <v>16</v>
      </c>
      <c r="Q1539">
        <v>16</v>
      </c>
      <c r="R1539" s="31">
        <v>88.8</v>
      </c>
      <c r="S1539">
        <v>32</v>
      </c>
    </row>
    <row r="1540" spans="1:20" ht="15.6" customHeight="1" x14ac:dyDescent="0.2">
      <c r="A1540" s="8">
        <v>44876</v>
      </c>
      <c r="B1540" t="s">
        <v>121</v>
      </c>
      <c r="C1540">
        <v>2022</v>
      </c>
      <c r="D1540" s="13">
        <v>2</v>
      </c>
      <c r="E1540" t="s">
        <v>71</v>
      </c>
      <c r="F1540">
        <v>77</v>
      </c>
      <c r="G1540">
        <v>406</v>
      </c>
      <c r="H1540" s="24">
        <v>572</v>
      </c>
      <c r="I1540">
        <v>3.75</v>
      </c>
      <c r="J1540">
        <v>25</v>
      </c>
      <c r="K1540">
        <v>0</v>
      </c>
      <c r="L1540">
        <v>4</v>
      </c>
      <c r="M1540">
        <v>5</v>
      </c>
      <c r="N1540">
        <v>15</v>
      </c>
      <c r="O1540" s="12" t="s">
        <v>32</v>
      </c>
      <c r="P1540">
        <f t="shared" si="29"/>
        <v>0</v>
      </c>
      <c r="Q1540">
        <v>0</v>
      </c>
      <c r="R1540" s="31">
        <v>0</v>
      </c>
      <c r="S1540">
        <v>0</v>
      </c>
      <c r="T1540" t="s">
        <v>129</v>
      </c>
    </row>
    <row r="1541" spans="1:20" ht="15.6" customHeight="1" x14ac:dyDescent="0.2">
      <c r="A1541" s="8">
        <v>44866</v>
      </c>
      <c r="B1541" t="s">
        <v>6</v>
      </c>
      <c r="C1541">
        <v>2022</v>
      </c>
      <c r="D1541" s="13">
        <v>2</v>
      </c>
      <c r="E1541" t="s">
        <v>71</v>
      </c>
      <c r="F1541">
        <v>70</v>
      </c>
      <c r="G1541">
        <v>407</v>
      </c>
      <c r="H1541" s="24">
        <v>673</v>
      </c>
      <c r="I1541">
        <v>3.125</v>
      </c>
      <c r="J1541">
        <v>15</v>
      </c>
      <c r="K1541">
        <v>11</v>
      </c>
      <c r="L1541">
        <v>0</v>
      </c>
      <c r="M1541">
        <v>0</v>
      </c>
      <c r="N1541">
        <v>14.6</v>
      </c>
      <c r="O1541" s="12" t="s">
        <v>34</v>
      </c>
      <c r="P1541">
        <f t="shared" si="29"/>
        <v>22</v>
      </c>
      <c r="Q1541">
        <v>16</v>
      </c>
      <c r="R1541" s="31">
        <v>103</v>
      </c>
      <c r="S1541">
        <v>38</v>
      </c>
      <c r="T1541" t="s">
        <v>123</v>
      </c>
    </row>
    <row r="1542" spans="1:20" ht="15.6" customHeight="1" x14ac:dyDescent="0.2">
      <c r="A1542" s="8">
        <v>44866</v>
      </c>
      <c r="B1542" t="s">
        <v>6</v>
      </c>
      <c r="C1542">
        <v>2022</v>
      </c>
      <c r="D1542" s="13">
        <v>2</v>
      </c>
      <c r="E1542" t="s">
        <v>71</v>
      </c>
      <c r="F1542">
        <v>70</v>
      </c>
      <c r="G1542">
        <v>407</v>
      </c>
      <c r="H1542" s="24">
        <v>674</v>
      </c>
      <c r="I1542">
        <v>3.125</v>
      </c>
      <c r="J1542">
        <v>15</v>
      </c>
      <c r="K1542">
        <v>11</v>
      </c>
      <c r="L1542">
        <v>0</v>
      </c>
      <c r="M1542">
        <v>0</v>
      </c>
      <c r="N1542">
        <v>14.6</v>
      </c>
      <c r="O1542" s="12" t="s">
        <v>34</v>
      </c>
      <c r="P1542">
        <f t="shared" si="29"/>
        <v>21</v>
      </c>
      <c r="Q1542">
        <v>18</v>
      </c>
      <c r="R1542" s="31">
        <v>115.6</v>
      </c>
      <c r="S1542">
        <v>39</v>
      </c>
      <c r="T1542" t="s">
        <v>123</v>
      </c>
    </row>
    <row r="1543" spans="1:20" ht="15.6" customHeight="1" x14ac:dyDescent="0.2">
      <c r="A1543" s="8">
        <v>44866</v>
      </c>
      <c r="B1543" t="s">
        <v>6</v>
      </c>
      <c r="C1543">
        <v>2022</v>
      </c>
      <c r="D1543" s="13">
        <v>2</v>
      </c>
      <c r="E1543" t="s">
        <v>71</v>
      </c>
      <c r="F1543">
        <v>70</v>
      </c>
      <c r="G1543">
        <v>407</v>
      </c>
      <c r="H1543" s="24">
        <v>675</v>
      </c>
      <c r="I1543">
        <v>3.125</v>
      </c>
      <c r="J1543">
        <v>15</v>
      </c>
      <c r="K1543">
        <v>11</v>
      </c>
      <c r="L1543">
        <v>0</v>
      </c>
      <c r="M1543">
        <v>0</v>
      </c>
      <c r="N1543">
        <v>14.6</v>
      </c>
      <c r="O1543" s="12" t="s">
        <v>34</v>
      </c>
      <c r="P1543">
        <f t="shared" si="29"/>
        <v>12</v>
      </c>
      <c r="Q1543">
        <v>9</v>
      </c>
      <c r="R1543" s="31">
        <v>104.8</v>
      </c>
      <c r="S1543">
        <v>21</v>
      </c>
    </row>
    <row r="1544" spans="1:20" ht="15.6" customHeight="1" x14ac:dyDescent="0.2">
      <c r="A1544" s="8">
        <v>44866</v>
      </c>
      <c r="B1544" t="s">
        <v>6</v>
      </c>
      <c r="C1544">
        <v>2022</v>
      </c>
      <c r="D1544" s="13">
        <v>2</v>
      </c>
      <c r="E1544" t="s">
        <v>71</v>
      </c>
      <c r="F1544">
        <v>70</v>
      </c>
      <c r="G1544">
        <v>407</v>
      </c>
      <c r="H1544" s="24">
        <v>676</v>
      </c>
      <c r="I1544">
        <v>3.125</v>
      </c>
      <c r="J1544">
        <v>15</v>
      </c>
      <c r="K1544">
        <v>11</v>
      </c>
      <c r="L1544">
        <v>0</v>
      </c>
      <c r="M1544">
        <v>0</v>
      </c>
      <c r="N1544">
        <v>14.6</v>
      </c>
      <c r="O1544" s="12" t="s">
        <v>34</v>
      </c>
      <c r="P1544">
        <f t="shared" si="29"/>
        <v>14</v>
      </c>
      <c r="Q1544">
        <v>17</v>
      </c>
      <c r="R1544" s="31">
        <v>106.4</v>
      </c>
      <c r="S1544">
        <v>31</v>
      </c>
    </row>
    <row r="1545" spans="1:20" ht="15.6" customHeight="1" x14ac:dyDescent="0.2">
      <c r="A1545" s="8">
        <v>44866</v>
      </c>
      <c r="B1545" t="s">
        <v>6</v>
      </c>
      <c r="C1545">
        <v>2022</v>
      </c>
      <c r="D1545" s="13">
        <v>2</v>
      </c>
      <c r="E1545" t="s">
        <v>71</v>
      </c>
      <c r="F1545">
        <v>70</v>
      </c>
      <c r="G1545">
        <v>407</v>
      </c>
      <c r="H1545" s="24">
        <v>677</v>
      </c>
      <c r="I1545">
        <v>3.125</v>
      </c>
      <c r="J1545">
        <v>15</v>
      </c>
      <c r="K1545">
        <v>11</v>
      </c>
      <c r="L1545">
        <v>0</v>
      </c>
      <c r="M1545">
        <v>0</v>
      </c>
      <c r="N1545">
        <v>14.6</v>
      </c>
      <c r="O1545" s="12" t="s">
        <v>34</v>
      </c>
      <c r="P1545">
        <f t="shared" si="29"/>
        <v>41</v>
      </c>
      <c r="Q1545">
        <v>56</v>
      </c>
      <c r="R1545" s="31">
        <v>112</v>
      </c>
      <c r="S1545">
        <v>97</v>
      </c>
    </row>
    <row r="1546" spans="1:20" ht="15.6" customHeight="1" x14ac:dyDescent="0.2">
      <c r="A1546" s="8">
        <v>44866</v>
      </c>
      <c r="B1546" t="s">
        <v>6</v>
      </c>
      <c r="C1546">
        <v>2022</v>
      </c>
      <c r="D1546" s="13">
        <v>2</v>
      </c>
      <c r="E1546" t="s">
        <v>71</v>
      </c>
      <c r="F1546">
        <v>70</v>
      </c>
      <c r="G1546">
        <v>407</v>
      </c>
      <c r="H1546" s="24">
        <v>678</v>
      </c>
      <c r="I1546">
        <v>3.125</v>
      </c>
      <c r="J1546">
        <v>15</v>
      </c>
      <c r="K1546">
        <v>11</v>
      </c>
      <c r="L1546">
        <v>0</v>
      </c>
      <c r="M1546">
        <v>0</v>
      </c>
      <c r="N1546">
        <v>14.6</v>
      </c>
      <c r="O1546" s="12" t="s">
        <v>34</v>
      </c>
      <c r="P1546">
        <f t="shared" si="29"/>
        <v>43</v>
      </c>
      <c r="Q1546">
        <v>25</v>
      </c>
      <c r="R1546" s="31">
        <v>107.8</v>
      </c>
      <c r="S1546">
        <v>68</v>
      </c>
    </row>
    <row r="1547" spans="1:20" ht="15.6" customHeight="1" x14ac:dyDescent="0.2">
      <c r="A1547" s="8">
        <v>44866</v>
      </c>
      <c r="B1547" t="s">
        <v>6</v>
      </c>
      <c r="C1547">
        <v>2022</v>
      </c>
      <c r="D1547" s="13">
        <v>2</v>
      </c>
      <c r="E1547" t="s">
        <v>71</v>
      </c>
      <c r="F1547">
        <v>70</v>
      </c>
      <c r="G1547">
        <v>407</v>
      </c>
      <c r="H1547" s="24">
        <v>679</v>
      </c>
      <c r="I1547">
        <v>3.125</v>
      </c>
      <c r="J1547">
        <v>15</v>
      </c>
      <c r="K1547">
        <v>11</v>
      </c>
      <c r="L1547">
        <v>0</v>
      </c>
      <c r="M1547">
        <v>0</v>
      </c>
      <c r="N1547">
        <v>14.6</v>
      </c>
      <c r="O1547" s="12" t="s">
        <v>34</v>
      </c>
      <c r="P1547">
        <f t="shared" si="29"/>
        <v>27</v>
      </c>
      <c r="Q1547">
        <v>26</v>
      </c>
      <c r="R1547" s="31">
        <v>75</v>
      </c>
      <c r="S1547">
        <v>53</v>
      </c>
    </row>
    <row r="1548" spans="1:20" ht="15.6" customHeight="1" x14ac:dyDescent="0.2">
      <c r="A1548" s="8">
        <v>44866</v>
      </c>
      <c r="B1548" t="s">
        <v>6</v>
      </c>
      <c r="C1548">
        <v>2022</v>
      </c>
      <c r="D1548" s="13">
        <v>2</v>
      </c>
      <c r="E1548" t="s">
        <v>71</v>
      </c>
      <c r="F1548">
        <v>70</v>
      </c>
      <c r="G1548">
        <v>407</v>
      </c>
      <c r="H1548" s="24">
        <v>680</v>
      </c>
      <c r="I1548">
        <v>3.125</v>
      </c>
      <c r="J1548">
        <v>15</v>
      </c>
      <c r="K1548">
        <v>11</v>
      </c>
      <c r="L1548">
        <v>0</v>
      </c>
      <c r="M1548">
        <v>0</v>
      </c>
      <c r="N1548">
        <v>14.6</v>
      </c>
      <c r="O1548" s="12" t="s">
        <v>34</v>
      </c>
      <c r="P1548">
        <f t="shared" si="29"/>
        <v>27</v>
      </c>
      <c r="Q1548">
        <v>13</v>
      </c>
      <c r="R1548" s="31">
        <v>100.6</v>
      </c>
      <c r="S1548">
        <v>40</v>
      </c>
    </row>
    <row r="1549" spans="1:20" ht="15.6" customHeight="1" x14ac:dyDescent="0.2">
      <c r="A1549" s="8">
        <v>44866</v>
      </c>
      <c r="B1549" t="s">
        <v>6</v>
      </c>
      <c r="C1549">
        <v>2022</v>
      </c>
      <c r="D1549" s="13">
        <v>2</v>
      </c>
      <c r="E1549" t="s">
        <v>71</v>
      </c>
      <c r="F1549">
        <v>70</v>
      </c>
      <c r="G1549">
        <v>407</v>
      </c>
      <c r="H1549" s="24">
        <v>681</v>
      </c>
      <c r="I1549">
        <v>3.125</v>
      </c>
      <c r="J1549">
        <v>15</v>
      </c>
      <c r="K1549">
        <v>11</v>
      </c>
      <c r="L1549">
        <v>0</v>
      </c>
      <c r="M1549">
        <v>0</v>
      </c>
      <c r="N1549">
        <v>14.6</v>
      </c>
      <c r="O1549" s="12" t="s">
        <v>34</v>
      </c>
      <c r="P1549">
        <f t="shared" si="29"/>
        <v>15</v>
      </c>
      <c r="Q1549">
        <v>12</v>
      </c>
      <c r="R1549" s="31">
        <v>95.4</v>
      </c>
      <c r="S1549">
        <v>27</v>
      </c>
    </row>
    <row r="1550" spans="1:20" ht="15.6" customHeight="1" x14ac:dyDescent="0.2">
      <c r="A1550" s="8">
        <v>44866</v>
      </c>
      <c r="B1550" t="s">
        <v>6</v>
      </c>
      <c r="C1550">
        <v>2022</v>
      </c>
      <c r="D1550" s="13">
        <v>2</v>
      </c>
      <c r="E1550" t="s">
        <v>71</v>
      </c>
      <c r="F1550">
        <v>70</v>
      </c>
      <c r="G1550">
        <v>407</v>
      </c>
      <c r="H1550" s="24">
        <v>682</v>
      </c>
      <c r="I1550">
        <v>3.125</v>
      </c>
      <c r="J1550">
        <v>15</v>
      </c>
      <c r="K1550">
        <v>11</v>
      </c>
      <c r="L1550">
        <v>0</v>
      </c>
      <c r="M1550">
        <v>0</v>
      </c>
      <c r="N1550">
        <v>14.6</v>
      </c>
      <c r="O1550" s="12" t="s">
        <v>34</v>
      </c>
      <c r="P1550">
        <f t="shared" si="29"/>
        <v>59</v>
      </c>
      <c r="Q1550">
        <v>45</v>
      </c>
      <c r="R1550" s="31">
        <v>118</v>
      </c>
      <c r="S1550">
        <v>104</v>
      </c>
    </row>
    <row r="1551" spans="1:20" ht="15.6" customHeight="1" x14ac:dyDescent="0.2">
      <c r="A1551" s="8">
        <v>44866</v>
      </c>
      <c r="B1551" t="s">
        <v>6</v>
      </c>
      <c r="C1551">
        <v>2022</v>
      </c>
      <c r="D1551" s="13">
        <v>2</v>
      </c>
      <c r="E1551" t="s">
        <v>71</v>
      </c>
      <c r="F1551">
        <v>70</v>
      </c>
      <c r="G1551">
        <v>408</v>
      </c>
      <c r="H1551" s="24">
        <v>663</v>
      </c>
      <c r="I1551">
        <v>3.6875</v>
      </c>
      <c r="J1551">
        <v>25</v>
      </c>
      <c r="K1551">
        <v>1</v>
      </c>
      <c r="L1551">
        <v>0</v>
      </c>
      <c r="M1551">
        <v>0</v>
      </c>
      <c r="N1551">
        <v>20.8</v>
      </c>
      <c r="O1551" s="12" t="s">
        <v>34</v>
      </c>
      <c r="P1551">
        <f t="shared" si="29"/>
        <v>37</v>
      </c>
      <c r="Q1551">
        <v>66</v>
      </c>
      <c r="R1551" s="31">
        <v>106.8</v>
      </c>
      <c r="S1551">
        <v>103</v>
      </c>
    </row>
    <row r="1552" spans="1:20" ht="15.6" customHeight="1" x14ac:dyDescent="0.2">
      <c r="A1552" s="8">
        <v>44866</v>
      </c>
      <c r="B1552" t="s">
        <v>6</v>
      </c>
      <c r="C1552">
        <v>2022</v>
      </c>
      <c r="D1552" s="13">
        <v>2</v>
      </c>
      <c r="E1552" t="s">
        <v>71</v>
      </c>
      <c r="F1552">
        <v>70</v>
      </c>
      <c r="G1552">
        <v>408</v>
      </c>
      <c r="H1552" s="24">
        <v>664</v>
      </c>
      <c r="I1552">
        <v>3.6875</v>
      </c>
      <c r="J1552">
        <v>25</v>
      </c>
      <c r="K1552">
        <v>1</v>
      </c>
      <c r="L1552">
        <v>0</v>
      </c>
      <c r="M1552">
        <v>0</v>
      </c>
      <c r="N1552">
        <v>20.8</v>
      </c>
      <c r="O1552" s="12" t="s">
        <v>34</v>
      </c>
      <c r="P1552">
        <f t="shared" ref="P1552:P1615" si="30">S1552-Q1552</f>
        <v>79</v>
      </c>
      <c r="Q1552">
        <v>38</v>
      </c>
      <c r="R1552" s="31">
        <v>108.6</v>
      </c>
      <c r="S1552">
        <v>117</v>
      </c>
    </row>
    <row r="1553" spans="1:19" ht="15.6" customHeight="1" x14ac:dyDescent="0.2">
      <c r="A1553" s="8">
        <v>44866</v>
      </c>
      <c r="B1553" t="s">
        <v>6</v>
      </c>
      <c r="C1553">
        <v>2022</v>
      </c>
      <c r="D1553" s="13">
        <v>2</v>
      </c>
      <c r="E1553" t="s">
        <v>71</v>
      </c>
      <c r="F1553">
        <v>70</v>
      </c>
      <c r="G1553">
        <v>408</v>
      </c>
      <c r="H1553" s="24">
        <v>665</v>
      </c>
      <c r="I1553">
        <v>3.6875</v>
      </c>
      <c r="J1553">
        <v>25</v>
      </c>
      <c r="K1553">
        <v>1</v>
      </c>
      <c r="L1553">
        <v>0</v>
      </c>
      <c r="M1553">
        <v>0</v>
      </c>
      <c r="N1553">
        <v>20.8</v>
      </c>
      <c r="O1553" s="12" t="s">
        <v>34</v>
      </c>
      <c r="P1553">
        <f t="shared" si="30"/>
        <v>39</v>
      </c>
      <c r="Q1553">
        <v>42</v>
      </c>
      <c r="R1553" s="31">
        <v>105.2</v>
      </c>
      <c r="S1553">
        <v>81</v>
      </c>
    </row>
    <row r="1554" spans="1:19" ht="15.6" customHeight="1" x14ac:dyDescent="0.2">
      <c r="A1554" s="8">
        <v>44866</v>
      </c>
      <c r="B1554" t="s">
        <v>6</v>
      </c>
      <c r="C1554">
        <v>2022</v>
      </c>
      <c r="D1554" s="13">
        <v>2</v>
      </c>
      <c r="E1554" t="s">
        <v>71</v>
      </c>
      <c r="F1554">
        <v>70</v>
      </c>
      <c r="G1554">
        <v>408</v>
      </c>
      <c r="H1554" s="24">
        <v>666</v>
      </c>
      <c r="I1554">
        <v>3.6875</v>
      </c>
      <c r="J1554">
        <v>25</v>
      </c>
      <c r="K1554">
        <v>1</v>
      </c>
      <c r="L1554">
        <v>0</v>
      </c>
      <c r="M1554">
        <v>0</v>
      </c>
      <c r="N1554">
        <v>20.8</v>
      </c>
      <c r="O1554" s="12" t="s">
        <v>34</v>
      </c>
      <c r="P1554">
        <f t="shared" si="30"/>
        <v>24</v>
      </c>
      <c r="Q1554">
        <v>40</v>
      </c>
      <c r="R1554" s="31">
        <v>104.6</v>
      </c>
      <c r="S1554">
        <v>64</v>
      </c>
    </row>
    <row r="1555" spans="1:19" ht="15.6" customHeight="1" x14ac:dyDescent="0.2">
      <c r="A1555" s="8">
        <v>44866</v>
      </c>
      <c r="B1555" t="s">
        <v>6</v>
      </c>
      <c r="C1555">
        <v>2022</v>
      </c>
      <c r="D1555" s="13">
        <v>2</v>
      </c>
      <c r="E1555" t="s">
        <v>71</v>
      </c>
      <c r="F1555">
        <v>70</v>
      </c>
      <c r="G1555">
        <v>408</v>
      </c>
      <c r="H1555" s="24">
        <v>667</v>
      </c>
      <c r="I1555">
        <v>3.6875</v>
      </c>
      <c r="J1555">
        <v>25</v>
      </c>
      <c r="K1555">
        <v>1</v>
      </c>
      <c r="L1555">
        <v>0</v>
      </c>
      <c r="M1555">
        <v>0</v>
      </c>
      <c r="N1555">
        <v>20.8</v>
      </c>
      <c r="O1555" s="12" t="s">
        <v>34</v>
      </c>
      <c r="P1555">
        <f t="shared" si="30"/>
        <v>39</v>
      </c>
      <c r="Q1555">
        <v>57</v>
      </c>
      <c r="R1555" s="31">
        <v>98.6</v>
      </c>
      <c r="S1555">
        <v>96</v>
      </c>
    </row>
    <row r="1556" spans="1:19" ht="15.6" customHeight="1" x14ac:dyDescent="0.2">
      <c r="A1556" s="8">
        <v>44866</v>
      </c>
      <c r="B1556" t="s">
        <v>6</v>
      </c>
      <c r="C1556">
        <v>2022</v>
      </c>
      <c r="D1556" s="13">
        <v>2</v>
      </c>
      <c r="E1556" t="s">
        <v>71</v>
      </c>
      <c r="F1556">
        <v>70</v>
      </c>
      <c r="G1556">
        <v>408</v>
      </c>
      <c r="H1556" s="24">
        <v>668</v>
      </c>
      <c r="I1556">
        <v>3.6875</v>
      </c>
      <c r="J1556">
        <v>25</v>
      </c>
      <c r="K1556">
        <v>1</v>
      </c>
      <c r="L1556">
        <v>0</v>
      </c>
      <c r="M1556">
        <v>0</v>
      </c>
      <c r="N1556">
        <v>20.8</v>
      </c>
      <c r="O1556" s="12" t="s">
        <v>34</v>
      </c>
      <c r="P1556">
        <f t="shared" si="30"/>
        <v>35</v>
      </c>
      <c r="Q1556">
        <v>23</v>
      </c>
      <c r="R1556" s="31">
        <v>75.599999999999994</v>
      </c>
      <c r="S1556">
        <v>58</v>
      </c>
    </row>
    <row r="1557" spans="1:19" ht="15.6" customHeight="1" x14ac:dyDescent="0.2">
      <c r="A1557" s="8">
        <v>44866</v>
      </c>
      <c r="B1557" t="s">
        <v>6</v>
      </c>
      <c r="C1557">
        <v>2022</v>
      </c>
      <c r="D1557" s="13">
        <v>2</v>
      </c>
      <c r="E1557" t="s">
        <v>71</v>
      </c>
      <c r="F1557">
        <v>70</v>
      </c>
      <c r="G1557">
        <v>408</v>
      </c>
      <c r="H1557" s="24">
        <v>669</v>
      </c>
      <c r="I1557">
        <v>3.6875</v>
      </c>
      <c r="J1557">
        <v>25</v>
      </c>
      <c r="K1557">
        <v>1</v>
      </c>
      <c r="L1557">
        <v>0</v>
      </c>
      <c r="M1557">
        <v>0</v>
      </c>
      <c r="N1557">
        <v>20.8</v>
      </c>
      <c r="O1557" s="12" t="s">
        <v>34</v>
      </c>
      <c r="P1557">
        <f t="shared" si="30"/>
        <v>52</v>
      </c>
      <c r="Q1557">
        <v>55</v>
      </c>
      <c r="R1557" s="31">
        <v>98.2</v>
      </c>
      <c r="S1557">
        <v>107</v>
      </c>
    </row>
    <row r="1558" spans="1:19" ht="15.6" customHeight="1" x14ac:dyDescent="0.2">
      <c r="A1558" s="8">
        <v>44866</v>
      </c>
      <c r="B1558" t="s">
        <v>6</v>
      </c>
      <c r="C1558">
        <v>2022</v>
      </c>
      <c r="D1558" s="13">
        <v>2</v>
      </c>
      <c r="E1558" t="s">
        <v>71</v>
      </c>
      <c r="F1558">
        <v>70</v>
      </c>
      <c r="G1558">
        <v>408</v>
      </c>
      <c r="H1558" s="24">
        <v>670</v>
      </c>
      <c r="I1558">
        <v>3.6875</v>
      </c>
      <c r="J1558">
        <v>25</v>
      </c>
      <c r="K1558">
        <v>1</v>
      </c>
      <c r="L1558">
        <v>0</v>
      </c>
      <c r="M1558">
        <v>0</v>
      </c>
      <c r="N1558">
        <v>20.8</v>
      </c>
      <c r="O1558" s="12" t="s">
        <v>34</v>
      </c>
      <c r="P1558">
        <f t="shared" si="30"/>
        <v>25</v>
      </c>
      <c r="Q1558">
        <v>24</v>
      </c>
      <c r="R1558" s="31">
        <v>89.2</v>
      </c>
      <c r="S1558">
        <v>49</v>
      </c>
    </row>
    <row r="1559" spans="1:19" ht="15.6" customHeight="1" x14ac:dyDescent="0.2">
      <c r="A1559" s="8">
        <v>44866</v>
      </c>
      <c r="B1559" t="s">
        <v>6</v>
      </c>
      <c r="C1559">
        <v>2022</v>
      </c>
      <c r="D1559" s="13">
        <v>2</v>
      </c>
      <c r="E1559" t="s">
        <v>71</v>
      </c>
      <c r="F1559">
        <v>70</v>
      </c>
      <c r="G1559">
        <v>408</v>
      </c>
      <c r="H1559" s="24">
        <v>671</v>
      </c>
      <c r="I1559">
        <v>3.6875</v>
      </c>
      <c r="J1559">
        <v>25</v>
      </c>
      <c r="K1559">
        <v>1</v>
      </c>
      <c r="L1559">
        <v>0</v>
      </c>
      <c r="M1559">
        <v>0</v>
      </c>
      <c r="N1559">
        <v>20.8</v>
      </c>
      <c r="O1559" s="12" t="s">
        <v>34</v>
      </c>
      <c r="P1559">
        <f t="shared" si="30"/>
        <v>52</v>
      </c>
      <c r="Q1559">
        <v>42</v>
      </c>
      <c r="R1559" s="31">
        <v>108.8</v>
      </c>
      <c r="S1559">
        <v>94</v>
      </c>
    </row>
    <row r="1560" spans="1:19" ht="15.6" customHeight="1" x14ac:dyDescent="0.2">
      <c r="A1560" s="8">
        <v>44866</v>
      </c>
      <c r="B1560" t="s">
        <v>6</v>
      </c>
      <c r="C1560">
        <v>2022</v>
      </c>
      <c r="D1560" s="13">
        <v>2</v>
      </c>
      <c r="E1560" t="s">
        <v>71</v>
      </c>
      <c r="F1560">
        <v>70</v>
      </c>
      <c r="G1560">
        <v>408</v>
      </c>
      <c r="H1560" s="24">
        <v>672</v>
      </c>
      <c r="I1560">
        <v>3.6875</v>
      </c>
      <c r="J1560">
        <v>25</v>
      </c>
      <c r="K1560">
        <v>1</v>
      </c>
      <c r="L1560">
        <v>0</v>
      </c>
      <c r="M1560">
        <v>0</v>
      </c>
      <c r="N1560">
        <v>20.8</v>
      </c>
      <c r="O1560" s="12" t="s">
        <v>34</v>
      </c>
      <c r="P1560">
        <f t="shared" si="30"/>
        <v>50</v>
      </c>
      <c r="Q1560">
        <v>68</v>
      </c>
      <c r="R1560" s="31">
        <v>110.4</v>
      </c>
      <c r="S1560">
        <v>118</v>
      </c>
    </row>
    <row r="1561" spans="1:19" ht="15.6" customHeight="1" x14ac:dyDescent="0.2">
      <c r="A1561" s="8">
        <v>44866</v>
      </c>
      <c r="B1561" t="s">
        <v>6</v>
      </c>
      <c r="C1561">
        <v>2022</v>
      </c>
      <c r="D1561" s="13">
        <v>2</v>
      </c>
      <c r="E1561" t="s">
        <v>71</v>
      </c>
      <c r="F1561">
        <v>70</v>
      </c>
      <c r="G1561">
        <v>409</v>
      </c>
      <c r="H1561" s="24">
        <v>653</v>
      </c>
      <c r="I1561">
        <v>5</v>
      </c>
      <c r="J1561">
        <v>20</v>
      </c>
      <c r="K1561">
        <v>5</v>
      </c>
      <c r="L1561">
        <v>0</v>
      </c>
      <c r="M1561">
        <v>0.5</v>
      </c>
      <c r="N1561">
        <v>18.8</v>
      </c>
      <c r="O1561" s="12" t="s">
        <v>34</v>
      </c>
      <c r="P1561">
        <f t="shared" si="30"/>
        <v>12</v>
      </c>
      <c r="Q1561">
        <v>38</v>
      </c>
      <c r="R1561" s="31">
        <v>81.599999999999994</v>
      </c>
      <c r="S1561">
        <v>50</v>
      </c>
    </row>
    <row r="1562" spans="1:19" ht="15.6" customHeight="1" x14ac:dyDescent="0.2">
      <c r="A1562" s="8">
        <v>44866</v>
      </c>
      <c r="B1562" t="s">
        <v>6</v>
      </c>
      <c r="C1562">
        <v>2022</v>
      </c>
      <c r="D1562" s="13">
        <v>2</v>
      </c>
      <c r="E1562" t="s">
        <v>71</v>
      </c>
      <c r="F1562">
        <v>70</v>
      </c>
      <c r="G1562">
        <v>409</v>
      </c>
      <c r="H1562" s="24">
        <v>654</v>
      </c>
      <c r="I1562">
        <v>5</v>
      </c>
      <c r="J1562">
        <v>20</v>
      </c>
      <c r="K1562">
        <v>5</v>
      </c>
      <c r="L1562">
        <v>0</v>
      </c>
      <c r="M1562">
        <v>0.5</v>
      </c>
      <c r="N1562">
        <v>18.8</v>
      </c>
      <c r="O1562" s="12" t="s">
        <v>34</v>
      </c>
      <c r="P1562">
        <f t="shared" si="30"/>
        <v>33</v>
      </c>
      <c r="Q1562">
        <v>47</v>
      </c>
      <c r="R1562" s="31">
        <v>83.2</v>
      </c>
      <c r="S1562">
        <v>80</v>
      </c>
    </row>
    <row r="1563" spans="1:19" ht="15.6" customHeight="1" x14ac:dyDescent="0.2">
      <c r="A1563" s="8">
        <v>44866</v>
      </c>
      <c r="B1563" t="s">
        <v>6</v>
      </c>
      <c r="C1563">
        <v>2022</v>
      </c>
      <c r="D1563" s="13">
        <v>2</v>
      </c>
      <c r="E1563" t="s">
        <v>71</v>
      </c>
      <c r="F1563">
        <v>70</v>
      </c>
      <c r="G1563">
        <v>409</v>
      </c>
      <c r="H1563" s="24">
        <v>655</v>
      </c>
      <c r="I1563">
        <v>5</v>
      </c>
      <c r="J1563">
        <v>20</v>
      </c>
      <c r="K1563">
        <v>5</v>
      </c>
      <c r="L1563">
        <v>0</v>
      </c>
      <c r="M1563">
        <v>0.5</v>
      </c>
      <c r="N1563">
        <v>18.8</v>
      </c>
      <c r="O1563" s="12" t="s">
        <v>34</v>
      </c>
      <c r="P1563">
        <f t="shared" si="30"/>
        <v>19</v>
      </c>
      <c r="Q1563">
        <v>18</v>
      </c>
      <c r="R1563" s="31">
        <v>73</v>
      </c>
      <c r="S1563">
        <v>37</v>
      </c>
    </row>
    <row r="1564" spans="1:19" ht="15.6" customHeight="1" x14ac:dyDescent="0.2">
      <c r="A1564" s="8">
        <v>44866</v>
      </c>
      <c r="B1564" t="s">
        <v>6</v>
      </c>
      <c r="C1564">
        <v>2022</v>
      </c>
      <c r="D1564" s="13">
        <v>2</v>
      </c>
      <c r="E1564" t="s">
        <v>71</v>
      </c>
      <c r="F1564">
        <v>70</v>
      </c>
      <c r="G1564">
        <v>409</v>
      </c>
      <c r="H1564" s="24">
        <v>656</v>
      </c>
      <c r="I1564">
        <v>5</v>
      </c>
      <c r="J1564">
        <v>20</v>
      </c>
      <c r="K1564">
        <v>5</v>
      </c>
      <c r="L1564">
        <v>0</v>
      </c>
      <c r="M1564">
        <v>0.5</v>
      </c>
      <c r="N1564">
        <v>18.8</v>
      </c>
      <c r="O1564" s="12" t="s">
        <v>34</v>
      </c>
      <c r="P1564">
        <f t="shared" si="30"/>
        <v>21</v>
      </c>
      <c r="Q1564">
        <v>14</v>
      </c>
      <c r="R1564" s="31">
        <v>76.400000000000006</v>
      </c>
      <c r="S1564">
        <v>35</v>
      </c>
    </row>
    <row r="1565" spans="1:19" ht="15.6" customHeight="1" x14ac:dyDescent="0.2">
      <c r="A1565" s="8">
        <v>44866</v>
      </c>
      <c r="B1565" t="s">
        <v>6</v>
      </c>
      <c r="C1565">
        <v>2022</v>
      </c>
      <c r="D1565" s="13">
        <v>2</v>
      </c>
      <c r="E1565" t="s">
        <v>71</v>
      </c>
      <c r="F1565">
        <v>70</v>
      </c>
      <c r="G1565">
        <v>409</v>
      </c>
      <c r="H1565" s="24">
        <v>657</v>
      </c>
      <c r="I1565">
        <v>5</v>
      </c>
      <c r="J1565">
        <v>20</v>
      </c>
      <c r="K1565">
        <v>5</v>
      </c>
      <c r="L1565">
        <v>0</v>
      </c>
      <c r="M1565">
        <v>0.5</v>
      </c>
      <c r="N1565">
        <v>18.8</v>
      </c>
      <c r="O1565" s="12" t="s">
        <v>34</v>
      </c>
      <c r="P1565">
        <f t="shared" si="30"/>
        <v>30</v>
      </c>
      <c r="Q1565">
        <v>31</v>
      </c>
      <c r="R1565" s="31">
        <v>70.599999999999994</v>
      </c>
      <c r="S1565">
        <v>61</v>
      </c>
    </row>
    <row r="1566" spans="1:19" ht="15.6" customHeight="1" x14ac:dyDescent="0.2">
      <c r="A1566" s="8">
        <v>44866</v>
      </c>
      <c r="B1566" t="s">
        <v>6</v>
      </c>
      <c r="C1566">
        <v>2022</v>
      </c>
      <c r="D1566" s="13">
        <v>2</v>
      </c>
      <c r="E1566" t="s">
        <v>71</v>
      </c>
      <c r="F1566">
        <v>70</v>
      </c>
      <c r="G1566">
        <v>409</v>
      </c>
      <c r="H1566" s="24">
        <v>658</v>
      </c>
      <c r="I1566">
        <v>5</v>
      </c>
      <c r="J1566">
        <v>20</v>
      </c>
      <c r="K1566">
        <v>5</v>
      </c>
      <c r="L1566">
        <v>0</v>
      </c>
      <c r="M1566">
        <v>0.5</v>
      </c>
      <c r="N1566">
        <v>18.8</v>
      </c>
      <c r="O1566" s="12" t="s">
        <v>34</v>
      </c>
      <c r="P1566">
        <f t="shared" si="30"/>
        <v>39</v>
      </c>
      <c r="Q1566">
        <v>52</v>
      </c>
      <c r="R1566" s="31">
        <v>79.400000000000006</v>
      </c>
      <c r="S1566">
        <v>91</v>
      </c>
    </row>
    <row r="1567" spans="1:19" ht="15.6" customHeight="1" x14ac:dyDescent="0.2">
      <c r="A1567" s="8">
        <v>44866</v>
      </c>
      <c r="B1567" t="s">
        <v>6</v>
      </c>
      <c r="C1567">
        <v>2022</v>
      </c>
      <c r="D1567" s="13">
        <v>2</v>
      </c>
      <c r="E1567" t="s">
        <v>71</v>
      </c>
      <c r="F1567">
        <v>70</v>
      </c>
      <c r="G1567">
        <v>409</v>
      </c>
      <c r="H1567" s="24">
        <v>659</v>
      </c>
      <c r="I1567">
        <v>5</v>
      </c>
      <c r="J1567">
        <v>20</v>
      </c>
      <c r="K1567">
        <v>5</v>
      </c>
      <c r="L1567">
        <v>0</v>
      </c>
      <c r="M1567">
        <v>0.5</v>
      </c>
      <c r="N1567">
        <v>18.8</v>
      </c>
      <c r="O1567" s="12" t="s">
        <v>34</v>
      </c>
      <c r="P1567">
        <f t="shared" si="30"/>
        <v>27</v>
      </c>
      <c r="Q1567">
        <v>37</v>
      </c>
      <c r="R1567" s="31">
        <v>82.2</v>
      </c>
      <c r="S1567">
        <v>64</v>
      </c>
    </row>
    <row r="1568" spans="1:19" ht="15.6" customHeight="1" x14ac:dyDescent="0.2">
      <c r="A1568" s="8">
        <v>44866</v>
      </c>
      <c r="B1568" t="s">
        <v>6</v>
      </c>
      <c r="C1568">
        <v>2022</v>
      </c>
      <c r="D1568" s="13">
        <v>2</v>
      </c>
      <c r="E1568" t="s">
        <v>71</v>
      </c>
      <c r="F1568">
        <v>70</v>
      </c>
      <c r="G1568">
        <v>409</v>
      </c>
      <c r="H1568" s="24">
        <v>660</v>
      </c>
      <c r="I1568">
        <v>5</v>
      </c>
      <c r="J1568">
        <v>20</v>
      </c>
      <c r="K1568">
        <v>5</v>
      </c>
      <c r="L1568">
        <v>0</v>
      </c>
      <c r="M1568">
        <v>0.5</v>
      </c>
      <c r="N1568">
        <v>18.8</v>
      </c>
      <c r="O1568" s="12" t="s">
        <v>34</v>
      </c>
      <c r="P1568">
        <f t="shared" si="30"/>
        <v>79</v>
      </c>
      <c r="Q1568">
        <v>84</v>
      </c>
      <c r="R1568" s="31">
        <v>91.2</v>
      </c>
      <c r="S1568">
        <v>163</v>
      </c>
    </row>
    <row r="1569" spans="1:20" ht="15.6" customHeight="1" x14ac:dyDescent="0.2">
      <c r="A1569" s="8">
        <v>44866</v>
      </c>
      <c r="B1569" t="s">
        <v>6</v>
      </c>
      <c r="C1569">
        <v>2022</v>
      </c>
      <c r="D1569" s="13">
        <v>2</v>
      </c>
      <c r="E1569" t="s">
        <v>71</v>
      </c>
      <c r="F1569">
        <v>70</v>
      </c>
      <c r="G1569">
        <v>409</v>
      </c>
      <c r="H1569" s="24">
        <v>661</v>
      </c>
      <c r="I1569">
        <v>5</v>
      </c>
      <c r="J1569">
        <v>20</v>
      </c>
      <c r="K1569">
        <v>5</v>
      </c>
      <c r="L1569">
        <v>0</v>
      </c>
      <c r="M1569">
        <v>0.5</v>
      </c>
      <c r="N1569">
        <v>18.8</v>
      </c>
      <c r="O1569" s="12" t="s">
        <v>34</v>
      </c>
      <c r="P1569">
        <f t="shared" si="30"/>
        <v>13</v>
      </c>
      <c r="Q1569">
        <v>17</v>
      </c>
      <c r="R1569" s="31">
        <v>102.2</v>
      </c>
      <c r="S1569">
        <v>30</v>
      </c>
    </row>
    <row r="1570" spans="1:20" ht="15.6" customHeight="1" x14ac:dyDescent="0.2">
      <c r="A1570" s="8">
        <v>44866</v>
      </c>
      <c r="B1570" t="s">
        <v>6</v>
      </c>
      <c r="C1570">
        <v>2022</v>
      </c>
      <c r="D1570" s="13">
        <v>2</v>
      </c>
      <c r="E1570" t="s">
        <v>71</v>
      </c>
      <c r="F1570">
        <v>70</v>
      </c>
      <c r="G1570">
        <v>409</v>
      </c>
      <c r="H1570" s="24">
        <v>662</v>
      </c>
      <c r="I1570">
        <v>5</v>
      </c>
      <c r="J1570">
        <v>20</v>
      </c>
      <c r="K1570">
        <v>5</v>
      </c>
      <c r="L1570">
        <v>0</v>
      </c>
      <c r="M1570">
        <v>0.5</v>
      </c>
      <c r="N1570">
        <v>18.8</v>
      </c>
      <c r="O1570" s="12" t="s">
        <v>34</v>
      </c>
      <c r="P1570">
        <f t="shared" si="30"/>
        <v>28</v>
      </c>
      <c r="Q1570">
        <v>45</v>
      </c>
      <c r="R1570" s="31">
        <v>82.4</v>
      </c>
      <c r="S1570">
        <v>73</v>
      </c>
    </row>
    <row r="1571" spans="1:20" ht="15.6" customHeight="1" x14ac:dyDescent="0.2">
      <c r="A1571" s="8">
        <v>44866</v>
      </c>
      <c r="B1571" t="s">
        <v>6</v>
      </c>
      <c r="C1571">
        <v>2022</v>
      </c>
      <c r="D1571" s="13">
        <v>2</v>
      </c>
      <c r="E1571" t="s">
        <v>71</v>
      </c>
      <c r="F1571">
        <v>66</v>
      </c>
      <c r="G1571">
        <v>410</v>
      </c>
      <c r="H1571" s="24">
        <v>613</v>
      </c>
      <c r="I1571">
        <v>11.5625</v>
      </c>
      <c r="J1571">
        <v>40</v>
      </c>
      <c r="K1571">
        <v>6</v>
      </c>
      <c r="L1571">
        <v>2</v>
      </c>
      <c r="M1571">
        <v>0.5</v>
      </c>
      <c r="N1571">
        <v>16.8</v>
      </c>
      <c r="O1571" s="12" t="s">
        <v>34</v>
      </c>
      <c r="P1571">
        <f t="shared" si="30"/>
        <v>29</v>
      </c>
      <c r="Q1571">
        <v>18</v>
      </c>
      <c r="R1571" s="31">
        <v>90.6</v>
      </c>
      <c r="S1571">
        <v>47</v>
      </c>
    </row>
    <row r="1572" spans="1:20" ht="15.6" customHeight="1" x14ac:dyDescent="0.2">
      <c r="A1572" s="8">
        <v>44866</v>
      </c>
      <c r="B1572" t="s">
        <v>6</v>
      </c>
      <c r="C1572">
        <v>2022</v>
      </c>
      <c r="D1572" s="13">
        <v>2</v>
      </c>
      <c r="E1572" t="s">
        <v>71</v>
      </c>
      <c r="F1572">
        <v>66</v>
      </c>
      <c r="G1572">
        <v>410</v>
      </c>
      <c r="H1572" s="24">
        <v>614</v>
      </c>
      <c r="I1572">
        <v>11.5625</v>
      </c>
      <c r="J1572">
        <v>40</v>
      </c>
      <c r="K1572">
        <v>6</v>
      </c>
      <c r="L1572">
        <v>2</v>
      </c>
      <c r="M1572">
        <v>0.5</v>
      </c>
      <c r="N1572">
        <v>16.8</v>
      </c>
      <c r="O1572" s="12" t="s">
        <v>34</v>
      </c>
      <c r="P1572">
        <f t="shared" si="30"/>
        <v>29</v>
      </c>
      <c r="Q1572">
        <v>43</v>
      </c>
      <c r="R1572" s="31">
        <v>112.2</v>
      </c>
      <c r="S1572">
        <v>72</v>
      </c>
    </row>
    <row r="1573" spans="1:20" ht="15.6" customHeight="1" x14ac:dyDescent="0.2">
      <c r="A1573" s="8">
        <v>44866</v>
      </c>
      <c r="B1573" t="s">
        <v>6</v>
      </c>
      <c r="C1573">
        <v>2022</v>
      </c>
      <c r="D1573" s="13">
        <v>2</v>
      </c>
      <c r="E1573" t="s">
        <v>71</v>
      </c>
      <c r="F1573">
        <v>66</v>
      </c>
      <c r="G1573">
        <v>410</v>
      </c>
      <c r="H1573" s="24">
        <v>615</v>
      </c>
      <c r="I1573">
        <v>11.5625</v>
      </c>
      <c r="J1573">
        <v>40</v>
      </c>
      <c r="K1573">
        <v>6</v>
      </c>
      <c r="L1573">
        <v>2</v>
      </c>
      <c r="M1573">
        <v>0.5</v>
      </c>
      <c r="N1573">
        <v>16.8</v>
      </c>
      <c r="O1573" s="12" t="s">
        <v>34</v>
      </c>
      <c r="P1573">
        <f t="shared" si="30"/>
        <v>41</v>
      </c>
      <c r="Q1573">
        <v>31</v>
      </c>
      <c r="R1573" s="31">
        <v>93.8</v>
      </c>
      <c r="S1573">
        <v>72</v>
      </c>
    </row>
    <row r="1574" spans="1:20" ht="15.6" customHeight="1" x14ac:dyDescent="0.2">
      <c r="A1574" s="8">
        <v>44866</v>
      </c>
      <c r="B1574" t="s">
        <v>6</v>
      </c>
      <c r="C1574">
        <v>2022</v>
      </c>
      <c r="D1574" s="13">
        <v>2</v>
      </c>
      <c r="E1574" t="s">
        <v>71</v>
      </c>
      <c r="F1574">
        <v>66</v>
      </c>
      <c r="G1574">
        <v>410</v>
      </c>
      <c r="H1574" s="24">
        <v>616</v>
      </c>
      <c r="I1574">
        <v>11.5625</v>
      </c>
      <c r="J1574">
        <v>40</v>
      </c>
      <c r="K1574">
        <v>6</v>
      </c>
      <c r="L1574">
        <v>2</v>
      </c>
      <c r="M1574">
        <v>0.5</v>
      </c>
      <c r="N1574">
        <v>16.8</v>
      </c>
      <c r="O1574" s="12" t="s">
        <v>34</v>
      </c>
      <c r="P1574">
        <f t="shared" si="30"/>
        <v>14</v>
      </c>
      <c r="Q1574">
        <v>4</v>
      </c>
      <c r="R1574" s="31">
        <v>73.8</v>
      </c>
      <c r="S1574">
        <v>18</v>
      </c>
    </row>
    <row r="1575" spans="1:20" ht="15.6" customHeight="1" x14ac:dyDescent="0.2">
      <c r="A1575" s="8">
        <v>44866</v>
      </c>
      <c r="B1575" t="s">
        <v>6</v>
      </c>
      <c r="C1575">
        <v>2022</v>
      </c>
      <c r="D1575" s="13">
        <v>2</v>
      </c>
      <c r="E1575" t="s">
        <v>71</v>
      </c>
      <c r="F1575">
        <v>66</v>
      </c>
      <c r="G1575">
        <v>410</v>
      </c>
      <c r="H1575" s="24">
        <v>617</v>
      </c>
      <c r="I1575">
        <v>11.5625</v>
      </c>
      <c r="J1575">
        <v>40</v>
      </c>
      <c r="K1575">
        <v>6</v>
      </c>
      <c r="L1575">
        <v>2</v>
      </c>
      <c r="M1575">
        <v>0.5</v>
      </c>
      <c r="N1575">
        <v>16.8</v>
      </c>
      <c r="O1575" s="12" t="s">
        <v>34</v>
      </c>
      <c r="P1575">
        <f t="shared" si="30"/>
        <v>42</v>
      </c>
      <c r="Q1575">
        <v>13</v>
      </c>
      <c r="R1575" s="31">
        <v>76</v>
      </c>
      <c r="S1575">
        <v>55</v>
      </c>
    </row>
    <row r="1576" spans="1:20" ht="15.6" customHeight="1" x14ac:dyDescent="0.2">
      <c r="A1576" s="8">
        <v>44866</v>
      </c>
      <c r="B1576" t="s">
        <v>6</v>
      </c>
      <c r="C1576">
        <v>2022</v>
      </c>
      <c r="D1576" s="13">
        <v>2</v>
      </c>
      <c r="E1576" t="s">
        <v>71</v>
      </c>
      <c r="F1576">
        <v>66</v>
      </c>
      <c r="G1576">
        <v>410</v>
      </c>
      <c r="H1576" s="24">
        <v>618</v>
      </c>
      <c r="I1576">
        <v>11.5625</v>
      </c>
      <c r="J1576">
        <v>40</v>
      </c>
      <c r="K1576">
        <v>6</v>
      </c>
      <c r="L1576">
        <v>2</v>
      </c>
      <c r="M1576">
        <v>0.5</v>
      </c>
      <c r="N1576">
        <v>16.8</v>
      </c>
      <c r="O1576" s="12" t="s">
        <v>34</v>
      </c>
      <c r="P1576">
        <f t="shared" si="30"/>
        <v>25</v>
      </c>
      <c r="Q1576">
        <v>8</v>
      </c>
      <c r="R1576" s="31">
        <v>79.2</v>
      </c>
      <c r="S1576">
        <v>33</v>
      </c>
    </row>
    <row r="1577" spans="1:20" ht="15.6" customHeight="1" x14ac:dyDescent="0.2">
      <c r="A1577" s="8">
        <v>44866</v>
      </c>
      <c r="B1577" t="s">
        <v>6</v>
      </c>
      <c r="C1577">
        <v>2022</v>
      </c>
      <c r="D1577" s="13">
        <v>2</v>
      </c>
      <c r="E1577" t="s">
        <v>71</v>
      </c>
      <c r="F1577">
        <v>66</v>
      </c>
      <c r="G1577">
        <v>410</v>
      </c>
      <c r="H1577" s="24">
        <v>619</v>
      </c>
      <c r="I1577">
        <v>11.5625</v>
      </c>
      <c r="J1577">
        <v>40</v>
      </c>
      <c r="K1577">
        <v>6</v>
      </c>
      <c r="L1577">
        <v>2</v>
      </c>
      <c r="M1577">
        <v>0.5</v>
      </c>
      <c r="N1577">
        <v>16.8</v>
      </c>
      <c r="O1577" s="12" t="s">
        <v>34</v>
      </c>
      <c r="P1577">
        <f t="shared" si="30"/>
        <v>10</v>
      </c>
      <c r="Q1577">
        <v>3</v>
      </c>
      <c r="R1577" s="31">
        <v>71.2</v>
      </c>
      <c r="S1577">
        <v>13</v>
      </c>
    </row>
    <row r="1578" spans="1:20" ht="15.6" customHeight="1" x14ac:dyDescent="0.2">
      <c r="A1578" s="8">
        <v>44866</v>
      </c>
      <c r="B1578" t="s">
        <v>6</v>
      </c>
      <c r="C1578">
        <v>2022</v>
      </c>
      <c r="D1578" s="13">
        <v>2</v>
      </c>
      <c r="E1578" t="s">
        <v>71</v>
      </c>
      <c r="F1578">
        <v>66</v>
      </c>
      <c r="G1578">
        <v>410</v>
      </c>
      <c r="H1578" s="24">
        <v>620</v>
      </c>
      <c r="I1578">
        <v>11.5625</v>
      </c>
      <c r="J1578">
        <v>40</v>
      </c>
      <c r="K1578">
        <v>6</v>
      </c>
      <c r="L1578">
        <v>2</v>
      </c>
      <c r="M1578">
        <v>0.5</v>
      </c>
      <c r="N1578">
        <v>16.8</v>
      </c>
      <c r="O1578" s="12" t="s">
        <v>34</v>
      </c>
      <c r="P1578">
        <f t="shared" si="30"/>
        <v>31</v>
      </c>
      <c r="Q1578">
        <v>18</v>
      </c>
      <c r="R1578" s="31">
        <v>86.8</v>
      </c>
      <c r="S1578">
        <v>49</v>
      </c>
    </row>
    <row r="1579" spans="1:20" ht="15.6" customHeight="1" x14ac:dyDescent="0.2">
      <c r="A1579" s="8">
        <v>44866</v>
      </c>
      <c r="B1579" t="s">
        <v>6</v>
      </c>
      <c r="C1579">
        <v>2022</v>
      </c>
      <c r="D1579" s="13">
        <v>2</v>
      </c>
      <c r="E1579" t="s">
        <v>71</v>
      </c>
      <c r="F1579">
        <v>66</v>
      </c>
      <c r="G1579">
        <v>410</v>
      </c>
      <c r="H1579" s="24">
        <v>621</v>
      </c>
      <c r="I1579">
        <v>11.5625</v>
      </c>
      <c r="J1579">
        <v>40</v>
      </c>
      <c r="K1579">
        <v>6</v>
      </c>
      <c r="L1579">
        <v>2</v>
      </c>
      <c r="M1579">
        <v>0.5</v>
      </c>
      <c r="N1579">
        <v>16.8</v>
      </c>
      <c r="O1579" s="12" t="s">
        <v>34</v>
      </c>
      <c r="P1579">
        <f t="shared" si="30"/>
        <v>39</v>
      </c>
      <c r="Q1579">
        <v>22</v>
      </c>
      <c r="R1579" s="31">
        <v>99.8</v>
      </c>
      <c r="S1579">
        <v>61</v>
      </c>
    </row>
    <row r="1580" spans="1:20" ht="15.6" customHeight="1" x14ac:dyDescent="0.2">
      <c r="A1580" s="8">
        <v>44866</v>
      </c>
      <c r="B1580" t="s">
        <v>6</v>
      </c>
      <c r="C1580">
        <v>2022</v>
      </c>
      <c r="D1580" s="13">
        <v>2</v>
      </c>
      <c r="E1580" t="s">
        <v>71</v>
      </c>
      <c r="F1580">
        <v>66</v>
      </c>
      <c r="G1580">
        <v>410</v>
      </c>
      <c r="H1580" s="24">
        <v>622</v>
      </c>
      <c r="I1580">
        <v>11.5625</v>
      </c>
      <c r="J1580">
        <v>40</v>
      </c>
      <c r="K1580">
        <v>6</v>
      </c>
      <c r="L1580">
        <v>2</v>
      </c>
      <c r="M1580">
        <v>0.5</v>
      </c>
      <c r="N1580">
        <v>16.8</v>
      </c>
      <c r="O1580" s="12" t="s">
        <v>34</v>
      </c>
      <c r="P1580">
        <f t="shared" si="30"/>
        <v>7</v>
      </c>
      <c r="Q1580">
        <v>7</v>
      </c>
      <c r="R1580" s="31">
        <v>63.6</v>
      </c>
      <c r="S1580">
        <v>14</v>
      </c>
    </row>
    <row r="1581" spans="1:20" ht="15.6" customHeight="1" x14ac:dyDescent="0.2">
      <c r="A1581" s="8">
        <v>44866</v>
      </c>
      <c r="B1581" t="s">
        <v>6</v>
      </c>
      <c r="C1581">
        <v>2022</v>
      </c>
      <c r="D1581" s="13">
        <v>2</v>
      </c>
      <c r="E1581" t="s">
        <v>71</v>
      </c>
      <c r="F1581">
        <v>66</v>
      </c>
      <c r="G1581">
        <v>411</v>
      </c>
      <c r="H1581" s="24">
        <v>593</v>
      </c>
      <c r="I1581">
        <v>8.25</v>
      </c>
      <c r="J1581">
        <v>23</v>
      </c>
      <c r="K1581">
        <v>9</v>
      </c>
      <c r="L1581">
        <v>2</v>
      </c>
      <c r="M1581">
        <v>0</v>
      </c>
      <c r="N1581">
        <v>17</v>
      </c>
      <c r="O1581" s="12" t="s">
        <v>34</v>
      </c>
      <c r="P1581">
        <f t="shared" si="30"/>
        <v>13</v>
      </c>
      <c r="Q1581">
        <v>2</v>
      </c>
      <c r="R1581" s="31">
        <v>64.8</v>
      </c>
      <c r="S1581">
        <v>15</v>
      </c>
      <c r="T1581" s="33" t="s">
        <v>130</v>
      </c>
    </row>
    <row r="1582" spans="1:20" ht="15.6" customHeight="1" x14ac:dyDescent="0.2">
      <c r="A1582" s="8">
        <v>44866</v>
      </c>
      <c r="B1582" t="s">
        <v>6</v>
      </c>
      <c r="C1582">
        <v>2022</v>
      </c>
      <c r="D1582" s="13">
        <v>2</v>
      </c>
      <c r="E1582" t="s">
        <v>71</v>
      </c>
      <c r="F1582">
        <v>66</v>
      </c>
      <c r="G1582">
        <v>411</v>
      </c>
      <c r="H1582" s="24">
        <v>594</v>
      </c>
      <c r="I1582">
        <v>8.25</v>
      </c>
      <c r="J1582">
        <v>23</v>
      </c>
      <c r="K1582">
        <v>9</v>
      </c>
      <c r="L1582">
        <v>2</v>
      </c>
      <c r="M1582">
        <v>0</v>
      </c>
      <c r="N1582">
        <v>17</v>
      </c>
      <c r="O1582" s="12" t="s">
        <v>34</v>
      </c>
      <c r="P1582">
        <f t="shared" si="30"/>
        <v>18</v>
      </c>
      <c r="Q1582">
        <v>2</v>
      </c>
      <c r="R1582" s="31">
        <v>68.2</v>
      </c>
      <c r="S1582">
        <v>20</v>
      </c>
    </row>
    <row r="1583" spans="1:20" ht="15.6" customHeight="1" x14ac:dyDescent="0.2">
      <c r="A1583" s="8">
        <v>44866</v>
      </c>
      <c r="B1583" t="s">
        <v>6</v>
      </c>
      <c r="C1583">
        <v>2022</v>
      </c>
      <c r="D1583" s="13">
        <v>2</v>
      </c>
      <c r="E1583" t="s">
        <v>71</v>
      </c>
      <c r="F1583">
        <v>66</v>
      </c>
      <c r="G1583">
        <v>411</v>
      </c>
      <c r="H1583" s="24">
        <v>595</v>
      </c>
      <c r="I1583">
        <v>8.25</v>
      </c>
      <c r="J1583">
        <v>23</v>
      </c>
      <c r="K1583">
        <v>9</v>
      </c>
      <c r="L1583">
        <v>2</v>
      </c>
      <c r="M1583">
        <v>0</v>
      </c>
      <c r="N1583">
        <v>17</v>
      </c>
      <c r="O1583" s="12" t="s">
        <v>34</v>
      </c>
      <c r="P1583">
        <f t="shared" si="30"/>
        <v>22</v>
      </c>
      <c r="Q1583">
        <v>3</v>
      </c>
      <c r="R1583" s="31">
        <v>65.8</v>
      </c>
      <c r="S1583">
        <v>25</v>
      </c>
    </row>
    <row r="1584" spans="1:20" ht="15.6" customHeight="1" x14ac:dyDescent="0.2">
      <c r="A1584" s="8">
        <v>44866</v>
      </c>
      <c r="B1584" t="s">
        <v>6</v>
      </c>
      <c r="C1584">
        <v>2022</v>
      </c>
      <c r="D1584" s="13">
        <v>2</v>
      </c>
      <c r="E1584" t="s">
        <v>71</v>
      </c>
      <c r="F1584">
        <v>66</v>
      </c>
      <c r="G1584">
        <v>411</v>
      </c>
      <c r="H1584" s="24">
        <v>596</v>
      </c>
      <c r="I1584">
        <v>8.25</v>
      </c>
      <c r="J1584">
        <v>23</v>
      </c>
      <c r="K1584">
        <v>9</v>
      </c>
      <c r="L1584">
        <v>2</v>
      </c>
      <c r="M1584">
        <v>0</v>
      </c>
      <c r="N1584">
        <v>17</v>
      </c>
      <c r="O1584" s="12" t="s">
        <v>34</v>
      </c>
      <c r="P1584">
        <f t="shared" si="30"/>
        <v>1</v>
      </c>
      <c r="Q1584">
        <v>0</v>
      </c>
      <c r="R1584" s="31">
        <v>30.2</v>
      </c>
      <c r="S1584">
        <v>1</v>
      </c>
    </row>
    <row r="1585" spans="1:19" ht="15.6" customHeight="1" x14ac:dyDescent="0.2">
      <c r="A1585" s="8">
        <v>44866</v>
      </c>
      <c r="B1585" t="s">
        <v>6</v>
      </c>
      <c r="C1585">
        <v>2022</v>
      </c>
      <c r="D1585" s="13">
        <v>2</v>
      </c>
      <c r="E1585" t="s">
        <v>71</v>
      </c>
      <c r="F1585">
        <v>66</v>
      </c>
      <c r="G1585">
        <v>411</v>
      </c>
      <c r="H1585" s="24">
        <v>597</v>
      </c>
      <c r="I1585">
        <v>8.25</v>
      </c>
      <c r="J1585">
        <v>23</v>
      </c>
      <c r="K1585">
        <v>9</v>
      </c>
      <c r="L1585">
        <v>2</v>
      </c>
      <c r="M1585">
        <v>0</v>
      </c>
      <c r="N1585">
        <v>17</v>
      </c>
      <c r="O1585" s="12" t="s">
        <v>34</v>
      </c>
      <c r="P1585">
        <f t="shared" si="30"/>
        <v>8</v>
      </c>
      <c r="Q1585">
        <v>0</v>
      </c>
      <c r="R1585" s="31">
        <v>54.2</v>
      </c>
      <c r="S1585">
        <v>8</v>
      </c>
    </row>
    <row r="1586" spans="1:19" ht="15.6" customHeight="1" x14ac:dyDescent="0.2">
      <c r="A1586" s="8">
        <v>44866</v>
      </c>
      <c r="B1586" t="s">
        <v>6</v>
      </c>
      <c r="C1586">
        <v>2022</v>
      </c>
      <c r="D1586" s="13">
        <v>2</v>
      </c>
      <c r="E1586" t="s">
        <v>71</v>
      </c>
      <c r="F1586">
        <v>66</v>
      </c>
      <c r="G1586">
        <v>411</v>
      </c>
      <c r="H1586" s="24">
        <v>598</v>
      </c>
      <c r="I1586">
        <v>8.25</v>
      </c>
      <c r="J1586">
        <v>23</v>
      </c>
      <c r="K1586">
        <v>9</v>
      </c>
      <c r="L1586">
        <v>2</v>
      </c>
      <c r="M1586">
        <v>0</v>
      </c>
      <c r="N1586">
        <v>17</v>
      </c>
      <c r="O1586" s="12" t="s">
        <v>34</v>
      </c>
      <c r="P1586">
        <f t="shared" si="30"/>
        <v>20</v>
      </c>
      <c r="Q1586">
        <v>4</v>
      </c>
      <c r="R1586" s="31">
        <v>66</v>
      </c>
      <c r="S1586">
        <v>24</v>
      </c>
    </row>
    <row r="1587" spans="1:19" ht="15.6" customHeight="1" x14ac:dyDescent="0.2">
      <c r="A1587" s="8">
        <v>44866</v>
      </c>
      <c r="B1587" t="s">
        <v>6</v>
      </c>
      <c r="C1587">
        <v>2022</v>
      </c>
      <c r="D1587" s="13">
        <v>2</v>
      </c>
      <c r="E1587" t="s">
        <v>71</v>
      </c>
      <c r="F1587">
        <v>66</v>
      </c>
      <c r="G1587">
        <v>411</v>
      </c>
      <c r="H1587" s="24">
        <v>599</v>
      </c>
      <c r="I1587">
        <v>8.25</v>
      </c>
      <c r="J1587">
        <v>23</v>
      </c>
      <c r="K1587">
        <v>9</v>
      </c>
      <c r="L1587">
        <v>2</v>
      </c>
      <c r="M1587">
        <v>0</v>
      </c>
      <c r="N1587">
        <v>17</v>
      </c>
      <c r="O1587" s="12" t="s">
        <v>34</v>
      </c>
      <c r="P1587">
        <f t="shared" si="30"/>
        <v>4</v>
      </c>
      <c r="Q1587">
        <v>0</v>
      </c>
      <c r="R1587" s="31">
        <v>20</v>
      </c>
      <c r="S1587">
        <v>4</v>
      </c>
    </row>
    <row r="1588" spans="1:19" ht="15.6" customHeight="1" x14ac:dyDescent="0.2">
      <c r="A1588" s="8">
        <v>44866</v>
      </c>
      <c r="B1588" t="s">
        <v>6</v>
      </c>
      <c r="C1588">
        <v>2022</v>
      </c>
      <c r="D1588" s="13">
        <v>2</v>
      </c>
      <c r="E1588" t="s">
        <v>71</v>
      </c>
      <c r="F1588">
        <v>66</v>
      </c>
      <c r="G1588">
        <v>411</v>
      </c>
      <c r="H1588" s="24">
        <v>600</v>
      </c>
      <c r="I1588">
        <v>8.25</v>
      </c>
      <c r="J1588">
        <v>23</v>
      </c>
      <c r="K1588">
        <v>9</v>
      </c>
      <c r="L1588">
        <v>2</v>
      </c>
      <c r="M1588">
        <v>0</v>
      </c>
      <c r="N1588">
        <v>17</v>
      </c>
      <c r="O1588" s="12" t="s">
        <v>34</v>
      </c>
      <c r="P1588">
        <f t="shared" si="30"/>
        <v>10</v>
      </c>
      <c r="Q1588">
        <v>7</v>
      </c>
      <c r="R1588" s="31">
        <v>64.900000000000006</v>
      </c>
      <c r="S1588">
        <v>17</v>
      </c>
    </row>
    <row r="1589" spans="1:19" ht="15.6" customHeight="1" x14ac:dyDescent="0.2">
      <c r="A1589" s="8">
        <v>44866</v>
      </c>
      <c r="B1589" t="s">
        <v>6</v>
      </c>
      <c r="C1589">
        <v>2022</v>
      </c>
      <c r="D1589" s="13">
        <v>2</v>
      </c>
      <c r="E1589" t="s">
        <v>71</v>
      </c>
      <c r="F1589">
        <v>66</v>
      </c>
      <c r="G1589">
        <v>411</v>
      </c>
      <c r="H1589" s="24">
        <v>601</v>
      </c>
      <c r="I1589">
        <v>8.25</v>
      </c>
      <c r="J1589">
        <v>23</v>
      </c>
      <c r="K1589">
        <v>9</v>
      </c>
      <c r="L1589">
        <v>2</v>
      </c>
      <c r="M1589">
        <v>0</v>
      </c>
      <c r="N1589">
        <v>17</v>
      </c>
      <c r="O1589" s="12" t="s">
        <v>34</v>
      </c>
      <c r="P1589">
        <f t="shared" si="30"/>
        <v>3</v>
      </c>
      <c r="Q1589">
        <v>3</v>
      </c>
      <c r="R1589" s="31">
        <v>68.2</v>
      </c>
      <c r="S1589">
        <v>6</v>
      </c>
    </row>
    <row r="1590" spans="1:19" ht="15.6" customHeight="1" x14ac:dyDescent="0.2">
      <c r="A1590" s="8">
        <v>44866</v>
      </c>
      <c r="B1590" t="s">
        <v>6</v>
      </c>
      <c r="C1590">
        <v>2022</v>
      </c>
      <c r="D1590" s="13">
        <v>2</v>
      </c>
      <c r="E1590" t="s">
        <v>71</v>
      </c>
      <c r="F1590">
        <v>66</v>
      </c>
      <c r="G1590">
        <v>411</v>
      </c>
      <c r="H1590" s="24">
        <v>602</v>
      </c>
      <c r="I1590">
        <v>8.25</v>
      </c>
      <c r="J1590">
        <v>23</v>
      </c>
      <c r="K1590">
        <v>9</v>
      </c>
      <c r="L1590">
        <v>2</v>
      </c>
      <c r="M1590">
        <v>0</v>
      </c>
      <c r="N1590">
        <v>17</v>
      </c>
      <c r="O1590" s="12" t="s">
        <v>34</v>
      </c>
      <c r="P1590">
        <f t="shared" si="30"/>
        <v>14</v>
      </c>
      <c r="Q1590">
        <v>9</v>
      </c>
      <c r="R1590" s="31">
        <v>67.8</v>
      </c>
      <c r="S1590">
        <v>23</v>
      </c>
    </row>
    <row r="1591" spans="1:19" ht="15.6" customHeight="1" x14ac:dyDescent="0.2">
      <c r="A1591" s="8">
        <v>44866</v>
      </c>
      <c r="B1591" t="s">
        <v>6</v>
      </c>
      <c r="C1591">
        <v>2022</v>
      </c>
      <c r="D1591" s="13">
        <v>2</v>
      </c>
      <c r="E1591" t="s">
        <v>71</v>
      </c>
      <c r="F1591">
        <v>66</v>
      </c>
      <c r="G1591">
        <v>412</v>
      </c>
      <c r="H1591" s="24">
        <v>603</v>
      </c>
      <c r="I1591">
        <v>5.6875</v>
      </c>
      <c r="J1591">
        <v>25</v>
      </c>
      <c r="K1591">
        <v>5</v>
      </c>
      <c r="L1591">
        <v>2</v>
      </c>
      <c r="M1591">
        <v>0.5</v>
      </c>
      <c r="N1591">
        <v>21</v>
      </c>
      <c r="O1591" s="12" t="s">
        <v>73</v>
      </c>
      <c r="P1591">
        <f t="shared" si="30"/>
        <v>33</v>
      </c>
      <c r="Q1591">
        <v>37</v>
      </c>
      <c r="R1591" s="31">
        <v>82.6</v>
      </c>
      <c r="S1591">
        <v>70</v>
      </c>
    </row>
    <row r="1592" spans="1:19" ht="15.6" customHeight="1" x14ac:dyDescent="0.2">
      <c r="A1592" s="8">
        <v>44866</v>
      </c>
      <c r="B1592" t="s">
        <v>6</v>
      </c>
      <c r="C1592">
        <v>2022</v>
      </c>
      <c r="D1592" s="13">
        <v>2</v>
      </c>
      <c r="E1592" t="s">
        <v>71</v>
      </c>
      <c r="F1592">
        <v>66</v>
      </c>
      <c r="G1592">
        <v>412</v>
      </c>
      <c r="H1592" s="24">
        <v>604</v>
      </c>
      <c r="I1592">
        <v>5.6875</v>
      </c>
      <c r="J1592">
        <v>25</v>
      </c>
      <c r="K1592">
        <v>5</v>
      </c>
      <c r="L1592">
        <v>2</v>
      </c>
      <c r="M1592">
        <v>0.5</v>
      </c>
      <c r="N1592">
        <v>21</v>
      </c>
      <c r="O1592" s="12" t="s">
        <v>73</v>
      </c>
      <c r="P1592">
        <f t="shared" si="30"/>
        <v>33</v>
      </c>
      <c r="Q1592">
        <v>48</v>
      </c>
      <c r="R1592" s="31">
        <v>66.2</v>
      </c>
      <c r="S1592">
        <v>81</v>
      </c>
    </row>
    <row r="1593" spans="1:19" ht="15.6" customHeight="1" x14ac:dyDescent="0.2">
      <c r="A1593" s="8">
        <v>44866</v>
      </c>
      <c r="B1593" t="s">
        <v>6</v>
      </c>
      <c r="C1593">
        <v>2022</v>
      </c>
      <c r="D1593" s="13">
        <v>2</v>
      </c>
      <c r="E1593" t="s">
        <v>71</v>
      </c>
      <c r="F1593">
        <v>66</v>
      </c>
      <c r="G1593">
        <v>412</v>
      </c>
      <c r="H1593" s="24">
        <v>605</v>
      </c>
      <c r="I1593">
        <v>5.6875</v>
      </c>
      <c r="J1593">
        <v>25</v>
      </c>
      <c r="K1593">
        <v>5</v>
      </c>
      <c r="L1593">
        <v>2</v>
      </c>
      <c r="M1593">
        <v>0.5</v>
      </c>
      <c r="N1593">
        <v>21</v>
      </c>
      <c r="O1593" s="12" t="s">
        <v>73</v>
      </c>
      <c r="P1593">
        <f t="shared" si="30"/>
        <v>5</v>
      </c>
      <c r="Q1593">
        <v>8</v>
      </c>
      <c r="R1593" s="31">
        <v>51.6</v>
      </c>
      <c r="S1593">
        <v>13</v>
      </c>
    </row>
    <row r="1594" spans="1:19" ht="15.6" customHeight="1" x14ac:dyDescent="0.2">
      <c r="A1594" s="8">
        <v>44866</v>
      </c>
      <c r="B1594" t="s">
        <v>6</v>
      </c>
      <c r="C1594">
        <v>2022</v>
      </c>
      <c r="D1594" s="13">
        <v>2</v>
      </c>
      <c r="E1594" t="s">
        <v>71</v>
      </c>
      <c r="F1594">
        <v>66</v>
      </c>
      <c r="G1594">
        <v>412</v>
      </c>
      <c r="H1594" s="24">
        <v>606</v>
      </c>
      <c r="I1594">
        <v>5.6875</v>
      </c>
      <c r="J1594">
        <v>25</v>
      </c>
      <c r="K1594">
        <v>5</v>
      </c>
      <c r="L1594">
        <v>2</v>
      </c>
      <c r="M1594">
        <v>0.5</v>
      </c>
      <c r="N1594">
        <v>21</v>
      </c>
      <c r="O1594" s="12" t="s">
        <v>73</v>
      </c>
      <c r="P1594">
        <f t="shared" si="30"/>
        <v>43</v>
      </c>
      <c r="Q1594">
        <v>56</v>
      </c>
      <c r="R1594" s="31">
        <v>99.8</v>
      </c>
      <c r="S1594">
        <v>99</v>
      </c>
    </row>
    <row r="1595" spans="1:19" ht="15.6" customHeight="1" x14ac:dyDescent="0.2">
      <c r="A1595" s="8">
        <v>44866</v>
      </c>
      <c r="B1595" t="s">
        <v>6</v>
      </c>
      <c r="C1595">
        <v>2022</v>
      </c>
      <c r="D1595" s="13">
        <v>2</v>
      </c>
      <c r="E1595" t="s">
        <v>71</v>
      </c>
      <c r="F1595">
        <v>66</v>
      </c>
      <c r="G1595">
        <v>412</v>
      </c>
      <c r="H1595" s="24">
        <v>607</v>
      </c>
      <c r="I1595">
        <v>5.6875</v>
      </c>
      <c r="J1595">
        <v>25</v>
      </c>
      <c r="K1595">
        <v>5</v>
      </c>
      <c r="L1595">
        <v>2</v>
      </c>
      <c r="M1595">
        <v>0.5</v>
      </c>
      <c r="N1595">
        <v>21</v>
      </c>
      <c r="O1595" s="12" t="s">
        <v>73</v>
      </c>
      <c r="P1595">
        <f t="shared" si="30"/>
        <v>31</v>
      </c>
      <c r="Q1595">
        <v>33</v>
      </c>
      <c r="R1595" s="31">
        <v>82.4</v>
      </c>
      <c r="S1595">
        <v>64</v>
      </c>
    </row>
    <row r="1596" spans="1:19" ht="15.6" customHeight="1" x14ac:dyDescent="0.2">
      <c r="A1596" s="8">
        <v>44866</v>
      </c>
      <c r="B1596" t="s">
        <v>6</v>
      </c>
      <c r="C1596">
        <v>2022</v>
      </c>
      <c r="D1596" s="13">
        <v>2</v>
      </c>
      <c r="E1596" t="s">
        <v>71</v>
      </c>
      <c r="F1596">
        <v>66</v>
      </c>
      <c r="G1596">
        <v>412</v>
      </c>
      <c r="H1596" s="24">
        <v>608</v>
      </c>
      <c r="I1596">
        <v>5.6875</v>
      </c>
      <c r="J1596">
        <v>25</v>
      </c>
      <c r="K1596">
        <v>5</v>
      </c>
      <c r="L1596">
        <v>2</v>
      </c>
      <c r="M1596">
        <v>0.5</v>
      </c>
      <c r="N1596">
        <v>21</v>
      </c>
      <c r="O1596" s="12" t="s">
        <v>73</v>
      </c>
      <c r="P1596">
        <f t="shared" si="30"/>
        <v>20</v>
      </c>
      <c r="Q1596">
        <v>16</v>
      </c>
      <c r="R1596" s="31">
        <v>71.2</v>
      </c>
      <c r="S1596">
        <v>36</v>
      </c>
    </row>
    <row r="1597" spans="1:19" ht="15.6" customHeight="1" x14ac:dyDescent="0.2">
      <c r="A1597" s="8">
        <v>44876</v>
      </c>
      <c r="B1597" t="s">
        <v>121</v>
      </c>
      <c r="C1597">
        <v>2022</v>
      </c>
      <c r="D1597" s="13">
        <v>2</v>
      </c>
      <c r="E1597" t="s">
        <v>71</v>
      </c>
      <c r="F1597">
        <v>68</v>
      </c>
      <c r="G1597">
        <v>413</v>
      </c>
      <c r="H1597" s="24">
        <v>633</v>
      </c>
      <c r="I1597">
        <v>4.25</v>
      </c>
      <c r="J1597">
        <v>33</v>
      </c>
      <c r="K1597">
        <v>15</v>
      </c>
      <c r="L1597">
        <v>1</v>
      </c>
      <c r="M1597">
        <v>0.5</v>
      </c>
      <c r="N1597">
        <v>21.2</v>
      </c>
      <c r="O1597" s="12" t="s">
        <v>33</v>
      </c>
      <c r="P1597">
        <f t="shared" si="30"/>
        <v>23</v>
      </c>
      <c r="Q1597">
        <v>61</v>
      </c>
      <c r="R1597" s="31">
        <v>100.2</v>
      </c>
      <c r="S1597">
        <v>84</v>
      </c>
    </row>
    <row r="1598" spans="1:19" ht="15.6" customHeight="1" x14ac:dyDescent="0.2">
      <c r="A1598" s="8">
        <v>44876</v>
      </c>
      <c r="B1598" t="s">
        <v>121</v>
      </c>
      <c r="C1598">
        <v>2022</v>
      </c>
      <c r="D1598" s="13">
        <v>2</v>
      </c>
      <c r="E1598" t="s">
        <v>71</v>
      </c>
      <c r="F1598">
        <v>68</v>
      </c>
      <c r="G1598">
        <v>413</v>
      </c>
      <c r="H1598" s="24">
        <v>634</v>
      </c>
      <c r="I1598">
        <v>4.25</v>
      </c>
      <c r="J1598">
        <v>33</v>
      </c>
      <c r="K1598">
        <v>15</v>
      </c>
      <c r="L1598">
        <v>1</v>
      </c>
      <c r="M1598">
        <v>0.5</v>
      </c>
      <c r="N1598">
        <v>21.2</v>
      </c>
      <c r="O1598" s="12" t="s">
        <v>33</v>
      </c>
      <c r="P1598">
        <f t="shared" si="30"/>
        <v>25</v>
      </c>
      <c r="Q1598">
        <v>42</v>
      </c>
      <c r="R1598" s="31">
        <v>111.2</v>
      </c>
      <c r="S1598">
        <v>67</v>
      </c>
    </row>
    <row r="1599" spans="1:19" ht="15.6" customHeight="1" x14ac:dyDescent="0.2">
      <c r="A1599" s="8">
        <v>44876</v>
      </c>
      <c r="B1599" t="s">
        <v>121</v>
      </c>
      <c r="C1599">
        <v>2022</v>
      </c>
      <c r="D1599" s="13">
        <v>2</v>
      </c>
      <c r="E1599" t="s">
        <v>71</v>
      </c>
      <c r="F1599">
        <v>68</v>
      </c>
      <c r="G1599">
        <v>413</v>
      </c>
      <c r="H1599" s="24">
        <v>635</v>
      </c>
      <c r="I1599">
        <v>4.25</v>
      </c>
      <c r="J1599">
        <v>33</v>
      </c>
      <c r="K1599">
        <v>15</v>
      </c>
      <c r="L1599">
        <v>1</v>
      </c>
      <c r="M1599">
        <v>0.5</v>
      </c>
      <c r="N1599">
        <v>21.2</v>
      </c>
      <c r="O1599" s="12" t="s">
        <v>33</v>
      </c>
      <c r="P1599">
        <f t="shared" si="30"/>
        <v>29</v>
      </c>
      <c r="Q1599">
        <v>50</v>
      </c>
      <c r="R1599" s="31">
        <v>90</v>
      </c>
      <c r="S1599">
        <v>79</v>
      </c>
    </row>
    <row r="1600" spans="1:19" ht="15.6" customHeight="1" x14ac:dyDescent="0.2">
      <c r="A1600" s="8">
        <v>44876</v>
      </c>
      <c r="B1600" t="s">
        <v>121</v>
      </c>
      <c r="C1600">
        <v>2022</v>
      </c>
      <c r="D1600" s="13">
        <v>2</v>
      </c>
      <c r="E1600" t="s">
        <v>71</v>
      </c>
      <c r="F1600">
        <v>68</v>
      </c>
      <c r="G1600">
        <v>413</v>
      </c>
      <c r="H1600" s="24">
        <v>636</v>
      </c>
      <c r="I1600">
        <v>4.25</v>
      </c>
      <c r="J1600">
        <v>33</v>
      </c>
      <c r="K1600">
        <v>15</v>
      </c>
      <c r="L1600">
        <v>1</v>
      </c>
      <c r="M1600">
        <v>0.5</v>
      </c>
      <c r="N1600">
        <v>21.2</v>
      </c>
      <c r="O1600" s="12" t="s">
        <v>33</v>
      </c>
      <c r="P1600">
        <f t="shared" si="30"/>
        <v>11</v>
      </c>
      <c r="Q1600">
        <v>33</v>
      </c>
      <c r="R1600" s="31">
        <v>95</v>
      </c>
      <c r="S1600">
        <v>44</v>
      </c>
    </row>
    <row r="1601" spans="1:19" ht="15.6" customHeight="1" x14ac:dyDescent="0.2">
      <c r="A1601" s="8">
        <v>44876</v>
      </c>
      <c r="B1601" t="s">
        <v>121</v>
      </c>
      <c r="C1601">
        <v>2022</v>
      </c>
      <c r="D1601" s="13">
        <v>2</v>
      </c>
      <c r="E1601" t="s">
        <v>71</v>
      </c>
      <c r="F1601">
        <v>68</v>
      </c>
      <c r="G1601">
        <v>413</v>
      </c>
      <c r="H1601" s="24">
        <v>637</v>
      </c>
      <c r="I1601">
        <v>4.25</v>
      </c>
      <c r="J1601">
        <v>33</v>
      </c>
      <c r="K1601">
        <v>15</v>
      </c>
      <c r="L1601">
        <v>1</v>
      </c>
      <c r="M1601">
        <v>0.5</v>
      </c>
      <c r="N1601">
        <v>21.2</v>
      </c>
      <c r="O1601" s="12" t="s">
        <v>33</v>
      </c>
      <c r="P1601">
        <f t="shared" si="30"/>
        <v>25</v>
      </c>
      <c r="Q1601">
        <v>64</v>
      </c>
      <c r="R1601" s="31">
        <v>101.6</v>
      </c>
      <c r="S1601">
        <v>89</v>
      </c>
    </row>
    <row r="1602" spans="1:19" ht="15.6" customHeight="1" x14ac:dyDescent="0.2">
      <c r="A1602" s="8">
        <v>44876</v>
      </c>
      <c r="B1602" t="s">
        <v>121</v>
      </c>
      <c r="C1602">
        <v>2022</v>
      </c>
      <c r="D1602" s="13">
        <v>2</v>
      </c>
      <c r="E1602" t="s">
        <v>71</v>
      </c>
      <c r="F1602">
        <v>68</v>
      </c>
      <c r="G1602">
        <v>413</v>
      </c>
      <c r="H1602" s="24">
        <v>638</v>
      </c>
      <c r="I1602">
        <v>4.25</v>
      </c>
      <c r="J1602">
        <v>33</v>
      </c>
      <c r="K1602">
        <v>15</v>
      </c>
      <c r="L1602">
        <v>1</v>
      </c>
      <c r="M1602">
        <v>0.5</v>
      </c>
      <c r="N1602">
        <v>21.2</v>
      </c>
      <c r="O1602" s="12" t="s">
        <v>33</v>
      </c>
      <c r="P1602">
        <f t="shared" si="30"/>
        <v>41</v>
      </c>
      <c r="Q1602">
        <v>69</v>
      </c>
      <c r="R1602" s="31">
        <v>100.4</v>
      </c>
      <c r="S1602">
        <v>110</v>
      </c>
    </row>
    <row r="1603" spans="1:19" ht="15.6" customHeight="1" x14ac:dyDescent="0.2">
      <c r="A1603" s="8">
        <v>44876</v>
      </c>
      <c r="B1603" t="s">
        <v>121</v>
      </c>
      <c r="C1603">
        <v>2022</v>
      </c>
      <c r="D1603" s="13">
        <v>2</v>
      </c>
      <c r="E1603" t="s">
        <v>71</v>
      </c>
      <c r="F1603">
        <v>68</v>
      </c>
      <c r="G1603">
        <v>413</v>
      </c>
      <c r="H1603" s="24">
        <v>639</v>
      </c>
      <c r="I1603">
        <v>4.25</v>
      </c>
      <c r="J1603">
        <v>33</v>
      </c>
      <c r="K1603">
        <v>15</v>
      </c>
      <c r="L1603">
        <v>1</v>
      </c>
      <c r="M1603">
        <v>0.5</v>
      </c>
      <c r="N1603">
        <v>21.2</v>
      </c>
      <c r="O1603" s="12" t="s">
        <v>33</v>
      </c>
      <c r="P1603">
        <f t="shared" si="30"/>
        <v>47</v>
      </c>
      <c r="Q1603">
        <v>65</v>
      </c>
      <c r="R1603" s="31">
        <v>102.2</v>
      </c>
      <c r="S1603">
        <v>112</v>
      </c>
    </row>
    <row r="1604" spans="1:19" ht="15.6" customHeight="1" x14ac:dyDescent="0.2">
      <c r="A1604" s="8">
        <v>44876</v>
      </c>
      <c r="B1604" t="s">
        <v>121</v>
      </c>
      <c r="C1604">
        <v>2022</v>
      </c>
      <c r="D1604" s="13">
        <v>2</v>
      </c>
      <c r="E1604" t="s">
        <v>71</v>
      </c>
      <c r="F1604">
        <v>68</v>
      </c>
      <c r="G1604">
        <v>413</v>
      </c>
      <c r="H1604" s="24">
        <v>640</v>
      </c>
      <c r="I1604">
        <v>4.25</v>
      </c>
      <c r="J1604">
        <v>33</v>
      </c>
      <c r="K1604">
        <v>15</v>
      </c>
      <c r="L1604">
        <v>1</v>
      </c>
      <c r="M1604">
        <v>0.5</v>
      </c>
      <c r="N1604">
        <v>21.2</v>
      </c>
      <c r="O1604" s="12" t="s">
        <v>33</v>
      </c>
      <c r="P1604">
        <f t="shared" si="30"/>
        <v>37</v>
      </c>
      <c r="Q1604">
        <v>60</v>
      </c>
      <c r="R1604" s="31">
        <v>98</v>
      </c>
      <c r="S1604">
        <v>97</v>
      </c>
    </row>
    <row r="1605" spans="1:19" ht="15.6" customHeight="1" x14ac:dyDescent="0.2">
      <c r="A1605" s="8">
        <v>44876</v>
      </c>
      <c r="B1605" t="s">
        <v>121</v>
      </c>
      <c r="C1605">
        <v>2022</v>
      </c>
      <c r="D1605" s="13">
        <v>2</v>
      </c>
      <c r="E1605" t="s">
        <v>71</v>
      </c>
      <c r="F1605">
        <v>68</v>
      </c>
      <c r="G1605">
        <v>413</v>
      </c>
      <c r="H1605" s="24">
        <v>641</v>
      </c>
      <c r="I1605">
        <v>4.25</v>
      </c>
      <c r="J1605">
        <v>33</v>
      </c>
      <c r="K1605">
        <v>15</v>
      </c>
      <c r="L1605">
        <v>1</v>
      </c>
      <c r="M1605">
        <v>0.5</v>
      </c>
      <c r="N1605">
        <v>21.2</v>
      </c>
      <c r="O1605" s="12" t="s">
        <v>33</v>
      </c>
      <c r="P1605">
        <f t="shared" si="30"/>
        <v>34</v>
      </c>
      <c r="Q1605">
        <v>59</v>
      </c>
      <c r="R1605" s="31">
        <v>95.6</v>
      </c>
      <c r="S1605">
        <v>93</v>
      </c>
    </row>
    <row r="1606" spans="1:19" ht="15.6" customHeight="1" x14ac:dyDescent="0.2">
      <c r="A1606" s="8">
        <v>44876</v>
      </c>
      <c r="B1606" t="s">
        <v>121</v>
      </c>
      <c r="C1606">
        <v>2022</v>
      </c>
      <c r="D1606" s="13">
        <v>2</v>
      </c>
      <c r="E1606" t="s">
        <v>71</v>
      </c>
      <c r="F1606">
        <v>68</v>
      </c>
      <c r="G1606">
        <v>413</v>
      </c>
      <c r="H1606" s="24">
        <v>642</v>
      </c>
      <c r="I1606">
        <v>4.25</v>
      </c>
      <c r="J1606">
        <v>33</v>
      </c>
      <c r="K1606">
        <v>15</v>
      </c>
      <c r="L1606">
        <v>1</v>
      </c>
      <c r="M1606">
        <v>0.5</v>
      </c>
      <c r="N1606">
        <v>21.2</v>
      </c>
      <c r="O1606" s="12" t="s">
        <v>33</v>
      </c>
      <c r="P1606">
        <f t="shared" si="30"/>
        <v>13</v>
      </c>
      <c r="Q1606">
        <v>17</v>
      </c>
      <c r="R1606" s="31">
        <v>83</v>
      </c>
      <c r="S1606">
        <v>30</v>
      </c>
    </row>
    <row r="1607" spans="1:19" ht="15.6" customHeight="1" x14ac:dyDescent="0.2">
      <c r="A1607" s="8">
        <v>44876</v>
      </c>
      <c r="B1607" t="s">
        <v>121</v>
      </c>
      <c r="C1607">
        <v>2022</v>
      </c>
      <c r="D1607" s="13">
        <v>2</v>
      </c>
      <c r="E1607" t="s">
        <v>71</v>
      </c>
      <c r="F1607">
        <v>68</v>
      </c>
      <c r="G1607">
        <v>414</v>
      </c>
      <c r="H1607" s="24">
        <v>643</v>
      </c>
      <c r="I1607">
        <v>3.125</v>
      </c>
      <c r="J1607">
        <v>20</v>
      </c>
      <c r="K1607">
        <v>16</v>
      </c>
      <c r="L1607">
        <v>5</v>
      </c>
      <c r="M1607">
        <v>0.5</v>
      </c>
      <c r="N1607">
        <v>20.8</v>
      </c>
      <c r="O1607" s="12" t="s">
        <v>33</v>
      </c>
      <c r="P1607">
        <f t="shared" si="30"/>
        <v>30</v>
      </c>
      <c r="Q1607">
        <v>41</v>
      </c>
      <c r="R1607" s="31">
        <v>94</v>
      </c>
      <c r="S1607">
        <v>71</v>
      </c>
    </row>
    <row r="1608" spans="1:19" ht="15.6" customHeight="1" x14ac:dyDescent="0.2">
      <c r="A1608" s="8">
        <v>44876</v>
      </c>
      <c r="B1608" t="s">
        <v>121</v>
      </c>
      <c r="C1608">
        <v>2022</v>
      </c>
      <c r="D1608" s="13">
        <v>2</v>
      </c>
      <c r="E1608" t="s">
        <v>71</v>
      </c>
      <c r="F1608">
        <v>68</v>
      </c>
      <c r="G1608">
        <v>414</v>
      </c>
      <c r="H1608" s="24">
        <v>644</v>
      </c>
      <c r="I1608">
        <v>3.125</v>
      </c>
      <c r="J1608">
        <v>20</v>
      </c>
      <c r="K1608">
        <v>16</v>
      </c>
      <c r="L1608">
        <v>5</v>
      </c>
      <c r="M1608">
        <v>0.5</v>
      </c>
      <c r="N1608">
        <v>20.8</v>
      </c>
      <c r="O1608" s="12" t="s">
        <v>33</v>
      </c>
      <c r="P1608">
        <f t="shared" si="30"/>
        <v>16</v>
      </c>
      <c r="Q1608">
        <v>36</v>
      </c>
      <c r="R1608" s="31">
        <v>75</v>
      </c>
      <c r="S1608">
        <v>52</v>
      </c>
    </row>
    <row r="1609" spans="1:19" ht="15.6" customHeight="1" x14ac:dyDescent="0.2">
      <c r="A1609" s="8">
        <v>44876</v>
      </c>
      <c r="B1609" t="s">
        <v>121</v>
      </c>
      <c r="C1609">
        <v>2022</v>
      </c>
      <c r="D1609" s="13">
        <v>2</v>
      </c>
      <c r="E1609" t="s">
        <v>71</v>
      </c>
      <c r="F1609">
        <v>68</v>
      </c>
      <c r="G1609">
        <v>414</v>
      </c>
      <c r="H1609" s="24">
        <v>645</v>
      </c>
      <c r="I1609">
        <v>3.125</v>
      </c>
      <c r="J1609">
        <v>20</v>
      </c>
      <c r="K1609">
        <v>16</v>
      </c>
      <c r="L1609">
        <v>5</v>
      </c>
      <c r="M1609">
        <v>0.5</v>
      </c>
      <c r="N1609">
        <v>20.8</v>
      </c>
      <c r="O1609" s="12" t="s">
        <v>33</v>
      </c>
      <c r="P1609">
        <f t="shared" si="30"/>
        <v>21</v>
      </c>
      <c r="Q1609">
        <v>40</v>
      </c>
      <c r="R1609" s="31">
        <v>102.8</v>
      </c>
      <c r="S1609">
        <v>61</v>
      </c>
    </row>
    <row r="1610" spans="1:19" ht="15.6" customHeight="1" x14ac:dyDescent="0.2">
      <c r="A1610" s="8">
        <v>44876</v>
      </c>
      <c r="B1610" t="s">
        <v>121</v>
      </c>
      <c r="C1610">
        <v>2022</v>
      </c>
      <c r="D1610" s="13">
        <v>2</v>
      </c>
      <c r="E1610" t="s">
        <v>71</v>
      </c>
      <c r="F1610">
        <v>68</v>
      </c>
      <c r="G1610">
        <v>414</v>
      </c>
      <c r="H1610" s="24">
        <v>646</v>
      </c>
      <c r="I1610">
        <v>3.125</v>
      </c>
      <c r="J1610">
        <v>20</v>
      </c>
      <c r="K1610">
        <v>16</v>
      </c>
      <c r="L1610">
        <v>5</v>
      </c>
      <c r="M1610">
        <v>0.5</v>
      </c>
      <c r="N1610">
        <v>20.8</v>
      </c>
      <c r="O1610" s="12" t="s">
        <v>33</v>
      </c>
      <c r="P1610">
        <f t="shared" si="30"/>
        <v>17</v>
      </c>
      <c r="Q1610">
        <v>20</v>
      </c>
      <c r="R1610" s="31">
        <v>89.2</v>
      </c>
      <c r="S1610">
        <v>37</v>
      </c>
    </row>
    <row r="1611" spans="1:19" ht="15.6" customHeight="1" x14ac:dyDescent="0.2">
      <c r="A1611" s="8">
        <v>44876</v>
      </c>
      <c r="B1611" t="s">
        <v>121</v>
      </c>
      <c r="C1611">
        <v>2022</v>
      </c>
      <c r="D1611" s="13">
        <v>2</v>
      </c>
      <c r="E1611" t="s">
        <v>71</v>
      </c>
      <c r="F1611">
        <v>68</v>
      </c>
      <c r="G1611">
        <v>414</v>
      </c>
      <c r="H1611" s="24">
        <v>647</v>
      </c>
      <c r="I1611">
        <v>3.125</v>
      </c>
      <c r="J1611">
        <v>20</v>
      </c>
      <c r="K1611">
        <v>16</v>
      </c>
      <c r="L1611">
        <v>5</v>
      </c>
      <c r="M1611">
        <v>0.5</v>
      </c>
      <c r="N1611">
        <v>20.8</v>
      </c>
      <c r="O1611" s="12" t="s">
        <v>33</v>
      </c>
      <c r="P1611">
        <f t="shared" si="30"/>
        <v>18</v>
      </c>
      <c r="Q1611">
        <v>39</v>
      </c>
      <c r="R1611" s="31">
        <v>92.4</v>
      </c>
      <c r="S1611">
        <v>57</v>
      </c>
    </row>
    <row r="1612" spans="1:19" ht="15.6" customHeight="1" x14ac:dyDescent="0.2">
      <c r="A1612" s="8">
        <v>44876</v>
      </c>
      <c r="B1612" t="s">
        <v>121</v>
      </c>
      <c r="C1612">
        <v>2022</v>
      </c>
      <c r="D1612" s="13">
        <v>2</v>
      </c>
      <c r="E1612" t="s">
        <v>71</v>
      </c>
      <c r="F1612">
        <v>68</v>
      </c>
      <c r="G1612">
        <v>414</v>
      </c>
      <c r="H1612" s="24">
        <v>648</v>
      </c>
      <c r="I1612">
        <v>3.125</v>
      </c>
      <c r="J1612">
        <v>20</v>
      </c>
      <c r="K1612">
        <v>16</v>
      </c>
      <c r="L1612">
        <v>5</v>
      </c>
      <c r="M1612">
        <v>0.5</v>
      </c>
      <c r="N1612">
        <v>20.8</v>
      </c>
      <c r="O1612" s="12" t="s">
        <v>33</v>
      </c>
      <c r="P1612">
        <f t="shared" si="30"/>
        <v>27</v>
      </c>
      <c r="Q1612">
        <v>61</v>
      </c>
      <c r="R1612" s="31">
        <v>100</v>
      </c>
      <c r="S1612">
        <v>88</v>
      </c>
    </row>
    <row r="1613" spans="1:19" ht="15.6" customHeight="1" x14ac:dyDescent="0.2">
      <c r="A1613" s="8">
        <v>44876</v>
      </c>
      <c r="B1613" t="s">
        <v>121</v>
      </c>
      <c r="C1613">
        <v>2022</v>
      </c>
      <c r="D1613" s="13">
        <v>2</v>
      </c>
      <c r="E1613" t="s">
        <v>71</v>
      </c>
      <c r="F1613">
        <v>68</v>
      </c>
      <c r="G1613">
        <v>414</v>
      </c>
      <c r="H1613" s="24">
        <v>649</v>
      </c>
      <c r="I1613">
        <v>3.125</v>
      </c>
      <c r="J1613">
        <v>20</v>
      </c>
      <c r="K1613">
        <v>16</v>
      </c>
      <c r="L1613">
        <v>5</v>
      </c>
      <c r="M1613">
        <v>0.5</v>
      </c>
      <c r="N1613">
        <v>20.8</v>
      </c>
      <c r="O1613" s="12" t="s">
        <v>33</v>
      </c>
      <c r="P1613">
        <f t="shared" si="30"/>
        <v>37</v>
      </c>
      <c r="Q1613">
        <v>30</v>
      </c>
      <c r="R1613" s="31">
        <v>84</v>
      </c>
      <c r="S1613">
        <v>67</v>
      </c>
    </row>
    <row r="1614" spans="1:19" ht="15.6" customHeight="1" x14ac:dyDescent="0.2">
      <c r="A1614" s="8">
        <v>44876</v>
      </c>
      <c r="B1614" t="s">
        <v>121</v>
      </c>
      <c r="C1614">
        <v>2022</v>
      </c>
      <c r="D1614" s="13">
        <v>2</v>
      </c>
      <c r="E1614" t="s">
        <v>71</v>
      </c>
      <c r="F1614">
        <v>68</v>
      </c>
      <c r="G1614">
        <v>414</v>
      </c>
      <c r="H1614" s="24">
        <v>650</v>
      </c>
      <c r="I1614">
        <v>3.125</v>
      </c>
      <c r="J1614">
        <v>20</v>
      </c>
      <c r="K1614">
        <v>16</v>
      </c>
      <c r="L1614">
        <v>5</v>
      </c>
      <c r="M1614">
        <v>0.5</v>
      </c>
      <c r="N1614">
        <v>20.8</v>
      </c>
      <c r="O1614" s="12" t="s">
        <v>33</v>
      </c>
      <c r="P1614">
        <f t="shared" si="30"/>
        <v>57</v>
      </c>
      <c r="Q1614">
        <v>79</v>
      </c>
      <c r="R1614" s="31">
        <v>102</v>
      </c>
      <c r="S1614">
        <v>136</v>
      </c>
    </row>
    <row r="1615" spans="1:19" ht="15.6" customHeight="1" x14ac:dyDescent="0.2">
      <c r="A1615" s="8">
        <v>44876</v>
      </c>
      <c r="B1615" t="s">
        <v>121</v>
      </c>
      <c r="C1615">
        <v>2022</v>
      </c>
      <c r="D1615" s="13">
        <v>2</v>
      </c>
      <c r="E1615" t="s">
        <v>71</v>
      </c>
      <c r="F1615">
        <v>68</v>
      </c>
      <c r="G1615">
        <v>414</v>
      </c>
      <c r="H1615" s="24">
        <v>651</v>
      </c>
      <c r="I1615">
        <v>3.125</v>
      </c>
      <c r="J1615">
        <v>20</v>
      </c>
      <c r="K1615">
        <v>16</v>
      </c>
      <c r="L1615">
        <v>5</v>
      </c>
      <c r="M1615">
        <v>0.5</v>
      </c>
      <c r="N1615">
        <v>20.8</v>
      </c>
      <c r="O1615" s="12" t="s">
        <v>33</v>
      </c>
      <c r="P1615">
        <f t="shared" si="30"/>
        <v>38</v>
      </c>
      <c r="Q1615">
        <v>41</v>
      </c>
      <c r="R1615" s="31">
        <v>92</v>
      </c>
      <c r="S1615">
        <v>79</v>
      </c>
    </row>
    <row r="1616" spans="1:19" ht="15.6" customHeight="1" x14ac:dyDescent="0.2">
      <c r="A1616" s="8">
        <v>44876</v>
      </c>
      <c r="B1616" t="s">
        <v>121</v>
      </c>
      <c r="C1616">
        <v>2022</v>
      </c>
      <c r="D1616" s="13">
        <v>2</v>
      </c>
      <c r="E1616" t="s">
        <v>71</v>
      </c>
      <c r="F1616">
        <v>68</v>
      </c>
      <c r="G1616">
        <v>414</v>
      </c>
      <c r="H1616" s="24">
        <v>652</v>
      </c>
      <c r="I1616">
        <v>3.125</v>
      </c>
      <c r="J1616">
        <v>20</v>
      </c>
      <c r="K1616">
        <v>16</v>
      </c>
      <c r="L1616">
        <v>5</v>
      </c>
      <c r="M1616">
        <v>0.5</v>
      </c>
      <c r="N1616">
        <v>20.8</v>
      </c>
      <c r="O1616" s="12" t="s">
        <v>33</v>
      </c>
      <c r="P1616">
        <f t="shared" ref="P1616:P1626" si="31">S1616-Q1616</f>
        <v>13</v>
      </c>
      <c r="Q1616">
        <v>11</v>
      </c>
      <c r="R1616" s="31">
        <v>70</v>
      </c>
      <c r="S1616">
        <v>24</v>
      </c>
    </row>
    <row r="1617" spans="1:20" ht="15.6" customHeight="1" x14ac:dyDescent="0.2">
      <c r="A1617" s="8">
        <v>44876</v>
      </c>
      <c r="B1617" t="s">
        <v>121</v>
      </c>
      <c r="C1617">
        <v>2022</v>
      </c>
      <c r="D1617" s="13">
        <v>2</v>
      </c>
      <c r="E1617" t="s">
        <v>71</v>
      </c>
      <c r="F1617">
        <v>68</v>
      </c>
      <c r="G1617">
        <v>415</v>
      </c>
      <c r="H1617" s="24">
        <v>623</v>
      </c>
      <c r="I1617">
        <v>2.875</v>
      </c>
      <c r="J1617">
        <v>23</v>
      </c>
      <c r="K1617">
        <v>11</v>
      </c>
      <c r="L1617">
        <v>4</v>
      </c>
      <c r="M1617">
        <v>1</v>
      </c>
      <c r="N1617">
        <v>20.2</v>
      </c>
      <c r="O1617" s="12" t="s">
        <v>33</v>
      </c>
      <c r="P1617">
        <f t="shared" si="31"/>
        <v>10</v>
      </c>
      <c r="Q1617">
        <v>12</v>
      </c>
      <c r="R1617" s="31">
        <v>83</v>
      </c>
      <c r="S1617">
        <v>22</v>
      </c>
    </row>
    <row r="1618" spans="1:20" ht="15.6" customHeight="1" x14ac:dyDescent="0.2">
      <c r="A1618" s="8">
        <v>44876</v>
      </c>
      <c r="B1618" t="s">
        <v>121</v>
      </c>
      <c r="C1618">
        <v>2022</v>
      </c>
      <c r="D1618" s="13">
        <v>2</v>
      </c>
      <c r="E1618" t="s">
        <v>71</v>
      </c>
      <c r="F1618">
        <v>68</v>
      </c>
      <c r="G1618">
        <v>415</v>
      </c>
      <c r="H1618" s="24">
        <v>624</v>
      </c>
      <c r="I1618">
        <v>2.875</v>
      </c>
      <c r="J1618">
        <v>23</v>
      </c>
      <c r="K1618">
        <v>11</v>
      </c>
      <c r="L1618">
        <v>4</v>
      </c>
      <c r="M1618">
        <v>1</v>
      </c>
      <c r="N1618">
        <v>20.2</v>
      </c>
      <c r="O1618" s="12" t="s">
        <v>33</v>
      </c>
      <c r="P1618">
        <f t="shared" si="31"/>
        <v>37</v>
      </c>
      <c r="Q1618">
        <v>30</v>
      </c>
      <c r="R1618" s="31">
        <v>91.2</v>
      </c>
      <c r="S1618">
        <v>67</v>
      </c>
    </row>
    <row r="1619" spans="1:20" ht="15.6" customHeight="1" x14ac:dyDescent="0.2">
      <c r="A1619" s="8">
        <v>44876</v>
      </c>
      <c r="B1619" t="s">
        <v>121</v>
      </c>
      <c r="C1619">
        <v>2022</v>
      </c>
      <c r="D1619" s="13">
        <v>2</v>
      </c>
      <c r="E1619" t="s">
        <v>71</v>
      </c>
      <c r="F1619">
        <v>68</v>
      </c>
      <c r="G1619">
        <v>415</v>
      </c>
      <c r="H1619" s="24">
        <v>625</v>
      </c>
      <c r="I1619">
        <v>2.875</v>
      </c>
      <c r="J1619">
        <v>23</v>
      </c>
      <c r="K1619">
        <v>11</v>
      </c>
      <c r="L1619">
        <v>4</v>
      </c>
      <c r="M1619">
        <v>1</v>
      </c>
      <c r="N1619">
        <v>20.2</v>
      </c>
      <c r="O1619" s="12" t="s">
        <v>33</v>
      </c>
      <c r="P1619">
        <f t="shared" si="31"/>
        <v>18</v>
      </c>
      <c r="Q1619">
        <v>18</v>
      </c>
      <c r="R1619" s="31">
        <v>78.599999999999994</v>
      </c>
      <c r="S1619">
        <v>36</v>
      </c>
    </row>
    <row r="1620" spans="1:20" ht="15.6" customHeight="1" x14ac:dyDescent="0.2">
      <c r="A1620" s="8">
        <v>44876</v>
      </c>
      <c r="B1620" t="s">
        <v>121</v>
      </c>
      <c r="C1620">
        <v>2022</v>
      </c>
      <c r="D1620" s="13">
        <v>2</v>
      </c>
      <c r="E1620" t="s">
        <v>71</v>
      </c>
      <c r="F1620">
        <v>68</v>
      </c>
      <c r="G1620">
        <v>415</v>
      </c>
      <c r="H1620" s="24">
        <v>626</v>
      </c>
      <c r="I1620">
        <v>2.875</v>
      </c>
      <c r="J1620">
        <v>23</v>
      </c>
      <c r="K1620">
        <v>11</v>
      </c>
      <c r="L1620">
        <v>4</v>
      </c>
      <c r="M1620">
        <v>1</v>
      </c>
      <c r="N1620">
        <v>20.2</v>
      </c>
      <c r="O1620" s="12" t="s">
        <v>33</v>
      </c>
      <c r="P1620">
        <f t="shared" si="31"/>
        <v>8</v>
      </c>
      <c r="Q1620">
        <v>6</v>
      </c>
      <c r="R1620" s="31">
        <v>73</v>
      </c>
      <c r="S1620">
        <v>14</v>
      </c>
    </row>
    <row r="1621" spans="1:20" ht="15.6" customHeight="1" x14ac:dyDescent="0.2">
      <c r="A1621" s="8">
        <v>44876</v>
      </c>
      <c r="B1621" t="s">
        <v>121</v>
      </c>
      <c r="C1621">
        <v>2022</v>
      </c>
      <c r="D1621" s="13">
        <v>2</v>
      </c>
      <c r="E1621" t="s">
        <v>71</v>
      </c>
      <c r="F1621">
        <v>68</v>
      </c>
      <c r="G1621">
        <v>415</v>
      </c>
      <c r="H1621" s="24">
        <v>627</v>
      </c>
      <c r="I1621">
        <v>2.875</v>
      </c>
      <c r="J1621">
        <v>23</v>
      </c>
      <c r="K1621">
        <v>11</v>
      </c>
      <c r="L1621">
        <v>4</v>
      </c>
      <c r="M1621">
        <v>1</v>
      </c>
      <c r="N1621">
        <v>20.2</v>
      </c>
      <c r="O1621" s="12" t="s">
        <v>33</v>
      </c>
      <c r="P1621">
        <f t="shared" si="31"/>
        <v>40</v>
      </c>
      <c r="Q1621">
        <v>24</v>
      </c>
      <c r="R1621" s="31">
        <v>83</v>
      </c>
      <c r="S1621">
        <v>64</v>
      </c>
    </row>
    <row r="1622" spans="1:20" ht="15.6" customHeight="1" x14ac:dyDescent="0.2">
      <c r="A1622" s="8">
        <v>44876</v>
      </c>
      <c r="B1622" t="s">
        <v>121</v>
      </c>
      <c r="C1622">
        <v>2022</v>
      </c>
      <c r="D1622" s="13">
        <v>2</v>
      </c>
      <c r="E1622" t="s">
        <v>71</v>
      </c>
      <c r="F1622">
        <v>68</v>
      </c>
      <c r="G1622">
        <v>415</v>
      </c>
      <c r="H1622" s="24">
        <v>628</v>
      </c>
      <c r="I1622">
        <v>2.875</v>
      </c>
      <c r="J1622">
        <v>23</v>
      </c>
      <c r="K1622">
        <v>11</v>
      </c>
      <c r="L1622">
        <v>4</v>
      </c>
      <c r="M1622">
        <v>1</v>
      </c>
      <c r="N1622">
        <v>20.2</v>
      </c>
      <c r="O1622" s="12" t="s">
        <v>33</v>
      </c>
      <c r="P1622">
        <f t="shared" si="31"/>
        <v>10</v>
      </c>
      <c r="Q1622">
        <v>8</v>
      </c>
      <c r="R1622" s="31">
        <v>64.2</v>
      </c>
      <c r="S1622">
        <v>18</v>
      </c>
    </row>
    <row r="1623" spans="1:20" ht="15.6" customHeight="1" x14ac:dyDescent="0.2">
      <c r="A1623" s="8">
        <v>44876</v>
      </c>
      <c r="B1623" t="s">
        <v>121</v>
      </c>
      <c r="C1623">
        <v>2022</v>
      </c>
      <c r="D1623" s="13">
        <v>2</v>
      </c>
      <c r="E1623" t="s">
        <v>71</v>
      </c>
      <c r="F1623">
        <v>68</v>
      </c>
      <c r="G1623">
        <v>415</v>
      </c>
      <c r="H1623" s="24">
        <v>629</v>
      </c>
      <c r="I1623">
        <v>2.875</v>
      </c>
      <c r="J1623">
        <v>23</v>
      </c>
      <c r="K1623">
        <v>11</v>
      </c>
      <c r="L1623">
        <v>4</v>
      </c>
      <c r="M1623">
        <v>1</v>
      </c>
      <c r="N1623">
        <v>20.2</v>
      </c>
      <c r="O1623" s="12" t="s">
        <v>33</v>
      </c>
      <c r="P1623">
        <f t="shared" si="31"/>
        <v>4</v>
      </c>
      <c r="Q1623">
        <v>8</v>
      </c>
      <c r="R1623" s="31">
        <v>70</v>
      </c>
      <c r="S1623">
        <v>12</v>
      </c>
    </row>
    <row r="1624" spans="1:20" ht="15.6" customHeight="1" x14ac:dyDescent="0.2">
      <c r="A1624" s="8">
        <v>44876</v>
      </c>
      <c r="B1624" t="s">
        <v>121</v>
      </c>
      <c r="C1624">
        <v>2022</v>
      </c>
      <c r="D1624" s="13">
        <v>2</v>
      </c>
      <c r="E1624" t="s">
        <v>71</v>
      </c>
      <c r="F1624">
        <v>68</v>
      </c>
      <c r="G1624">
        <v>415</v>
      </c>
      <c r="H1624" s="24">
        <v>630</v>
      </c>
      <c r="I1624">
        <v>2.875</v>
      </c>
      <c r="J1624">
        <v>23</v>
      </c>
      <c r="K1624">
        <v>11</v>
      </c>
      <c r="L1624">
        <v>4</v>
      </c>
      <c r="M1624">
        <v>1</v>
      </c>
      <c r="N1624">
        <v>20.2</v>
      </c>
      <c r="O1624" s="12" t="s">
        <v>33</v>
      </c>
      <c r="P1624">
        <f t="shared" si="31"/>
        <v>24</v>
      </c>
      <c r="Q1624">
        <v>18</v>
      </c>
      <c r="R1624" s="31">
        <v>65</v>
      </c>
      <c r="S1624">
        <v>42</v>
      </c>
    </row>
    <row r="1625" spans="1:20" ht="15.6" customHeight="1" x14ac:dyDescent="0.2">
      <c r="A1625" s="8">
        <v>44876</v>
      </c>
      <c r="B1625" t="s">
        <v>121</v>
      </c>
      <c r="C1625">
        <v>2022</v>
      </c>
      <c r="D1625" s="13">
        <v>2</v>
      </c>
      <c r="E1625" t="s">
        <v>71</v>
      </c>
      <c r="F1625">
        <v>68</v>
      </c>
      <c r="G1625">
        <v>415</v>
      </c>
      <c r="H1625" s="24">
        <v>631</v>
      </c>
      <c r="I1625">
        <v>2.875</v>
      </c>
      <c r="J1625">
        <v>23</v>
      </c>
      <c r="K1625">
        <v>11</v>
      </c>
      <c r="L1625">
        <v>4</v>
      </c>
      <c r="M1625">
        <v>1</v>
      </c>
      <c r="N1625">
        <v>20.2</v>
      </c>
      <c r="O1625" s="12" t="s">
        <v>33</v>
      </c>
      <c r="P1625">
        <f t="shared" si="31"/>
        <v>27</v>
      </c>
      <c r="Q1625">
        <v>19</v>
      </c>
      <c r="R1625" s="31">
        <v>96.6</v>
      </c>
      <c r="S1625">
        <v>46</v>
      </c>
    </row>
    <row r="1626" spans="1:20" s="19" customFormat="1" ht="15.6" customHeight="1" thickBot="1" x14ac:dyDescent="0.25">
      <c r="A1626" s="20">
        <v>44876</v>
      </c>
      <c r="B1626" s="19" t="s">
        <v>121</v>
      </c>
      <c r="C1626" s="19">
        <v>2022</v>
      </c>
      <c r="D1626" s="19">
        <v>2</v>
      </c>
      <c r="E1626" s="19" t="s">
        <v>71</v>
      </c>
      <c r="F1626" s="19">
        <v>68</v>
      </c>
      <c r="G1626" s="19">
        <v>415</v>
      </c>
      <c r="H1626" s="30">
        <v>632</v>
      </c>
      <c r="I1626" s="19">
        <v>2.875</v>
      </c>
      <c r="J1626" s="19">
        <v>23</v>
      </c>
      <c r="K1626" s="19">
        <v>11</v>
      </c>
      <c r="L1626" s="19">
        <v>4</v>
      </c>
      <c r="M1626" s="19">
        <v>1</v>
      </c>
      <c r="N1626" s="19">
        <v>20.2</v>
      </c>
      <c r="O1626" s="21" t="s">
        <v>33</v>
      </c>
      <c r="P1626" s="19">
        <f t="shared" si="31"/>
        <v>10</v>
      </c>
      <c r="Q1626" s="19">
        <v>11</v>
      </c>
      <c r="R1626" s="34">
        <v>70</v>
      </c>
      <c r="S1626" s="19">
        <v>21</v>
      </c>
    </row>
    <row r="1627" spans="1:20" ht="15.6" customHeight="1" x14ac:dyDescent="0.2">
      <c r="A1627" s="8">
        <v>44472</v>
      </c>
      <c r="B1627" s="12" t="s">
        <v>131</v>
      </c>
      <c r="C1627" s="13">
        <v>2021</v>
      </c>
      <c r="D1627" s="13">
        <v>1</v>
      </c>
      <c r="E1627" s="13" t="s">
        <v>74</v>
      </c>
      <c r="F1627">
        <v>79</v>
      </c>
      <c r="G1627">
        <v>425</v>
      </c>
      <c r="H1627" s="24">
        <v>773</v>
      </c>
      <c r="I1627">
        <f t="shared" ref="I1627:I1636" si="32">(26+21+10+12)/16</f>
        <v>4.3125</v>
      </c>
      <c r="J1627">
        <v>45</v>
      </c>
      <c r="K1627">
        <v>4</v>
      </c>
      <c r="L1627">
        <v>1</v>
      </c>
      <c r="M1627">
        <v>8</v>
      </c>
      <c r="N1627" s="35">
        <v>26.2</v>
      </c>
      <c r="O1627" s="35" t="s">
        <v>33</v>
      </c>
      <c r="P1627">
        <f>S1627-Q1627</f>
        <v>73</v>
      </c>
      <c r="Q1627" s="2">
        <v>14</v>
      </c>
      <c r="R1627">
        <v>110</v>
      </c>
      <c r="S1627">
        <v>87</v>
      </c>
    </row>
    <row r="1628" spans="1:20" ht="15.6" customHeight="1" x14ac:dyDescent="0.2">
      <c r="A1628" s="8">
        <v>44472</v>
      </c>
      <c r="B1628" s="12" t="s">
        <v>131</v>
      </c>
      <c r="C1628" s="13">
        <v>2021</v>
      </c>
      <c r="D1628" s="13">
        <v>1</v>
      </c>
      <c r="E1628" s="13" t="s">
        <v>74</v>
      </c>
      <c r="F1628">
        <v>79</v>
      </c>
      <c r="G1628">
        <v>425</v>
      </c>
      <c r="H1628" s="24">
        <v>774</v>
      </c>
      <c r="I1628">
        <f t="shared" si="32"/>
        <v>4.3125</v>
      </c>
      <c r="J1628">
        <v>45</v>
      </c>
      <c r="K1628">
        <v>4</v>
      </c>
      <c r="L1628">
        <v>1</v>
      </c>
      <c r="M1628">
        <v>8</v>
      </c>
      <c r="N1628" s="35">
        <v>26.2</v>
      </c>
      <c r="O1628" s="35" t="s">
        <v>33</v>
      </c>
      <c r="Q1628" s="2"/>
      <c r="T1628" t="s">
        <v>132</v>
      </c>
    </row>
    <row r="1629" spans="1:20" ht="15.6" customHeight="1" x14ac:dyDescent="0.2">
      <c r="A1629" s="8">
        <v>44472</v>
      </c>
      <c r="B1629" s="12" t="s">
        <v>131</v>
      </c>
      <c r="C1629" s="13">
        <v>2021</v>
      </c>
      <c r="D1629" s="13">
        <v>1</v>
      </c>
      <c r="E1629" s="13" t="s">
        <v>74</v>
      </c>
      <c r="F1629">
        <v>79</v>
      </c>
      <c r="G1629">
        <v>425</v>
      </c>
      <c r="H1629" s="24">
        <v>775</v>
      </c>
      <c r="I1629">
        <f t="shared" si="32"/>
        <v>4.3125</v>
      </c>
      <c r="J1629">
        <v>45</v>
      </c>
      <c r="K1629">
        <v>4</v>
      </c>
      <c r="L1629">
        <v>1</v>
      </c>
      <c r="M1629">
        <v>8</v>
      </c>
      <c r="N1629" s="35">
        <v>26.2</v>
      </c>
      <c r="O1629" s="35" t="s">
        <v>33</v>
      </c>
      <c r="P1629">
        <f t="shared" ref="P1629:P1656" si="33">S1629-Q1629</f>
        <v>28</v>
      </c>
      <c r="Q1629" s="2">
        <v>4</v>
      </c>
      <c r="R1629">
        <v>95</v>
      </c>
      <c r="S1629">
        <v>32</v>
      </c>
    </row>
    <row r="1630" spans="1:20" ht="15.6" customHeight="1" x14ac:dyDescent="0.2">
      <c r="A1630" s="8">
        <v>44472</v>
      </c>
      <c r="B1630" s="12" t="s">
        <v>131</v>
      </c>
      <c r="C1630" s="13">
        <v>2021</v>
      </c>
      <c r="D1630" s="13">
        <v>1</v>
      </c>
      <c r="E1630" s="13" t="s">
        <v>74</v>
      </c>
      <c r="F1630">
        <v>79</v>
      </c>
      <c r="G1630">
        <v>425</v>
      </c>
      <c r="H1630" s="24">
        <v>776</v>
      </c>
      <c r="I1630">
        <f t="shared" si="32"/>
        <v>4.3125</v>
      </c>
      <c r="J1630">
        <v>45</v>
      </c>
      <c r="K1630">
        <v>4</v>
      </c>
      <c r="L1630">
        <v>1</v>
      </c>
      <c r="M1630">
        <v>8</v>
      </c>
      <c r="N1630" s="35">
        <v>26.2</v>
      </c>
      <c r="O1630" s="35" t="s">
        <v>33</v>
      </c>
      <c r="P1630">
        <f t="shared" si="33"/>
        <v>47</v>
      </c>
      <c r="Q1630" s="2">
        <v>22</v>
      </c>
      <c r="R1630">
        <v>110</v>
      </c>
      <c r="S1630">
        <v>69</v>
      </c>
    </row>
    <row r="1631" spans="1:20" ht="15.6" customHeight="1" x14ac:dyDescent="0.2">
      <c r="A1631" s="8">
        <v>44472</v>
      </c>
      <c r="B1631" s="12" t="s">
        <v>131</v>
      </c>
      <c r="C1631" s="13">
        <v>2021</v>
      </c>
      <c r="D1631" s="13">
        <v>1</v>
      </c>
      <c r="E1631" s="13" t="s">
        <v>74</v>
      </c>
      <c r="F1631">
        <v>79</v>
      </c>
      <c r="G1631">
        <v>425</v>
      </c>
      <c r="H1631" s="24">
        <v>777</v>
      </c>
      <c r="I1631">
        <f t="shared" si="32"/>
        <v>4.3125</v>
      </c>
      <c r="J1631">
        <v>45</v>
      </c>
      <c r="K1631">
        <v>4</v>
      </c>
      <c r="L1631">
        <v>1</v>
      </c>
      <c r="M1631">
        <v>8</v>
      </c>
      <c r="N1631" s="35">
        <v>26.2</v>
      </c>
      <c r="O1631" s="35" t="s">
        <v>33</v>
      </c>
      <c r="P1631">
        <f t="shared" si="33"/>
        <v>38</v>
      </c>
      <c r="Q1631" s="2">
        <v>8</v>
      </c>
      <c r="R1631">
        <v>81</v>
      </c>
      <c r="S1631">
        <v>46</v>
      </c>
    </row>
    <row r="1632" spans="1:20" ht="15.6" customHeight="1" x14ac:dyDescent="0.2">
      <c r="A1632" s="8">
        <v>44472</v>
      </c>
      <c r="B1632" s="12" t="s">
        <v>131</v>
      </c>
      <c r="C1632" s="13">
        <v>2021</v>
      </c>
      <c r="D1632" s="13">
        <v>1</v>
      </c>
      <c r="E1632" s="13" t="s">
        <v>74</v>
      </c>
      <c r="F1632">
        <v>79</v>
      </c>
      <c r="G1632">
        <v>425</v>
      </c>
      <c r="H1632" s="24">
        <v>778</v>
      </c>
      <c r="I1632">
        <f t="shared" si="32"/>
        <v>4.3125</v>
      </c>
      <c r="J1632">
        <v>45</v>
      </c>
      <c r="K1632">
        <v>4</v>
      </c>
      <c r="L1632">
        <v>1</v>
      </c>
      <c r="M1632">
        <v>8</v>
      </c>
      <c r="N1632" s="35">
        <v>26.2</v>
      </c>
      <c r="O1632" s="35" t="s">
        <v>33</v>
      </c>
      <c r="P1632">
        <f t="shared" si="33"/>
        <v>15</v>
      </c>
      <c r="Q1632" s="12">
        <v>12</v>
      </c>
      <c r="R1632">
        <v>80</v>
      </c>
      <c r="S1632">
        <v>27</v>
      </c>
    </row>
    <row r="1633" spans="1:20" ht="15.6" customHeight="1" x14ac:dyDescent="0.2">
      <c r="A1633" s="8">
        <v>44472</v>
      </c>
      <c r="B1633" s="12" t="s">
        <v>131</v>
      </c>
      <c r="C1633" s="13">
        <v>2021</v>
      </c>
      <c r="D1633" s="13">
        <v>1</v>
      </c>
      <c r="E1633" s="13" t="s">
        <v>74</v>
      </c>
      <c r="F1633">
        <v>79</v>
      </c>
      <c r="G1633">
        <v>425</v>
      </c>
      <c r="H1633" s="24">
        <v>779</v>
      </c>
      <c r="I1633">
        <f t="shared" si="32"/>
        <v>4.3125</v>
      </c>
      <c r="J1633">
        <v>45</v>
      </c>
      <c r="K1633">
        <v>4</v>
      </c>
      <c r="L1633">
        <v>1</v>
      </c>
      <c r="M1633">
        <v>8</v>
      </c>
      <c r="N1633" s="35">
        <v>26.2</v>
      </c>
      <c r="O1633" s="35" t="s">
        <v>33</v>
      </c>
      <c r="P1633">
        <f t="shared" si="33"/>
        <v>56</v>
      </c>
      <c r="Q1633" s="2">
        <v>21</v>
      </c>
      <c r="R1633">
        <v>116</v>
      </c>
      <c r="S1633">
        <v>77</v>
      </c>
    </row>
    <row r="1634" spans="1:20" ht="15.6" customHeight="1" x14ac:dyDescent="0.2">
      <c r="A1634" s="8">
        <v>44472</v>
      </c>
      <c r="B1634" s="12" t="s">
        <v>131</v>
      </c>
      <c r="C1634" s="13">
        <v>2021</v>
      </c>
      <c r="D1634" s="13">
        <v>1</v>
      </c>
      <c r="E1634" s="13" t="s">
        <v>74</v>
      </c>
      <c r="F1634">
        <v>79</v>
      </c>
      <c r="G1634">
        <v>425</v>
      </c>
      <c r="H1634" s="24">
        <v>780</v>
      </c>
      <c r="I1634">
        <f t="shared" si="32"/>
        <v>4.3125</v>
      </c>
      <c r="J1634">
        <v>45</v>
      </c>
      <c r="K1634">
        <v>4</v>
      </c>
      <c r="L1634">
        <v>1</v>
      </c>
      <c r="M1634">
        <v>8</v>
      </c>
      <c r="N1634" s="35">
        <v>26.2</v>
      </c>
      <c r="O1634" s="35" t="s">
        <v>33</v>
      </c>
      <c r="P1634">
        <f t="shared" si="33"/>
        <v>16</v>
      </c>
      <c r="Q1634">
        <v>17</v>
      </c>
      <c r="R1634">
        <v>75</v>
      </c>
      <c r="S1634">
        <v>33</v>
      </c>
    </row>
    <row r="1635" spans="1:20" ht="15.6" customHeight="1" x14ac:dyDescent="0.2">
      <c r="A1635" s="8">
        <v>44472</v>
      </c>
      <c r="B1635" s="12" t="s">
        <v>131</v>
      </c>
      <c r="C1635" s="13">
        <v>2021</v>
      </c>
      <c r="D1635" s="13">
        <v>1</v>
      </c>
      <c r="E1635" s="13" t="s">
        <v>74</v>
      </c>
      <c r="F1635">
        <v>79</v>
      </c>
      <c r="G1635">
        <v>425</v>
      </c>
      <c r="H1635" s="24">
        <v>781</v>
      </c>
      <c r="I1635">
        <f t="shared" si="32"/>
        <v>4.3125</v>
      </c>
      <c r="J1635">
        <v>45</v>
      </c>
      <c r="K1635">
        <v>4</v>
      </c>
      <c r="L1635">
        <v>1</v>
      </c>
      <c r="M1635">
        <v>8</v>
      </c>
      <c r="N1635" s="35">
        <v>26.2</v>
      </c>
      <c r="O1635" s="35" t="s">
        <v>33</v>
      </c>
      <c r="P1635">
        <f t="shared" si="33"/>
        <v>114</v>
      </c>
      <c r="Q1635">
        <f>13+10</f>
        <v>23</v>
      </c>
      <c r="R1635">
        <v>109</v>
      </c>
      <c r="S1635">
        <f>56+81</f>
        <v>137</v>
      </c>
    </row>
    <row r="1636" spans="1:20" ht="15.6" customHeight="1" x14ac:dyDescent="0.2">
      <c r="A1636" s="8">
        <v>44472</v>
      </c>
      <c r="B1636" s="12" t="s">
        <v>131</v>
      </c>
      <c r="C1636" s="13">
        <v>2021</v>
      </c>
      <c r="D1636" s="13">
        <v>1</v>
      </c>
      <c r="E1636" s="13" t="s">
        <v>74</v>
      </c>
      <c r="F1636">
        <v>79</v>
      </c>
      <c r="G1636">
        <v>425</v>
      </c>
      <c r="H1636" s="24">
        <v>782</v>
      </c>
      <c r="I1636">
        <f t="shared" si="32"/>
        <v>4.3125</v>
      </c>
      <c r="J1636">
        <v>45</v>
      </c>
      <c r="K1636">
        <v>4</v>
      </c>
      <c r="L1636">
        <v>1</v>
      </c>
      <c r="M1636">
        <v>8</v>
      </c>
      <c r="N1636" s="35">
        <v>26.2</v>
      </c>
      <c r="O1636" s="35" t="s">
        <v>33</v>
      </c>
      <c r="P1636">
        <f t="shared" si="33"/>
        <v>64</v>
      </c>
      <c r="Q1636" s="12">
        <v>20</v>
      </c>
      <c r="R1636">
        <v>102</v>
      </c>
      <c r="S1636">
        <v>84</v>
      </c>
      <c r="T1636" t="s">
        <v>138</v>
      </c>
    </row>
    <row r="1637" spans="1:20" ht="15.6" customHeight="1" x14ac:dyDescent="0.2">
      <c r="A1637" s="8">
        <v>44472</v>
      </c>
      <c r="B1637" s="12" t="s">
        <v>131</v>
      </c>
      <c r="C1637" s="13">
        <v>2021</v>
      </c>
      <c r="D1637" s="13">
        <v>1</v>
      </c>
      <c r="E1637" s="13" t="s">
        <v>74</v>
      </c>
      <c r="F1637">
        <v>79</v>
      </c>
      <c r="G1637">
        <v>426</v>
      </c>
      <c r="H1637" s="24">
        <v>793</v>
      </c>
      <c r="I1637">
        <f t="shared" ref="I1637:I1646" si="34">(28+7+20+3)/16</f>
        <v>3.625</v>
      </c>
      <c r="J1637">
        <v>50</v>
      </c>
      <c r="K1637">
        <v>7</v>
      </c>
      <c r="L1637">
        <v>1</v>
      </c>
      <c r="M1637">
        <v>4</v>
      </c>
      <c r="N1637" s="35">
        <v>20</v>
      </c>
      <c r="O1637" s="35" t="s">
        <v>33</v>
      </c>
      <c r="P1637">
        <f t="shared" si="33"/>
        <v>101</v>
      </c>
      <c r="Q1637" s="2">
        <v>16</v>
      </c>
      <c r="R1637">
        <v>102</v>
      </c>
      <c r="S1637">
        <v>117</v>
      </c>
    </row>
    <row r="1638" spans="1:20" ht="15.6" customHeight="1" x14ac:dyDescent="0.2">
      <c r="A1638" s="8">
        <v>44472</v>
      </c>
      <c r="B1638" s="12" t="s">
        <v>131</v>
      </c>
      <c r="C1638" s="13">
        <v>2021</v>
      </c>
      <c r="D1638" s="13">
        <v>1</v>
      </c>
      <c r="E1638" s="13" t="s">
        <v>74</v>
      </c>
      <c r="F1638">
        <v>79</v>
      </c>
      <c r="G1638">
        <v>426</v>
      </c>
      <c r="H1638" s="24">
        <v>794</v>
      </c>
      <c r="I1638">
        <f t="shared" si="34"/>
        <v>3.625</v>
      </c>
      <c r="J1638">
        <v>50</v>
      </c>
      <c r="K1638">
        <v>7</v>
      </c>
      <c r="L1638">
        <v>1</v>
      </c>
      <c r="M1638">
        <v>4</v>
      </c>
      <c r="N1638" s="35">
        <v>20</v>
      </c>
      <c r="O1638" s="35" t="s">
        <v>33</v>
      </c>
      <c r="P1638">
        <f t="shared" si="33"/>
        <v>51</v>
      </c>
      <c r="Q1638" s="2">
        <v>10</v>
      </c>
      <c r="R1638">
        <v>77.5</v>
      </c>
      <c r="S1638">
        <v>61</v>
      </c>
    </row>
    <row r="1639" spans="1:20" ht="15.6" customHeight="1" x14ac:dyDescent="0.2">
      <c r="A1639" s="8">
        <v>44472</v>
      </c>
      <c r="B1639" s="12" t="s">
        <v>131</v>
      </c>
      <c r="C1639" s="13">
        <v>2021</v>
      </c>
      <c r="D1639" s="13">
        <v>1</v>
      </c>
      <c r="E1639" s="13" t="s">
        <v>74</v>
      </c>
      <c r="F1639">
        <v>79</v>
      </c>
      <c r="G1639">
        <v>426</v>
      </c>
      <c r="H1639" s="24">
        <v>795</v>
      </c>
      <c r="I1639">
        <f t="shared" si="34"/>
        <v>3.625</v>
      </c>
      <c r="J1639">
        <v>50</v>
      </c>
      <c r="K1639">
        <v>7</v>
      </c>
      <c r="L1639">
        <v>1</v>
      </c>
      <c r="M1639">
        <v>4</v>
      </c>
      <c r="N1639" s="35">
        <v>20</v>
      </c>
      <c r="O1639" s="35" t="s">
        <v>33</v>
      </c>
      <c r="P1639">
        <f t="shared" si="33"/>
        <v>45</v>
      </c>
      <c r="Q1639" s="2">
        <v>5</v>
      </c>
      <c r="R1639">
        <v>96</v>
      </c>
      <c r="S1639">
        <v>50</v>
      </c>
    </row>
    <row r="1640" spans="1:20" ht="15.6" customHeight="1" x14ac:dyDescent="0.2">
      <c r="A1640" s="8">
        <v>44472</v>
      </c>
      <c r="B1640" s="12" t="s">
        <v>131</v>
      </c>
      <c r="C1640" s="13">
        <v>2021</v>
      </c>
      <c r="D1640" s="13">
        <v>1</v>
      </c>
      <c r="E1640" s="13" t="s">
        <v>74</v>
      </c>
      <c r="F1640">
        <v>79</v>
      </c>
      <c r="G1640">
        <v>426</v>
      </c>
      <c r="H1640" s="24">
        <v>796</v>
      </c>
      <c r="I1640">
        <f t="shared" si="34"/>
        <v>3.625</v>
      </c>
      <c r="J1640">
        <v>50</v>
      </c>
      <c r="K1640">
        <v>7</v>
      </c>
      <c r="L1640">
        <v>1</v>
      </c>
      <c r="M1640">
        <v>4</v>
      </c>
      <c r="N1640" s="35">
        <v>20</v>
      </c>
      <c r="O1640" s="35" t="s">
        <v>33</v>
      </c>
      <c r="P1640">
        <f t="shared" si="33"/>
        <v>61</v>
      </c>
      <c r="Q1640" s="2">
        <v>5</v>
      </c>
      <c r="R1640">
        <v>91.5</v>
      </c>
      <c r="S1640">
        <v>66</v>
      </c>
    </row>
    <row r="1641" spans="1:20" ht="15.6" customHeight="1" x14ac:dyDescent="0.2">
      <c r="A1641" s="8">
        <v>44472</v>
      </c>
      <c r="B1641" s="12" t="s">
        <v>131</v>
      </c>
      <c r="C1641" s="13">
        <v>2021</v>
      </c>
      <c r="D1641" s="13">
        <v>1</v>
      </c>
      <c r="E1641" s="13" t="s">
        <v>74</v>
      </c>
      <c r="F1641">
        <v>79</v>
      </c>
      <c r="G1641">
        <v>426</v>
      </c>
      <c r="H1641" s="24">
        <v>797</v>
      </c>
      <c r="I1641">
        <f t="shared" si="34"/>
        <v>3.625</v>
      </c>
      <c r="J1641">
        <v>50</v>
      </c>
      <c r="K1641">
        <v>7</v>
      </c>
      <c r="L1641">
        <v>1</v>
      </c>
      <c r="M1641">
        <v>4</v>
      </c>
      <c r="N1641" s="35">
        <v>20</v>
      </c>
      <c r="O1641" s="35" t="s">
        <v>33</v>
      </c>
      <c r="P1641">
        <f t="shared" si="33"/>
        <v>33</v>
      </c>
      <c r="Q1641" s="2">
        <v>7</v>
      </c>
      <c r="R1641">
        <v>97</v>
      </c>
      <c r="S1641">
        <v>40</v>
      </c>
    </row>
    <row r="1642" spans="1:20" ht="15.6" customHeight="1" x14ac:dyDescent="0.2">
      <c r="A1642" s="8">
        <v>44472</v>
      </c>
      <c r="B1642" s="12" t="s">
        <v>131</v>
      </c>
      <c r="C1642" s="13">
        <v>2021</v>
      </c>
      <c r="D1642" s="13">
        <v>1</v>
      </c>
      <c r="E1642" s="13" t="s">
        <v>74</v>
      </c>
      <c r="F1642">
        <v>79</v>
      </c>
      <c r="G1642">
        <v>426</v>
      </c>
      <c r="H1642" s="24">
        <v>798</v>
      </c>
      <c r="I1642">
        <f t="shared" si="34"/>
        <v>3.625</v>
      </c>
      <c r="J1642">
        <v>50</v>
      </c>
      <c r="K1642">
        <v>7</v>
      </c>
      <c r="L1642">
        <v>1</v>
      </c>
      <c r="M1642">
        <v>4</v>
      </c>
      <c r="N1642" s="35">
        <v>20</v>
      </c>
      <c r="O1642" s="35" t="s">
        <v>33</v>
      </c>
      <c r="P1642">
        <f t="shared" si="33"/>
        <v>11</v>
      </c>
      <c r="Q1642" s="2">
        <v>6</v>
      </c>
      <c r="R1642">
        <v>76</v>
      </c>
      <c r="S1642">
        <v>17</v>
      </c>
    </row>
    <row r="1643" spans="1:20" ht="15.6" customHeight="1" x14ac:dyDescent="0.2">
      <c r="A1643" s="8">
        <v>44472</v>
      </c>
      <c r="B1643" s="12" t="s">
        <v>131</v>
      </c>
      <c r="C1643" s="13">
        <v>2021</v>
      </c>
      <c r="D1643" s="13">
        <v>1</v>
      </c>
      <c r="E1643" s="13" t="s">
        <v>74</v>
      </c>
      <c r="F1643">
        <v>79</v>
      </c>
      <c r="G1643">
        <v>426</v>
      </c>
      <c r="H1643" s="24">
        <v>799</v>
      </c>
      <c r="I1643">
        <f t="shared" si="34"/>
        <v>3.625</v>
      </c>
      <c r="J1643">
        <v>50</v>
      </c>
      <c r="K1643">
        <v>7</v>
      </c>
      <c r="L1643">
        <v>1</v>
      </c>
      <c r="M1643">
        <v>4</v>
      </c>
      <c r="N1643" s="35">
        <v>20</v>
      </c>
      <c r="O1643" s="35" t="s">
        <v>33</v>
      </c>
      <c r="P1643">
        <f t="shared" si="33"/>
        <v>46</v>
      </c>
      <c r="Q1643" s="2">
        <v>11</v>
      </c>
      <c r="R1643">
        <v>91</v>
      </c>
      <c r="S1643">
        <v>57</v>
      </c>
    </row>
    <row r="1644" spans="1:20" ht="15.6" customHeight="1" x14ac:dyDescent="0.2">
      <c r="A1644" s="8">
        <v>44472</v>
      </c>
      <c r="B1644" s="12" t="s">
        <v>131</v>
      </c>
      <c r="C1644" s="13">
        <v>2021</v>
      </c>
      <c r="D1644" s="13">
        <v>1</v>
      </c>
      <c r="E1644" s="13" t="s">
        <v>74</v>
      </c>
      <c r="F1644">
        <v>79</v>
      </c>
      <c r="G1644">
        <v>426</v>
      </c>
      <c r="H1644" s="24">
        <v>800</v>
      </c>
      <c r="I1644">
        <f t="shared" si="34"/>
        <v>3.625</v>
      </c>
      <c r="J1644">
        <v>50</v>
      </c>
      <c r="K1644">
        <v>7</v>
      </c>
      <c r="L1644">
        <v>1</v>
      </c>
      <c r="M1644">
        <v>4</v>
      </c>
      <c r="N1644" s="35">
        <v>20</v>
      </c>
      <c r="O1644" s="35" t="s">
        <v>33</v>
      </c>
      <c r="P1644">
        <f t="shared" si="33"/>
        <v>16</v>
      </c>
      <c r="Q1644" s="2">
        <v>4</v>
      </c>
      <c r="R1644">
        <v>95</v>
      </c>
      <c r="S1644">
        <v>20</v>
      </c>
    </row>
    <row r="1645" spans="1:20" ht="15.6" customHeight="1" x14ac:dyDescent="0.2">
      <c r="A1645" s="8">
        <v>44472</v>
      </c>
      <c r="B1645" s="12" t="s">
        <v>131</v>
      </c>
      <c r="C1645" s="13">
        <v>2021</v>
      </c>
      <c r="D1645" s="13">
        <v>1</v>
      </c>
      <c r="E1645" s="13" t="s">
        <v>74</v>
      </c>
      <c r="F1645">
        <v>79</v>
      </c>
      <c r="G1645">
        <v>426</v>
      </c>
      <c r="H1645" s="24">
        <v>801</v>
      </c>
      <c r="I1645">
        <f t="shared" si="34"/>
        <v>3.625</v>
      </c>
      <c r="J1645">
        <v>50</v>
      </c>
      <c r="K1645">
        <v>7</v>
      </c>
      <c r="L1645">
        <v>1</v>
      </c>
      <c r="M1645">
        <v>4</v>
      </c>
      <c r="N1645" s="35">
        <v>20</v>
      </c>
      <c r="O1645" s="35" t="s">
        <v>33</v>
      </c>
      <c r="P1645">
        <f t="shared" si="33"/>
        <v>2</v>
      </c>
      <c r="Q1645" s="2">
        <v>0</v>
      </c>
      <c r="R1645">
        <v>50</v>
      </c>
      <c r="S1645">
        <v>2</v>
      </c>
    </row>
    <row r="1646" spans="1:20" ht="15.6" customHeight="1" x14ac:dyDescent="0.2">
      <c r="A1646" s="8">
        <v>44472</v>
      </c>
      <c r="B1646" s="12" t="s">
        <v>131</v>
      </c>
      <c r="C1646" s="13">
        <v>2021</v>
      </c>
      <c r="D1646" s="13">
        <v>1</v>
      </c>
      <c r="E1646" s="13" t="s">
        <v>74</v>
      </c>
      <c r="F1646">
        <v>79</v>
      </c>
      <c r="G1646">
        <v>426</v>
      </c>
      <c r="H1646" s="24">
        <v>802</v>
      </c>
      <c r="I1646">
        <f t="shared" si="34"/>
        <v>3.625</v>
      </c>
      <c r="J1646">
        <v>50</v>
      </c>
      <c r="K1646">
        <v>7</v>
      </c>
      <c r="L1646">
        <v>1</v>
      </c>
      <c r="M1646">
        <v>4</v>
      </c>
      <c r="N1646" s="35">
        <v>20</v>
      </c>
      <c r="O1646" s="35" t="s">
        <v>33</v>
      </c>
      <c r="P1646">
        <f t="shared" si="33"/>
        <v>25</v>
      </c>
      <c r="Q1646" s="2">
        <v>4</v>
      </c>
      <c r="R1646">
        <v>105</v>
      </c>
      <c r="S1646">
        <v>29</v>
      </c>
    </row>
    <row r="1647" spans="1:20" ht="15.6" customHeight="1" x14ac:dyDescent="0.2">
      <c r="A1647" s="8">
        <v>44472</v>
      </c>
      <c r="B1647" s="12" t="s">
        <v>131</v>
      </c>
      <c r="C1647" s="13">
        <v>2021</v>
      </c>
      <c r="D1647" s="13">
        <v>1</v>
      </c>
      <c r="E1647" s="13" t="s">
        <v>74</v>
      </c>
      <c r="F1647">
        <v>79</v>
      </c>
      <c r="G1647">
        <v>427</v>
      </c>
      <c r="H1647" s="24">
        <v>783</v>
      </c>
      <c r="I1647">
        <f t="shared" ref="I1647:I1656" si="35">(30+19+26+10)/16</f>
        <v>5.3125</v>
      </c>
      <c r="J1647">
        <v>40</v>
      </c>
      <c r="K1647">
        <v>10</v>
      </c>
      <c r="L1647">
        <v>0.5</v>
      </c>
      <c r="M1647">
        <v>0</v>
      </c>
      <c r="N1647" s="35">
        <v>18.600000000000001</v>
      </c>
      <c r="O1647" s="35" t="s">
        <v>33</v>
      </c>
      <c r="P1647">
        <f t="shared" si="33"/>
        <v>90</v>
      </c>
      <c r="Q1647" s="2">
        <v>5</v>
      </c>
      <c r="R1647">
        <v>93</v>
      </c>
      <c r="S1647">
        <v>95</v>
      </c>
    </row>
    <row r="1648" spans="1:20" ht="15.6" customHeight="1" x14ac:dyDescent="0.2">
      <c r="A1648" s="8">
        <v>44472</v>
      </c>
      <c r="B1648" s="12" t="s">
        <v>131</v>
      </c>
      <c r="C1648" s="13">
        <v>2021</v>
      </c>
      <c r="D1648" s="13">
        <v>1</v>
      </c>
      <c r="E1648" s="13" t="s">
        <v>74</v>
      </c>
      <c r="F1648">
        <v>79</v>
      </c>
      <c r="G1648">
        <v>427</v>
      </c>
      <c r="H1648" s="24">
        <v>784</v>
      </c>
      <c r="I1648">
        <f t="shared" si="35"/>
        <v>5.3125</v>
      </c>
      <c r="J1648">
        <v>40</v>
      </c>
      <c r="K1648">
        <v>10</v>
      </c>
      <c r="L1648">
        <v>0.5</v>
      </c>
      <c r="M1648">
        <v>0</v>
      </c>
      <c r="N1648" s="35">
        <v>18.600000000000001</v>
      </c>
      <c r="O1648" s="35" t="s">
        <v>33</v>
      </c>
      <c r="P1648">
        <f t="shared" si="33"/>
        <v>57</v>
      </c>
      <c r="Q1648" s="2">
        <v>11</v>
      </c>
      <c r="R1648">
        <v>89</v>
      </c>
      <c r="S1648">
        <v>68</v>
      </c>
    </row>
    <row r="1649" spans="1:20" ht="15.6" customHeight="1" x14ac:dyDescent="0.2">
      <c r="A1649" s="8">
        <v>44472</v>
      </c>
      <c r="B1649" s="12" t="s">
        <v>131</v>
      </c>
      <c r="C1649" s="13">
        <v>2021</v>
      </c>
      <c r="D1649" s="13">
        <v>1</v>
      </c>
      <c r="E1649" s="13" t="s">
        <v>74</v>
      </c>
      <c r="F1649">
        <v>79</v>
      </c>
      <c r="G1649">
        <v>427</v>
      </c>
      <c r="H1649" s="24">
        <v>785</v>
      </c>
      <c r="I1649">
        <f t="shared" si="35"/>
        <v>5.3125</v>
      </c>
      <c r="J1649">
        <v>40</v>
      </c>
      <c r="K1649">
        <v>10</v>
      </c>
      <c r="L1649">
        <v>0.5</v>
      </c>
      <c r="M1649">
        <v>0</v>
      </c>
      <c r="N1649" s="35">
        <v>18.600000000000001</v>
      </c>
      <c r="O1649" s="35" t="s">
        <v>33</v>
      </c>
      <c r="P1649">
        <f t="shared" si="33"/>
        <v>63</v>
      </c>
      <c r="Q1649" s="2">
        <v>28</v>
      </c>
      <c r="R1649">
        <v>109.5</v>
      </c>
      <c r="S1649">
        <v>91</v>
      </c>
    </row>
    <row r="1650" spans="1:20" ht="15.6" customHeight="1" x14ac:dyDescent="0.2">
      <c r="A1650" s="8">
        <v>44472</v>
      </c>
      <c r="B1650" s="12" t="s">
        <v>131</v>
      </c>
      <c r="C1650" s="13">
        <v>2021</v>
      </c>
      <c r="D1650" s="13">
        <v>1</v>
      </c>
      <c r="E1650" s="13" t="s">
        <v>74</v>
      </c>
      <c r="F1650">
        <v>79</v>
      </c>
      <c r="G1650">
        <v>427</v>
      </c>
      <c r="H1650" s="24">
        <v>786</v>
      </c>
      <c r="I1650">
        <f t="shared" si="35"/>
        <v>5.3125</v>
      </c>
      <c r="J1650">
        <v>40</v>
      </c>
      <c r="K1650">
        <v>10</v>
      </c>
      <c r="L1650">
        <v>0.5</v>
      </c>
      <c r="M1650">
        <v>0</v>
      </c>
      <c r="N1650" s="35">
        <v>18.600000000000001</v>
      </c>
      <c r="O1650" s="35" t="s">
        <v>33</v>
      </c>
      <c r="P1650">
        <f t="shared" si="33"/>
        <v>46</v>
      </c>
      <c r="Q1650" s="2">
        <v>0</v>
      </c>
      <c r="R1650">
        <v>69</v>
      </c>
      <c r="S1650">
        <v>46</v>
      </c>
    </row>
    <row r="1651" spans="1:20" ht="15.6" customHeight="1" x14ac:dyDescent="0.2">
      <c r="A1651" s="8">
        <v>44472</v>
      </c>
      <c r="B1651" s="12" t="s">
        <v>131</v>
      </c>
      <c r="C1651" s="13">
        <v>2021</v>
      </c>
      <c r="D1651" s="13">
        <v>1</v>
      </c>
      <c r="E1651" s="13" t="s">
        <v>74</v>
      </c>
      <c r="F1651">
        <v>79</v>
      </c>
      <c r="G1651">
        <v>427</v>
      </c>
      <c r="H1651" s="24">
        <v>787</v>
      </c>
      <c r="I1651">
        <f t="shared" si="35"/>
        <v>5.3125</v>
      </c>
      <c r="J1651">
        <v>40</v>
      </c>
      <c r="K1651">
        <v>10</v>
      </c>
      <c r="L1651">
        <v>0.5</v>
      </c>
      <c r="M1651">
        <v>0</v>
      </c>
      <c r="N1651" s="35">
        <v>18.600000000000001</v>
      </c>
      <c r="O1651" s="35" t="s">
        <v>33</v>
      </c>
      <c r="P1651">
        <f t="shared" si="33"/>
        <v>54</v>
      </c>
      <c r="Q1651" s="2">
        <v>3</v>
      </c>
      <c r="R1651">
        <v>80</v>
      </c>
      <c r="S1651">
        <v>57</v>
      </c>
    </row>
    <row r="1652" spans="1:20" ht="15.6" customHeight="1" x14ac:dyDescent="0.2">
      <c r="A1652" s="8">
        <v>44472</v>
      </c>
      <c r="B1652" s="12" t="s">
        <v>131</v>
      </c>
      <c r="C1652" s="13">
        <v>2021</v>
      </c>
      <c r="D1652" s="13">
        <v>1</v>
      </c>
      <c r="E1652" s="13" t="s">
        <v>74</v>
      </c>
      <c r="F1652">
        <v>79</v>
      </c>
      <c r="G1652">
        <v>427</v>
      </c>
      <c r="H1652" s="24">
        <v>788</v>
      </c>
      <c r="I1652">
        <f t="shared" si="35"/>
        <v>5.3125</v>
      </c>
      <c r="J1652">
        <v>40</v>
      </c>
      <c r="K1652">
        <v>10</v>
      </c>
      <c r="L1652">
        <v>0.5</v>
      </c>
      <c r="M1652">
        <v>0</v>
      </c>
      <c r="N1652" s="35">
        <v>18.600000000000001</v>
      </c>
      <c r="O1652" s="35" t="s">
        <v>33</v>
      </c>
      <c r="P1652">
        <f t="shared" si="33"/>
        <v>5</v>
      </c>
      <c r="Q1652" s="2">
        <v>2</v>
      </c>
      <c r="R1652">
        <v>96.5</v>
      </c>
      <c r="S1652">
        <v>7</v>
      </c>
    </row>
    <row r="1653" spans="1:20" ht="15.6" customHeight="1" x14ac:dyDescent="0.2">
      <c r="A1653" s="8">
        <v>44472</v>
      </c>
      <c r="B1653" s="12" t="s">
        <v>131</v>
      </c>
      <c r="C1653" s="13">
        <v>2021</v>
      </c>
      <c r="D1653" s="13">
        <v>1</v>
      </c>
      <c r="E1653" s="13" t="s">
        <v>74</v>
      </c>
      <c r="F1653">
        <v>79</v>
      </c>
      <c r="G1653">
        <v>427</v>
      </c>
      <c r="H1653" s="24">
        <v>789</v>
      </c>
      <c r="I1653">
        <f t="shared" si="35"/>
        <v>5.3125</v>
      </c>
      <c r="J1653">
        <v>40</v>
      </c>
      <c r="K1653">
        <v>10</v>
      </c>
      <c r="L1653">
        <v>0.5</v>
      </c>
      <c r="M1653">
        <v>0</v>
      </c>
      <c r="N1653" s="35">
        <v>18.600000000000001</v>
      </c>
      <c r="O1653" s="35" t="s">
        <v>33</v>
      </c>
      <c r="P1653">
        <f t="shared" si="33"/>
        <v>43</v>
      </c>
      <c r="Q1653" s="2">
        <v>7</v>
      </c>
      <c r="R1653">
        <v>89</v>
      </c>
      <c r="S1653">
        <v>50</v>
      </c>
    </row>
    <row r="1654" spans="1:20" ht="15.6" customHeight="1" x14ac:dyDescent="0.2">
      <c r="A1654" s="8">
        <v>44472</v>
      </c>
      <c r="B1654" s="12" t="s">
        <v>131</v>
      </c>
      <c r="C1654" s="13">
        <v>2021</v>
      </c>
      <c r="D1654" s="13">
        <v>1</v>
      </c>
      <c r="E1654" s="13" t="s">
        <v>74</v>
      </c>
      <c r="F1654">
        <v>79</v>
      </c>
      <c r="G1654">
        <v>427</v>
      </c>
      <c r="H1654" s="24">
        <v>790</v>
      </c>
      <c r="I1654">
        <f t="shared" si="35"/>
        <v>5.3125</v>
      </c>
      <c r="J1654">
        <v>40</v>
      </c>
      <c r="K1654">
        <v>10</v>
      </c>
      <c r="L1654">
        <v>0.5</v>
      </c>
      <c r="M1654">
        <v>0</v>
      </c>
      <c r="N1654" s="35">
        <v>18.600000000000001</v>
      </c>
      <c r="O1654" s="35" t="s">
        <v>33</v>
      </c>
      <c r="P1654">
        <f t="shared" si="33"/>
        <v>30</v>
      </c>
      <c r="Q1654" s="2">
        <v>13</v>
      </c>
      <c r="R1654">
        <v>76</v>
      </c>
      <c r="S1654">
        <v>43</v>
      </c>
    </row>
    <row r="1655" spans="1:20" ht="15.6" customHeight="1" x14ac:dyDescent="0.2">
      <c r="A1655" s="8">
        <v>44472</v>
      </c>
      <c r="B1655" s="12" t="s">
        <v>131</v>
      </c>
      <c r="C1655" s="13">
        <v>2021</v>
      </c>
      <c r="D1655" s="13">
        <v>1</v>
      </c>
      <c r="E1655" s="13" t="s">
        <v>74</v>
      </c>
      <c r="F1655">
        <v>79</v>
      </c>
      <c r="G1655">
        <v>427</v>
      </c>
      <c r="H1655" s="24">
        <v>791</v>
      </c>
      <c r="I1655">
        <f t="shared" si="35"/>
        <v>5.3125</v>
      </c>
      <c r="J1655">
        <v>40</v>
      </c>
      <c r="K1655">
        <v>10</v>
      </c>
      <c r="L1655">
        <v>0.5</v>
      </c>
      <c r="M1655">
        <v>0</v>
      </c>
      <c r="N1655" s="35">
        <v>18.600000000000001</v>
      </c>
      <c r="O1655" s="35" t="s">
        <v>33</v>
      </c>
      <c r="P1655">
        <f t="shared" si="33"/>
        <v>32</v>
      </c>
      <c r="Q1655" s="2">
        <v>8</v>
      </c>
      <c r="R1655">
        <v>101</v>
      </c>
      <c r="S1655">
        <v>40</v>
      </c>
    </row>
    <row r="1656" spans="1:20" ht="15.6" customHeight="1" x14ac:dyDescent="0.2">
      <c r="A1656" s="8">
        <v>44472</v>
      </c>
      <c r="B1656" s="12" t="s">
        <v>131</v>
      </c>
      <c r="C1656" s="13">
        <v>2021</v>
      </c>
      <c r="D1656" s="13">
        <v>1</v>
      </c>
      <c r="E1656" s="13" t="s">
        <v>74</v>
      </c>
      <c r="F1656">
        <v>79</v>
      </c>
      <c r="G1656">
        <v>427</v>
      </c>
      <c r="H1656" s="24">
        <v>792</v>
      </c>
      <c r="I1656">
        <f t="shared" si="35"/>
        <v>5.3125</v>
      </c>
      <c r="J1656">
        <v>40</v>
      </c>
      <c r="K1656">
        <v>10</v>
      </c>
      <c r="L1656">
        <v>0.5</v>
      </c>
      <c r="M1656">
        <v>0</v>
      </c>
      <c r="N1656" s="35">
        <v>18.600000000000001</v>
      </c>
      <c r="O1656" s="35" t="s">
        <v>33</v>
      </c>
      <c r="P1656">
        <f t="shared" si="33"/>
        <v>23</v>
      </c>
      <c r="Q1656" s="2">
        <v>6</v>
      </c>
      <c r="R1656">
        <v>70</v>
      </c>
      <c r="S1656">
        <v>29</v>
      </c>
    </row>
    <row r="1657" spans="1:20" ht="15.6" customHeight="1" x14ac:dyDescent="0.2">
      <c r="A1657" s="8">
        <v>44471</v>
      </c>
      <c r="B1657" s="12" t="s">
        <v>75</v>
      </c>
      <c r="C1657" s="13">
        <v>2021</v>
      </c>
      <c r="D1657" s="13">
        <v>1</v>
      </c>
      <c r="E1657" s="13" t="s">
        <v>74</v>
      </c>
      <c r="F1657">
        <v>80</v>
      </c>
      <c r="G1657">
        <v>428</v>
      </c>
      <c r="H1657" s="24">
        <v>923</v>
      </c>
      <c r="I1657">
        <v>6.5625</v>
      </c>
      <c r="J1657">
        <v>20</v>
      </c>
      <c r="K1657">
        <v>13</v>
      </c>
      <c r="L1657">
        <v>3</v>
      </c>
      <c r="M1657">
        <v>1</v>
      </c>
      <c r="N1657">
        <v>21</v>
      </c>
      <c r="O1657" s="12" t="s">
        <v>32</v>
      </c>
      <c r="P1657">
        <v>25</v>
      </c>
      <c r="Q1657" s="12">
        <v>14</v>
      </c>
      <c r="R1657">
        <v>75</v>
      </c>
      <c r="S1657">
        <v>39</v>
      </c>
    </row>
    <row r="1658" spans="1:20" ht="15.6" customHeight="1" x14ac:dyDescent="0.2">
      <c r="A1658" s="8">
        <v>44471</v>
      </c>
      <c r="B1658" s="12" t="s">
        <v>75</v>
      </c>
      <c r="C1658" s="13">
        <v>2021</v>
      </c>
      <c r="D1658" s="13">
        <v>1</v>
      </c>
      <c r="E1658" s="13" t="s">
        <v>74</v>
      </c>
      <c r="F1658">
        <v>80</v>
      </c>
      <c r="G1658">
        <v>428</v>
      </c>
      <c r="H1658" s="24">
        <v>924</v>
      </c>
      <c r="I1658">
        <v>6.5625</v>
      </c>
      <c r="J1658">
        <v>20</v>
      </c>
      <c r="K1658">
        <v>13</v>
      </c>
      <c r="L1658">
        <v>3</v>
      </c>
      <c r="M1658">
        <v>1</v>
      </c>
      <c r="N1658">
        <v>21</v>
      </c>
      <c r="O1658" s="12" t="s">
        <v>32</v>
      </c>
      <c r="P1658">
        <v>14</v>
      </c>
      <c r="Q1658" s="12">
        <v>13</v>
      </c>
      <c r="R1658">
        <v>80</v>
      </c>
      <c r="S1658">
        <v>27</v>
      </c>
    </row>
    <row r="1659" spans="1:20" ht="15.6" customHeight="1" x14ac:dyDescent="0.2">
      <c r="A1659" s="8">
        <v>44471</v>
      </c>
      <c r="B1659" s="12" t="s">
        <v>75</v>
      </c>
      <c r="C1659" s="13">
        <v>2021</v>
      </c>
      <c r="D1659" s="13">
        <v>1</v>
      </c>
      <c r="E1659" s="13" t="s">
        <v>74</v>
      </c>
      <c r="F1659">
        <v>80</v>
      </c>
      <c r="G1659">
        <v>428</v>
      </c>
      <c r="H1659" s="24">
        <v>925</v>
      </c>
      <c r="I1659">
        <v>6.5625</v>
      </c>
      <c r="J1659">
        <v>20</v>
      </c>
      <c r="K1659">
        <v>13</v>
      </c>
      <c r="L1659">
        <v>3</v>
      </c>
      <c r="M1659">
        <v>1</v>
      </c>
      <c r="N1659">
        <v>21</v>
      </c>
      <c r="O1659" s="12" t="s">
        <v>32</v>
      </c>
      <c r="P1659">
        <v>22</v>
      </c>
      <c r="Q1659" s="12">
        <v>10</v>
      </c>
      <c r="R1659">
        <v>65</v>
      </c>
      <c r="S1659">
        <v>32</v>
      </c>
    </row>
    <row r="1660" spans="1:20" ht="15.6" customHeight="1" x14ac:dyDescent="0.2">
      <c r="A1660" s="8">
        <v>44471</v>
      </c>
      <c r="B1660" s="12" t="s">
        <v>75</v>
      </c>
      <c r="C1660" s="13">
        <v>2021</v>
      </c>
      <c r="D1660" s="13">
        <v>1</v>
      </c>
      <c r="E1660" s="13" t="s">
        <v>74</v>
      </c>
      <c r="F1660">
        <v>80</v>
      </c>
      <c r="G1660">
        <v>428</v>
      </c>
      <c r="H1660" s="24">
        <v>926</v>
      </c>
      <c r="I1660">
        <v>6.5625</v>
      </c>
      <c r="J1660">
        <v>20</v>
      </c>
      <c r="K1660">
        <v>13</v>
      </c>
      <c r="L1660">
        <v>3</v>
      </c>
      <c r="M1660">
        <v>1</v>
      </c>
      <c r="N1660">
        <v>21</v>
      </c>
      <c r="O1660" s="12" t="s">
        <v>32</v>
      </c>
      <c r="P1660">
        <v>35</v>
      </c>
      <c r="Q1660" s="12">
        <v>34</v>
      </c>
      <c r="R1660">
        <v>85</v>
      </c>
      <c r="S1660">
        <v>69</v>
      </c>
    </row>
    <row r="1661" spans="1:20" ht="15.6" customHeight="1" x14ac:dyDescent="0.2">
      <c r="A1661" s="8">
        <v>44471</v>
      </c>
      <c r="B1661" s="12" t="s">
        <v>75</v>
      </c>
      <c r="C1661" s="13">
        <v>2021</v>
      </c>
      <c r="D1661" s="13">
        <v>1</v>
      </c>
      <c r="E1661" s="13" t="s">
        <v>74</v>
      </c>
      <c r="F1661">
        <v>80</v>
      </c>
      <c r="G1661">
        <v>428</v>
      </c>
      <c r="H1661" s="24">
        <v>927</v>
      </c>
      <c r="I1661">
        <v>6.5625</v>
      </c>
      <c r="J1661">
        <v>20</v>
      </c>
      <c r="K1661">
        <v>13</v>
      </c>
      <c r="L1661">
        <v>3</v>
      </c>
      <c r="M1661">
        <v>1</v>
      </c>
      <c r="N1661">
        <v>21</v>
      </c>
      <c r="O1661" s="12" t="s">
        <v>32</v>
      </c>
      <c r="P1661">
        <v>32</v>
      </c>
      <c r="Q1661" s="12">
        <v>26</v>
      </c>
      <c r="R1661">
        <v>75</v>
      </c>
      <c r="S1661">
        <v>58</v>
      </c>
    </row>
    <row r="1662" spans="1:20" ht="15.6" customHeight="1" x14ac:dyDescent="0.2">
      <c r="A1662" s="8">
        <v>44471</v>
      </c>
      <c r="B1662" s="12" t="s">
        <v>75</v>
      </c>
      <c r="C1662" s="13">
        <v>2021</v>
      </c>
      <c r="D1662" s="13">
        <v>1</v>
      </c>
      <c r="E1662" s="13" t="s">
        <v>74</v>
      </c>
      <c r="F1662">
        <v>80</v>
      </c>
      <c r="G1662">
        <v>428</v>
      </c>
      <c r="H1662" s="24">
        <v>928</v>
      </c>
      <c r="I1662">
        <v>6.5625</v>
      </c>
      <c r="J1662">
        <v>20</v>
      </c>
      <c r="K1662">
        <v>13</v>
      </c>
      <c r="L1662">
        <v>3</v>
      </c>
      <c r="M1662">
        <v>1</v>
      </c>
      <c r="N1662">
        <v>21</v>
      </c>
      <c r="O1662" s="12" t="s">
        <v>32</v>
      </c>
      <c r="P1662">
        <v>23</v>
      </c>
      <c r="Q1662" s="12">
        <v>14</v>
      </c>
      <c r="R1662">
        <v>78</v>
      </c>
      <c r="S1662">
        <v>37</v>
      </c>
    </row>
    <row r="1663" spans="1:20" ht="15.6" customHeight="1" x14ac:dyDescent="0.2">
      <c r="A1663" s="8">
        <v>44471</v>
      </c>
      <c r="B1663" s="12" t="s">
        <v>75</v>
      </c>
      <c r="C1663" s="13">
        <v>2021</v>
      </c>
      <c r="D1663" s="13">
        <v>1</v>
      </c>
      <c r="E1663" s="13" t="s">
        <v>74</v>
      </c>
      <c r="F1663">
        <v>80</v>
      </c>
      <c r="G1663">
        <v>428</v>
      </c>
      <c r="H1663" s="24">
        <v>929</v>
      </c>
      <c r="I1663">
        <v>6.5625</v>
      </c>
      <c r="J1663">
        <v>20</v>
      </c>
      <c r="K1663">
        <v>13</v>
      </c>
      <c r="L1663">
        <v>3</v>
      </c>
      <c r="M1663">
        <v>1</v>
      </c>
      <c r="N1663">
        <v>21</v>
      </c>
      <c r="O1663" s="12" t="s">
        <v>32</v>
      </c>
      <c r="P1663">
        <v>36</v>
      </c>
      <c r="Q1663" s="12">
        <v>23</v>
      </c>
      <c r="R1663">
        <v>88.5</v>
      </c>
      <c r="S1663">
        <v>59</v>
      </c>
    </row>
    <row r="1664" spans="1:20" ht="15.6" customHeight="1" x14ac:dyDescent="0.2">
      <c r="A1664" s="8">
        <v>44471</v>
      </c>
      <c r="B1664" s="12" t="s">
        <v>75</v>
      </c>
      <c r="C1664" s="13">
        <v>2021</v>
      </c>
      <c r="D1664" s="13">
        <v>1</v>
      </c>
      <c r="E1664" s="13" t="s">
        <v>74</v>
      </c>
      <c r="F1664">
        <v>80</v>
      </c>
      <c r="G1664">
        <v>428</v>
      </c>
      <c r="H1664" s="24">
        <v>930</v>
      </c>
      <c r="I1664">
        <v>6.5625</v>
      </c>
      <c r="J1664">
        <v>20</v>
      </c>
      <c r="K1664">
        <v>13</v>
      </c>
      <c r="L1664">
        <v>3</v>
      </c>
      <c r="M1664">
        <v>1</v>
      </c>
      <c r="N1664">
        <v>21</v>
      </c>
      <c r="O1664" s="12" t="s">
        <v>32</v>
      </c>
      <c r="P1664">
        <v>22</v>
      </c>
      <c r="Q1664" s="12">
        <v>15</v>
      </c>
      <c r="R1664">
        <v>88</v>
      </c>
      <c r="S1664">
        <v>37</v>
      </c>
      <c r="T1664" t="s">
        <v>138</v>
      </c>
    </row>
    <row r="1665" spans="1:19" ht="15.6" customHeight="1" x14ac:dyDescent="0.2">
      <c r="A1665" s="8">
        <v>44471</v>
      </c>
      <c r="B1665" s="12" t="s">
        <v>75</v>
      </c>
      <c r="C1665" s="13">
        <v>2021</v>
      </c>
      <c r="D1665" s="13">
        <v>1</v>
      </c>
      <c r="E1665" s="13" t="s">
        <v>74</v>
      </c>
      <c r="F1665">
        <v>80</v>
      </c>
      <c r="G1665">
        <v>428</v>
      </c>
      <c r="H1665" s="24">
        <v>931</v>
      </c>
      <c r="I1665">
        <v>6.5625</v>
      </c>
      <c r="J1665">
        <v>20</v>
      </c>
      <c r="K1665">
        <v>13</v>
      </c>
      <c r="L1665">
        <v>3</v>
      </c>
      <c r="M1665">
        <v>1</v>
      </c>
      <c r="N1665">
        <v>21</v>
      </c>
      <c r="O1665" s="12" t="s">
        <v>32</v>
      </c>
      <c r="P1665">
        <v>71</v>
      </c>
      <c r="Q1665" s="12">
        <v>42</v>
      </c>
      <c r="R1665">
        <v>88</v>
      </c>
      <c r="S1665">
        <v>113</v>
      </c>
    </row>
    <row r="1666" spans="1:19" ht="15.6" customHeight="1" x14ac:dyDescent="0.2">
      <c r="A1666" s="8">
        <v>44471</v>
      </c>
      <c r="B1666" s="12" t="s">
        <v>75</v>
      </c>
      <c r="C1666" s="13">
        <v>2021</v>
      </c>
      <c r="D1666" s="13">
        <v>1</v>
      </c>
      <c r="E1666" s="13" t="s">
        <v>74</v>
      </c>
      <c r="F1666">
        <v>80</v>
      </c>
      <c r="G1666">
        <v>428</v>
      </c>
      <c r="H1666" s="24">
        <v>932</v>
      </c>
      <c r="I1666">
        <v>6.5625</v>
      </c>
      <c r="J1666">
        <v>20</v>
      </c>
      <c r="K1666">
        <v>13</v>
      </c>
      <c r="L1666">
        <v>3</v>
      </c>
      <c r="M1666">
        <v>1</v>
      </c>
      <c r="N1666">
        <v>21</v>
      </c>
      <c r="O1666" s="12" t="s">
        <v>32</v>
      </c>
      <c r="P1666">
        <v>18</v>
      </c>
      <c r="Q1666" s="12">
        <v>18</v>
      </c>
      <c r="R1666">
        <v>81</v>
      </c>
      <c r="S1666">
        <v>36</v>
      </c>
    </row>
    <row r="1667" spans="1:19" ht="15.6" customHeight="1" x14ac:dyDescent="0.2">
      <c r="A1667" s="8">
        <v>44471</v>
      </c>
      <c r="B1667" s="12" t="s">
        <v>75</v>
      </c>
      <c r="C1667" s="13">
        <v>2021</v>
      </c>
      <c r="D1667" s="13">
        <v>1</v>
      </c>
      <c r="E1667" s="13" t="s">
        <v>74</v>
      </c>
      <c r="F1667">
        <v>80</v>
      </c>
      <c r="G1667">
        <v>429</v>
      </c>
      <c r="H1667" s="24">
        <v>933</v>
      </c>
      <c r="I1667">
        <v>4.625</v>
      </c>
      <c r="J1667">
        <v>18</v>
      </c>
      <c r="K1667">
        <v>10</v>
      </c>
      <c r="L1667">
        <v>5</v>
      </c>
      <c r="M1667">
        <v>0</v>
      </c>
      <c r="N1667">
        <v>20</v>
      </c>
      <c r="O1667" s="12" t="s">
        <v>32</v>
      </c>
      <c r="P1667">
        <v>36</v>
      </c>
      <c r="Q1667" s="12">
        <v>14</v>
      </c>
      <c r="R1667">
        <v>85.2</v>
      </c>
      <c r="S1667">
        <v>50</v>
      </c>
    </row>
    <row r="1668" spans="1:19" ht="15.6" customHeight="1" x14ac:dyDescent="0.2">
      <c r="A1668" s="8">
        <v>44471</v>
      </c>
      <c r="B1668" s="12" t="s">
        <v>75</v>
      </c>
      <c r="C1668" s="13">
        <v>2021</v>
      </c>
      <c r="D1668" s="13">
        <v>1</v>
      </c>
      <c r="E1668" s="13" t="s">
        <v>74</v>
      </c>
      <c r="F1668">
        <v>80</v>
      </c>
      <c r="G1668">
        <v>429</v>
      </c>
      <c r="H1668" s="24">
        <v>934</v>
      </c>
      <c r="I1668">
        <v>4.625</v>
      </c>
      <c r="J1668">
        <v>18</v>
      </c>
      <c r="K1668">
        <v>10</v>
      </c>
      <c r="L1668">
        <v>5</v>
      </c>
      <c r="M1668">
        <v>0</v>
      </c>
      <c r="N1668">
        <v>20</v>
      </c>
      <c r="O1668" s="12" t="s">
        <v>32</v>
      </c>
      <c r="P1668">
        <v>11</v>
      </c>
      <c r="Q1668" s="12">
        <v>5</v>
      </c>
      <c r="R1668">
        <v>86</v>
      </c>
      <c r="S1668">
        <v>16</v>
      </c>
    </row>
    <row r="1669" spans="1:19" ht="15.6" customHeight="1" x14ac:dyDescent="0.2">
      <c r="A1669" s="8">
        <v>44471</v>
      </c>
      <c r="B1669" s="12" t="s">
        <v>75</v>
      </c>
      <c r="C1669" s="13">
        <v>2021</v>
      </c>
      <c r="D1669" s="13">
        <v>1</v>
      </c>
      <c r="E1669" s="13" t="s">
        <v>74</v>
      </c>
      <c r="F1669">
        <v>80</v>
      </c>
      <c r="G1669">
        <v>429</v>
      </c>
      <c r="H1669" s="24">
        <v>935</v>
      </c>
      <c r="I1669">
        <v>4.625</v>
      </c>
      <c r="J1669">
        <v>18</v>
      </c>
      <c r="K1669">
        <v>10</v>
      </c>
      <c r="L1669">
        <v>5</v>
      </c>
      <c r="M1669">
        <v>0</v>
      </c>
      <c r="N1669">
        <v>20</v>
      </c>
      <c r="O1669" s="12" t="s">
        <v>32</v>
      </c>
      <c r="P1669">
        <v>26</v>
      </c>
      <c r="Q1669" s="12">
        <v>9</v>
      </c>
      <c r="R1669">
        <v>80</v>
      </c>
      <c r="S1669">
        <v>35</v>
      </c>
    </row>
    <row r="1670" spans="1:19" ht="15.6" customHeight="1" x14ac:dyDescent="0.2">
      <c r="A1670" s="8">
        <v>44471</v>
      </c>
      <c r="B1670" s="12" t="s">
        <v>75</v>
      </c>
      <c r="C1670" s="13">
        <v>2021</v>
      </c>
      <c r="D1670" s="13">
        <v>1</v>
      </c>
      <c r="E1670" s="13" t="s">
        <v>74</v>
      </c>
      <c r="F1670">
        <v>80</v>
      </c>
      <c r="G1670">
        <v>429</v>
      </c>
      <c r="H1670" s="24">
        <v>936</v>
      </c>
      <c r="I1670">
        <v>4.625</v>
      </c>
      <c r="J1670">
        <v>18</v>
      </c>
      <c r="K1670">
        <v>10</v>
      </c>
      <c r="L1670">
        <v>5</v>
      </c>
      <c r="M1670">
        <v>0</v>
      </c>
      <c r="N1670">
        <v>20</v>
      </c>
      <c r="O1670" s="12" t="s">
        <v>32</v>
      </c>
      <c r="P1670">
        <v>38</v>
      </c>
      <c r="Q1670" s="12">
        <v>29</v>
      </c>
      <c r="R1670">
        <v>94</v>
      </c>
      <c r="S1670">
        <v>67</v>
      </c>
    </row>
    <row r="1671" spans="1:19" ht="15.6" customHeight="1" x14ac:dyDescent="0.2">
      <c r="A1671" s="8">
        <v>44471</v>
      </c>
      <c r="B1671" s="12" t="s">
        <v>75</v>
      </c>
      <c r="C1671" s="13">
        <v>2021</v>
      </c>
      <c r="D1671" s="13">
        <v>1</v>
      </c>
      <c r="E1671" s="13" t="s">
        <v>74</v>
      </c>
      <c r="F1671">
        <v>80</v>
      </c>
      <c r="G1671">
        <v>429</v>
      </c>
      <c r="H1671" s="24">
        <v>937</v>
      </c>
      <c r="I1671">
        <v>4.625</v>
      </c>
      <c r="J1671">
        <v>18</v>
      </c>
      <c r="K1671">
        <v>10</v>
      </c>
      <c r="L1671">
        <v>5</v>
      </c>
      <c r="M1671">
        <v>0</v>
      </c>
      <c r="N1671">
        <v>20</v>
      </c>
      <c r="O1671" s="12" t="s">
        <v>32</v>
      </c>
      <c r="P1671">
        <v>36</v>
      </c>
      <c r="Q1671" s="12">
        <v>15</v>
      </c>
      <c r="R1671">
        <v>71</v>
      </c>
      <c r="S1671">
        <v>51</v>
      </c>
    </row>
    <row r="1672" spans="1:19" ht="15.6" customHeight="1" x14ac:dyDescent="0.2">
      <c r="A1672" s="8">
        <v>44471</v>
      </c>
      <c r="B1672" s="12" t="s">
        <v>75</v>
      </c>
      <c r="C1672" s="13">
        <v>2021</v>
      </c>
      <c r="D1672" s="13">
        <v>1</v>
      </c>
      <c r="E1672" s="13" t="s">
        <v>74</v>
      </c>
      <c r="F1672">
        <v>80</v>
      </c>
      <c r="G1672">
        <v>429</v>
      </c>
      <c r="H1672" s="24">
        <v>938</v>
      </c>
      <c r="I1672">
        <v>4.625</v>
      </c>
      <c r="J1672">
        <v>18</v>
      </c>
      <c r="K1672">
        <v>10</v>
      </c>
      <c r="L1672">
        <v>5</v>
      </c>
      <c r="M1672">
        <v>0</v>
      </c>
      <c r="N1672">
        <v>20</v>
      </c>
      <c r="O1672" s="12" t="s">
        <v>32</v>
      </c>
      <c r="P1672">
        <v>2</v>
      </c>
      <c r="Q1672" s="12">
        <v>2</v>
      </c>
      <c r="R1672">
        <v>65.5</v>
      </c>
      <c r="S1672">
        <v>4</v>
      </c>
    </row>
    <row r="1673" spans="1:19" ht="15.6" customHeight="1" x14ac:dyDescent="0.2">
      <c r="A1673" s="8">
        <v>44471</v>
      </c>
      <c r="B1673" s="12" t="s">
        <v>75</v>
      </c>
      <c r="C1673" s="13">
        <v>2021</v>
      </c>
      <c r="D1673" s="13">
        <v>1</v>
      </c>
      <c r="E1673" s="13" t="s">
        <v>74</v>
      </c>
      <c r="F1673">
        <v>80</v>
      </c>
      <c r="G1673">
        <v>429</v>
      </c>
      <c r="H1673" s="24">
        <v>939</v>
      </c>
      <c r="I1673">
        <v>4.625</v>
      </c>
      <c r="J1673">
        <v>18</v>
      </c>
      <c r="K1673">
        <v>10</v>
      </c>
      <c r="L1673">
        <v>5</v>
      </c>
      <c r="M1673">
        <v>0</v>
      </c>
      <c r="N1673">
        <v>20</v>
      </c>
      <c r="O1673" s="12" t="s">
        <v>32</v>
      </c>
      <c r="P1673">
        <v>18</v>
      </c>
      <c r="Q1673" s="12">
        <v>12</v>
      </c>
      <c r="R1673">
        <v>75</v>
      </c>
      <c r="S1673">
        <v>30</v>
      </c>
    </row>
    <row r="1674" spans="1:19" ht="15.6" customHeight="1" x14ac:dyDescent="0.2">
      <c r="A1674" s="8">
        <v>44471</v>
      </c>
      <c r="B1674" s="12" t="s">
        <v>75</v>
      </c>
      <c r="C1674" s="13">
        <v>2021</v>
      </c>
      <c r="D1674" s="13">
        <v>1</v>
      </c>
      <c r="E1674" s="13" t="s">
        <v>74</v>
      </c>
      <c r="F1674">
        <v>80</v>
      </c>
      <c r="G1674">
        <v>429</v>
      </c>
      <c r="H1674" s="24">
        <v>940</v>
      </c>
      <c r="I1674">
        <v>4.625</v>
      </c>
      <c r="J1674">
        <v>18</v>
      </c>
      <c r="K1674">
        <v>10</v>
      </c>
      <c r="L1674">
        <v>5</v>
      </c>
      <c r="M1674">
        <v>0</v>
      </c>
      <c r="N1674">
        <v>20</v>
      </c>
      <c r="O1674" s="12" t="s">
        <v>32</v>
      </c>
      <c r="P1674">
        <v>28</v>
      </c>
      <c r="Q1674" s="12">
        <v>11</v>
      </c>
      <c r="R1674">
        <v>71</v>
      </c>
      <c r="S1674">
        <v>39</v>
      </c>
    </row>
    <row r="1675" spans="1:19" ht="15.6" customHeight="1" x14ac:dyDescent="0.2">
      <c r="A1675" s="8">
        <v>44471</v>
      </c>
      <c r="B1675" s="12" t="s">
        <v>75</v>
      </c>
      <c r="C1675" s="13">
        <v>2021</v>
      </c>
      <c r="D1675" s="13">
        <v>1</v>
      </c>
      <c r="E1675" s="13" t="s">
        <v>74</v>
      </c>
      <c r="F1675">
        <v>80</v>
      </c>
      <c r="G1675">
        <v>429</v>
      </c>
      <c r="H1675" s="24">
        <v>941</v>
      </c>
      <c r="I1675">
        <v>4.625</v>
      </c>
      <c r="J1675">
        <v>18</v>
      </c>
      <c r="K1675">
        <v>10</v>
      </c>
      <c r="L1675">
        <v>5</v>
      </c>
      <c r="M1675">
        <v>0</v>
      </c>
      <c r="N1675">
        <v>20</v>
      </c>
      <c r="O1675" s="12" t="s">
        <v>32</v>
      </c>
      <c r="P1675">
        <v>22</v>
      </c>
      <c r="Q1675" s="12">
        <v>3</v>
      </c>
      <c r="R1675">
        <v>82</v>
      </c>
      <c r="S1675">
        <v>25</v>
      </c>
    </row>
    <row r="1676" spans="1:19" ht="15.6" customHeight="1" x14ac:dyDescent="0.2">
      <c r="A1676" s="8">
        <v>44471</v>
      </c>
      <c r="B1676" s="12" t="s">
        <v>75</v>
      </c>
      <c r="C1676" s="13">
        <v>2021</v>
      </c>
      <c r="D1676" s="13">
        <v>1</v>
      </c>
      <c r="E1676" s="13" t="s">
        <v>74</v>
      </c>
      <c r="F1676">
        <v>80</v>
      </c>
      <c r="G1676">
        <v>429</v>
      </c>
      <c r="H1676" s="24">
        <v>942</v>
      </c>
      <c r="I1676">
        <v>4.625</v>
      </c>
      <c r="J1676">
        <v>18</v>
      </c>
      <c r="K1676">
        <v>10</v>
      </c>
      <c r="L1676">
        <v>5</v>
      </c>
      <c r="M1676">
        <v>0</v>
      </c>
      <c r="N1676">
        <v>20</v>
      </c>
      <c r="O1676" s="12" t="s">
        <v>32</v>
      </c>
      <c r="P1676">
        <v>29</v>
      </c>
      <c r="Q1676" s="12">
        <v>10</v>
      </c>
      <c r="R1676">
        <v>90</v>
      </c>
      <c r="S1676">
        <v>39</v>
      </c>
    </row>
    <row r="1677" spans="1:19" ht="15.6" customHeight="1" x14ac:dyDescent="0.2">
      <c r="A1677" s="8">
        <v>44471</v>
      </c>
      <c r="B1677" s="12" t="s">
        <v>133</v>
      </c>
      <c r="C1677" s="13">
        <v>2021</v>
      </c>
      <c r="D1677" s="13">
        <v>1</v>
      </c>
      <c r="E1677" s="13" t="s">
        <v>74</v>
      </c>
      <c r="F1677">
        <v>82</v>
      </c>
      <c r="G1677">
        <v>430</v>
      </c>
      <c r="H1677" s="24">
        <v>883</v>
      </c>
      <c r="I1677">
        <f t="shared" ref="I1677:I1686" si="36">(14+39+29+34+23)/16</f>
        <v>8.6875</v>
      </c>
      <c r="J1677">
        <v>12</v>
      </c>
      <c r="K1677">
        <v>25</v>
      </c>
      <c r="L1677">
        <v>4</v>
      </c>
      <c r="M1677">
        <v>1</v>
      </c>
      <c r="N1677" s="35">
        <v>4.2</v>
      </c>
      <c r="O1677" s="35" t="s">
        <v>156</v>
      </c>
      <c r="P1677" s="2">
        <f t="shared" ref="P1677:P1708" si="37">S1677-Q1677</f>
        <v>3</v>
      </c>
      <c r="Q1677" s="2">
        <v>1</v>
      </c>
      <c r="R1677">
        <v>32</v>
      </c>
      <c r="S1677">
        <v>4</v>
      </c>
    </row>
    <row r="1678" spans="1:19" ht="15.6" customHeight="1" x14ac:dyDescent="0.2">
      <c r="A1678" s="8">
        <v>44471</v>
      </c>
      <c r="B1678" s="12" t="s">
        <v>133</v>
      </c>
      <c r="C1678" s="13">
        <v>2021</v>
      </c>
      <c r="D1678" s="13">
        <v>1</v>
      </c>
      <c r="E1678" s="13" t="s">
        <v>74</v>
      </c>
      <c r="F1678">
        <v>82</v>
      </c>
      <c r="G1678">
        <v>430</v>
      </c>
      <c r="H1678" s="24">
        <v>884</v>
      </c>
      <c r="I1678">
        <f t="shared" si="36"/>
        <v>8.6875</v>
      </c>
      <c r="J1678">
        <v>12</v>
      </c>
      <c r="K1678">
        <v>25</v>
      </c>
      <c r="L1678">
        <v>4</v>
      </c>
      <c r="M1678">
        <v>1</v>
      </c>
      <c r="N1678" s="35">
        <v>4.2</v>
      </c>
      <c r="O1678" s="35" t="s">
        <v>156</v>
      </c>
      <c r="P1678" s="2">
        <f t="shared" si="37"/>
        <v>1</v>
      </c>
      <c r="Q1678" s="2">
        <v>6</v>
      </c>
      <c r="R1678">
        <v>43</v>
      </c>
      <c r="S1678">
        <v>7</v>
      </c>
    </row>
    <row r="1679" spans="1:19" ht="15.6" customHeight="1" x14ac:dyDescent="0.2">
      <c r="A1679" s="8">
        <v>44471</v>
      </c>
      <c r="B1679" s="12" t="s">
        <v>133</v>
      </c>
      <c r="C1679" s="13">
        <v>2021</v>
      </c>
      <c r="D1679" s="13">
        <v>1</v>
      </c>
      <c r="E1679" s="13" t="s">
        <v>74</v>
      </c>
      <c r="F1679">
        <v>82</v>
      </c>
      <c r="G1679">
        <v>430</v>
      </c>
      <c r="H1679" s="24">
        <v>885</v>
      </c>
      <c r="I1679">
        <f t="shared" si="36"/>
        <v>8.6875</v>
      </c>
      <c r="J1679">
        <v>12</v>
      </c>
      <c r="K1679">
        <v>25</v>
      </c>
      <c r="L1679">
        <v>4</v>
      </c>
      <c r="M1679">
        <v>1</v>
      </c>
      <c r="N1679" s="35">
        <v>4.2</v>
      </c>
      <c r="O1679" s="35" t="s">
        <v>156</v>
      </c>
      <c r="P1679" s="2">
        <f t="shared" si="37"/>
        <v>30</v>
      </c>
      <c r="Q1679" s="2">
        <v>24</v>
      </c>
      <c r="R1679">
        <v>76</v>
      </c>
      <c r="S1679">
        <v>54</v>
      </c>
    </row>
    <row r="1680" spans="1:19" ht="15.6" customHeight="1" x14ac:dyDescent="0.2">
      <c r="A1680" s="8">
        <v>44471</v>
      </c>
      <c r="B1680" s="12" t="s">
        <v>133</v>
      </c>
      <c r="C1680" s="13">
        <v>2021</v>
      </c>
      <c r="D1680" s="13">
        <v>1</v>
      </c>
      <c r="E1680" s="13" t="s">
        <v>74</v>
      </c>
      <c r="F1680">
        <v>82</v>
      </c>
      <c r="G1680">
        <v>430</v>
      </c>
      <c r="H1680" s="24">
        <v>886</v>
      </c>
      <c r="I1680">
        <f t="shared" si="36"/>
        <v>8.6875</v>
      </c>
      <c r="J1680">
        <v>12</v>
      </c>
      <c r="K1680">
        <v>25</v>
      </c>
      <c r="L1680">
        <v>4</v>
      </c>
      <c r="M1680">
        <v>1</v>
      </c>
      <c r="N1680" s="35">
        <v>4.2</v>
      </c>
      <c r="O1680" s="35" t="s">
        <v>156</v>
      </c>
      <c r="P1680" s="2">
        <f t="shared" si="37"/>
        <v>17</v>
      </c>
      <c r="Q1680" s="2">
        <v>4</v>
      </c>
      <c r="R1680">
        <v>46</v>
      </c>
      <c r="S1680">
        <v>21</v>
      </c>
    </row>
    <row r="1681" spans="1:19" ht="15.6" customHeight="1" x14ac:dyDescent="0.2">
      <c r="A1681" s="8">
        <v>44471</v>
      </c>
      <c r="B1681" s="12" t="s">
        <v>133</v>
      </c>
      <c r="C1681" s="13">
        <v>2021</v>
      </c>
      <c r="D1681" s="13">
        <v>1</v>
      </c>
      <c r="E1681" s="13" t="s">
        <v>74</v>
      </c>
      <c r="F1681">
        <v>82</v>
      </c>
      <c r="G1681">
        <v>430</v>
      </c>
      <c r="H1681" s="24">
        <v>887</v>
      </c>
      <c r="I1681">
        <f t="shared" si="36"/>
        <v>8.6875</v>
      </c>
      <c r="J1681">
        <v>12</v>
      </c>
      <c r="K1681">
        <v>25</v>
      </c>
      <c r="L1681">
        <v>4</v>
      </c>
      <c r="M1681">
        <v>1</v>
      </c>
      <c r="N1681" s="35">
        <v>4.2</v>
      </c>
      <c r="O1681" s="35" t="s">
        <v>156</v>
      </c>
      <c r="P1681" s="2">
        <f t="shared" si="37"/>
        <v>20</v>
      </c>
      <c r="Q1681" s="2">
        <v>9</v>
      </c>
      <c r="R1681">
        <v>68</v>
      </c>
      <c r="S1681">
        <v>29</v>
      </c>
    </row>
    <row r="1682" spans="1:19" ht="15.6" customHeight="1" x14ac:dyDescent="0.2">
      <c r="A1682" s="8">
        <v>44471</v>
      </c>
      <c r="B1682" s="12" t="s">
        <v>133</v>
      </c>
      <c r="C1682" s="13">
        <v>2021</v>
      </c>
      <c r="D1682" s="13">
        <v>1</v>
      </c>
      <c r="E1682" s="13" t="s">
        <v>74</v>
      </c>
      <c r="F1682">
        <v>82</v>
      </c>
      <c r="G1682">
        <v>430</v>
      </c>
      <c r="H1682" s="24">
        <v>888</v>
      </c>
      <c r="I1682">
        <f t="shared" si="36"/>
        <v>8.6875</v>
      </c>
      <c r="J1682">
        <v>12</v>
      </c>
      <c r="K1682">
        <v>25</v>
      </c>
      <c r="L1682">
        <v>4</v>
      </c>
      <c r="M1682">
        <v>1</v>
      </c>
      <c r="N1682" s="35">
        <v>4.2</v>
      </c>
      <c r="O1682" s="35" t="s">
        <v>156</v>
      </c>
      <c r="P1682" s="2">
        <f t="shared" si="37"/>
        <v>19</v>
      </c>
      <c r="Q1682" s="2">
        <v>1</v>
      </c>
      <c r="R1682">
        <v>37</v>
      </c>
      <c r="S1682">
        <v>20</v>
      </c>
    </row>
    <row r="1683" spans="1:19" ht="15.6" customHeight="1" x14ac:dyDescent="0.2">
      <c r="A1683" s="8">
        <v>44471</v>
      </c>
      <c r="B1683" s="12" t="s">
        <v>133</v>
      </c>
      <c r="C1683" s="13">
        <v>2021</v>
      </c>
      <c r="D1683" s="13">
        <v>1</v>
      </c>
      <c r="E1683" s="13" t="s">
        <v>74</v>
      </c>
      <c r="F1683">
        <v>82</v>
      </c>
      <c r="G1683">
        <v>430</v>
      </c>
      <c r="H1683" s="24">
        <v>889</v>
      </c>
      <c r="I1683">
        <f t="shared" si="36"/>
        <v>8.6875</v>
      </c>
      <c r="J1683">
        <v>12</v>
      </c>
      <c r="K1683">
        <v>25</v>
      </c>
      <c r="L1683">
        <v>4</v>
      </c>
      <c r="M1683">
        <v>1</v>
      </c>
      <c r="N1683" s="35">
        <v>4.2</v>
      </c>
      <c r="O1683" s="35" t="s">
        <v>156</v>
      </c>
      <c r="P1683" s="2">
        <f t="shared" si="37"/>
        <v>8</v>
      </c>
      <c r="Q1683" s="2">
        <v>8</v>
      </c>
      <c r="R1683">
        <v>49.2</v>
      </c>
      <c r="S1683">
        <v>16</v>
      </c>
    </row>
    <row r="1684" spans="1:19" ht="15.6" customHeight="1" x14ac:dyDescent="0.2">
      <c r="A1684" s="8">
        <v>44471</v>
      </c>
      <c r="B1684" s="12" t="s">
        <v>133</v>
      </c>
      <c r="C1684" s="13">
        <v>2021</v>
      </c>
      <c r="D1684" s="13">
        <v>1</v>
      </c>
      <c r="E1684" s="13" t="s">
        <v>74</v>
      </c>
      <c r="F1684">
        <v>82</v>
      </c>
      <c r="G1684">
        <v>430</v>
      </c>
      <c r="H1684" s="24">
        <v>890</v>
      </c>
      <c r="I1684">
        <f t="shared" si="36"/>
        <v>8.6875</v>
      </c>
      <c r="J1684">
        <v>12</v>
      </c>
      <c r="K1684">
        <v>25</v>
      </c>
      <c r="L1684">
        <v>4</v>
      </c>
      <c r="M1684">
        <v>1</v>
      </c>
      <c r="N1684" s="35">
        <v>4.2</v>
      </c>
      <c r="O1684" s="35" t="s">
        <v>156</v>
      </c>
      <c r="P1684" s="2">
        <f t="shared" si="37"/>
        <v>9</v>
      </c>
      <c r="Q1684" s="2">
        <v>3</v>
      </c>
      <c r="R1684">
        <v>51</v>
      </c>
      <c r="S1684">
        <v>12</v>
      </c>
    </row>
    <row r="1685" spans="1:19" ht="15.6" customHeight="1" x14ac:dyDescent="0.2">
      <c r="A1685" s="8">
        <v>44471</v>
      </c>
      <c r="B1685" s="12" t="s">
        <v>133</v>
      </c>
      <c r="C1685" s="13">
        <v>2021</v>
      </c>
      <c r="D1685" s="13">
        <v>1</v>
      </c>
      <c r="E1685" s="13" t="s">
        <v>74</v>
      </c>
      <c r="F1685">
        <v>82</v>
      </c>
      <c r="G1685">
        <v>430</v>
      </c>
      <c r="H1685" s="24">
        <v>891</v>
      </c>
      <c r="I1685">
        <f t="shared" si="36"/>
        <v>8.6875</v>
      </c>
      <c r="J1685">
        <v>12</v>
      </c>
      <c r="K1685">
        <v>25</v>
      </c>
      <c r="L1685">
        <v>4</v>
      </c>
      <c r="M1685">
        <v>1</v>
      </c>
      <c r="N1685" s="35">
        <v>4.2</v>
      </c>
      <c r="O1685" s="35" t="s">
        <v>156</v>
      </c>
      <c r="P1685" s="2">
        <f t="shared" si="37"/>
        <v>3</v>
      </c>
      <c r="Q1685" s="2">
        <v>0</v>
      </c>
      <c r="R1685">
        <v>24</v>
      </c>
      <c r="S1685">
        <v>3</v>
      </c>
    </row>
    <row r="1686" spans="1:19" ht="15.6" customHeight="1" x14ac:dyDescent="0.2">
      <c r="A1686" s="8">
        <v>44471</v>
      </c>
      <c r="B1686" s="12" t="s">
        <v>133</v>
      </c>
      <c r="C1686" s="13">
        <v>2021</v>
      </c>
      <c r="D1686" s="13">
        <v>1</v>
      </c>
      <c r="E1686" s="13" t="s">
        <v>74</v>
      </c>
      <c r="F1686">
        <v>82</v>
      </c>
      <c r="G1686">
        <v>430</v>
      </c>
      <c r="H1686" s="24">
        <v>892</v>
      </c>
      <c r="I1686">
        <f t="shared" si="36"/>
        <v>8.6875</v>
      </c>
      <c r="J1686">
        <v>12</v>
      </c>
      <c r="K1686">
        <v>25</v>
      </c>
      <c r="L1686">
        <v>4</v>
      </c>
      <c r="M1686">
        <v>1</v>
      </c>
      <c r="N1686" s="35">
        <v>4.2</v>
      </c>
      <c r="O1686" s="35" t="s">
        <v>156</v>
      </c>
      <c r="P1686" s="2">
        <f t="shared" si="37"/>
        <v>13</v>
      </c>
      <c r="Q1686" s="2">
        <v>3</v>
      </c>
      <c r="R1686">
        <v>53</v>
      </c>
      <c r="S1686">
        <v>16</v>
      </c>
    </row>
    <row r="1687" spans="1:19" ht="15.6" customHeight="1" x14ac:dyDescent="0.2">
      <c r="A1687" s="8">
        <v>44471</v>
      </c>
      <c r="B1687" s="12" t="s">
        <v>133</v>
      </c>
      <c r="C1687" s="13">
        <v>2021</v>
      </c>
      <c r="D1687" s="13">
        <v>1</v>
      </c>
      <c r="E1687" s="13" t="s">
        <v>74</v>
      </c>
      <c r="F1687">
        <v>82</v>
      </c>
      <c r="G1687">
        <v>431</v>
      </c>
      <c r="H1687" s="24">
        <v>863</v>
      </c>
      <c r="I1687">
        <f t="shared" ref="I1687:I1702" si="38">(20+12+52+24)/16</f>
        <v>6.75</v>
      </c>
      <c r="J1687">
        <v>18</v>
      </c>
      <c r="K1687">
        <v>18</v>
      </c>
      <c r="L1687">
        <v>6</v>
      </c>
      <c r="M1687">
        <v>0</v>
      </c>
      <c r="N1687" s="35">
        <v>8.8000000000000007</v>
      </c>
      <c r="O1687" s="35" t="s">
        <v>32</v>
      </c>
      <c r="P1687" s="2">
        <f t="shared" si="37"/>
        <v>13</v>
      </c>
      <c r="Q1687" s="2">
        <v>16</v>
      </c>
      <c r="R1687">
        <v>72.5</v>
      </c>
      <c r="S1687">
        <v>29</v>
      </c>
    </row>
    <row r="1688" spans="1:19" ht="15.6" customHeight="1" x14ac:dyDescent="0.2">
      <c r="A1688" s="8">
        <v>44471</v>
      </c>
      <c r="B1688" s="12" t="s">
        <v>133</v>
      </c>
      <c r="C1688" s="13">
        <v>2021</v>
      </c>
      <c r="D1688" s="13">
        <v>1</v>
      </c>
      <c r="E1688" s="13" t="s">
        <v>74</v>
      </c>
      <c r="F1688">
        <v>82</v>
      </c>
      <c r="G1688">
        <v>431</v>
      </c>
      <c r="H1688" s="24">
        <v>864</v>
      </c>
      <c r="I1688">
        <f t="shared" si="38"/>
        <v>6.75</v>
      </c>
      <c r="J1688">
        <v>18</v>
      </c>
      <c r="K1688">
        <v>18</v>
      </c>
      <c r="L1688">
        <v>6</v>
      </c>
      <c r="M1688">
        <v>0</v>
      </c>
      <c r="N1688" s="35">
        <v>8.8000000000000007</v>
      </c>
      <c r="O1688" s="35" t="s">
        <v>32</v>
      </c>
      <c r="P1688" s="2">
        <f t="shared" si="37"/>
        <v>40</v>
      </c>
      <c r="Q1688" s="2">
        <v>18</v>
      </c>
      <c r="R1688">
        <v>82</v>
      </c>
      <c r="S1688">
        <v>58</v>
      </c>
    </row>
    <row r="1689" spans="1:19" ht="15.6" customHeight="1" x14ac:dyDescent="0.2">
      <c r="A1689" s="8">
        <v>44471</v>
      </c>
      <c r="B1689" s="12" t="s">
        <v>133</v>
      </c>
      <c r="C1689" s="13">
        <v>2021</v>
      </c>
      <c r="D1689" s="13">
        <v>1</v>
      </c>
      <c r="E1689" s="13" t="s">
        <v>74</v>
      </c>
      <c r="F1689">
        <v>82</v>
      </c>
      <c r="G1689">
        <v>431</v>
      </c>
      <c r="H1689" s="24">
        <v>865</v>
      </c>
      <c r="I1689">
        <f t="shared" si="38"/>
        <v>6.75</v>
      </c>
      <c r="J1689">
        <v>18</v>
      </c>
      <c r="K1689">
        <v>18</v>
      </c>
      <c r="L1689">
        <v>6</v>
      </c>
      <c r="M1689">
        <v>0</v>
      </c>
      <c r="N1689" s="35">
        <v>8.8000000000000007</v>
      </c>
      <c r="O1689" s="35" t="s">
        <v>32</v>
      </c>
      <c r="P1689" s="2">
        <f t="shared" si="37"/>
        <v>29</v>
      </c>
      <c r="Q1689" s="2">
        <v>28</v>
      </c>
      <c r="R1689">
        <v>85</v>
      </c>
      <c r="S1689">
        <v>57</v>
      </c>
    </row>
    <row r="1690" spans="1:19" ht="15.6" customHeight="1" x14ac:dyDescent="0.2">
      <c r="A1690" s="8">
        <v>44471</v>
      </c>
      <c r="B1690" s="12" t="s">
        <v>133</v>
      </c>
      <c r="C1690" s="13">
        <v>2021</v>
      </c>
      <c r="D1690" s="13">
        <v>1</v>
      </c>
      <c r="E1690" s="13" t="s">
        <v>74</v>
      </c>
      <c r="F1690">
        <v>82</v>
      </c>
      <c r="G1690">
        <v>431</v>
      </c>
      <c r="H1690" s="24">
        <v>866</v>
      </c>
      <c r="I1690">
        <f t="shared" si="38"/>
        <v>6.75</v>
      </c>
      <c r="J1690">
        <v>18</v>
      </c>
      <c r="K1690">
        <v>18</v>
      </c>
      <c r="L1690">
        <v>6</v>
      </c>
      <c r="M1690">
        <v>0</v>
      </c>
      <c r="N1690" s="35">
        <v>8.8000000000000007</v>
      </c>
      <c r="O1690" s="35" t="s">
        <v>32</v>
      </c>
      <c r="P1690" s="2">
        <f t="shared" si="37"/>
        <v>13</v>
      </c>
      <c r="Q1690" s="2">
        <v>4</v>
      </c>
      <c r="R1690">
        <v>56</v>
      </c>
      <c r="S1690">
        <v>17</v>
      </c>
    </row>
    <row r="1691" spans="1:19" ht="15.6" customHeight="1" x14ac:dyDescent="0.2">
      <c r="A1691" s="8">
        <v>44471</v>
      </c>
      <c r="B1691" s="12" t="s">
        <v>133</v>
      </c>
      <c r="C1691" s="13">
        <v>2021</v>
      </c>
      <c r="D1691" s="13">
        <v>1</v>
      </c>
      <c r="E1691" s="13" t="s">
        <v>74</v>
      </c>
      <c r="F1691">
        <v>82</v>
      </c>
      <c r="G1691">
        <v>431</v>
      </c>
      <c r="H1691" s="24">
        <v>867</v>
      </c>
      <c r="I1691">
        <f t="shared" si="38"/>
        <v>6.75</v>
      </c>
      <c r="J1691">
        <v>18</v>
      </c>
      <c r="K1691">
        <v>18</v>
      </c>
      <c r="L1691">
        <v>6</v>
      </c>
      <c r="M1691">
        <v>0</v>
      </c>
      <c r="N1691" s="35">
        <v>8.8000000000000007</v>
      </c>
      <c r="O1691" s="35" t="s">
        <v>32</v>
      </c>
      <c r="P1691" s="2">
        <f t="shared" si="37"/>
        <v>9</v>
      </c>
      <c r="Q1691" s="2">
        <v>4</v>
      </c>
      <c r="R1691">
        <v>45</v>
      </c>
      <c r="S1691">
        <v>13</v>
      </c>
    </row>
    <row r="1692" spans="1:19" ht="15.6" customHeight="1" x14ac:dyDescent="0.2">
      <c r="A1692" s="8">
        <v>44471</v>
      </c>
      <c r="B1692" s="12" t="s">
        <v>133</v>
      </c>
      <c r="C1692" s="13">
        <v>2021</v>
      </c>
      <c r="D1692" s="13">
        <v>1</v>
      </c>
      <c r="E1692" s="13" t="s">
        <v>74</v>
      </c>
      <c r="F1692">
        <v>82</v>
      </c>
      <c r="G1692">
        <v>431</v>
      </c>
      <c r="H1692" s="24">
        <v>868</v>
      </c>
      <c r="I1692">
        <f t="shared" si="38"/>
        <v>6.75</v>
      </c>
      <c r="J1692">
        <v>18</v>
      </c>
      <c r="K1692">
        <v>18</v>
      </c>
      <c r="L1692">
        <v>6</v>
      </c>
      <c r="M1692">
        <v>0</v>
      </c>
      <c r="N1692" s="35">
        <v>8.8000000000000007</v>
      </c>
      <c r="O1692" s="35" t="s">
        <v>32</v>
      </c>
      <c r="P1692" s="2">
        <f t="shared" si="37"/>
        <v>29</v>
      </c>
      <c r="Q1692" s="2">
        <v>6</v>
      </c>
      <c r="R1692">
        <v>50</v>
      </c>
      <c r="S1692">
        <v>35</v>
      </c>
    </row>
    <row r="1693" spans="1:19" ht="15.6" customHeight="1" x14ac:dyDescent="0.2">
      <c r="A1693" s="8">
        <v>44471</v>
      </c>
      <c r="B1693" s="12" t="s">
        <v>133</v>
      </c>
      <c r="C1693" s="13">
        <v>2021</v>
      </c>
      <c r="D1693" s="13">
        <v>1</v>
      </c>
      <c r="E1693" s="13" t="s">
        <v>74</v>
      </c>
      <c r="F1693">
        <v>82</v>
      </c>
      <c r="G1693">
        <v>431</v>
      </c>
      <c r="H1693" s="24">
        <v>869</v>
      </c>
      <c r="I1693">
        <f t="shared" si="38"/>
        <v>6.75</v>
      </c>
      <c r="J1693">
        <v>18</v>
      </c>
      <c r="K1693">
        <v>18</v>
      </c>
      <c r="L1693">
        <v>6</v>
      </c>
      <c r="M1693">
        <v>0</v>
      </c>
      <c r="N1693" s="35">
        <v>8.8000000000000007</v>
      </c>
      <c r="O1693" s="35" t="s">
        <v>32</v>
      </c>
      <c r="P1693" s="2">
        <f t="shared" si="37"/>
        <v>18</v>
      </c>
      <c r="Q1693" s="2">
        <v>12</v>
      </c>
      <c r="R1693">
        <v>70</v>
      </c>
      <c r="S1693">
        <v>30</v>
      </c>
    </row>
    <row r="1694" spans="1:19" ht="15.6" customHeight="1" x14ac:dyDescent="0.2">
      <c r="A1694" s="8">
        <v>44471</v>
      </c>
      <c r="B1694" s="12" t="s">
        <v>133</v>
      </c>
      <c r="C1694" s="13">
        <v>2021</v>
      </c>
      <c r="D1694" s="13">
        <v>1</v>
      </c>
      <c r="E1694" s="13" t="s">
        <v>74</v>
      </c>
      <c r="F1694">
        <v>82</v>
      </c>
      <c r="G1694">
        <v>431</v>
      </c>
      <c r="H1694" s="24">
        <v>870</v>
      </c>
      <c r="I1694">
        <f t="shared" si="38"/>
        <v>6.75</v>
      </c>
      <c r="J1694">
        <v>18</v>
      </c>
      <c r="K1694">
        <v>18</v>
      </c>
      <c r="L1694">
        <v>6</v>
      </c>
      <c r="M1694">
        <v>0</v>
      </c>
      <c r="N1694" s="35">
        <v>8.8000000000000007</v>
      </c>
      <c r="O1694" s="35" t="s">
        <v>32</v>
      </c>
      <c r="P1694" s="2">
        <f t="shared" si="37"/>
        <v>30</v>
      </c>
      <c r="Q1694" s="2">
        <v>5</v>
      </c>
      <c r="R1694">
        <v>56</v>
      </c>
      <c r="S1694">
        <v>35</v>
      </c>
    </row>
    <row r="1695" spans="1:19" ht="15.6" customHeight="1" x14ac:dyDescent="0.2">
      <c r="A1695" s="8">
        <v>44471</v>
      </c>
      <c r="B1695" s="12" t="s">
        <v>133</v>
      </c>
      <c r="C1695" s="13">
        <v>2021</v>
      </c>
      <c r="D1695" s="13">
        <v>1</v>
      </c>
      <c r="E1695" s="13" t="s">
        <v>74</v>
      </c>
      <c r="F1695">
        <v>82</v>
      </c>
      <c r="G1695">
        <v>431</v>
      </c>
      <c r="H1695" s="24">
        <v>871</v>
      </c>
      <c r="I1695">
        <f t="shared" si="38"/>
        <v>6.75</v>
      </c>
      <c r="J1695">
        <v>18</v>
      </c>
      <c r="K1695">
        <v>18</v>
      </c>
      <c r="L1695">
        <v>6</v>
      </c>
      <c r="M1695">
        <v>0</v>
      </c>
      <c r="N1695" s="35">
        <v>8.8000000000000007</v>
      </c>
      <c r="O1695" s="35" t="s">
        <v>32</v>
      </c>
      <c r="P1695" s="2">
        <f t="shared" si="37"/>
        <v>26</v>
      </c>
      <c r="Q1695" s="2">
        <v>3</v>
      </c>
      <c r="R1695">
        <v>66</v>
      </c>
      <c r="S1695">
        <v>29</v>
      </c>
    </row>
    <row r="1696" spans="1:19" ht="15.6" customHeight="1" x14ac:dyDescent="0.2">
      <c r="A1696" s="8">
        <v>44471</v>
      </c>
      <c r="B1696" s="12" t="s">
        <v>133</v>
      </c>
      <c r="C1696" s="13">
        <v>2021</v>
      </c>
      <c r="D1696" s="13">
        <v>1</v>
      </c>
      <c r="E1696" s="13" t="s">
        <v>74</v>
      </c>
      <c r="F1696">
        <v>82</v>
      </c>
      <c r="G1696">
        <v>431</v>
      </c>
      <c r="H1696" s="24">
        <v>872</v>
      </c>
      <c r="I1696">
        <f t="shared" si="38"/>
        <v>6.75</v>
      </c>
      <c r="J1696">
        <v>18</v>
      </c>
      <c r="K1696">
        <v>18</v>
      </c>
      <c r="L1696">
        <v>6</v>
      </c>
      <c r="M1696">
        <v>0</v>
      </c>
      <c r="N1696" s="35">
        <v>8.8000000000000007</v>
      </c>
      <c r="O1696" s="35" t="s">
        <v>32</v>
      </c>
      <c r="P1696" s="2">
        <f t="shared" si="37"/>
        <v>13</v>
      </c>
      <c r="Q1696" s="2">
        <v>1</v>
      </c>
      <c r="R1696">
        <v>36</v>
      </c>
      <c r="S1696">
        <v>14</v>
      </c>
    </row>
    <row r="1697" spans="1:19" ht="15.6" customHeight="1" x14ac:dyDescent="0.2">
      <c r="A1697" s="8">
        <v>44471</v>
      </c>
      <c r="B1697" s="12" t="s">
        <v>133</v>
      </c>
      <c r="C1697" s="13">
        <v>2021</v>
      </c>
      <c r="D1697" s="13">
        <v>1</v>
      </c>
      <c r="E1697" s="13" t="s">
        <v>74</v>
      </c>
      <c r="F1697">
        <v>82</v>
      </c>
      <c r="G1697">
        <v>432</v>
      </c>
      <c r="H1697" s="24">
        <v>873</v>
      </c>
      <c r="I1697">
        <f t="shared" si="38"/>
        <v>6.75</v>
      </c>
      <c r="J1697">
        <v>18</v>
      </c>
      <c r="K1697">
        <v>18</v>
      </c>
      <c r="L1697">
        <v>6</v>
      </c>
      <c r="M1697">
        <v>0</v>
      </c>
      <c r="N1697" s="35">
        <v>9.4</v>
      </c>
      <c r="O1697" s="35" t="s">
        <v>32</v>
      </c>
      <c r="P1697" s="2">
        <f t="shared" si="37"/>
        <v>17</v>
      </c>
      <c r="Q1697" s="2">
        <v>1</v>
      </c>
      <c r="R1697">
        <v>62</v>
      </c>
      <c r="S1697">
        <v>18</v>
      </c>
    </row>
    <row r="1698" spans="1:19" ht="15.6" customHeight="1" x14ac:dyDescent="0.2">
      <c r="A1698" s="8">
        <v>44471</v>
      </c>
      <c r="B1698" s="12" t="s">
        <v>133</v>
      </c>
      <c r="C1698" s="13">
        <v>2021</v>
      </c>
      <c r="D1698" s="13">
        <v>1</v>
      </c>
      <c r="E1698" s="13" t="s">
        <v>74</v>
      </c>
      <c r="F1698">
        <v>82</v>
      </c>
      <c r="G1698">
        <v>432</v>
      </c>
      <c r="H1698" s="24">
        <v>875</v>
      </c>
      <c r="I1698">
        <f t="shared" si="38"/>
        <v>6.75</v>
      </c>
      <c r="J1698">
        <v>18</v>
      </c>
      <c r="K1698">
        <v>18</v>
      </c>
      <c r="L1698">
        <v>6</v>
      </c>
      <c r="M1698">
        <v>0</v>
      </c>
      <c r="N1698" s="35">
        <v>9.4</v>
      </c>
      <c r="O1698" s="35" t="s">
        <v>32</v>
      </c>
      <c r="P1698" s="2">
        <f t="shared" si="37"/>
        <v>8</v>
      </c>
      <c r="Q1698" s="2">
        <v>1</v>
      </c>
      <c r="R1698">
        <v>55</v>
      </c>
      <c r="S1698">
        <v>9</v>
      </c>
    </row>
    <row r="1699" spans="1:19" ht="15.6" customHeight="1" x14ac:dyDescent="0.2">
      <c r="A1699" s="8">
        <v>44471</v>
      </c>
      <c r="B1699" s="12" t="s">
        <v>133</v>
      </c>
      <c r="C1699" s="13">
        <v>2021</v>
      </c>
      <c r="D1699" s="13">
        <v>1</v>
      </c>
      <c r="E1699" s="13" t="s">
        <v>74</v>
      </c>
      <c r="F1699">
        <v>82</v>
      </c>
      <c r="G1699">
        <v>432</v>
      </c>
      <c r="H1699" s="24">
        <v>879</v>
      </c>
      <c r="I1699">
        <f t="shared" si="38"/>
        <v>6.75</v>
      </c>
      <c r="J1699">
        <v>18</v>
      </c>
      <c r="K1699">
        <v>18</v>
      </c>
      <c r="L1699">
        <v>6</v>
      </c>
      <c r="M1699">
        <v>0</v>
      </c>
      <c r="N1699" s="35">
        <v>9.4</v>
      </c>
      <c r="O1699" s="35" t="s">
        <v>32</v>
      </c>
      <c r="P1699" s="2">
        <f t="shared" si="37"/>
        <v>19</v>
      </c>
      <c r="Q1699" s="2">
        <v>14</v>
      </c>
      <c r="R1699">
        <v>70</v>
      </c>
      <c r="S1699">
        <v>33</v>
      </c>
    </row>
    <row r="1700" spans="1:19" ht="15.75" customHeight="1" x14ac:dyDescent="0.2">
      <c r="A1700" s="8">
        <v>44471</v>
      </c>
      <c r="B1700" s="12" t="s">
        <v>133</v>
      </c>
      <c r="C1700" s="13">
        <v>2021</v>
      </c>
      <c r="D1700" s="13">
        <v>1</v>
      </c>
      <c r="E1700" s="13" t="s">
        <v>74</v>
      </c>
      <c r="F1700">
        <v>82</v>
      </c>
      <c r="G1700">
        <v>432</v>
      </c>
      <c r="H1700" s="24">
        <v>880</v>
      </c>
      <c r="I1700">
        <f t="shared" si="38"/>
        <v>6.75</v>
      </c>
      <c r="J1700">
        <v>18</v>
      </c>
      <c r="K1700">
        <v>18</v>
      </c>
      <c r="L1700">
        <v>6</v>
      </c>
      <c r="M1700">
        <v>0</v>
      </c>
      <c r="N1700" s="35">
        <v>9.4</v>
      </c>
      <c r="O1700" s="35" t="s">
        <v>32</v>
      </c>
      <c r="P1700" s="2">
        <f t="shared" si="37"/>
        <v>8</v>
      </c>
      <c r="Q1700" s="2">
        <v>5</v>
      </c>
      <c r="R1700">
        <v>60</v>
      </c>
      <c r="S1700">
        <v>13</v>
      </c>
    </row>
    <row r="1701" spans="1:19" ht="15.75" customHeight="1" x14ac:dyDescent="0.2">
      <c r="A1701" s="8">
        <v>44471</v>
      </c>
      <c r="B1701" s="12" t="s">
        <v>133</v>
      </c>
      <c r="C1701" s="13">
        <v>2021</v>
      </c>
      <c r="D1701" s="13">
        <v>1</v>
      </c>
      <c r="E1701" s="13" t="s">
        <v>74</v>
      </c>
      <c r="F1701">
        <v>82</v>
      </c>
      <c r="G1701">
        <v>432</v>
      </c>
      <c r="H1701" s="24">
        <v>881</v>
      </c>
      <c r="I1701">
        <f t="shared" si="38"/>
        <v>6.75</v>
      </c>
      <c r="J1701">
        <v>18</v>
      </c>
      <c r="K1701">
        <v>18</v>
      </c>
      <c r="L1701">
        <v>6</v>
      </c>
      <c r="M1701">
        <v>0</v>
      </c>
      <c r="N1701" s="35">
        <v>9.4</v>
      </c>
      <c r="O1701" s="35" t="s">
        <v>32</v>
      </c>
      <c r="P1701" s="2">
        <f t="shared" si="37"/>
        <v>3</v>
      </c>
      <c r="Q1701" s="2">
        <v>3</v>
      </c>
      <c r="R1701">
        <v>52</v>
      </c>
      <c r="S1701">
        <v>6</v>
      </c>
    </row>
    <row r="1702" spans="1:19" ht="15.75" customHeight="1" x14ac:dyDescent="0.2">
      <c r="A1702" s="8">
        <v>44471</v>
      </c>
      <c r="B1702" s="12" t="s">
        <v>133</v>
      </c>
      <c r="C1702" s="13">
        <v>2021</v>
      </c>
      <c r="D1702" s="13">
        <v>1</v>
      </c>
      <c r="E1702" s="13" t="s">
        <v>74</v>
      </c>
      <c r="F1702">
        <v>82</v>
      </c>
      <c r="G1702">
        <v>432</v>
      </c>
      <c r="H1702" s="24">
        <v>882</v>
      </c>
      <c r="I1702">
        <f t="shared" si="38"/>
        <v>6.75</v>
      </c>
      <c r="J1702">
        <v>18</v>
      </c>
      <c r="K1702">
        <v>18</v>
      </c>
      <c r="L1702">
        <v>6</v>
      </c>
      <c r="M1702">
        <v>0</v>
      </c>
      <c r="N1702" s="35">
        <v>9.4</v>
      </c>
      <c r="O1702" s="35" t="s">
        <v>32</v>
      </c>
      <c r="P1702" s="2">
        <f t="shared" si="37"/>
        <v>37</v>
      </c>
      <c r="Q1702" s="2">
        <v>18</v>
      </c>
      <c r="R1702">
        <v>93</v>
      </c>
      <c r="S1702">
        <v>55</v>
      </c>
    </row>
    <row r="1703" spans="1:19" ht="15.75" customHeight="1" x14ac:dyDescent="0.2">
      <c r="A1703" s="8">
        <v>44471</v>
      </c>
      <c r="B1703" s="12" t="s">
        <v>134</v>
      </c>
      <c r="C1703" s="13">
        <v>2021</v>
      </c>
      <c r="D1703" s="13">
        <v>1</v>
      </c>
      <c r="E1703" s="13" t="s">
        <v>74</v>
      </c>
      <c r="F1703">
        <v>83</v>
      </c>
      <c r="G1703">
        <v>433</v>
      </c>
      <c r="H1703" s="24">
        <v>853</v>
      </c>
      <c r="I1703">
        <f t="shared" ref="I1703:I1712" si="39">(28+18+20+9+9)/16</f>
        <v>5.25</v>
      </c>
      <c r="J1703">
        <v>22</v>
      </c>
      <c r="K1703">
        <v>10</v>
      </c>
      <c r="L1703">
        <v>4</v>
      </c>
      <c r="M1703">
        <v>3</v>
      </c>
      <c r="N1703" s="35">
        <v>20.8</v>
      </c>
      <c r="O1703" s="35" t="s">
        <v>33</v>
      </c>
      <c r="P1703" s="2">
        <f t="shared" si="37"/>
        <v>21</v>
      </c>
      <c r="Q1703" s="2">
        <v>10</v>
      </c>
      <c r="R1703">
        <v>66</v>
      </c>
      <c r="S1703">
        <v>31</v>
      </c>
    </row>
    <row r="1704" spans="1:19" ht="15.75" customHeight="1" x14ac:dyDescent="0.2">
      <c r="A1704" s="8">
        <v>44471</v>
      </c>
      <c r="B1704" s="12" t="s">
        <v>134</v>
      </c>
      <c r="C1704" s="13">
        <v>2021</v>
      </c>
      <c r="D1704" s="13">
        <v>1</v>
      </c>
      <c r="E1704" s="13" t="s">
        <v>74</v>
      </c>
      <c r="F1704">
        <v>83</v>
      </c>
      <c r="G1704">
        <v>433</v>
      </c>
      <c r="H1704" s="24">
        <v>854</v>
      </c>
      <c r="I1704">
        <f t="shared" si="39"/>
        <v>5.25</v>
      </c>
      <c r="J1704">
        <v>22</v>
      </c>
      <c r="K1704">
        <v>10</v>
      </c>
      <c r="L1704">
        <v>4</v>
      </c>
      <c r="M1704">
        <v>3</v>
      </c>
      <c r="N1704" s="35">
        <v>20.8</v>
      </c>
      <c r="O1704" s="35" t="s">
        <v>33</v>
      </c>
      <c r="P1704" s="2">
        <f t="shared" si="37"/>
        <v>44</v>
      </c>
      <c r="Q1704" s="2">
        <v>29</v>
      </c>
      <c r="R1704">
        <v>75.5</v>
      </c>
      <c r="S1704">
        <v>73</v>
      </c>
    </row>
    <row r="1705" spans="1:19" ht="15.75" customHeight="1" x14ac:dyDescent="0.2">
      <c r="A1705" s="8">
        <v>44471</v>
      </c>
      <c r="B1705" s="12" t="s">
        <v>134</v>
      </c>
      <c r="C1705" s="13">
        <v>2021</v>
      </c>
      <c r="D1705" s="13">
        <v>1</v>
      </c>
      <c r="E1705" s="13" t="s">
        <v>74</v>
      </c>
      <c r="F1705">
        <v>83</v>
      </c>
      <c r="G1705">
        <v>433</v>
      </c>
      <c r="H1705" s="24">
        <v>855</v>
      </c>
      <c r="I1705">
        <f t="shared" si="39"/>
        <v>5.25</v>
      </c>
      <c r="J1705">
        <v>22</v>
      </c>
      <c r="K1705">
        <v>10</v>
      </c>
      <c r="L1705">
        <v>4</v>
      </c>
      <c r="M1705">
        <v>3</v>
      </c>
      <c r="N1705" s="35">
        <v>20.8</v>
      </c>
      <c r="O1705" s="35" t="s">
        <v>33</v>
      </c>
      <c r="P1705" s="2">
        <f t="shared" si="37"/>
        <v>18</v>
      </c>
      <c r="Q1705" s="2">
        <v>5</v>
      </c>
      <c r="R1705">
        <v>73</v>
      </c>
      <c r="S1705">
        <v>23</v>
      </c>
    </row>
    <row r="1706" spans="1:19" ht="15.75" customHeight="1" x14ac:dyDescent="0.2">
      <c r="A1706" s="8">
        <v>44471</v>
      </c>
      <c r="B1706" s="12" t="s">
        <v>134</v>
      </c>
      <c r="C1706" s="13">
        <v>2021</v>
      </c>
      <c r="D1706" s="13">
        <v>1</v>
      </c>
      <c r="E1706" s="13" t="s">
        <v>74</v>
      </c>
      <c r="F1706">
        <v>83</v>
      </c>
      <c r="G1706">
        <v>433</v>
      </c>
      <c r="H1706" s="24">
        <v>856</v>
      </c>
      <c r="I1706">
        <f t="shared" si="39"/>
        <v>5.25</v>
      </c>
      <c r="J1706">
        <v>22</v>
      </c>
      <c r="K1706">
        <v>10</v>
      </c>
      <c r="L1706">
        <v>4</v>
      </c>
      <c r="M1706">
        <v>3</v>
      </c>
      <c r="N1706" s="35">
        <v>20.8</v>
      </c>
      <c r="O1706" s="35" t="s">
        <v>33</v>
      </c>
      <c r="P1706" s="2">
        <f t="shared" si="37"/>
        <v>22</v>
      </c>
      <c r="Q1706" s="2">
        <v>8</v>
      </c>
      <c r="R1706">
        <v>71</v>
      </c>
      <c r="S1706">
        <v>30</v>
      </c>
    </row>
    <row r="1707" spans="1:19" ht="15.75" customHeight="1" x14ac:dyDescent="0.2">
      <c r="A1707" s="8">
        <v>44471</v>
      </c>
      <c r="B1707" s="12" t="s">
        <v>134</v>
      </c>
      <c r="C1707" s="13">
        <v>2021</v>
      </c>
      <c r="D1707" s="13">
        <v>1</v>
      </c>
      <c r="E1707" s="13" t="s">
        <v>74</v>
      </c>
      <c r="F1707">
        <v>83</v>
      </c>
      <c r="G1707">
        <v>433</v>
      </c>
      <c r="H1707" s="24">
        <v>857</v>
      </c>
      <c r="I1707">
        <f t="shared" si="39"/>
        <v>5.25</v>
      </c>
      <c r="J1707">
        <v>22</v>
      </c>
      <c r="K1707">
        <v>10</v>
      </c>
      <c r="L1707">
        <v>4</v>
      </c>
      <c r="M1707">
        <v>3</v>
      </c>
      <c r="N1707" s="35">
        <v>20.8</v>
      </c>
      <c r="O1707" s="35" t="s">
        <v>33</v>
      </c>
      <c r="P1707" s="2">
        <f t="shared" si="37"/>
        <v>7</v>
      </c>
      <c r="Q1707" s="2">
        <v>2</v>
      </c>
      <c r="R1707">
        <v>58</v>
      </c>
      <c r="S1707">
        <v>9</v>
      </c>
    </row>
    <row r="1708" spans="1:19" ht="15.75" customHeight="1" x14ac:dyDescent="0.2">
      <c r="A1708" s="8">
        <v>44471</v>
      </c>
      <c r="B1708" s="12" t="s">
        <v>134</v>
      </c>
      <c r="C1708" s="13">
        <v>2021</v>
      </c>
      <c r="D1708" s="13">
        <v>1</v>
      </c>
      <c r="E1708" s="13" t="s">
        <v>74</v>
      </c>
      <c r="F1708">
        <v>83</v>
      </c>
      <c r="G1708">
        <v>433</v>
      </c>
      <c r="H1708" s="24">
        <v>858</v>
      </c>
      <c r="I1708">
        <f t="shared" si="39"/>
        <v>5.25</v>
      </c>
      <c r="J1708">
        <v>22</v>
      </c>
      <c r="K1708">
        <v>10</v>
      </c>
      <c r="L1708">
        <v>4</v>
      </c>
      <c r="M1708">
        <v>3</v>
      </c>
      <c r="N1708" s="35">
        <v>20.8</v>
      </c>
      <c r="O1708" s="35" t="s">
        <v>33</v>
      </c>
      <c r="P1708" s="2">
        <f t="shared" si="37"/>
        <v>27</v>
      </c>
      <c r="Q1708" s="2">
        <v>40</v>
      </c>
      <c r="R1708">
        <v>92</v>
      </c>
      <c r="S1708">
        <v>67</v>
      </c>
    </row>
    <row r="1709" spans="1:19" ht="15.75" customHeight="1" x14ac:dyDescent="0.2">
      <c r="A1709" s="8">
        <v>44471</v>
      </c>
      <c r="B1709" s="12" t="s">
        <v>134</v>
      </c>
      <c r="C1709" s="13">
        <v>2021</v>
      </c>
      <c r="D1709" s="13">
        <v>1</v>
      </c>
      <c r="E1709" s="13" t="s">
        <v>74</v>
      </c>
      <c r="F1709">
        <v>83</v>
      </c>
      <c r="G1709">
        <v>433</v>
      </c>
      <c r="H1709" s="24">
        <v>859</v>
      </c>
      <c r="I1709">
        <f t="shared" si="39"/>
        <v>5.25</v>
      </c>
      <c r="J1709">
        <v>22</v>
      </c>
      <c r="K1709">
        <v>10</v>
      </c>
      <c r="L1709">
        <v>4</v>
      </c>
      <c r="M1709">
        <v>3</v>
      </c>
      <c r="N1709" s="35">
        <v>20.8</v>
      </c>
      <c r="O1709" s="35" t="s">
        <v>33</v>
      </c>
      <c r="P1709" s="2">
        <f t="shared" ref="P1709:P1740" si="40">S1709-Q1709</f>
        <v>15</v>
      </c>
      <c r="Q1709" s="2">
        <v>6</v>
      </c>
      <c r="R1709">
        <v>60</v>
      </c>
      <c r="S1709">
        <v>21</v>
      </c>
    </row>
    <row r="1710" spans="1:19" ht="15.75" customHeight="1" x14ac:dyDescent="0.2">
      <c r="A1710" s="8">
        <v>44471</v>
      </c>
      <c r="B1710" s="12" t="s">
        <v>134</v>
      </c>
      <c r="C1710" s="13">
        <v>2021</v>
      </c>
      <c r="D1710" s="13">
        <v>1</v>
      </c>
      <c r="E1710" s="13" t="s">
        <v>74</v>
      </c>
      <c r="F1710">
        <v>83</v>
      </c>
      <c r="G1710">
        <v>433</v>
      </c>
      <c r="H1710" s="24">
        <v>860</v>
      </c>
      <c r="I1710">
        <f t="shared" si="39"/>
        <v>5.25</v>
      </c>
      <c r="J1710">
        <v>22</v>
      </c>
      <c r="K1710">
        <v>10</v>
      </c>
      <c r="L1710">
        <v>4</v>
      </c>
      <c r="M1710">
        <v>3</v>
      </c>
      <c r="N1710" s="35">
        <v>20.8</v>
      </c>
      <c r="O1710" s="35" t="s">
        <v>33</v>
      </c>
      <c r="P1710" s="2">
        <f t="shared" si="40"/>
        <v>52</v>
      </c>
      <c r="Q1710" s="2">
        <v>8</v>
      </c>
      <c r="R1710">
        <v>84</v>
      </c>
      <c r="S1710">
        <v>60</v>
      </c>
    </row>
    <row r="1711" spans="1:19" ht="15.75" customHeight="1" x14ac:dyDescent="0.2">
      <c r="A1711" s="8">
        <v>44471</v>
      </c>
      <c r="B1711" s="12" t="s">
        <v>134</v>
      </c>
      <c r="C1711" s="13">
        <v>2021</v>
      </c>
      <c r="D1711" s="13">
        <v>1</v>
      </c>
      <c r="E1711" s="13" t="s">
        <v>74</v>
      </c>
      <c r="F1711">
        <v>83</v>
      </c>
      <c r="G1711">
        <v>433</v>
      </c>
      <c r="H1711" s="24">
        <v>861</v>
      </c>
      <c r="I1711">
        <f t="shared" si="39"/>
        <v>5.25</v>
      </c>
      <c r="J1711">
        <v>22</v>
      </c>
      <c r="K1711">
        <v>10</v>
      </c>
      <c r="L1711">
        <v>4</v>
      </c>
      <c r="M1711">
        <v>3</v>
      </c>
      <c r="N1711" s="35">
        <v>20.8</v>
      </c>
      <c r="O1711" s="35" t="s">
        <v>33</v>
      </c>
      <c r="P1711" s="2">
        <f t="shared" si="40"/>
        <v>22</v>
      </c>
      <c r="Q1711" s="2">
        <v>15</v>
      </c>
      <c r="R1711">
        <v>82.5</v>
      </c>
      <c r="S1711">
        <v>37</v>
      </c>
    </row>
    <row r="1712" spans="1:19" ht="15.75" customHeight="1" x14ac:dyDescent="0.2">
      <c r="A1712" s="8">
        <v>44471</v>
      </c>
      <c r="B1712" s="12" t="s">
        <v>134</v>
      </c>
      <c r="C1712" s="13">
        <v>2021</v>
      </c>
      <c r="D1712" s="13">
        <v>1</v>
      </c>
      <c r="E1712" s="13" t="s">
        <v>74</v>
      </c>
      <c r="F1712">
        <v>83</v>
      </c>
      <c r="G1712">
        <v>433</v>
      </c>
      <c r="H1712" s="24">
        <v>862</v>
      </c>
      <c r="I1712">
        <f t="shared" si="39"/>
        <v>5.25</v>
      </c>
      <c r="J1712">
        <v>22</v>
      </c>
      <c r="K1712">
        <v>10</v>
      </c>
      <c r="L1712">
        <v>4</v>
      </c>
      <c r="M1712">
        <v>3</v>
      </c>
      <c r="N1712" s="35">
        <v>20.8</v>
      </c>
      <c r="O1712" s="35" t="s">
        <v>33</v>
      </c>
      <c r="P1712" s="2">
        <f t="shared" si="40"/>
        <v>20</v>
      </c>
      <c r="Q1712" s="2">
        <v>11</v>
      </c>
      <c r="R1712">
        <v>70</v>
      </c>
      <c r="S1712">
        <v>31</v>
      </c>
    </row>
    <row r="1713" spans="1:20" ht="15.75" customHeight="1" x14ac:dyDescent="0.2">
      <c r="A1713" s="8">
        <v>44471</v>
      </c>
      <c r="B1713" s="12" t="s">
        <v>134</v>
      </c>
      <c r="C1713" s="13">
        <v>2021</v>
      </c>
      <c r="D1713" s="13">
        <v>1</v>
      </c>
      <c r="E1713" s="13" t="s">
        <v>74</v>
      </c>
      <c r="F1713">
        <v>83</v>
      </c>
      <c r="G1713">
        <v>434</v>
      </c>
      <c r="H1713" s="24">
        <v>843</v>
      </c>
      <c r="I1713">
        <f t="shared" ref="I1713:I1722" si="41">(17+23+41+11)/16</f>
        <v>5.75</v>
      </c>
      <c r="J1713">
        <v>20</v>
      </c>
      <c r="K1713">
        <v>15</v>
      </c>
      <c r="L1713">
        <v>6</v>
      </c>
      <c r="M1713">
        <v>6</v>
      </c>
      <c r="N1713" s="35">
        <v>21.2</v>
      </c>
      <c r="O1713" s="35" t="s">
        <v>33</v>
      </c>
      <c r="P1713" s="2">
        <f t="shared" si="40"/>
        <v>10</v>
      </c>
      <c r="Q1713" s="2">
        <v>8</v>
      </c>
      <c r="R1713">
        <v>68</v>
      </c>
      <c r="S1713">
        <v>18</v>
      </c>
    </row>
    <row r="1714" spans="1:20" ht="15.75" customHeight="1" x14ac:dyDescent="0.2">
      <c r="A1714" s="8">
        <v>44471</v>
      </c>
      <c r="B1714" s="12" t="s">
        <v>134</v>
      </c>
      <c r="C1714" s="13">
        <v>2021</v>
      </c>
      <c r="D1714" s="13">
        <v>1</v>
      </c>
      <c r="E1714" s="13" t="s">
        <v>74</v>
      </c>
      <c r="F1714">
        <v>83</v>
      </c>
      <c r="G1714">
        <v>434</v>
      </c>
      <c r="H1714" s="24">
        <v>844</v>
      </c>
      <c r="I1714">
        <f t="shared" si="41"/>
        <v>5.75</v>
      </c>
      <c r="J1714">
        <v>20</v>
      </c>
      <c r="K1714">
        <v>15</v>
      </c>
      <c r="L1714">
        <v>6</v>
      </c>
      <c r="M1714">
        <v>6</v>
      </c>
      <c r="N1714" s="35">
        <v>21.2</v>
      </c>
      <c r="O1714" s="35" t="s">
        <v>33</v>
      </c>
      <c r="P1714" s="2">
        <f t="shared" si="40"/>
        <v>21</v>
      </c>
      <c r="Q1714" s="2">
        <v>13</v>
      </c>
      <c r="R1714">
        <v>66</v>
      </c>
      <c r="S1714">
        <v>34</v>
      </c>
    </row>
    <row r="1715" spans="1:20" ht="15.75" customHeight="1" x14ac:dyDescent="0.2">
      <c r="A1715" s="8">
        <v>44471</v>
      </c>
      <c r="B1715" s="12" t="s">
        <v>134</v>
      </c>
      <c r="C1715" s="13">
        <v>2021</v>
      </c>
      <c r="D1715" s="13">
        <v>1</v>
      </c>
      <c r="E1715" s="13" t="s">
        <v>74</v>
      </c>
      <c r="F1715">
        <v>83</v>
      </c>
      <c r="G1715">
        <v>434</v>
      </c>
      <c r="H1715" s="24">
        <v>845</v>
      </c>
      <c r="I1715">
        <f t="shared" si="41"/>
        <v>5.75</v>
      </c>
      <c r="J1715">
        <v>20</v>
      </c>
      <c r="K1715">
        <v>15</v>
      </c>
      <c r="L1715">
        <v>6</v>
      </c>
      <c r="M1715">
        <v>6</v>
      </c>
      <c r="N1715" s="35">
        <v>21.2</v>
      </c>
      <c r="O1715" s="35" t="s">
        <v>33</v>
      </c>
      <c r="P1715" s="2">
        <f t="shared" si="40"/>
        <v>5</v>
      </c>
      <c r="Q1715" s="2">
        <v>2</v>
      </c>
      <c r="R1715">
        <v>72</v>
      </c>
      <c r="S1715">
        <v>7</v>
      </c>
      <c r="T1715" t="s">
        <v>137</v>
      </c>
    </row>
    <row r="1716" spans="1:20" ht="15.75" customHeight="1" x14ac:dyDescent="0.2">
      <c r="A1716" s="8">
        <v>44471</v>
      </c>
      <c r="B1716" s="12" t="s">
        <v>134</v>
      </c>
      <c r="C1716" s="13">
        <v>2021</v>
      </c>
      <c r="D1716" s="13">
        <v>1</v>
      </c>
      <c r="E1716" s="13" t="s">
        <v>74</v>
      </c>
      <c r="F1716">
        <v>83</v>
      </c>
      <c r="G1716">
        <v>434</v>
      </c>
      <c r="H1716" s="24">
        <v>846</v>
      </c>
      <c r="I1716">
        <f t="shared" si="41"/>
        <v>5.75</v>
      </c>
      <c r="J1716">
        <v>20</v>
      </c>
      <c r="K1716">
        <v>15</v>
      </c>
      <c r="L1716">
        <v>6</v>
      </c>
      <c r="M1716">
        <v>6</v>
      </c>
      <c r="N1716" s="35">
        <v>21.2</v>
      </c>
      <c r="O1716" s="35" t="s">
        <v>33</v>
      </c>
      <c r="P1716" s="2">
        <f t="shared" si="40"/>
        <v>9</v>
      </c>
      <c r="Q1716" s="2">
        <v>1</v>
      </c>
      <c r="R1716">
        <v>50</v>
      </c>
      <c r="S1716">
        <v>10</v>
      </c>
      <c r="T1716" t="s">
        <v>137</v>
      </c>
    </row>
    <row r="1717" spans="1:20" ht="15.75" customHeight="1" x14ac:dyDescent="0.2">
      <c r="A1717" s="8">
        <v>44471</v>
      </c>
      <c r="B1717" s="12" t="s">
        <v>134</v>
      </c>
      <c r="C1717" s="13">
        <v>2021</v>
      </c>
      <c r="D1717" s="13">
        <v>1</v>
      </c>
      <c r="E1717" s="13" t="s">
        <v>74</v>
      </c>
      <c r="F1717">
        <v>83</v>
      </c>
      <c r="G1717">
        <v>434</v>
      </c>
      <c r="H1717" s="24">
        <v>847</v>
      </c>
      <c r="I1717">
        <f t="shared" si="41"/>
        <v>5.75</v>
      </c>
      <c r="J1717">
        <v>20</v>
      </c>
      <c r="K1717">
        <v>15</v>
      </c>
      <c r="L1717">
        <v>6</v>
      </c>
      <c r="M1717">
        <v>6</v>
      </c>
      <c r="N1717" s="35">
        <v>21.2</v>
      </c>
      <c r="O1717" s="35" t="s">
        <v>33</v>
      </c>
      <c r="P1717" s="2">
        <f t="shared" si="40"/>
        <v>9</v>
      </c>
      <c r="Q1717" s="2">
        <v>2</v>
      </c>
      <c r="R1717">
        <v>57</v>
      </c>
      <c r="S1717">
        <v>11</v>
      </c>
    </row>
    <row r="1718" spans="1:20" ht="15.75" customHeight="1" x14ac:dyDescent="0.2">
      <c r="A1718" s="8">
        <v>44471</v>
      </c>
      <c r="B1718" s="12" t="s">
        <v>134</v>
      </c>
      <c r="C1718" s="13">
        <v>2021</v>
      </c>
      <c r="D1718" s="13">
        <v>1</v>
      </c>
      <c r="E1718" s="13" t="s">
        <v>74</v>
      </c>
      <c r="F1718">
        <v>83</v>
      </c>
      <c r="G1718">
        <v>434</v>
      </c>
      <c r="H1718" s="24">
        <v>848</v>
      </c>
      <c r="I1718">
        <f t="shared" si="41"/>
        <v>5.75</v>
      </c>
      <c r="J1718">
        <v>20</v>
      </c>
      <c r="K1718">
        <v>15</v>
      </c>
      <c r="L1718">
        <v>6</v>
      </c>
      <c r="M1718">
        <v>6</v>
      </c>
      <c r="N1718" s="35">
        <v>21.2</v>
      </c>
      <c r="O1718" s="35" t="s">
        <v>33</v>
      </c>
      <c r="P1718" s="2">
        <f t="shared" si="40"/>
        <v>26</v>
      </c>
      <c r="Q1718" s="2">
        <v>11</v>
      </c>
      <c r="R1718">
        <v>71</v>
      </c>
      <c r="S1718">
        <v>37</v>
      </c>
    </row>
    <row r="1719" spans="1:20" ht="15.75" customHeight="1" x14ac:dyDescent="0.2">
      <c r="A1719" s="8">
        <v>44471</v>
      </c>
      <c r="B1719" s="12" t="s">
        <v>134</v>
      </c>
      <c r="C1719" s="13">
        <v>2021</v>
      </c>
      <c r="D1719" s="13">
        <v>1</v>
      </c>
      <c r="E1719" s="13" t="s">
        <v>74</v>
      </c>
      <c r="F1719">
        <v>83</v>
      </c>
      <c r="G1719">
        <v>434</v>
      </c>
      <c r="H1719" s="24">
        <v>849</v>
      </c>
      <c r="I1719">
        <f t="shared" si="41"/>
        <v>5.75</v>
      </c>
      <c r="J1719">
        <v>20</v>
      </c>
      <c r="K1719">
        <v>15</v>
      </c>
      <c r="L1719">
        <v>6</v>
      </c>
      <c r="M1719">
        <v>6</v>
      </c>
      <c r="N1719" s="35">
        <v>21.2</v>
      </c>
      <c r="O1719" s="35" t="s">
        <v>33</v>
      </c>
      <c r="P1719" s="2">
        <f t="shared" si="40"/>
        <v>8</v>
      </c>
      <c r="Q1719" s="2">
        <v>8</v>
      </c>
      <c r="R1719">
        <v>45</v>
      </c>
      <c r="S1719">
        <v>16</v>
      </c>
    </row>
    <row r="1720" spans="1:20" ht="15.75" customHeight="1" x14ac:dyDescent="0.2">
      <c r="A1720" s="8">
        <v>44471</v>
      </c>
      <c r="B1720" s="12" t="s">
        <v>134</v>
      </c>
      <c r="C1720" s="13">
        <v>2021</v>
      </c>
      <c r="D1720" s="13">
        <v>1</v>
      </c>
      <c r="E1720" s="13" t="s">
        <v>74</v>
      </c>
      <c r="F1720">
        <v>83</v>
      </c>
      <c r="G1720">
        <v>434</v>
      </c>
      <c r="H1720" s="24">
        <v>850</v>
      </c>
      <c r="I1720">
        <f t="shared" si="41"/>
        <v>5.75</v>
      </c>
      <c r="J1720">
        <v>20</v>
      </c>
      <c r="K1720">
        <v>15</v>
      </c>
      <c r="L1720">
        <v>6</v>
      </c>
      <c r="M1720">
        <v>6</v>
      </c>
      <c r="N1720" s="35">
        <v>21.2</v>
      </c>
      <c r="O1720" s="35" t="s">
        <v>33</v>
      </c>
      <c r="P1720" s="2">
        <f t="shared" si="40"/>
        <v>10</v>
      </c>
      <c r="Q1720" s="2">
        <v>0</v>
      </c>
      <c r="R1720">
        <v>61</v>
      </c>
      <c r="S1720">
        <v>10</v>
      </c>
      <c r="T1720" t="s">
        <v>137</v>
      </c>
    </row>
    <row r="1721" spans="1:20" ht="15.75" customHeight="1" x14ac:dyDescent="0.2">
      <c r="A1721" s="8">
        <v>44471</v>
      </c>
      <c r="B1721" s="12" t="s">
        <v>134</v>
      </c>
      <c r="C1721" s="13">
        <v>2021</v>
      </c>
      <c r="D1721" s="13">
        <v>1</v>
      </c>
      <c r="E1721" s="13" t="s">
        <v>74</v>
      </c>
      <c r="F1721">
        <v>83</v>
      </c>
      <c r="G1721">
        <v>434</v>
      </c>
      <c r="H1721" s="24">
        <v>851</v>
      </c>
      <c r="I1721">
        <f t="shared" si="41"/>
        <v>5.75</v>
      </c>
      <c r="J1721">
        <v>20</v>
      </c>
      <c r="K1721">
        <v>15</v>
      </c>
      <c r="L1721">
        <v>6</v>
      </c>
      <c r="M1721">
        <v>6</v>
      </c>
      <c r="N1721" s="35">
        <v>21.2</v>
      </c>
      <c r="O1721" s="35" t="s">
        <v>33</v>
      </c>
      <c r="P1721" s="2">
        <f t="shared" si="40"/>
        <v>17</v>
      </c>
      <c r="Q1721" s="2">
        <v>6</v>
      </c>
      <c r="R1721">
        <v>67.8</v>
      </c>
      <c r="S1721">
        <v>23</v>
      </c>
    </row>
    <row r="1722" spans="1:20" ht="15.75" customHeight="1" x14ac:dyDescent="0.2">
      <c r="A1722" s="8">
        <v>44471</v>
      </c>
      <c r="B1722" s="12" t="s">
        <v>134</v>
      </c>
      <c r="C1722" s="13">
        <v>2021</v>
      </c>
      <c r="D1722" s="13">
        <v>1</v>
      </c>
      <c r="E1722" s="13" t="s">
        <v>74</v>
      </c>
      <c r="F1722">
        <v>83</v>
      </c>
      <c r="G1722">
        <v>434</v>
      </c>
      <c r="H1722" s="24">
        <v>852</v>
      </c>
      <c r="I1722">
        <f t="shared" si="41"/>
        <v>5.75</v>
      </c>
      <c r="J1722">
        <v>20</v>
      </c>
      <c r="K1722">
        <v>15</v>
      </c>
      <c r="L1722">
        <v>6</v>
      </c>
      <c r="M1722">
        <v>6</v>
      </c>
      <c r="N1722" s="35">
        <v>21.2</v>
      </c>
      <c r="O1722" s="35" t="s">
        <v>33</v>
      </c>
      <c r="P1722" s="2">
        <f t="shared" si="40"/>
        <v>17</v>
      </c>
      <c r="Q1722" s="2">
        <v>4</v>
      </c>
      <c r="R1722">
        <v>68</v>
      </c>
      <c r="S1722">
        <v>21</v>
      </c>
    </row>
    <row r="1723" spans="1:20" ht="15.75" customHeight="1" x14ac:dyDescent="0.2">
      <c r="A1723" s="8">
        <v>44471</v>
      </c>
      <c r="B1723" s="12" t="s">
        <v>134</v>
      </c>
      <c r="C1723" s="13">
        <v>2021</v>
      </c>
      <c r="D1723" s="13">
        <v>1</v>
      </c>
      <c r="E1723" s="13" t="s">
        <v>74</v>
      </c>
      <c r="F1723">
        <v>83</v>
      </c>
      <c r="G1723">
        <v>435</v>
      </c>
      <c r="H1723" s="24">
        <v>833</v>
      </c>
      <c r="I1723">
        <f t="shared" ref="I1723:I1732" si="42">(17+24+32+34)/16</f>
        <v>6.6875</v>
      </c>
      <c r="J1723">
        <v>25</v>
      </c>
      <c r="K1723">
        <v>22</v>
      </c>
      <c r="L1723">
        <v>8</v>
      </c>
      <c r="M1723">
        <v>0</v>
      </c>
      <c r="N1723" s="35">
        <v>20.8</v>
      </c>
      <c r="O1723" s="35" t="s">
        <v>33</v>
      </c>
      <c r="P1723" s="2">
        <f t="shared" si="40"/>
        <v>25</v>
      </c>
      <c r="Q1723" s="2">
        <v>8</v>
      </c>
      <c r="R1723">
        <v>96</v>
      </c>
      <c r="S1723">
        <v>33</v>
      </c>
    </row>
    <row r="1724" spans="1:20" ht="15.75" customHeight="1" x14ac:dyDescent="0.2">
      <c r="A1724" s="8">
        <v>44471</v>
      </c>
      <c r="B1724" s="12" t="s">
        <v>134</v>
      </c>
      <c r="C1724" s="13">
        <v>2021</v>
      </c>
      <c r="D1724" s="13">
        <v>1</v>
      </c>
      <c r="E1724" s="13" t="s">
        <v>74</v>
      </c>
      <c r="F1724">
        <v>83</v>
      </c>
      <c r="G1724">
        <v>435</v>
      </c>
      <c r="H1724" s="24">
        <v>834</v>
      </c>
      <c r="I1724">
        <f t="shared" si="42"/>
        <v>6.6875</v>
      </c>
      <c r="J1724">
        <v>25</v>
      </c>
      <c r="K1724">
        <v>22</v>
      </c>
      <c r="L1724">
        <v>8</v>
      </c>
      <c r="M1724">
        <v>0</v>
      </c>
      <c r="N1724" s="35">
        <v>20.8</v>
      </c>
      <c r="O1724" s="35" t="s">
        <v>33</v>
      </c>
      <c r="P1724" s="2">
        <f t="shared" si="40"/>
        <v>11</v>
      </c>
      <c r="Q1724" s="2">
        <v>5</v>
      </c>
      <c r="R1724">
        <v>50</v>
      </c>
      <c r="S1724">
        <v>16</v>
      </c>
      <c r="T1724" t="s">
        <v>135</v>
      </c>
    </row>
    <row r="1725" spans="1:20" ht="15.75" customHeight="1" x14ac:dyDescent="0.2">
      <c r="A1725" s="8">
        <v>44471</v>
      </c>
      <c r="B1725" s="12" t="s">
        <v>134</v>
      </c>
      <c r="C1725" s="13">
        <v>2021</v>
      </c>
      <c r="D1725" s="13">
        <v>1</v>
      </c>
      <c r="E1725" s="13" t="s">
        <v>74</v>
      </c>
      <c r="F1725">
        <v>83</v>
      </c>
      <c r="G1725">
        <v>435</v>
      </c>
      <c r="H1725" s="24">
        <v>835</v>
      </c>
      <c r="I1725">
        <f t="shared" si="42"/>
        <v>6.6875</v>
      </c>
      <c r="J1725">
        <v>25</v>
      </c>
      <c r="K1725">
        <v>22</v>
      </c>
      <c r="L1725">
        <v>8</v>
      </c>
      <c r="M1725">
        <v>0</v>
      </c>
      <c r="N1725" s="35">
        <v>20.8</v>
      </c>
      <c r="O1725" s="35" t="s">
        <v>33</v>
      </c>
      <c r="P1725" s="2">
        <f t="shared" si="40"/>
        <v>25</v>
      </c>
      <c r="Q1725" s="2">
        <v>48</v>
      </c>
      <c r="R1725">
        <v>81</v>
      </c>
      <c r="S1725">
        <v>73</v>
      </c>
    </row>
    <row r="1726" spans="1:20" ht="15.75" customHeight="1" x14ac:dyDescent="0.2">
      <c r="A1726" s="8">
        <v>44471</v>
      </c>
      <c r="B1726" s="12" t="s">
        <v>134</v>
      </c>
      <c r="C1726" s="13">
        <v>2021</v>
      </c>
      <c r="D1726" s="13">
        <v>1</v>
      </c>
      <c r="E1726" s="13" t="s">
        <v>74</v>
      </c>
      <c r="F1726">
        <v>83</v>
      </c>
      <c r="G1726">
        <v>435</v>
      </c>
      <c r="H1726" s="24">
        <v>836</v>
      </c>
      <c r="I1726">
        <f t="shared" si="42"/>
        <v>6.6875</v>
      </c>
      <c r="J1726">
        <v>25</v>
      </c>
      <c r="K1726">
        <v>22</v>
      </c>
      <c r="L1726">
        <v>8</v>
      </c>
      <c r="M1726">
        <v>0</v>
      </c>
      <c r="N1726" s="35">
        <v>20.8</v>
      </c>
      <c r="O1726" s="35" t="s">
        <v>33</v>
      </c>
      <c r="P1726" s="2">
        <f t="shared" si="40"/>
        <v>52</v>
      </c>
      <c r="Q1726" s="2">
        <v>21</v>
      </c>
      <c r="R1726">
        <v>75.5</v>
      </c>
      <c r="S1726">
        <v>73</v>
      </c>
    </row>
    <row r="1727" spans="1:20" ht="15.75" customHeight="1" x14ac:dyDescent="0.2">
      <c r="A1727" s="8">
        <v>44471</v>
      </c>
      <c r="B1727" s="12" t="s">
        <v>134</v>
      </c>
      <c r="C1727" s="13">
        <v>2021</v>
      </c>
      <c r="D1727" s="13">
        <v>1</v>
      </c>
      <c r="E1727" s="13" t="s">
        <v>74</v>
      </c>
      <c r="F1727">
        <v>83</v>
      </c>
      <c r="G1727">
        <v>435</v>
      </c>
      <c r="H1727" s="24">
        <v>837</v>
      </c>
      <c r="I1727">
        <f t="shared" si="42"/>
        <v>6.6875</v>
      </c>
      <c r="J1727">
        <v>25</v>
      </c>
      <c r="K1727">
        <v>22</v>
      </c>
      <c r="L1727">
        <v>8</v>
      </c>
      <c r="M1727">
        <v>0</v>
      </c>
      <c r="N1727" s="35">
        <v>20.8</v>
      </c>
      <c r="O1727" s="35" t="s">
        <v>33</v>
      </c>
      <c r="P1727" s="2">
        <f t="shared" si="40"/>
        <v>43</v>
      </c>
      <c r="Q1727" s="2">
        <v>9</v>
      </c>
      <c r="R1727">
        <v>85</v>
      </c>
      <c r="S1727">
        <v>52</v>
      </c>
    </row>
    <row r="1728" spans="1:20" ht="15.75" customHeight="1" x14ac:dyDescent="0.2">
      <c r="A1728" s="8">
        <v>44471</v>
      </c>
      <c r="B1728" s="12" t="s">
        <v>134</v>
      </c>
      <c r="C1728" s="13">
        <v>2021</v>
      </c>
      <c r="D1728" s="13">
        <v>1</v>
      </c>
      <c r="E1728" s="13" t="s">
        <v>74</v>
      </c>
      <c r="F1728">
        <v>83</v>
      </c>
      <c r="G1728">
        <v>435</v>
      </c>
      <c r="H1728" s="24">
        <v>838</v>
      </c>
      <c r="I1728">
        <f t="shared" si="42"/>
        <v>6.6875</v>
      </c>
      <c r="J1728">
        <v>25</v>
      </c>
      <c r="K1728">
        <v>22</v>
      </c>
      <c r="L1728">
        <v>8</v>
      </c>
      <c r="M1728">
        <v>0</v>
      </c>
      <c r="N1728" s="35">
        <v>20.8</v>
      </c>
      <c r="O1728" s="35" t="s">
        <v>33</v>
      </c>
      <c r="P1728" s="2">
        <f t="shared" si="40"/>
        <v>40</v>
      </c>
      <c r="Q1728" s="2">
        <v>24</v>
      </c>
      <c r="R1728">
        <v>83</v>
      </c>
      <c r="S1728">
        <v>64</v>
      </c>
    </row>
    <row r="1729" spans="1:20" ht="15.75" customHeight="1" x14ac:dyDescent="0.2">
      <c r="A1729" s="8">
        <v>44471</v>
      </c>
      <c r="B1729" s="12" t="s">
        <v>134</v>
      </c>
      <c r="C1729" s="13">
        <v>2021</v>
      </c>
      <c r="D1729" s="13">
        <v>1</v>
      </c>
      <c r="E1729" s="13" t="s">
        <v>74</v>
      </c>
      <c r="F1729">
        <v>83</v>
      </c>
      <c r="G1729">
        <v>435</v>
      </c>
      <c r="H1729" s="24">
        <v>839</v>
      </c>
      <c r="I1729">
        <f t="shared" si="42"/>
        <v>6.6875</v>
      </c>
      <c r="J1729">
        <v>25</v>
      </c>
      <c r="K1729">
        <v>22</v>
      </c>
      <c r="L1729">
        <v>8</v>
      </c>
      <c r="M1729">
        <v>0</v>
      </c>
      <c r="N1729" s="35">
        <v>20.8</v>
      </c>
      <c r="O1729" s="35" t="s">
        <v>33</v>
      </c>
      <c r="P1729" s="2">
        <f t="shared" si="40"/>
        <v>31</v>
      </c>
      <c r="Q1729" s="2">
        <v>16</v>
      </c>
      <c r="R1729">
        <v>83</v>
      </c>
      <c r="S1729">
        <v>47</v>
      </c>
    </row>
    <row r="1730" spans="1:20" ht="15.75" customHeight="1" x14ac:dyDescent="0.2">
      <c r="A1730" s="8">
        <v>44471</v>
      </c>
      <c r="B1730" s="12" t="s">
        <v>134</v>
      </c>
      <c r="C1730" s="13">
        <v>2021</v>
      </c>
      <c r="D1730" s="13">
        <v>1</v>
      </c>
      <c r="E1730" s="13" t="s">
        <v>74</v>
      </c>
      <c r="F1730">
        <v>83</v>
      </c>
      <c r="G1730">
        <v>435</v>
      </c>
      <c r="H1730" s="24">
        <v>840</v>
      </c>
      <c r="I1730">
        <f t="shared" si="42"/>
        <v>6.6875</v>
      </c>
      <c r="J1730">
        <v>25</v>
      </c>
      <c r="K1730">
        <v>22</v>
      </c>
      <c r="L1730">
        <v>8</v>
      </c>
      <c r="M1730">
        <v>0</v>
      </c>
      <c r="N1730" s="35">
        <v>20.8</v>
      </c>
      <c r="O1730" s="35" t="s">
        <v>33</v>
      </c>
      <c r="P1730" s="2">
        <f t="shared" si="40"/>
        <v>19</v>
      </c>
      <c r="Q1730" s="2">
        <v>22</v>
      </c>
      <c r="R1730">
        <v>79</v>
      </c>
      <c r="S1730">
        <v>41</v>
      </c>
    </row>
    <row r="1731" spans="1:20" ht="15.75" customHeight="1" x14ac:dyDescent="0.2">
      <c r="A1731" s="8">
        <v>44471</v>
      </c>
      <c r="B1731" s="12" t="s">
        <v>134</v>
      </c>
      <c r="C1731" s="13">
        <v>2021</v>
      </c>
      <c r="D1731" s="13">
        <v>1</v>
      </c>
      <c r="E1731" s="13" t="s">
        <v>74</v>
      </c>
      <c r="F1731">
        <v>83</v>
      </c>
      <c r="G1731">
        <v>435</v>
      </c>
      <c r="H1731" s="24">
        <v>841</v>
      </c>
      <c r="I1731">
        <f t="shared" si="42"/>
        <v>6.6875</v>
      </c>
      <c r="J1731">
        <v>25</v>
      </c>
      <c r="K1731">
        <v>22</v>
      </c>
      <c r="L1731">
        <v>8</v>
      </c>
      <c r="M1731">
        <v>0</v>
      </c>
      <c r="N1731" s="35">
        <v>20.8</v>
      </c>
      <c r="O1731" s="35" t="s">
        <v>33</v>
      </c>
      <c r="P1731" s="2">
        <f t="shared" si="40"/>
        <v>68</v>
      </c>
      <c r="Q1731" s="2">
        <v>3</v>
      </c>
      <c r="R1731">
        <v>94</v>
      </c>
      <c r="S1731">
        <v>71</v>
      </c>
    </row>
    <row r="1732" spans="1:20" ht="15.75" customHeight="1" x14ac:dyDescent="0.2">
      <c r="A1732" s="8">
        <v>44471</v>
      </c>
      <c r="B1732" s="12" t="s">
        <v>134</v>
      </c>
      <c r="C1732" s="13">
        <v>2021</v>
      </c>
      <c r="D1732" s="13">
        <v>1</v>
      </c>
      <c r="E1732" s="13" t="s">
        <v>74</v>
      </c>
      <c r="F1732">
        <v>83</v>
      </c>
      <c r="G1732">
        <v>435</v>
      </c>
      <c r="H1732" s="24">
        <v>842</v>
      </c>
      <c r="I1732">
        <f t="shared" si="42"/>
        <v>6.6875</v>
      </c>
      <c r="J1732">
        <v>25</v>
      </c>
      <c r="K1732">
        <v>22</v>
      </c>
      <c r="L1732">
        <v>8</v>
      </c>
      <c r="M1732">
        <v>0</v>
      </c>
      <c r="N1732" s="35">
        <v>20.8</v>
      </c>
      <c r="O1732" s="35" t="s">
        <v>33</v>
      </c>
      <c r="P1732" s="2">
        <f t="shared" si="40"/>
        <v>44</v>
      </c>
      <c r="Q1732" s="2">
        <v>24</v>
      </c>
      <c r="R1732">
        <v>75</v>
      </c>
      <c r="S1732">
        <v>68</v>
      </c>
    </row>
    <row r="1733" spans="1:20" ht="15.75" customHeight="1" x14ac:dyDescent="0.2">
      <c r="A1733" s="8">
        <v>44484</v>
      </c>
      <c r="B1733" s="12" t="s">
        <v>136</v>
      </c>
      <c r="C1733" s="13">
        <v>2021</v>
      </c>
      <c r="D1733" s="13">
        <v>1</v>
      </c>
      <c r="E1733" s="13" t="s">
        <v>74</v>
      </c>
      <c r="F1733">
        <v>84</v>
      </c>
      <c r="G1733">
        <v>436</v>
      </c>
      <c r="H1733" s="24">
        <v>902</v>
      </c>
      <c r="I1733">
        <f t="shared" ref="I1733:I1742" si="43">51/16</f>
        <v>3.1875</v>
      </c>
      <c r="J1733">
        <v>10</v>
      </c>
      <c r="K1733">
        <v>8</v>
      </c>
      <c r="L1733">
        <v>8</v>
      </c>
      <c r="M1733">
        <v>2</v>
      </c>
      <c r="N1733" s="35">
        <v>25.8</v>
      </c>
      <c r="O1733" s="35" t="s">
        <v>34</v>
      </c>
      <c r="P1733" s="2">
        <f t="shared" si="40"/>
        <v>28</v>
      </c>
      <c r="Q1733" s="2">
        <v>9</v>
      </c>
      <c r="R1733">
        <v>74.5</v>
      </c>
      <c r="S1733">
        <v>37</v>
      </c>
    </row>
    <row r="1734" spans="1:20" ht="15.75" customHeight="1" x14ac:dyDescent="0.2">
      <c r="A1734" s="8">
        <v>44484</v>
      </c>
      <c r="B1734" s="12" t="s">
        <v>136</v>
      </c>
      <c r="C1734" s="13">
        <v>2021</v>
      </c>
      <c r="D1734" s="13">
        <v>1</v>
      </c>
      <c r="E1734" s="13" t="s">
        <v>74</v>
      </c>
      <c r="F1734">
        <v>84</v>
      </c>
      <c r="G1734">
        <v>436</v>
      </c>
      <c r="H1734" s="24">
        <v>893</v>
      </c>
      <c r="I1734">
        <f t="shared" si="43"/>
        <v>3.1875</v>
      </c>
      <c r="J1734">
        <v>10</v>
      </c>
      <c r="K1734">
        <v>8</v>
      </c>
      <c r="L1734">
        <v>8</v>
      </c>
      <c r="M1734">
        <v>2</v>
      </c>
      <c r="N1734" s="35">
        <v>25.8</v>
      </c>
      <c r="O1734" s="35" t="s">
        <v>34</v>
      </c>
      <c r="P1734" s="2">
        <f t="shared" si="40"/>
        <v>26</v>
      </c>
      <c r="Q1734" s="2">
        <v>10</v>
      </c>
      <c r="R1734">
        <v>85</v>
      </c>
      <c r="S1734">
        <v>36</v>
      </c>
    </row>
    <row r="1735" spans="1:20" ht="15.75" customHeight="1" x14ac:dyDescent="0.2">
      <c r="A1735" s="8">
        <v>44484</v>
      </c>
      <c r="B1735" s="12" t="s">
        <v>136</v>
      </c>
      <c r="C1735" s="13">
        <v>2021</v>
      </c>
      <c r="D1735" s="13">
        <v>1</v>
      </c>
      <c r="E1735" s="13" t="s">
        <v>74</v>
      </c>
      <c r="F1735">
        <v>84</v>
      </c>
      <c r="G1735">
        <v>436</v>
      </c>
      <c r="H1735" s="24">
        <v>894</v>
      </c>
      <c r="I1735">
        <f t="shared" si="43"/>
        <v>3.1875</v>
      </c>
      <c r="J1735">
        <v>10</v>
      </c>
      <c r="K1735">
        <v>8</v>
      </c>
      <c r="L1735">
        <v>8</v>
      </c>
      <c r="M1735">
        <v>2</v>
      </c>
      <c r="N1735" s="35">
        <v>25.8</v>
      </c>
      <c r="O1735" s="35" t="s">
        <v>34</v>
      </c>
      <c r="P1735" s="2">
        <f t="shared" si="40"/>
        <v>24</v>
      </c>
      <c r="Q1735" s="2">
        <v>20</v>
      </c>
      <c r="R1735">
        <v>94</v>
      </c>
      <c r="S1735">
        <v>44</v>
      </c>
    </row>
    <row r="1736" spans="1:20" ht="15.75" customHeight="1" x14ac:dyDescent="0.2">
      <c r="A1736" s="8">
        <v>44484</v>
      </c>
      <c r="B1736" s="12" t="s">
        <v>136</v>
      </c>
      <c r="C1736" s="13">
        <v>2021</v>
      </c>
      <c r="D1736" s="13">
        <v>1</v>
      </c>
      <c r="E1736" s="13" t="s">
        <v>74</v>
      </c>
      <c r="F1736">
        <v>84</v>
      </c>
      <c r="G1736">
        <v>436</v>
      </c>
      <c r="H1736" s="24">
        <v>895</v>
      </c>
      <c r="I1736">
        <f t="shared" si="43"/>
        <v>3.1875</v>
      </c>
      <c r="J1736">
        <v>10</v>
      </c>
      <c r="K1736">
        <v>8</v>
      </c>
      <c r="L1736">
        <v>8</v>
      </c>
      <c r="M1736">
        <v>2</v>
      </c>
      <c r="N1736" s="35">
        <v>25.8</v>
      </c>
      <c r="O1736" s="35" t="s">
        <v>34</v>
      </c>
      <c r="P1736" s="2">
        <f t="shared" si="40"/>
        <v>40</v>
      </c>
      <c r="Q1736" s="2">
        <v>10</v>
      </c>
      <c r="R1736">
        <v>93</v>
      </c>
      <c r="S1736">
        <v>50</v>
      </c>
    </row>
    <row r="1737" spans="1:20" ht="15.75" customHeight="1" x14ac:dyDescent="0.2">
      <c r="A1737" s="8">
        <v>44484</v>
      </c>
      <c r="B1737" s="12" t="s">
        <v>136</v>
      </c>
      <c r="C1737" s="13">
        <v>2021</v>
      </c>
      <c r="D1737" s="13">
        <v>1</v>
      </c>
      <c r="E1737" s="13" t="s">
        <v>74</v>
      </c>
      <c r="F1737">
        <v>84</v>
      </c>
      <c r="G1737">
        <v>436</v>
      </c>
      <c r="H1737" s="24">
        <v>896</v>
      </c>
      <c r="I1737">
        <f t="shared" si="43"/>
        <v>3.1875</v>
      </c>
      <c r="J1737">
        <v>10</v>
      </c>
      <c r="K1737">
        <v>8</v>
      </c>
      <c r="L1737">
        <v>8</v>
      </c>
      <c r="M1737">
        <v>2</v>
      </c>
      <c r="N1737" s="35">
        <v>25.8</v>
      </c>
      <c r="O1737" s="35" t="s">
        <v>34</v>
      </c>
      <c r="P1737" s="2">
        <f t="shared" si="40"/>
        <v>23</v>
      </c>
      <c r="Q1737" s="2">
        <v>6</v>
      </c>
      <c r="R1737">
        <v>66</v>
      </c>
      <c r="S1737">
        <v>29</v>
      </c>
    </row>
    <row r="1738" spans="1:20" ht="15.75" customHeight="1" x14ac:dyDescent="0.2">
      <c r="A1738" s="8">
        <v>44484</v>
      </c>
      <c r="B1738" s="12" t="s">
        <v>136</v>
      </c>
      <c r="C1738" s="13">
        <v>2021</v>
      </c>
      <c r="D1738" s="13">
        <v>1</v>
      </c>
      <c r="E1738" s="13" t="s">
        <v>74</v>
      </c>
      <c r="F1738">
        <v>84</v>
      </c>
      <c r="G1738">
        <v>436</v>
      </c>
      <c r="H1738" s="24">
        <v>897</v>
      </c>
      <c r="I1738">
        <f t="shared" si="43"/>
        <v>3.1875</v>
      </c>
      <c r="J1738">
        <v>10</v>
      </c>
      <c r="K1738">
        <v>8</v>
      </c>
      <c r="L1738">
        <v>8</v>
      </c>
      <c r="M1738">
        <v>2</v>
      </c>
      <c r="N1738" s="35">
        <v>25.8</v>
      </c>
      <c r="O1738" s="35" t="s">
        <v>34</v>
      </c>
      <c r="P1738" s="2">
        <f t="shared" si="40"/>
        <v>12</v>
      </c>
      <c r="Q1738" s="2">
        <v>15</v>
      </c>
      <c r="R1738">
        <v>83.5</v>
      </c>
      <c r="S1738">
        <v>27</v>
      </c>
    </row>
    <row r="1739" spans="1:20" ht="15.75" customHeight="1" x14ac:dyDescent="0.2">
      <c r="A1739" s="8">
        <v>44484</v>
      </c>
      <c r="B1739" s="12" t="s">
        <v>136</v>
      </c>
      <c r="C1739" s="13">
        <v>2021</v>
      </c>
      <c r="D1739" s="13">
        <v>1</v>
      </c>
      <c r="E1739" s="13" t="s">
        <v>74</v>
      </c>
      <c r="F1739">
        <v>84</v>
      </c>
      <c r="G1739">
        <v>436</v>
      </c>
      <c r="H1739" s="24">
        <v>898</v>
      </c>
      <c r="I1739">
        <f t="shared" si="43"/>
        <v>3.1875</v>
      </c>
      <c r="J1739">
        <v>10</v>
      </c>
      <c r="K1739">
        <v>8</v>
      </c>
      <c r="L1739">
        <v>8</v>
      </c>
      <c r="M1739">
        <v>2</v>
      </c>
      <c r="N1739" s="35">
        <v>25.8</v>
      </c>
      <c r="O1739" s="35" t="s">
        <v>34</v>
      </c>
      <c r="P1739" s="2">
        <f t="shared" si="40"/>
        <v>18</v>
      </c>
      <c r="Q1739" s="2">
        <v>2</v>
      </c>
      <c r="R1739">
        <v>56.5</v>
      </c>
      <c r="S1739">
        <v>20</v>
      </c>
    </row>
    <row r="1740" spans="1:20" ht="15.75" customHeight="1" x14ac:dyDescent="0.2">
      <c r="A1740" s="8">
        <v>44484</v>
      </c>
      <c r="B1740" s="12" t="s">
        <v>136</v>
      </c>
      <c r="C1740" s="13">
        <v>2021</v>
      </c>
      <c r="D1740" s="13">
        <v>1</v>
      </c>
      <c r="E1740" s="13" t="s">
        <v>74</v>
      </c>
      <c r="F1740">
        <v>84</v>
      </c>
      <c r="G1740">
        <v>436</v>
      </c>
      <c r="H1740" s="24">
        <v>899</v>
      </c>
      <c r="I1740">
        <f t="shared" si="43"/>
        <v>3.1875</v>
      </c>
      <c r="J1740">
        <v>10</v>
      </c>
      <c r="K1740">
        <v>8</v>
      </c>
      <c r="L1740">
        <v>8</v>
      </c>
      <c r="M1740">
        <v>2</v>
      </c>
      <c r="N1740" s="35">
        <v>25.8</v>
      </c>
      <c r="O1740" s="35" t="s">
        <v>34</v>
      </c>
      <c r="P1740" s="2">
        <f t="shared" si="40"/>
        <v>54</v>
      </c>
      <c r="Q1740" s="2">
        <v>28</v>
      </c>
      <c r="R1740">
        <v>92</v>
      </c>
      <c r="S1740">
        <v>82</v>
      </c>
    </row>
    <row r="1741" spans="1:20" ht="15.75" customHeight="1" x14ac:dyDescent="0.2">
      <c r="A1741" s="8">
        <v>44484</v>
      </c>
      <c r="B1741" s="12" t="s">
        <v>136</v>
      </c>
      <c r="C1741" s="13">
        <v>2021</v>
      </c>
      <c r="D1741" s="13">
        <v>1</v>
      </c>
      <c r="E1741" s="13" t="s">
        <v>74</v>
      </c>
      <c r="F1741">
        <v>84</v>
      </c>
      <c r="G1741">
        <v>436</v>
      </c>
      <c r="H1741" s="24">
        <v>900</v>
      </c>
      <c r="I1741">
        <f t="shared" si="43"/>
        <v>3.1875</v>
      </c>
      <c r="J1741">
        <v>10</v>
      </c>
      <c r="K1741">
        <v>8</v>
      </c>
      <c r="L1741">
        <v>8</v>
      </c>
      <c r="M1741">
        <v>2</v>
      </c>
      <c r="N1741" s="35">
        <v>25.8</v>
      </c>
      <c r="O1741" s="35" t="s">
        <v>34</v>
      </c>
      <c r="P1741" s="2">
        <f t="shared" ref="P1741:P1762" si="44">S1741-Q1741</f>
        <v>47</v>
      </c>
      <c r="Q1741" s="2">
        <v>40</v>
      </c>
      <c r="R1741">
        <v>110</v>
      </c>
      <c r="S1741">
        <v>87</v>
      </c>
      <c r="T1741" t="s">
        <v>139</v>
      </c>
    </row>
    <row r="1742" spans="1:20" ht="15.75" customHeight="1" x14ac:dyDescent="0.2">
      <c r="A1742" s="8">
        <v>44484</v>
      </c>
      <c r="B1742" s="12" t="s">
        <v>136</v>
      </c>
      <c r="C1742" s="13">
        <v>2021</v>
      </c>
      <c r="D1742" s="13">
        <v>1</v>
      </c>
      <c r="E1742" s="13" t="s">
        <v>74</v>
      </c>
      <c r="F1742">
        <v>84</v>
      </c>
      <c r="G1742">
        <v>436</v>
      </c>
      <c r="H1742" s="24">
        <v>901</v>
      </c>
      <c r="I1742">
        <f t="shared" si="43"/>
        <v>3.1875</v>
      </c>
      <c r="J1742">
        <v>10</v>
      </c>
      <c r="K1742">
        <v>8</v>
      </c>
      <c r="L1742">
        <v>8</v>
      </c>
      <c r="M1742">
        <v>2</v>
      </c>
      <c r="N1742" s="35">
        <v>25.8</v>
      </c>
      <c r="O1742" s="35" t="s">
        <v>34</v>
      </c>
      <c r="P1742" s="2">
        <f t="shared" si="44"/>
        <v>8</v>
      </c>
      <c r="Q1742" s="2">
        <v>9</v>
      </c>
      <c r="R1742">
        <v>51.5</v>
      </c>
      <c r="S1742">
        <v>17</v>
      </c>
    </row>
    <row r="1743" spans="1:20" ht="15.75" customHeight="1" x14ac:dyDescent="0.2">
      <c r="A1743" s="8">
        <v>44484</v>
      </c>
      <c r="B1743" s="12" t="s">
        <v>136</v>
      </c>
      <c r="C1743" s="13">
        <v>2021</v>
      </c>
      <c r="D1743" s="13">
        <v>1</v>
      </c>
      <c r="E1743" s="13" t="s">
        <v>74</v>
      </c>
      <c r="F1743">
        <v>84</v>
      </c>
      <c r="G1743">
        <v>437</v>
      </c>
      <c r="H1743" s="24">
        <v>913</v>
      </c>
      <c r="I1743">
        <f t="shared" ref="I1743:I1752" si="45">77/16</f>
        <v>4.8125</v>
      </c>
      <c r="J1743">
        <v>25</v>
      </c>
      <c r="K1743">
        <v>18</v>
      </c>
      <c r="L1743">
        <v>8</v>
      </c>
      <c r="M1743">
        <v>1</v>
      </c>
      <c r="N1743" s="35">
        <v>23.4</v>
      </c>
      <c r="O1743" s="35" t="s">
        <v>34</v>
      </c>
      <c r="P1743" s="2">
        <f t="shared" si="44"/>
        <v>42</v>
      </c>
      <c r="Q1743" s="2">
        <v>13</v>
      </c>
      <c r="R1743">
        <v>80.5</v>
      </c>
      <c r="S1743">
        <v>55</v>
      </c>
    </row>
    <row r="1744" spans="1:20" ht="15.75" customHeight="1" x14ac:dyDescent="0.2">
      <c r="A1744" s="8">
        <v>44484</v>
      </c>
      <c r="B1744" s="12" t="s">
        <v>136</v>
      </c>
      <c r="C1744" s="13">
        <v>2021</v>
      </c>
      <c r="D1744" s="13">
        <v>1</v>
      </c>
      <c r="E1744" s="13" t="s">
        <v>74</v>
      </c>
      <c r="F1744">
        <v>84</v>
      </c>
      <c r="G1744">
        <v>437</v>
      </c>
      <c r="H1744" s="24">
        <v>914</v>
      </c>
      <c r="I1744">
        <f t="shared" si="45"/>
        <v>4.8125</v>
      </c>
      <c r="J1744">
        <v>25</v>
      </c>
      <c r="K1744">
        <v>18</v>
      </c>
      <c r="L1744">
        <v>8</v>
      </c>
      <c r="M1744">
        <v>1</v>
      </c>
      <c r="N1744" s="35">
        <v>23.4</v>
      </c>
      <c r="O1744" s="35" t="s">
        <v>34</v>
      </c>
      <c r="P1744" s="2">
        <f t="shared" si="44"/>
        <v>56</v>
      </c>
      <c r="Q1744" s="2">
        <v>37</v>
      </c>
      <c r="R1744">
        <v>82</v>
      </c>
      <c r="S1744">
        <v>93</v>
      </c>
    </row>
    <row r="1745" spans="1:19" ht="15.75" customHeight="1" x14ac:dyDescent="0.2">
      <c r="A1745" s="8">
        <v>44484</v>
      </c>
      <c r="B1745" s="12" t="s">
        <v>136</v>
      </c>
      <c r="C1745" s="13">
        <v>2021</v>
      </c>
      <c r="D1745" s="13">
        <v>1</v>
      </c>
      <c r="E1745" s="13" t="s">
        <v>74</v>
      </c>
      <c r="F1745">
        <v>84</v>
      </c>
      <c r="G1745">
        <v>437</v>
      </c>
      <c r="H1745" s="24">
        <v>915</v>
      </c>
      <c r="I1745">
        <f t="shared" si="45"/>
        <v>4.8125</v>
      </c>
      <c r="J1745">
        <v>25</v>
      </c>
      <c r="K1745">
        <v>18</v>
      </c>
      <c r="L1745">
        <v>8</v>
      </c>
      <c r="M1745">
        <v>1</v>
      </c>
      <c r="N1745" s="35">
        <v>23.4</v>
      </c>
      <c r="O1745" s="35" t="s">
        <v>34</v>
      </c>
      <c r="P1745" s="2">
        <f t="shared" si="44"/>
        <v>13</v>
      </c>
      <c r="Q1745" s="2">
        <v>8</v>
      </c>
      <c r="R1745">
        <v>60</v>
      </c>
      <c r="S1745">
        <v>21</v>
      </c>
    </row>
    <row r="1746" spans="1:19" ht="15.75" customHeight="1" x14ac:dyDescent="0.2">
      <c r="A1746" s="8">
        <v>44484</v>
      </c>
      <c r="B1746" s="12" t="s">
        <v>136</v>
      </c>
      <c r="C1746" s="13">
        <v>2021</v>
      </c>
      <c r="D1746" s="13">
        <v>1</v>
      </c>
      <c r="E1746" s="13" t="s">
        <v>74</v>
      </c>
      <c r="F1746">
        <v>84</v>
      </c>
      <c r="G1746">
        <v>437</v>
      </c>
      <c r="H1746" s="24">
        <v>916</v>
      </c>
      <c r="I1746">
        <f t="shared" si="45"/>
        <v>4.8125</v>
      </c>
      <c r="J1746">
        <v>25</v>
      </c>
      <c r="K1746">
        <v>18</v>
      </c>
      <c r="L1746">
        <v>8</v>
      </c>
      <c r="M1746">
        <v>1</v>
      </c>
      <c r="N1746" s="35">
        <v>23.4</v>
      </c>
      <c r="O1746" s="35" t="s">
        <v>34</v>
      </c>
      <c r="P1746" s="2">
        <f t="shared" si="44"/>
        <v>61</v>
      </c>
      <c r="Q1746" s="2">
        <v>23</v>
      </c>
      <c r="R1746">
        <v>71.5</v>
      </c>
      <c r="S1746">
        <v>84</v>
      </c>
    </row>
    <row r="1747" spans="1:19" ht="15.75" customHeight="1" x14ac:dyDescent="0.2">
      <c r="A1747" s="8">
        <v>44484</v>
      </c>
      <c r="B1747" s="12" t="s">
        <v>136</v>
      </c>
      <c r="C1747" s="13">
        <v>2021</v>
      </c>
      <c r="D1747" s="13">
        <v>1</v>
      </c>
      <c r="E1747" s="13" t="s">
        <v>74</v>
      </c>
      <c r="F1747">
        <v>84</v>
      </c>
      <c r="G1747">
        <v>437</v>
      </c>
      <c r="H1747" s="24">
        <v>917</v>
      </c>
      <c r="I1747">
        <f t="shared" si="45"/>
        <v>4.8125</v>
      </c>
      <c r="J1747">
        <v>25</v>
      </c>
      <c r="K1747">
        <v>18</v>
      </c>
      <c r="L1747">
        <v>8</v>
      </c>
      <c r="M1747">
        <v>1</v>
      </c>
      <c r="N1747" s="35">
        <v>23.4</v>
      </c>
      <c r="O1747" s="35" t="s">
        <v>34</v>
      </c>
      <c r="P1747" s="2">
        <f t="shared" si="44"/>
        <v>18</v>
      </c>
      <c r="Q1747" s="2">
        <v>1</v>
      </c>
      <c r="R1747">
        <v>87</v>
      </c>
      <c r="S1747">
        <v>19</v>
      </c>
    </row>
    <row r="1748" spans="1:19" ht="15.75" customHeight="1" x14ac:dyDescent="0.2">
      <c r="A1748" s="8">
        <v>44484</v>
      </c>
      <c r="B1748" s="12" t="s">
        <v>136</v>
      </c>
      <c r="C1748" s="13">
        <v>2021</v>
      </c>
      <c r="D1748" s="13">
        <v>1</v>
      </c>
      <c r="E1748" s="13" t="s">
        <v>74</v>
      </c>
      <c r="F1748">
        <v>84</v>
      </c>
      <c r="G1748">
        <v>437</v>
      </c>
      <c r="H1748" s="24">
        <v>918</v>
      </c>
      <c r="I1748">
        <f t="shared" si="45"/>
        <v>4.8125</v>
      </c>
      <c r="J1748">
        <v>25</v>
      </c>
      <c r="K1748">
        <v>18</v>
      </c>
      <c r="L1748">
        <v>8</v>
      </c>
      <c r="M1748">
        <v>1</v>
      </c>
      <c r="N1748" s="35">
        <v>23.4</v>
      </c>
      <c r="O1748" s="35" t="s">
        <v>34</v>
      </c>
      <c r="P1748" s="2">
        <f t="shared" si="44"/>
        <v>72</v>
      </c>
      <c r="Q1748" s="2">
        <v>31</v>
      </c>
      <c r="R1748">
        <v>89</v>
      </c>
      <c r="S1748">
        <v>103</v>
      </c>
    </row>
    <row r="1749" spans="1:19" ht="15.75" customHeight="1" x14ac:dyDescent="0.2">
      <c r="A1749" s="8">
        <v>44484</v>
      </c>
      <c r="B1749" s="12" t="s">
        <v>136</v>
      </c>
      <c r="C1749" s="13">
        <v>2021</v>
      </c>
      <c r="D1749" s="13">
        <v>1</v>
      </c>
      <c r="E1749" s="13" t="s">
        <v>74</v>
      </c>
      <c r="F1749">
        <v>84</v>
      </c>
      <c r="G1749">
        <v>437</v>
      </c>
      <c r="H1749" s="24">
        <v>919</v>
      </c>
      <c r="I1749">
        <f t="shared" si="45"/>
        <v>4.8125</v>
      </c>
      <c r="J1749">
        <v>25</v>
      </c>
      <c r="K1749">
        <v>18</v>
      </c>
      <c r="L1749">
        <v>8</v>
      </c>
      <c r="M1749">
        <v>1</v>
      </c>
      <c r="N1749" s="35">
        <v>23.4</v>
      </c>
      <c r="O1749" s="35" t="s">
        <v>34</v>
      </c>
      <c r="P1749" s="2">
        <f t="shared" si="44"/>
        <v>13</v>
      </c>
      <c r="Q1749" s="2">
        <v>3</v>
      </c>
      <c r="R1749">
        <v>72</v>
      </c>
      <c r="S1749">
        <v>16</v>
      </c>
    </row>
    <row r="1750" spans="1:19" ht="15.75" customHeight="1" x14ac:dyDescent="0.2">
      <c r="A1750" s="8">
        <v>44484</v>
      </c>
      <c r="B1750" s="12" t="s">
        <v>136</v>
      </c>
      <c r="C1750" s="13">
        <v>2021</v>
      </c>
      <c r="D1750" s="13">
        <v>1</v>
      </c>
      <c r="E1750" s="13" t="s">
        <v>74</v>
      </c>
      <c r="F1750">
        <v>84</v>
      </c>
      <c r="G1750">
        <v>437</v>
      </c>
      <c r="H1750" s="24">
        <v>920</v>
      </c>
      <c r="I1750">
        <f t="shared" si="45"/>
        <v>4.8125</v>
      </c>
      <c r="J1750">
        <v>25</v>
      </c>
      <c r="K1750">
        <v>18</v>
      </c>
      <c r="L1750">
        <v>8</v>
      </c>
      <c r="M1750">
        <v>1</v>
      </c>
      <c r="N1750" s="35">
        <v>23.4</v>
      </c>
      <c r="O1750" s="35" t="s">
        <v>34</v>
      </c>
      <c r="P1750" s="2">
        <f t="shared" si="44"/>
        <v>4</v>
      </c>
      <c r="Q1750" s="2">
        <v>2</v>
      </c>
      <c r="R1750">
        <v>81</v>
      </c>
      <c r="S1750">
        <v>6</v>
      </c>
    </row>
    <row r="1751" spans="1:19" ht="15.75" customHeight="1" x14ac:dyDescent="0.2">
      <c r="A1751" s="8">
        <v>44484</v>
      </c>
      <c r="B1751" s="12" t="s">
        <v>136</v>
      </c>
      <c r="C1751" s="13">
        <v>2021</v>
      </c>
      <c r="D1751" s="13">
        <v>1</v>
      </c>
      <c r="E1751" s="13" t="s">
        <v>74</v>
      </c>
      <c r="F1751">
        <v>84</v>
      </c>
      <c r="G1751">
        <v>437</v>
      </c>
      <c r="H1751" s="24">
        <v>921</v>
      </c>
      <c r="I1751">
        <f t="shared" si="45"/>
        <v>4.8125</v>
      </c>
      <c r="J1751">
        <v>25</v>
      </c>
      <c r="K1751">
        <v>18</v>
      </c>
      <c r="L1751">
        <v>8</v>
      </c>
      <c r="M1751">
        <v>1</v>
      </c>
      <c r="N1751" s="35">
        <v>23.4</v>
      </c>
      <c r="O1751" s="35" t="s">
        <v>34</v>
      </c>
      <c r="P1751" s="2">
        <f t="shared" si="44"/>
        <v>19</v>
      </c>
      <c r="Q1751" s="2">
        <v>13</v>
      </c>
      <c r="R1751">
        <v>81</v>
      </c>
      <c r="S1751">
        <v>32</v>
      </c>
    </row>
    <row r="1752" spans="1:19" ht="15.75" customHeight="1" x14ac:dyDescent="0.2">
      <c r="A1752" s="8">
        <v>44484</v>
      </c>
      <c r="B1752" s="12" t="s">
        <v>136</v>
      </c>
      <c r="C1752" s="13">
        <v>2021</v>
      </c>
      <c r="D1752" s="13">
        <v>1</v>
      </c>
      <c r="E1752" s="13" t="s">
        <v>74</v>
      </c>
      <c r="F1752">
        <v>84</v>
      </c>
      <c r="G1752">
        <v>437</v>
      </c>
      <c r="H1752" s="24">
        <v>922</v>
      </c>
      <c r="I1752">
        <f t="shared" si="45"/>
        <v>4.8125</v>
      </c>
      <c r="J1752">
        <v>25</v>
      </c>
      <c r="K1752">
        <v>18</v>
      </c>
      <c r="L1752">
        <v>8</v>
      </c>
      <c r="M1752">
        <v>1</v>
      </c>
      <c r="N1752" s="35">
        <v>23.4</v>
      </c>
      <c r="O1752" s="35" t="s">
        <v>34</v>
      </c>
      <c r="P1752" s="2">
        <f t="shared" si="44"/>
        <v>14</v>
      </c>
      <c r="Q1752" s="2">
        <v>5</v>
      </c>
      <c r="R1752">
        <v>91</v>
      </c>
      <c r="S1752">
        <v>19</v>
      </c>
    </row>
    <row r="1753" spans="1:19" ht="15.75" customHeight="1" x14ac:dyDescent="0.2">
      <c r="A1753" s="8">
        <v>44484</v>
      </c>
      <c r="B1753" s="12" t="s">
        <v>136</v>
      </c>
      <c r="C1753" s="13">
        <v>2021</v>
      </c>
      <c r="D1753" s="13">
        <v>1</v>
      </c>
      <c r="E1753" s="13" t="s">
        <v>74</v>
      </c>
      <c r="F1753">
        <v>84</v>
      </c>
      <c r="G1753">
        <v>438</v>
      </c>
      <c r="H1753" s="24">
        <v>903</v>
      </c>
      <c r="I1753">
        <f t="shared" ref="I1753:I1762" si="46">120/16</f>
        <v>7.5</v>
      </c>
      <c r="J1753">
        <v>25</v>
      </c>
      <c r="K1753">
        <v>18</v>
      </c>
      <c r="L1753">
        <v>3</v>
      </c>
      <c r="M1753">
        <v>0.5</v>
      </c>
      <c r="N1753" s="35">
        <v>22.6</v>
      </c>
      <c r="O1753" s="35" t="s">
        <v>34</v>
      </c>
      <c r="P1753" s="2">
        <f t="shared" si="44"/>
        <v>16</v>
      </c>
      <c r="Q1753" s="2">
        <v>14</v>
      </c>
      <c r="R1753">
        <v>97.5</v>
      </c>
      <c r="S1753">
        <v>30</v>
      </c>
    </row>
    <row r="1754" spans="1:19" ht="15.75" customHeight="1" x14ac:dyDescent="0.2">
      <c r="A1754" s="8">
        <v>44484</v>
      </c>
      <c r="B1754" s="12" t="s">
        <v>136</v>
      </c>
      <c r="C1754" s="13">
        <v>2021</v>
      </c>
      <c r="D1754" s="13">
        <v>1</v>
      </c>
      <c r="E1754" s="13" t="s">
        <v>74</v>
      </c>
      <c r="F1754">
        <v>84</v>
      </c>
      <c r="G1754">
        <v>438</v>
      </c>
      <c r="H1754" s="24">
        <v>904</v>
      </c>
      <c r="I1754">
        <f t="shared" si="46"/>
        <v>7.5</v>
      </c>
      <c r="J1754">
        <v>25</v>
      </c>
      <c r="K1754">
        <v>18</v>
      </c>
      <c r="L1754">
        <v>3</v>
      </c>
      <c r="M1754">
        <v>0.5</v>
      </c>
      <c r="N1754" s="35">
        <v>22.6</v>
      </c>
      <c r="O1754" s="35" t="s">
        <v>34</v>
      </c>
      <c r="P1754" s="2">
        <f t="shared" si="44"/>
        <v>8</v>
      </c>
      <c r="Q1754" s="2">
        <v>5</v>
      </c>
      <c r="R1754">
        <v>63</v>
      </c>
      <c r="S1754">
        <v>13</v>
      </c>
    </row>
    <row r="1755" spans="1:19" ht="15.75" customHeight="1" x14ac:dyDescent="0.2">
      <c r="A1755" s="8">
        <v>44484</v>
      </c>
      <c r="B1755" s="12" t="s">
        <v>136</v>
      </c>
      <c r="C1755" s="13">
        <v>2021</v>
      </c>
      <c r="D1755" s="13">
        <v>1</v>
      </c>
      <c r="E1755" s="13" t="s">
        <v>74</v>
      </c>
      <c r="F1755">
        <v>84</v>
      </c>
      <c r="G1755">
        <v>438</v>
      </c>
      <c r="H1755" s="24">
        <v>905</v>
      </c>
      <c r="I1755">
        <f t="shared" si="46"/>
        <v>7.5</v>
      </c>
      <c r="J1755">
        <v>25</v>
      </c>
      <c r="K1755">
        <v>18</v>
      </c>
      <c r="L1755">
        <v>3</v>
      </c>
      <c r="M1755">
        <v>0.5</v>
      </c>
      <c r="N1755" s="35">
        <v>22.6</v>
      </c>
      <c r="O1755" s="35" t="s">
        <v>34</v>
      </c>
      <c r="P1755" s="2">
        <f t="shared" si="44"/>
        <v>19</v>
      </c>
      <c r="Q1755" s="2">
        <v>11</v>
      </c>
      <c r="R1755">
        <v>67</v>
      </c>
      <c r="S1755">
        <v>30</v>
      </c>
    </row>
    <row r="1756" spans="1:19" ht="15.75" customHeight="1" x14ac:dyDescent="0.2">
      <c r="A1756" s="8">
        <v>44484</v>
      </c>
      <c r="B1756" s="12" t="s">
        <v>136</v>
      </c>
      <c r="C1756" s="13">
        <v>2021</v>
      </c>
      <c r="D1756" s="13">
        <v>1</v>
      </c>
      <c r="E1756" s="13" t="s">
        <v>74</v>
      </c>
      <c r="F1756">
        <v>84</v>
      </c>
      <c r="G1756">
        <v>438</v>
      </c>
      <c r="H1756" s="24">
        <v>906</v>
      </c>
      <c r="I1756">
        <f t="shared" si="46"/>
        <v>7.5</v>
      </c>
      <c r="J1756">
        <v>25</v>
      </c>
      <c r="K1756">
        <v>18</v>
      </c>
      <c r="L1756">
        <v>3</v>
      </c>
      <c r="M1756">
        <v>0.5</v>
      </c>
      <c r="N1756" s="35">
        <v>22.6</v>
      </c>
      <c r="O1756" s="35" t="s">
        <v>34</v>
      </c>
      <c r="P1756" s="2">
        <f t="shared" si="44"/>
        <v>34</v>
      </c>
      <c r="Q1756" s="2">
        <v>4</v>
      </c>
      <c r="R1756">
        <v>73</v>
      </c>
      <c r="S1756">
        <v>38</v>
      </c>
    </row>
    <row r="1757" spans="1:19" ht="15.75" customHeight="1" x14ac:dyDescent="0.2">
      <c r="A1757" s="8">
        <v>44484</v>
      </c>
      <c r="B1757" s="12" t="s">
        <v>136</v>
      </c>
      <c r="C1757" s="13">
        <v>2021</v>
      </c>
      <c r="D1757" s="13">
        <v>1</v>
      </c>
      <c r="E1757" s="13" t="s">
        <v>74</v>
      </c>
      <c r="F1757">
        <v>84</v>
      </c>
      <c r="G1757">
        <v>438</v>
      </c>
      <c r="H1757" s="24">
        <v>907</v>
      </c>
      <c r="I1757">
        <f t="shared" si="46"/>
        <v>7.5</v>
      </c>
      <c r="J1757">
        <v>25</v>
      </c>
      <c r="K1757">
        <v>18</v>
      </c>
      <c r="L1757">
        <v>3</v>
      </c>
      <c r="M1757">
        <v>0.5</v>
      </c>
      <c r="N1757" s="35">
        <v>22.6</v>
      </c>
      <c r="O1757" s="35" t="s">
        <v>34</v>
      </c>
      <c r="P1757" s="2">
        <f t="shared" si="44"/>
        <v>26</v>
      </c>
      <c r="Q1757" s="2">
        <v>11</v>
      </c>
      <c r="R1757">
        <v>86</v>
      </c>
      <c r="S1757">
        <v>37</v>
      </c>
    </row>
    <row r="1758" spans="1:19" ht="15.75" customHeight="1" x14ac:dyDescent="0.2">
      <c r="A1758" s="8">
        <v>44484</v>
      </c>
      <c r="B1758" s="12" t="s">
        <v>136</v>
      </c>
      <c r="C1758" s="13">
        <v>2021</v>
      </c>
      <c r="D1758" s="13">
        <v>1</v>
      </c>
      <c r="E1758" s="13" t="s">
        <v>74</v>
      </c>
      <c r="F1758">
        <v>84</v>
      </c>
      <c r="G1758">
        <v>438</v>
      </c>
      <c r="H1758" s="24">
        <v>908</v>
      </c>
      <c r="I1758">
        <f t="shared" si="46"/>
        <v>7.5</v>
      </c>
      <c r="J1758">
        <v>25</v>
      </c>
      <c r="K1758">
        <v>18</v>
      </c>
      <c r="L1758">
        <v>3</v>
      </c>
      <c r="M1758">
        <v>0.5</v>
      </c>
      <c r="N1758" s="35">
        <v>22.6</v>
      </c>
      <c r="O1758" s="35" t="s">
        <v>34</v>
      </c>
      <c r="P1758" s="2">
        <f t="shared" si="44"/>
        <v>36</v>
      </c>
      <c r="Q1758" s="2">
        <v>10</v>
      </c>
      <c r="R1758">
        <v>87</v>
      </c>
      <c r="S1758">
        <v>46</v>
      </c>
    </row>
    <row r="1759" spans="1:19" ht="15.75" customHeight="1" x14ac:dyDescent="0.2">
      <c r="A1759" s="8">
        <v>44484</v>
      </c>
      <c r="B1759" s="12" t="s">
        <v>136</v>
      </c>
      <c r="C1759" s="13">
        <v>2021</v>
      </c>
      <c r="D1759" s="13">
        <v>1</v>
      </c>
      <c r="E1759" s="13" t="s">
        <v>74</v>
      </c>
      <c r="F1759">
        <v>84</v>
      </c>
      <c r="G1759">
        <v>438</v>
      </c>
      <c r="H1759" s="24">
        <v>909</v>
      </c>
      <c r="I1759">
        <f t="shared" si="46"/>
        <v>7.5</v>
      </c>
      <c r="J1759">
        <v>25</v>
      </c>
      <c r="K1759">
        <v>18</v>
      </c>
      <c r="L1759">
        <v>3</v>
      </c>
      <c r="M1759">
        <v>0.5</v>
      </c>
      <c r="N1759" s="35">
        <v>22.6</v>
      </c>
      <c r="O1759" s="35" t="s">
        <v>34</v>
      </c>
      <c r="P1759" s="2">
        <f t="shared" si="44"/>
        <v>53</v>
      </c>
      <c r="Q1759" s="2">
        <v>19</v>
      </c>
      <c r="R1759">
        <v>85</v>
      </c>
      <c r="S1759">
        <v>72</v>
      </c>
    </row>
    <row r="1760" spans="1:19" ht="15.75" customHeight="1" x14ac:dyDescent="0.2">
      <c r="A1760" s="8">
        <v>44484</v>
      </c>
      <c r="B1760" s="12" t="s">
        <v>136</v>
      </c>
      <c r="C1760" s="13">
        <v>2021</v>
      </c>
      <c r="D1760" s="13">
        <v>1</v>
      </c>
      <c r="E1760" s="13" t="s">
        <v>74</v>
      </c>
      <c r="F1760">
        <v>84</v>
      </c>
      <c r="G1760">
        <v>438</v>
      </c>
      <c r="H1760" s="24">
        <v>910</v>
      </c>
      <c r="I1760">
        <f t="shared" si="46"/>
        <v>7.5</v>
      </c>
      <c r="J1760">
        <v>25</v>
      </c>
      <c r="K1760">
        <v>18</v>
      </c>
      <c r="L1760">
        <v>3</v>
      </c>
      <c r="M1760">
        <v>0.5</v>
      </c>
      <c r="N1760" s="35">
        <v>22.6</v>
      </c>
      <c r="O1760" s="35" t="s">
        <v>34</v>
      </c>
      <c r="P1760" s="2">
        <f t="shared" si="44"/>
        <v>27</v>
      </c>
      <c r="Q1760" s="2">
        <v>13</v>
      </c>
      <c r="R1760">
        <v>90.5</v>
      </c>
      <c r="S1760">
        <v>40</v>
      </c>
    </row>
    <row r="1761" spans="1:19" ht="15.75" customHeight="1" x14ac:dyDescent="0.2">
      <c r="A1761" s="8">
        <v>44484</v>
      </c>
      <c r="B1761" s="12" t="s">
        <v>136</v>
      </c>
      <c r="C1761" s="13">
        <v>2021</v>
      </c>
      <c r="D1761" s="13">
        <v>1</v>
      </c>
      <c r="E1761" s="13" t="s">
        <v>74</v>
      </c>
      <c r="F1761">
        <v>84</v>
      </c>
      <c r="G1761">
        <v>438</v>
      </c>
      <c r="H1761" s="24">
        <v>911</v>
      </c>
      <c r="I1761">
        <f t="shared" si="46"/>
        <v>7.5</v>
      </c>
      <c r="J1761">
        <v>25</v>
      </c>
      <c r="K1761">
        <v>18</v>
      </c>
      <c r="L1761">
        <v>3</v>
      </c>
      <c r="M1761">
        <v>0.5</v>
      </c>
      <c r="N1761" s="35">
        <v>22.6</v>
      </c>
      <c r="O1761" s="35" t="s">
        <v>34</v>
      </c>
      <c r="P1761" s="2">
        <f t="shared" si="44"/>
        <v>4</v>
      </c>
      <c r="Q1761" s="2">
        <v>4</v>
      </c>
      <c r="R1761">
        <v>84.5</v>
      </c>
      <c r="S1761">
        <v>8</v>
      </c>
    </row>
    <row r="1762" spans="1:19" ht="15.75" customHeight="1" x14ac:dyDescent="0.2">
      <c r="A1762" s="8">
        <v>44484</v>
      </c>
      <c r="B1762" s="12" t="s">
        <v>136</v>
      </c>
      <c r="C1762" s="13">
        <v>2021</v>
      </c>
      <c r="D1762" s="13">
        <v>1</v>
      </c>
      <c r="E1762" s="13" t="s">
        <v>74</v>
      </c>
      <c r="F1762">
        <v>84</v>
      </c>
      <c r="G1762">
        <v>438</v>
      </c>
      <c r="H1762" s="24">
        <v>912</v>
      </c>
      <c r="I1762">
        <f t="shared" si="46"/>
        <v>7.5</v>
      </c>
      <c r="J1762">
        <v>25</v>
      </c>
      <c r="K1762">
        <v>18</v>
      </c>
      <c r="L1762">
        <v>3</v>
      </c>
      <c r="M1762">
        <v>0.5</v>
      </c>
      <c r="N1762" s="35">
        <v>22.6</v>
      </c>
      <c r="O1762" s="35" t="s">
        <v>34</v>
      </c>
      <c r="P1762" s="2">
        <f t="shared" si="44"/>
        <v>14</v>
      </c>
      <c r="Q1762" s="2">
        <v>4</v>
      </c>
      <c r="R1762">
        <v>53</v>
      </c>
      <c r="S1762">
        <v>18</v>
      </c>
    </row>
    <row r="1763" spans="1:19" ht="15.75" customHeight="1" x14ac:dyDescent="0.2">
      <c r="A1763" s="8">
        <v>44477</v>
      </c>
      <c r="B1763" s="12" t="s">
        <v>63</v>
      </c>
      <c r="C1763" s="13">
        <v>2021</v>
      </c>
      <c r="D1763" s="13">
        <v>1</v>
      </c>
      <c r="E1763" s="13" t="s">
        <v>74</v>
      </c>
      <c r="F1763">
        <v>85</v>
      </c>
      <c r="G1763">
        <v>439</v>
      </c>
      <c r="H1763" s="24">
        <v>823</v>
      </c>
      <c r="I1763">
        <v>4.4375</v>
      </c>
      <c r="J1763">
        <v>70</v>
      </c>
      <c r="K1763">
        <v>13</v>
      </c>
      <c r="L1763">
        <v>0</v>
      </c>
      <c r="M1763">
        <v>0</v>
      </c>
      <c r="N1763">
        <v>20.6</v>
      </c>
      <c r="O1763" s="12" t="s">
        <v>32</v>
      </c>
      <c r="P1763">
        <v>95</v>
      </c>
      <c r="Q1763" s="12">
        <v>44</v>
      </c>
      <c r="R1763">
        <v>130.4</v>
      </c>
      <c r="S1763">
        <v>139</v>
      </c>
    </row>
    <row r="1764" spans="1:19" ht="15.75" customHeight="1" x14ac:dyDescent="0.2">
      <c r="A1764" s="8">
        <v>44477</v>
      </c>
      <c r="B1764" s="12" t="s">
        <v>63</v>
      </c>
      <c r="C1764" s="13">
        <v>2021</v>
      </c>
      <c r="D1764" s="13">
        <v>1</v>
      </c>
      <c r="E1764" s="13" t="s">
        <v>74</v>
      </c>
      <c r="F1764">
        <v>85</v>
      </c>
      <c r="G1764">
        <v>439</v>
      </c>
      <c r="H1764" s="24">
        <v>824</v>
      </c>
      <c r="I1764">
        <v>4.4375</v>
      </c>
      <c r="J1764">
        <v>70</v>
      </c>
      <c r="K1764">
        <v>13</v>
      </c>
      <c r="L1764">
        <v>0</v>
      </c>
      <c r="M1764">
        <v>0</v>
      </c>
      <c r="N1764">
        <v>20.6</v>
      </c>
      <c r="O1764" s="12" t="s">
        <v>32</v>
      </c>
      <c r="P1764">
        <v>75</v>
      </c>
      <c r="Q1764" s="12">
        <v>25</v>
      </c>
      <c r="R1764">
        <v>111</v>
      </c>
      <c r="S1764">
        <v>100</v>
      </c>
    </row>
    <row r="1765" spans="1:19" ht="15.75" customHeight="1" x14ac:dyDescent="0.2">
      <c r="A1765" s="8">
        <v>44477</v>
      </c>
      <c r="B1765" s="12" t="s">
        <v>63</v>
      </c>
      <c r="C1765" s="13">
        <v>2021</v>
      </c>
      <c r="D1765" s="13">
        <v>1</v>
      </c>
      <c r="E1765" s="13" t="s">
        <v>74</v>
      </c>
      <c r="F1765">
        <v>85</v>
      </c>
      <c r="G1765">
        <v>439</v>
      </c>
      <c r="H1765" s="24">
        <v>825</v>
      </c>
      <c r="I1765">
        <v>4.4375</v>
      </c>
      <c r="J1765">
        <v>70</v>
      </c>
      <c r="K1765">
        <v>13</v>
      </c>
      <c r="L1765">
        <v>0</v>
      </c>
      <c r="M1765">
        <v>0</v>
      </c>
      <c r="N1765">
        <v>20.6</v>
      </c>
      <c r="O1765" s="12" t="s">
        <v>32</v>
      </c>
      <c r="P1765">
        <v>65</v>
      </c>
      <c r="Q1765" s="12">
        <v>30</v>
      </c>
      <c r="R1765">
        <v>144</v>
      </c>
      <c r="S1765">
        <v>95</v>
      </c>
    </row>
    <row r="1766" spans="1:19" ht="15.75" customHeight="1" x14ac:dyDescent="0.2">
      <c r="A1766" s="8">
        <v>44477</v>
      </c>
      <c r="B1766" s="12" t="s">
        <v>63</v>
      </c>
      <c r="C1766" s="13">
        <v>2021</v>
      </c>
      <c r="D1766" s="13">
        <v>1</v>
      </c>
      <c r="E1766" s="13" t="s">
        <v>74</v>
      </c>
      <c r="F1766">
        <v>85</v>
      </c>
      <c r="G1766">
        <v>439</v>
      </c>
      <c r="H1766" s="24">
        <v>826</v>
      </c>
      <c r="I1766">
        <v>4.4375</v>
      </c>
      <c r="J1766">
        <v>70</v>
      </c>
      <c r="K1766">
        <v>13</v>
      </c>
      <c r="L1766">
        <v>0</v>
      </c>
      <c r="M1766">
        <v>0</v>
      </c>
      <c r="N1766">
        <v>20.6</v>
      </c>
      <c r="O1766" s="12" t="s">
        <v>32</v>
      </c>
      <c r="P1766">
        <v>63</v>
      </c>
      <c r="Q1766" s="12">
        <v>27</v>
      </c>
      <c r="R1766">
        <v>129.19999999999999</v>
      </c>
      <c r="S1766">
        <v>90</v>
      </c>
    </row>
    <row r="1767" spans="1:19" ht="15.75" customHeight="1" x14ac:dyDescent="0.2">
      <c r="A1767" s="8">
        <v>44477</v>
      </c>
      <c r="B1767" s="12" t="s">
        <v>63</v>
      </c>
      <c r="C1767" s="13">
        <v>2021</v>
      </c>
      <c r="D1767" s="13">
        <v>1</v>
      </c>
      <c r="E1767" s="13" t="s">
        <v>74</v>
      </c>
      <c r="F1767">
        <v>85</v>
      </c>
      <c r="G1767">
        <v>439</v>
      </c>
      <c r="H1767" s="24">
        <v>827</v>
      </c>
      <c r="I1767">
        <v>4.4375</v>
      </c>
      <c r="J1767">
        <v>70</v>
      </c>
      <c r="K1767">
        <v>13</v>
      </c>
      <c r="L1767">
        <v>0</v>
      </c>
      <c r="M1767">
        <v>0</v>
      </c>
      <c r="N1767">
        <v>20.6</v>
      </c>
      <c r="O1767" s="12" t="s">
        <v>32</v>
      </c>
      <c r="P1767">
        <v>113</v>
      </c>
      <c r="Q1767" s="12">
        <v>22</v>
      </c>
      <c r="R1767">
        <v>103</v>
      </c>
      <c r="S1767">
        <v>135</v>
      </c>
    </row>
    <row r="1768" spans="1:19" ht="15.75" customHeight="1" x14ac:dyDescent="0.2">
      <c r="A1768" s="8">
        <v>44477</v>
      </c>
      <c r="B1768" s="12" t="s">
        <v>63</v>
      </c>
      <c r="C1768" s="13">
        <v>2021</v>
      </c>
      <c r="D1768" s="13">
        <v>1</v>
      </c>
      <c r="E1768" s="13" t="s">
        <v>74</v>
      </c>
      <c r="F1768">
        <v>85</v>
      </c>
      <c r="G1768">
        <v>439</v>
      </c>
      <c r="H1768" s="24">
        <v>828</v>
      </c>
      <c r="I1768">
        <v>4.4375</v>
      </c>
      <c r="J1768">
        <v>70</v>
      </c>
      <c r="K1768">
        <v>13</v>
      </c>
      <c r="L1768">
        <v>0</v>
      </c>
      <c r="M1768">
        <v>0</v>
      </c>
      <c r="N1768">
        <v>20.6</v>
      </c>
      <c r="O1768" s="12" t="s">
        <v>32</v>
      </c>
      <c r="P1768">
        <v>29</v>
      </c>
      <c r="Q1768" s="12">
        <v>6</v>
      </c>
      <c r="R1768">
        <v>93.6</v>
      </c>
      <c r="S1768">
        <v>35</v>
      </c>
    </row>
    <row r="1769" spans="1:19" ht="15.75" customHeight="1" x14ac:dyDescent="0.2">
      <c r="A1769" s="8">
        <v>44477</v>
      </c>
      <c r="B1769" s="12" t="s">
        <v>63</v>
      </c>
      <c r="C1769" s="13">
        <v>2021</v>
      </c>
      <c r="D1769" s="13">
        <v>1</v>
      </c>
      <c r="E1769" s="13" t="s">
        <v>74</v>
      </c>
      <c r="F1769">
        <v>85</v>
      </c>
      <c r="G1769">
        <v>439</v>
      </c>
      <c r="H1769" s="24">
        <v>829</v>
      </c>
      <c r="I1769">
        <v>4.4375</v>
      </c>
      <c r="J1769">
        <v>70</v>
      </c>
      <c r="K1769">
        <v>13</v>
      </c>
      <c r="L1769">
        <v>0</v>
      </c>
      <c r="M1769">
        <v>0</v>
      </c>
      <c r="N1769">
        <v>20.6</v>
      </c>
      <c r="O1769" s="12" t="s">
        <v>32</v>
      </c>
      <c r="P1769">
        <v>56</v>
      </c>
      <c r="Q1769" s="12">
        <v>33</v>
      </c>
      <c r="R1769">
        <v>123.8</v>
      </c>
      <c r="S1769">
        <v>89</v>
      </c>
    </row>
    <row r="1770" spans="1:19" ht="15.75" customHeight="1" x14ac:dyDescent="0.2">
      <c r="A1770" s="8">
        <v>44477</v>
      </c>
      <c r="B1770" s="12" t="s">
        <v>63</v>
      </c>
      <c r="C1770" s="13">
        <v>2021</v>
      </c>
      <c r="D1770" s="13">
        <v>1</v>
      </c>
      <c r="E1770" s="13" t="s">
        <v>74</v>
      </c>
      <c r="F1770">
        <v>85</v>
      </c>
      <c r="G1770">
        <v>439</v>
      </c>
      <c r="H1770" s="24">
        <v>830</v>
      </c>
      <c r="I1770">
        <v>4.4375</v>
      </c>
      <c r="J1770">
        <v>70</v>
      </c>
      <c r="K1770">
        <v>13</v>
      </c>
      <c r="L1770">
        <v>0</v>
      </c>
      <c r="M1770">
        <v>0</v>
      </c>
      <c r="N1770">
        <v>20.6</v>
      </c>
      <c r="O1770" s="12" t="s">
        <v>32</v>
      </c>
      <c r="P1770">
        <v>30</v>
      </c>
      <c r="Q1770" s="12">
        <v>7</v>
      </c>
      <c r="R1770">
        <v>108</v>
      </c>
      <c r="S1770">
        <v>37</v>
      </c>
    </row>
    <row r="1771" spans="1:19" ht="15.75" customHeight="1" x14ac:dyDescent="0.2">
      <c r="A1771" s="8">
        <v>44477</v>
      </c>
      <c r="B1771" s="12" t="s">
        <v>63</v>
      </c>
      <c r="C1771" s="13">
        <v>2021</v>
      </c>
      <c r="D1771" s="13">
        <v>1</v>
      </c>
      <c r="E1771" s="13" t="s">
        <v>74</v>
      </c>
      <c r="F1771">
        <v>85</v>
      </c>
      <c r="G1771">
        <v>439</v>
      </c>
      <c r="H1771" s="24">
        <v>831</v>
      </c>
      <c r="I1771">
        <v>4.4375</v>
      </c>
      <c r="J1771">
        <v>70</v>
      </c>
      <c r="K1771">
        <v>13</v>
      </c>
      <c r="L1771">
        <v>0</v>
      </c>
      <c r="M1771">
        <v>0</v>
      </c>
      <c r="N1771">
        <v>20.6</v>
      </c>
      <c r="O1771" s="12" t="s">
        <v>32</v>
      </c>
      <c r="P1771">
        <v>9</v>
      </c>
      <c r="Q1771" s="12">
        <v>1</v>
      </c>
      <c r="R1771">
        <v>110.6</v>
      </c>
      <c r="S1771">
        <v>10</v>
      </c>
    </row>
    <row r="1772" spans="1:19" ht="15.75" customHeight="1" x14ac:dyDescent="0.2">
      <c r="A1772" s="8">
        <v>44477</v>
      </c>
      <c r="B1772" s="12" t="s">
        <v>63</v>
      </c>
      <c r="C1772" s="13">
        <v>2021</v>
      </c>
      <c r="D1772" s="13">
        <v>1</v>
      </c>
      <c r="E1772" s="13" t="s">
        <v>74</v>
      </c>
      <c r="F1772">
        <v>85</v>
      </c>
      <c r="G1772">
        <v>439</v>
      </c>
      <c r="H1772" s="24">
        <v>832</v>
      </c>
      <c r="I1772">
        <v>4.4375</v>
      </c>
      <c r="J1772">
        <v>70</v>
      </c>
      <c r="K1772">
        <v>13</v>
      </c>
      <c r="L1772">
        <v>0</v>
      </c>
      <c r="M1772">
        <v>0</v>
      </c>
      <c r="N1772">
        <v>20.6</v>
      </c>
      <c r="O1772" s="12" t="s">
        <v>32</v>
      </c>
      <c r="P1772">
        <v>61</v>
      </c>
      <c r="Q1772" s="12">
        <v>34</v>
      </c>
      <c r="R1772">
        <v>120.2</v>
      </c>
      <c r="S1772">
        <v>95</v>
      </c>
    </row>
    <row r="1773" spans="1:19" ht="15.75" customHeight="1" x14ac:dyDescent="0.2">
      <c r="A1773" s="8">
        <v>44477</v>
      </c>
      <c r="B1773" s="12" t="s">
        <v>63</v>
      </c>
      <c r="C1773" s="13">
        <v>2021</v>
      </c>
      <c r="D1773" s="13">
        <v>1</v>
      </c>
      <c r="E1773" s="13" t="s">
        <v>74</v>
      </c>
      <c r="F1773">
        <v>85</v>
      </c>
      <c r="G1773">
        <v>440</v>
      </c>
      <c r="H1773" s="24">
        <v>813</v>
      </c>
      <c r="I1773">
        <v>6.0625</v>
      </c>
      <c r="J1773">
        <v>25</v>
      </c>
      <c r="K1773">
        <v>10</v>
      </c>
      <c r="L1773">
        <v>3</v>
      </c>
      <c r="M1773">
        <v>0</v>
      </c>
      <c r="N1773">
        <v>20</v>
      </c>
      <c r="O1773" s="12" t="s">
        <v>32</v>
      </c>
      <c r="P1773">
        <v>7</v>
      </c>
      <c r="Q1773" s="12">
        <v>1</v>
      </c>
      <c r="R1773">
        <v>63.4</v>
      </c>
      <c r="S1773">
        <v>8</v>
      </c>
    </row>
    <row r="1774" spans="1:19" ht="15.75" customHeight="1" x14ac:dyDescent="0.2">
      <c r="A1774" s="8">
        <v>44477</v>
      </c>
      <c r="B1774" s="12" t="s">
        <v>63</v>
      </c>
      <c r="C1774" s="13">
        <v>2021</v>
      </c>
      <c r="D1774" s="13">
        <v>1</v>
      </c>
      <c r="E1774" s="13" t="s">
        <v>74</v>
      </c>
      <c r="F1774">
        <v>85</v>
      </c>
      <c r="G1774">
        <v>440</v>
      </c>
      <c r="H1774" s="24">
        <v>814</v>
      </c>
      <c r="I1774">
        <v>6.0625</v>
      </c>
      <c r="J1774">
        <v>25</v>
      </c>
      <c r="K1774">
        <v>10</v>
      </c>
      <c r="L1774">
        <v>3</v>
      </c>
      <c r="M1774">
        <v>0</v>
      </c>
      <c r="N1774">
        <v>20</v>
      </c>
      <c r="O1774" s="12" t="s">
        <v>32</v>
      </c>
      <c r="P1774">
        <v>24</v>
      </c>
      <c r="Q1774" s="12">
        <v>12</v>
      </c>
      <c r="R1774">
        <v>98</v>
      </c>
      <c r="S1774">
        <v>36</v>
      </c>
    </row>
    <row r="1775" spans="1:19" ht="15.75" customHeight="1" x14ac:dyDescent="0.2">
      <c r="A1775" s="8">
        <v>44477</v>
      </c>
      <c r="B1775" s="12" t="s">
        <v>63</v>
      </c>
      <c r="C1775" s="13">
        <v>2021</v>
      </c>
      <c r="D1775" s="13">
        <v>1</v>
      </c>
      <c r="E1775" s="13" t="s">
        <v>74</v>
      </c>
      <c r="F1775">
        <v>85</v>
      </c>
      <c r="G1775">
        <v>440</v>
      </c>
      <c r="H1775" s="24">
        <v>815</v>
      </c>
      <c r="I1775">
        <v>6.0625</v>
      </c>
      <c r="J1775">
        <v>25</v>
      </c>
      <c r="K1775">
        <v>10</v>
      </c>
      <c r="L1775">
        <v>3</v>
      </c>
      <c r="M1775">
        <v>0</v>
      </c>
      <c r="N1775">
        <v>20</v>
      </c>
      <c r="O1775" s="12" t="s">
        <v>32</v>
      </c>
      <c r="P1775">
        <v>8</v>
      </c>
      <c r="Q1775" s="12">
        <v>2</v>
      </c>
      <c r="R1775">
        <v>76.2</v>
      </c>
      <c r="S1775">
        <v>10</v>
      </c>
    </row>
    <row r="1776" spans="1:19" ht="15.75" customHeight="1" x14ac:dyDescent="0.2">
      <c r="A1776" s="8">
        <v>44477</v>
      </c>
      <c r="B1776" s="12" t="s">
        <v>63</v>
      </c>
      <c r="C1776" s="13">
        <v>2021</v>
      </c>
      <c r="D1776" s="13">
        <v>1</v>
      </c>
      <c r="E1776" s="13" t="s">
        <v>74</v>
      </c>
      <c r="F1776">
        <v>85</v>
      </c>
      <c r="G1776">
        <v>440</v>
      </c>
      <c r="H1776" s="24">
        <v>816</v>
      </c>
      <c r="I1776">
        <v>6.0625</v>
      </c>
      <c r="J1776">
        <v>25</v>
      </c>
      <c r="K1776">
        <v>10</v>
      </c>
      <c r="L1776">
        <v>3</v>
      </c>
      <c r="M1776">
        <v>0</v>
      </c>
      <c r="N1776">
        <v>20</v>
      </c>
      <c r="O1776" s="12" t="s">
        <v>32</v>
      </c>
      <c r="P1776">
        <v>12</v>
      </c>
      <c r="Q1776" s="12">
        <v>5</v>
      </c>
      <c r="R1776">
        <v>78.599999999999994</v>
      </c>
      <c r="S1776">
        <v>17</v>
      </c>
    </row>
    <row r="1777" spans="1:19" ht="15.75" customHeight="1" x14ac:dyDescent="0.2">
      <c r="A1777" s="8">
        <v>44477</v>
      </c>
      <c r="B1777" s="12" t="s">
        <v>63</v>
      </c>
      <c r="C1777" s="13">
        <v>2021</v>
      </c>
      <c r="D1777" s="13">
        <v>1</v>
      </c>
      <c r="E1777" s="13" t="s">
        <v>74</v>
      </c>
      <c r="F1777">
        <v>85</v>
      </c>
      <c r="G1777">
        <v>440</v>
      </c>
      <c r="H1777" s="24">
        <v>817</v>
      </c>
      <c r="I1777">
        <v>6.0625</v>
      </c>
      <c r="J1777">
        <v>25</v>
      </c>
      <c r="K1777">
        <v>10</v>
      </c>
      <c r="L1777">
        <v>3</v>
      </c>
      <c r="M1777">
        <v>0</v>
      </c>
      <c r="N1777">
        <v>20</v>
      </c>
      <c r="O1777" s="12" t="s">
        <v>32</v>
      </c>
      <c r="P1777">
        <v>11</v>
      </c>
      <c r="Q1777" s="12">
        <v>5</v>
      </c>
      <c r="R1777">
        <v>65.400000000000006</v>
      </c>
      <c r="S1777">
        <v>16</v>
      </c>
    </row>
    <row r="1778" spans="1:19" ht="15.75" customHeight="1" x14ac:dyDescent="0.2">
      <c r="A1778" s="8">
        <v>44477</v>
      </c>
      <c r="B1778" s="12" t="s">
        <v>63</v>
      </c>
      <c r="C1778" s="13">
        <v>2021</v>
      </c>
      <c r="D1778" s="13">
        <v>1</v>
      </c>
      <c r="E1778" s="13" t="s">
        <v>74</v>
      </c>
      <c r="F1778">
        <v>85</v>
      </c>
      <c r="G1778">
        <v>440</v>
      </c>
      <c r="H1778" s="24">
        <v>818</v>
      </c>
      <c r="I1778">
        <v>6.0625</v>
      </c>
      <c r="J1778">
        <v>25</v>
      </c>
      <c r="K1778">
        <v>10</v>
      </c>
      <c r="L1778">
        <v>3</v>
      </c>
      <c r="M1778">
        <v>0</v>
      </c>
      <c r="N1778">
        <v>20</v>
      </c>
      <c r="O1778" s="12" t="s">
        <v>32</v>
      </c>
      <c r="P1778">
        <v>51</v>
      </c>
      <c r="Q1778" s="12">
        <v>10</v>
      </c>
      <c r="R1778">
        <v>98.8</v>
      </c>
      <c r="S1778">
        <v>61</v>
      </c>
    </row>
    <row r="1779" spans="1:19" ht="15.75" customHeight="1" x14ac:dyDescent="0.2">
      <c r="A1779" s="8">
        <v>44477</v>
      </c>
      <c r="B1779" s="12" t="s">
        <v>63</v>
      </c>
      <c r="C1779" s="13">
        <v>2021</v>
      </c>
      <c r="D1779" s="13">
        <v>1</v>
      </c>
      <c r="E1779" s="13" t="s">
        <v>74</v>
      </c>
      <c r="F1779">
        <v>85</v>
      </c>
      <c r="G1779">
        <v>440</v>
      </c>
      <c r="H1779" s="24">
        <v>819</v>
      </c>
      <c r="I1779">
        <v>6.0625</v>
      </c>
      <c r="J1779">
        <v>25</v>
      </c>
      <c r="K1779">
        <v>10</v>
      </c>
      <c r="L1779">
        <v>3</v>
      </c>
      <c r="M1779">
        <v>0</v>
      </c>
      <c r="N1779">
        <v>20</v>
      </c>
      <c r="O1779" s="12" t="s">
        <v>32</v>
      </c>
      <c r="P1779">
        <v>10</v>
      </c>
      <c r="Q1779" s="12">
        <v>0</v>
      </c>
      <c r="R1779">
        <v>55.2</v>
      </c>
      <c r="S1779">
        <v>10</v>
      </c>
    </row>
    <row r="1780" spans="1:19" ht="15.75" customHeight="1" x14ac:dyDescent="0.2">
      <c r="A1780" s="8">
        <v>44477</v>
      </c>
      <c r="B1780" s="12" t="s">
        <v>63</v>
      </c>
      <c r="C1780" s="13">
        <v>2021</v>
      </c>
      <c r="D1780" s="13">
        <v>1</v>
      </c>
      <c r="E1780" s="13" t="s">
        <v>74</v>
      </c>
      <c r="F1780">
        <v>85</v>
      </c>
      <c r="G1780">
        <v>440</v>
      </c>
      <c r="H1780" s="24">
        <v>820</v>
      </c>
      <c r="I1780">
        <v>6.0625</v>
      </c>
      <c r="J1780">
        <v>25</v>
      </c>
      <c r="K1780">
        <v>10</v>
      </c>
      <c r="L1780">
        <v>3</v>
      </c>
      <c r="M1780">
        <v>0</v>
      </c>
      <c r="N1780">
        <v>20</v>
      </c>
      <c r="O1780" s="12" t="s">
        <v>32</v>
      </c>
      <c r="P1780">
        <v>9</v>
      </c>
      <c r="Q1780" s="12">
        <v>3</v>
      </c>
      <c r="R1780">
        <v>76.599999999999994</v>
      </c>
      <c r="S1780">
        <v>12</v>
      </c>
    </row>
    <row r="1781" spans="1:19" ht="15.75" customHeight="1" x14ac:dyDescent="0.2">
      <c r="A1781" s="8">
        <v>44477</v>
      </c>
      <c r="B1781" s="12" t="s">
        <v>63</v>
      </c>
      <c r="C1781" s="13">
        <v>2021</v>
      </c>
      <c r="D1781" s="13">
        <v>1</v>
      </c>
      <c r="E1781" s="13" t="s">
        <v>74</v>
      </c>
      <c r="F1781">
        <v>85</v>
      </c>
      <c r="G1781">
        <v>440</v>
      </c>
      <c r="H1781" s="24">
        <v>821</v>
      </c>
      <c r="I1781">
        <v>6.0625</v>
      </c>
      <c r="J1781">
        <v>25</v>
      </c>
      <c r="K1781">
        <v>10</v>
      </c>
      <c r="L1781">
        <v>3</v>
      </c>
      <c r="M1781">
        <v>0</v>
      </c>
      <c r="N1781">
        <v>20</v>
      </c>
      <c r="O1781" s="12" t="s">
        <v>32</v>
      </c>
      <c r="P1781">
        <v>20</v>
      </c>
      <c r="Q1781" s="12">
        <v>15</v>
      </c>
      <c r="R1781">
        <v>107.4</v>
      </c>
      <c r="S1781">
        <v>35</v>
      </c>
    </row>
    <row r="1782" spans="1:19" ht="15.75" customHeight="1" x14ac:dyDescent="0.2">
      <c r="A1782" s="8">
        <v>44477</v>
      </c>
      <c r="B1782" s="12" t="s">
        <v>63</v>
      </c>
      <c r="C1782" s="13">
        <v>2021</v>
      </c>
      <c r="D1782" s="13">
        <v>1</v>
      </c>
      <c r="E1782" s="13" t="s">
        <v>74</v>
      </c>
      <c r="F1782">
        <v>85</v>
      </c>
      <c r="G1782">
        <v>440</v>
      </c>
      <c r="H1782" s="24">
        <v>822</v>
      </c>
      <c r="I1782">
        <v>6.0625</v>
      </c>
      <c r="J1782">
        <v>25</v>
      </c>
      <c r="K1782">
        <v>10</v>
      </c>
      <c r="L1782">
        <v>3</v>
      </c>
      <c r="M1782">
        <v>0</v>
      </c>
      <c r="N1782">
        <v>20</v>
      </c>
      <c r="O1782" s="12" t="s">
        <v>32</v>
      </c>
      <c r="P1782">
        <v>6</v>
      </c>
      <c r="Q1782" s="12">
        <v>0</v>
      </c>
      <c r="R1782">
        <v>67</v>
      </c>
      <c r="S1782">
        <v>6</v>
      </c>
    </row>
    <row r="1783" spans="1:19" ht="15.75" customHeight="1" x14ac:dyDescent="0.2">
      <c r="A1783" s="8">
        <v>44477</v>
      </c>
      <c r="B1783" s="12" t="s">
        <v>63</v>
      </c>
      <c r="C1783" s="13">
        <v>2021</v>
      </c>
      <c r="D1783" s="13">
        <v>1</v>
      </c>
      <c r="E1783" s="13" t="s">
        <v>74</v>
      </c>
      <c r="F1783">
        <v>85</v>
      </c>
      <c r="G1783">
        <v>441</v>
      </c>
      <c r="H1783" s="24">
        <v>803</v>
      </c>
      <c r="I1783">
        <v>3.5</v>
      </c>
      <c r="J1783">
        <v>65</v>
      </c>
      <c r="K1783">
        <v>10</v>
      </c>
      <c r="L1783">
        <v>2</v>
      </c>
      <c r="M1783">
        <v>0</v>
      </c>
      <c r="N1783">
        <v>17</v>
      </c>
      <c r="O1783" s="12" t="s">
        <v>32</v>
      </c>
      <c r="P1783">
        <v>28</v>
      </c>
      <c r="Q1783" s="12">
        <v>11</v>
      </c>
      <c r="R1783">
        <v>118.2</v>
      </c>
      <c r="S1783">
        <v>39</v>
      </c>
    </row>
    <row r="1784" spans="1:19" ht="15.75" customHeight="1" x14ac:dyDescent="0.2">
      <c r="A1784" s="8">
        <v>44477</v>
      </c>
      <c r="B1784" s="12" t="s">
        <v>63</v>
      </c>
      <c r="C1784" s="13">
        <v>2021</v>
      </c>
      <c r="D1784" s="13">
        <v>1</v>
      </c>
      <c r="E1784" s="13" t="s">
        <v>74</v>
      </c>
      <c r="F1784">
        <v>85</v>
      </c>
      <c r="G1784">
        <v>441</v>
      </c>
      <c r="H1784" s="24">
        <v>804</v>
      </c>
      <c r="I1784">
        <v>3.5</v>
      </c>
      <c r="J1784">
        <v>65</v>
      </c>
      <c r="K1784">
        <v>10</v>
      </c>
      <c r="L1784">
        <v>2</v>
      </c>
      <c r="M1784">
        <v>0</v>
      </c>
      <c r="N1784">
        <v>17</v>
      </c>
      <c r="O1784" s="12" t="s">
        <v>32</v>
      </c>
      <c r="P1784">
        <v>49</v>
      </c>
      <c r="Q1784" s="12">
        <v>34</v>
      </c>
      <c r="R1784">
        <v>114</v>
      </c>
      <c r="S1784">
        <v>83</v>
      </c>
    </row>
    <row r="1785" spans="1:19" ht="15.75" customHeight="1" x14ac:dyDescent="0.2">
      <c r="A1785" s="8">
        <v>44477</v>
      </c>
      <c r="B1785" s="12" t="s">
        <v>63</v>
      </c>
      <c r="C1785" s="13">
        <v>2021</v>
      </c>
      <c r="D1785" s="13">
        <v>1</v>
      </c>
      <c r="E1785" s="13" t="s">
        <v>74</v>
      </c>
      <c r="F1785">
        <v>85</v>
      </c>
      <c r="G1785">
        <v>441</v>
      </c>
      <c r="H1785" s="24">
        <v>805</v>
      </c>
      <c r="I1785">
        <v>3.5</v>
      </c>
      <c r="J1785">
        <v>65</v>
      </c>
      <c r="K1785">
        <v>10</v>
      </c>
      <c r="L1785">
        <v>2</v>
      </c>
      <c r="M1785">
        <v>0</v>
      </c>
      <c r="N1785">
        <v>17</v>
      </c>
      <c r="O1785" s="12" t="s">
        <v>32</v>
      </c>
      <c r="P1785">
        <v>10</v>
      </c>
      <c r="Q1785" s="12">
        <v>7</v>
      </c>
      <c r="R1785">
        <v>112</v>
      </c>
      <c r="S1785">
        <v>17</v>
      </c>
    </row>
    <row r="1786" spans="1:19" ht="15.75" customHeight="1" x14ac:dyDescent="0.2">
      <c r="A1786" s="8">
        <v>44477</v>
      </c>
      <c r="B1786" s="12" t="s">
        <v>63</v>
      </c>
      <c r="C1786" s="13">
        <v>2021</v>
      </c>
      <c r="D1786" s="13">
        <v>1</v>
      </c>
      <c r="E1786" s="13" t="s">
        <v>74</v>
      </c>
      <c r="F1786">
        <v>85</v>
      </c>
      <c r="G1786">
        <v>441</v>
      </c>
      <c r="H1786" s="24">
        <v>806</v>
      </c>
      <c r="I1786">
        <v>3.5</v>
      </c>
      <c r="J1786">
        <v>65</v>
      </c>
      <c r="K1786">
        <v>10</v>
      </c>
      <c r="L1786">
        <v>2</v>
      </c>
      <c r="M1786">
        <v>0</v>
      </c>
      <c r="N1786">
        <v>17</v>
      </c>
      <c r="O1786" s="12" t="s">
        <v>32</v>
      </c>
      <c r="P1786">
        <v>60</v>
      </c>
      <c r="Q1786" s="12">
        <v>60</v>
      </c>
      <c r="R1786">
        <v>127</v>
      </c>
      <c r="S1786">
        <v>120</v>
      </c>
    </row>
    <row r="1787" spans="1:19" ht="15.75" customHeight="1" x14ac:dyDescent="0.2">
      <c r="A1787" s="8">
        <v>44477</v>
      </c>
      <c r="B1787" s="12" t="s">
        <v>63</v>
      </c>
      <c r="C1787" s="13">
        <v>2021</v>
      </c>
      <c r="D1787" s="13">
        <v>1</v>
      </c>
      <c r="E1787" s="13" t="s">
        <v>74</v>
      </c>
      <c r="F1787">
        <v>85</v>
      </c>
      <c r="G1787">
        <v>441</v>
      </c>
      <c r="H1787" s="24">
        <v>807</v>
      </c>
      <c r="I1787">
        <v>3.5</v>
      </c>
      <c r="J1787">
        <v>65</v>
      </c>
      <c r="K1787">
        <v>10</v>
      </c>
      <c r="L1787">
        <v>2</v>
      </c>
      <c r="M1787">
        <v>0</v>
      </c>
      <c r="N1787">
        <v>17</v>
      </c>
      <c r="O1787" s="12" t="s">
        <v>32</v>
      </c>
      <c r="P1787">
        <v>33</v>
      </c>
      <c r="Q1787" s="12">
        <v>20</v>
      </c>
      <c r="R1787">
        <v>121</v>
      </c>
      <c r="S1787">
        <v>53</v>
      </c>
    </row>
    <row r="1788" spans="1:19" ht="15.75" customHeight="1" x14ac:dyDescent="0.2">
      <c r="A1788" s="8">
        <v>44477</v>
      </c>
      <c r="B1788" s="12" t="s">
        <v>63</v>
      </c>
      <c r="C1788" s="13">
        <v>2021</v>
      </c>
      <c r="D1788" s="13">
        <v>1</v>
      </c>
      <c r="E1788" s="13" t="s">
        <v>74</v>
      </c>
      <c r="F1788">
        <v>85</v>
      </c>
      <c r="G1788">
        <v>441</v>
      </c>
      <c r="H1788" s="24">
        <v>808</v>
      </c>
      <c r="I1788">
        <v>3.5</v>
      </c>
      <c r="J1788">
        <v>65</v>
      </c>
      <c r="K1788">
        <v>10</v>
      </c>
      <c r="L1788">
        <v>2</v>
      </c>
      <c r="M1788">
        <v>0</v>
      </c>
      <c r="N1788">
        <v>17</v>
      </c>
      <c r="O1788" s="12" t="s">
        <v>32</v>
      </c>
      <c r="P1788">
        <v>45</v>
      </c>
      <c r="Q1788" s="12">
        <v>43</v>
      </c>
      <c r="R1788">
        <v>149.5</v>
      </c>
      <c r="S1788">
        <v>88</v>
      </c>
    </row>
    <row r="1789" spans="1:19" ht="15.75" customHeight="1" x14ac:dyDescent="0.2">
      <c r="A1789" s="8">
        <v>44477</v>
      </c>
      <c r="B1789" s="12" t="s">
        <v>63</v>
      </c>
      <c r="C1789" s="13">
        <v>2021</v>
      </c>
      <c r="D1789" s="13">
        <v>1</v>
      </c>
      <c r="E1789" s="13" t="s">
        <v>74</v>
      </c>
      <c r="F1789">
        <v>85</v>
      </c>
      <c r="G1789">
        <v>441</v>
      </c>
      <c r="H1789" s="24">
        <v>809</v>
      </c>
      <c r="I1789">
        <v>3.5</v>
      </c>
      <c r="J1789">
        <v>65</v>
      </c>
      <c r="K1789">
        <v>10</v>
      </c>
      <c r="L1789">
        <v>2</v>
      </c>
      <c r="M1789">
        <v>0</v>
      </c>
      <c r="N1789">
        <v>17</v>
      </c>
      <c r="O1789" s="12" t="s">
        <v>32</v>
      </c>
      <c r="P1789">
        <v>47</v>
      </c>
      <c r="Q1789" s="12">
        <v>25</v>
      </c>
      <c r="R1789">
        <v>124</v>
      </c>
      <c r="S1789">
        <v>72</v>
      </c>
    </row>
    <row r="1790" spans="1:19" ht="15.75" customHeight="1" x14ac:dyDescent="0.2">
      <c r="A1790" s="8">
        <v>44477</v>
      </c>
      <c r="B1790" s="12" t="s">
        <v>63</v>
      </c>
      <c r="C1790" s="13">
        <v>2021</v>
      </c>
      <c r="D1790" s="13">
        <v>1</v>
      </c>
      <c r="E1790" s="13" t="s">
        <v>74</v>
      </c>
      <c r="F1790">
        <v>85</v>
      </c>
      <c r="G1790">
        <v>441</v>
      </c>
      <c r="H1790" s="24">
        <v>810</v>
      </c>
      <c r="I1790">
        <v>3.5</v>
      </c>
      <c r="J1790">
        <v>65</v>
      </c>
      <c r="K1790">
        <v>10</v>
      </c>
      <c r="L1790">
        <v>2</v>
      </c>
      <c r="M1790">
        <v>0</v>
      </c>
      <c r="N1790">
        <v>17</v>
      </c>
      <c r="O1790" s="12" t="s">
        <v>32</v>
      </c>
      <c r="P1790">
        <v>63</v>
      </c>
      <c r="Q1790" s="12">
        <v>62</v>
      </c>
      <c r="R1790">
        <v>123.6</v>
      </c>
      <c r="S1790">
        <v>125</v>
      </c>
    </row>
    <row r="1791" spans="1:19" ht="15.75" customHeight="1" x14ac:dyDescent="0.2">
      <c r="A1791" s="8">
        <v>44477</v>
      </c>
      <c r="B1791" s="12" t="s">
        <v>63</v>
      </c>
      <c r="C1791" s="13">
        <v>2021</v>
      </c>
      <c r="D1791" s="13">
        <v>1</v>
      </c>
      <c r="E1791" s="13" t="s">
        <v>74</v>
      </c>
      <c r="F1791">
        <v>85</v>
      </c>
      <c r="G1791">
        <v>441</v>
      </c>
      <c r="H1791" s="24">
        <v>811</v>
      </c>
      <c r="I1791">
        <v>3.5</v>
      </c>
      <c r="J1791">
        <v>65</v>
      </c>
      <c r="K1791">
        <v>10</v>
      </c>
      <c r="L1791">
        <v>2</v>
      </c>
      <c r="M1791">
        <v>0</v>
      </c>
      <c r="N1791">
        <v>17</v>
      </c>
      <c r="O1791" s="12" t="s">
        <v>32</v>
      </c>
      <c r="P1791">
        <v>11</v>
      </c>
      <c r="Q1791" s="12">
        <v>2</v>
      </c>
      <c r="R1791">
        <v>105</v>
      </c>
      <c r="S1791">
        <v>13</v>
      </c>
    </row>
    <row r="1792" spans="1:19" s="7" customFormat="1" ht="15.75" customHeight="1" x14ac:dyDescent="0.2">
      <c r="A1792" s="18">
        <v>44477</v>
      </c>
      <c r="B1792" s="22" t="s">
        <v>63</v>
      </c>
      <c r="C1792" s="23">
        <v>2021</v>
      </c>
      <c r="D1792" s="23">
        <v>1</v>
      </c>
      <c r="E1792" s="23" t="s">
        <v>74</v>
      </c>
      <c r="F1792" s="7">
        <v>85</v>
      </c>
      <c r="G1792" s="7">
        <v>441</v>
      </c>
      <c r="H1792" s="29">
        <v>812</v>
      </c>
      <c r="I1792" s="7">
        <v>3.5</v>
      </c>
      <c r="J1792" s="7">
        <v>65</v>
      </c>
      <c r="K1792" s="7">
        <v>10</v>
      </c>
      <c r="L1792" s="7">
        <v>2</v>
      </c>
      <c r="M1792" s="7">
        <v>0</v>
      </c>
      <c r="N1792" s="7">
        <v>17</v>
      </c>
      <c r="O1792" s="22" t="s">
        <v>32</v>
      </c>
      <c r="P1792" s="7">
        <v>34</v>
      </c>
      <c r="Q1792" s="22">
        <v>10</v>
      </c>
      <c r="R1792" s="7">
        <v>114.5</v>
      </c>
      <c r="S1792" s="7">
        <v>44</v>
      </c>
    </row>
    <row r="1793" spans="1:20" ht="15.75" customHeight="1" x14ac:dyDescent="0.2">
      <c r="A1793" s="8">
        <v>44852</v>
      </c>
      <c r="B1793" t="s">
        <v>6</v>
      </c>
      <c r="C1793">
        <v>2022</v>
      </c>
      <c r="D1793" s="13">
        <v>2</v>
      </c>
      <c r="E1793" t="s">
        <v>74</v>
      </c>
      <c r="F1793">
        <v>79</v>
      </c>
      <c r="G1793">
        <v>425</v>
      </c>
      <c r="H1793" s="24">
        <v>773</v>
      </c>
      <c r="I1793">
        <v>5.9375</v>
      </c>
      <c r="J1793">
        <v>65</v>
      </c>
      <c r="K1793">
        <v>3</v>
      </c>
      <c r="L1793">
        <v>2</v>
      </c>
      <c r="M1793">
        <v>2</v>
      </c>
      <c r="N1793" s="35">
        <v>26.2</v>
      </c>
      <c r="O1793" s="35" t="s">
        <v>33</v>
      </c>
      <c r="P1793">
        <f>S1793-Q1793</f>
        <v>95</v>
      </c>
      <c r="Q1793">
        <v>32</v>
      </c>
      <c r="R1793" s="31">
        <v>129.80000000000001</v>
      </c>
      <c r="S1793">
        <v>127</v>
      </c>
    </row>
    <row r="1794" spans="1:20" ht="15.75" customHeight="1" x14ac:dyDescent="0.2">
      <c r="A1794" s="8">
        <v>44852</v>
      </c>
      <c r="B1794" t="s">
        <v>6</v>
      </c>
      <c r="C1794">
        <v>2022</v>
      </c>
      <c r="D1794" s="13">
        <v>2</v>
      </c>
      <c r="E1794" t="s">
        <v>74</v>
      </c>
      <c r="F1794">
        <v>79</v>
      </c>
      <c r="G1794">
        <v>425</v>
      </c>
      <c r="H1794" s="24">
        <v>774</v>
      </c>
      <c r="I1794">
        <v>5.9375</v>
      </c>
      <c r="J1794">
        <v>65</v>
      </c>
      <c r="K1794">
        <v>3</v>
      </c>
      <c r="L1794">
        <v>2</v>
      </c>
      <c r="M1794">
        <v>2</v>
      </c>
      <c r="N1794" s="35">
        <v>26.2</v>
      </c>
      <c r="O1794" s="35" t="s">
        <v>33</v>
      </c>
      <c r="P1794">
        <f t="shared" ref="P1794:P1857" si="47">S1794-Q1794</f>
        <v>0</v>
      </c>
      <c r="Q1794">
        <v>0</v>
      </c>
      <c r="R1794" s="31">
        <v>0</v>
      </c>
      <c r="S1794">
        <v>0</v>
      </c>
      <c r="T1794" t="s">
        <v>140</v>
      </c>
    </row>
    <row r="1795" spans="1:20" ht="15.75" customHeight="1" x14ac:dyDescent="0.2">
      <c r="A1795" s="8">
        <v>44852</v>
      </c>
      <c r="B1795" t="s">
        <v>6</v>
      </c>
      <c r="C1795">
        <v>2022</v>
      </c>
      <c r="D1795" s="13">
        <v>2</v>
      </c>
      <c r="E1795" t="s">
        <v>74</v>
      </c>
      <c r="F1795">
        <v>79</v>
      </c>
      <c r="G1795">
        <v>425</v>
      </c>
      <c r="H1795" s="24">
        <v>775</v>
      </c>
      <c r="I1795">
        <v>5.9375</v>
      </c>
      <c r="J1795">
        <v>65</v>
      </c>
      <c r="K1795">
        <v>3</v>
      </c>
      <c r="L1795">
        <v>2</v>
      </c>
      <c r="M1795">
        <v>2</v>
      </c>
      <c r="N1795" s="35">
        <v>26.2</v>
      </c>
      <c r="O1795" s="35" t="s">
        <v>33</v>
      </c>
      <c r="P1795">
        <f t="shared" si="47"/>
        <v>23</v>
      </c>
      <c r="Q1795">
        <v>14</v>
      </c>
      <c r="R1795" s="31">
        <v>119</v>
      </c>
      <c r="S1795">
        <v>37</v>
      </c>
      <c r="T1795" t="s">
        <v>123</v>
      </c>
    </row>
    <row r="1796" spans="1:20" ht="15.75" customHeight="1" x14ac:dyDescent="0.2">
      <c r="A1796" s="8">
        <v>44852</v>
      </c>
      <c r="B1796" t="s">
        <v>6</v>
      </c>
      <c r="C1796">
        <v>2022</v>
      </c>
      <c r="D1796" s="13">
        <v>2</v>
      </c>
      <c r="E1796" t="s">
        <v>74</v>
      </c>
      <c r="F1796">
        <v>79</v>
      </c>
      <c r="G1796">
        <v>425</v>
      </c>
      <c r="H1796" s="24">
        <v>776</v>
      </c>
      <c r="I1796">
        <v>5.9375</v>
      </c>
      <c r="J1796">
        <v>65</v>
      </c>
      <c r="K1796">
        <v>3</v>
      </c>
      <c r="L1796">
        <v>2</v>
      </c>
      <c r="M1796">
        <v>2</v>
      </c>
      <c r="N1796" s="35">
        <v>26.2</v>
      </c>
      <c r="O1796" s="35" t="s">
        <v>33</v>
      </c>
      <c r="P1796">
        <f t="shared" si="47"/>
        <v>85</v>
      </c>
      <c r="Q1796">
        <v>51</v>
      </c>
      <c r="R1796" s="31">
        <v>121.2</v>
      </c>
      <c r="S1796">
        <v>136</v>
      </c>
      <c r="T1796" t="s">
        <v>123</v>
      </c>
    </row>
    <row r="1797" spans="1:20" ht="15.75" customHeight="1" x14ac:dyDescent="0.2">
      <c r="A1797" s="8">
        <v>44852</v>
      </c>
      <c r="B1797" t="s">
        <v>6</v>
      </c>
      <c r="C1797">
        <v>2022</v>
      </c>
      <c r="D1797" s="13">
        <v>2</v>
      </c>
      <c r="E1797" t="s">
        <v>74</v>
      </c>
      <c r="F1797">
        <v>79</v>
      </c>
      <c r="G1797">
        <v>425</v>
      </c>
      <c r="H1797" s="24">
        <v>777</v>
      </c>
      <c r="I1797">
        <v>5.9375</v>
      </c>
      <c r="J1797">
        <v>65</v>
      </c>
      <c r="K1797">
        <v>3</v>
      </c>
      <c r="L1797">
        <v>2</v>
      </c>
      <c r="M1797">
        <v>2</v>
      </c>
      <c r="N1797" s="35">
        <v>26.2</v>
      </c>
      <c r="O1797" s="35" t="s">
        <v>33</v>
      </c>
      <c r="P1797">
        <f t="shared" si="47"/>
        <v>67</v>
      </c>
      <c r="Q1797">
        <v>29</v>
      </c>
      <c r="R1797" s="31">
        <v>118</v>
      </c>
      <c r="S1797">
        <v>96</v>
      </c>
      <c r="T1797" t="s">
        <v>123</v>
      </c>
    </row>
    <row r="1798" spans="1:20" ht="15.75" customHeight="1" x14ac:dyDescent="0.2">
      <c r="A1798" s="8">
        <v>44852</v>
      </c>
      <c r="B1798" t="s">
        <v>6</v>
      </c>
      <c r="C1798">
        <v>2022</v>
      </c>
      <c r="D1798" s="13">
        <v>2</v>
      </c>
      <c r="E1798" t="s">
        <v>74</v>
      </c>
      <c r="F1798">
        <v>79</v>
      </c>
      <c r="G1798">
        <v>425</v>
      </c>
      <c r="H1798" s="24">
        <v>778</v>
      </c>
      <c r="I1798">
        <v>5.9375</v>
      </c>
      <c r="J1798">
        <v>65</v>
      </c>
      <c r="K1798">
        <v>3</v>
      </c>
      <c r="L1798">
        <v>2</v>
      </c>
      <c r="M1798">
        <v>2</v>
      </c>
      <c r="N1798" s="35">
        <v>26.2</v>
      </c>
      <c r="O1798" s="35" t="s">
        <v>33</v>
      </c>
      <c r="P1798">
        <f t="shared" si="47"/>
        <v>37</v>
      </c>
      <c r="Q1798">
        <v>28</v>
      </c>
      <c r="R1798" s="31">
        <v>106</v>
      </c>
      <c r="S1798">
        <v>65</v>
      </c>
    </row>
    <row r="1799" spans="1:20" ht="15.75" customHeight="1" x14ac:dyDescent="0.2">
      <c r="A1799" s="8">
        <v>44852</v>
      </c>
      <c r="B1799" t="s">
        <v>6</v>
      </c>
      <c r="C1799">
        <v>2022</v>
      </c>
      <c r="D1799" s="13">
        <v>2</v>
      </c>
      <c r="E1799" t="s">
        <v>74</v>
      </c>
      <c r="F1799">
        <v>79</v>
      </c>
      <c r="G1799">
        <v>425</v>
      </c>
      <c r="H1799" s="24">
        <v>779</v>
      </c>
      <c r="I1799">
        <v>5.9375</v>
      </c>
      <c r="J1799">
        <v>65</v>
      </c>
      <c r="K1799">
        <v>3</v>
      </c>
      <c r="L1799">
        <v>2</v>
      </c>
      <c r="M1799">
        <v>2</v>
      </c>
      <c r="N1799" s="35">
        <v>26.2</v>
      </c>
      <c r="O1799" s="35" t="s">
        <v>33</v>
      </c>
      <c r="P1799">
        <f t="shared" si="47"/>
        <v>81</v>
      </c>
      <c r="Q1799">
        <v>68</v>
      </c>
      <c r="R1799" s="31">
        <v>123.8</v>
      </c>
      <c r="S1799">
        <v>149</v>
      </c>
      <c r="T1799" t="s">
        <v>141</v>
      </c>
    </row>
    <row r="1800" spans="1:20" ht="15.75" customHeight="1" x14ac:dyDescent="0.2">
      <c r="A1800" s="8">
        <v>44852</v>
      </c>
      <c r="B1800" t="s">
        <v>6</v>
      </c>
      <c r="C1800">
        <v>2022</v>
      </c>
      <c r="D1800" s="13">
        <v>2</v>
      </c>
      <c r="E1800" t="s">
        <v>74</v>
      </c>
      <c r="F1800">
        <v>79</v>
      </c>
      <c r="G1800">
        <v>425</v>
      </c>
      <c r="H1800" s="24">
        <v>780</v>
      </c>
      <c r="I1800">
        <v>5.9375</v>
      </c>
      <c r="J1800">
        <v>65</v>
      </c>
      <c r="K1800">
        <v>3</v>
      </c>
      <c r="L1800">
        <v>2</v>
      </c>
      <c r="M1800">
        <v>2</v>
      </c>
      <c r="N1800" s="35">
        <v>26.2</v>
      </c>
      <c r="O1800" s="35" t="s">
        <v>33</v>
      </c>
      <c r="P1800">
        <f t="shared" si="47"/>
        <v>27</v>
      </c>
      <c r="Q1800">
        <v>25</v>
      </c>
      <c r="R1800" s="31">
        <v>115</v>
      </c>
      <c r="S1800">
        <v>52</v>
      </c>
    </row>
    <row r="1801" spans="1:20" ht="15.75" customHeight="1" x14ac:dyDescent="0.2">
      <c r="A1801" s="8">
        <v>44852</v>
      </c>
      <c r="B1801" t="s">
        <v>6</v>
      </c>
      <c r="C1801">
        <v>2022</v>
      </c>
      <c r="D1801" s="13">
        <v>2</v>
      </c>
      <c r="E1801" t="s">
        <v>74</v>
      </c>
      <c r="F1801">
        <v>79</v>
      </c>
      <c r="G1801">
        <v>425</v>
      </c>
      <c r="H1801" s="24">
        <v>781</v>
      </c>
      <c r="I1801">
        <v>5.9375</v>
      </c>
      <c r="J1801">
        <v>65</v>
      </c>
      <c r="K1801">
        <v>3</v>
      </c>
      <c r="L1801">
        <v>2</v>
      </c>
      <c r="M1801">
        <v>2</v>
      </c>
      <c r="N1801" s="35">
        <v>26.2</v>
      </c>
      <c r="O1801" s="35" t="s">
        <v>33</v>
      </c>
      <c r="P1801">
        <f t="shared" si="47"/>
        <v>76</v>
      </c>
      <c r="Q1801">
        <v>64</v>
      </c>
      <c r="R1801" s="31">
        <v>126.2</v>
      </c>
      <c r="S1801">
        <v>140</v>
      </c>
    </row>
    <row r="1802" spans="1:20" ht="15.75" customHeight="1" x14ac:dyDescent="0.2">
      <c r="A1802" s="8">
        <v>44852</v>
      </c>
      <c r="B1802" t="s">
        <v>6</v>
      </c>
      <c r="C1802">
        <v>2022</v>
      </c>
      <c r="D1802" s="13">
        <v>2</v>
      </c>
      <c r="E1802" t="s">
        <v>74</v>
      </c>
      <c r="F1802">
        <v>79</v>
      </c>
      <c r="G1802">
        <v>425</v>
      </c>
      <c r="H1802" s="24">
        <v>782</v>
      </c>
      <c r="I1802">
        <v>5.9375</v>
      </c>
      <c r="J1802">
        <v>65</v>
      </c>
      <c r="K1802">
        <v>3</v>
      </c>
      <c r="L1802">
        <v>2</v>
      </c>
      <c r="M1802">
        <v>2</v>
      </c>
      <c r="N1802" s="35">
        <v>26.2</v>
      </c>
      <c r="O1802" s="35" t="s">
        <v>33</v>
      </c>
      <c r="P1802">
        <f t="shared" si="47"/>
        <v>68</v>
      </c>
      <c r="Q1802">
        <v>43</v>
      </c>
      <c r="R1802" s="31">
        <v>121.6</v>
      </c>
      <c r="S1802">
        <v>111</v>
      </c>
    </row>
    <row r="1803" spans="1:20" ht="15.75" customHeight="1" x14ac:dyDescent="0.2">
      <c r="A1803" s="8">
        <v>44852</v>
      </c>
      <c r="B1803" t="s">
        <v>6</v>
      </c>
      <c r="C1803">
        <v>2022</v>
      </c>
      <c r="D1803" s="13">
        <v>2</v>
      </c>
      <c r="E1803" t="s">
        <v>74</v>
      </c>
      <c r="F1803">
        <v>79</v>
      </c>
      <c r="G1803">
        <v>426</v>
      </c>
      <c r="H1803" s="24">
        <v>793</v>
      </c>
      <c r="I1803">
        <v>5.25</v>
      </c>
      <c r="J1803">
        <v>80</v>
      </c>
      <c r="K1803">
        <v>10</v>
      </c>
      <c r="L1803">
        <v>1</v>
      </c>
      <c r="M1803">
        <v>0</v>
      </c>
      <c r="N1803" s="35">
        <v>20</v>
      </c>
      <c r="O1803" s="35" t="s">
        <v>33</v>
      </c>
      <c r="P1803">
        <f t="shared" si="47"/>
        <v>103</v>
      </c>
      <c r="Q1803">
        <v>44</v>
      </c>
      <c r="R1803" s="31">
        <v>121.6</v>
      </c>
      <c r="S1803">
        <v>147</v>
      </c>
    </row>
    <row r="1804" spans="1:20" ht="15.75" customHeight="1" x14ac:dyDescent="0.2">
      <c r="A1804" s="8">
        <v>44852</v>
      </c>
      <c r="B1804" t="s">
        <v>6</v>
      </c>
      <c r="C1804">
        <v>2022</v>
      </c>
      <c r="D1804" s="13">
        <v>2</v>
      </c>
      <c r="E1804" t="s">
        <v>74</v>
      </c>
      <c r="F1804">
        <v>79</v>
      </c>
      <c r="G1804">
        <v>426</v>
      </c>
      <c r="H1804" s="24">
        <v>794</v>
      </c>
      <c r="I1804">
        <v>5.25</v>
      </c>
      <c r="J1804">
        <v>80</v>
      </c>
      <c r="K1804">
        <v>10</v>
      </c>
      <c r="L1804">
        <v>1</v>
      </c>
      <c r="M1804">
        <v>0</v>
      </c>
      <c r="N1804" s="35">
        <v>20</v>
      </c>
      <c r="O1804" s="35" t="s">
        <v>33</v>
      </c>
      <c r="P1804">
        <f t="shared" si="47"/>
        <v>74</v>
      </c>
      <c r="Q1804">
        <v>32</v>
      </c>
      <c r="R1804" s="31">
        <v>109.4</v>
      </c>
      <c r="S1804">
        <v>106</v>
      </c>
    </row>
    <row r="1805" spans="1:20" ht="15.75" customHeight="1" x14ac:dyDescent="0.2">
      <c r="A1805" s="8">
        <v>44852</v>
      </c>
      <c r="B1805" t="s">
        <v>6</v>
      </c>
      <c r="C1805">
        <v>2022</v>
      </c>
      <c r="D1805" s="13">
        <v>2</v>
      </c>
      <c r="E1805" t="s">
        <v>74</v>
      </c>
      <c r="F1805">
        <v>79</v>
      </c>
      <c r="G1805">
        <v>426</v>
      </c>
      <c r="H1805" s="24">
        <v>795</v>
      </c>
      <c r="I1805">
        <v>5.25</v>
      </c>
      <c r="J1805">
        <v>80</v>
      </c>
      <c r="K1805">
        <v>10</v>
      </c>
      <c r="L1805">
        <v>1</v>
      </c>
      <c r="M1805">
        <v>0</v>
      </c>
      <c r="N1805" s="35">
        <v>20</v>
      </c>
      <c r="O1805" s="35" t="s">
        <v>33</v>
      </c>
      <c r="P1805">
        <f t="shared" si="47"/>
        <v>49</v>
      </c>
      <c r="Q1805">
        <v>27</v>
      </c>
      <c r="R1805" s="31">
        <v>107.6</v>
      </c>
      <c r="S1805">
        <v>76</v>
      </c>
    </row>
    <row r="1806" spans="1:20" ht="15.75" customHeight="1" x14ac:dyDescent="0.2">
      <c r="A1806" s="8">
        <v>44852</v>
      </c>
      <c r="B1806" t="s">
        <v>6</v>
      </c>
      <c r="C1806">
        <v>2022</v>
      </c>
      <c r="D1806" s="13">
        <v>2</v>
      </c>
      <c r="E1806" t="s">
        <v>74</v>
      </c>
      <c r="F1806">
        <v>79</v>
      </c>
      <c r="G1806">
        <v>426</v>
      </c>
      <c r="H1806" s="24">
        <v>796</v>
      </c>
      <c r="I1806">
        <v>5.25</v>
      </c>
      <c r="J1806">
        <v>80</v>
      </c>
      <c r="K1806">
        <v>10</v>
      </c>
      <c r="L1806">
        <v>1</v>
      </c>
      <c r="M1806">
        <v>0</v>
      </c>
      <c r="N1806" s="35">
        <v>20</v>
      </c>
      <c r="O1806" s="35" t="s">
        <v>33</v>
      </c>
      <c r="P1806">
        <f t="shared" si="47"/>
        <v>35</v>
      </c>
      <c r="Q1806">
        <v>31</v>
      </c>
      <c r="R1806" s="31">
        <v>109.2</v>
      </c>
      <c r="S1806">
        <v>66</v>
      </c>
      <c r="T1806" t="s">
        <v>123</v>
      </c>
    </row>
    <row r="1807" spans="1:20" ht="15.75" customHeight="1" x14ac:dyDescent="0.2">
      <c r="A1807" s="8">
        <v>44852</v>
      </c>
      <c r="B1807" t="s">
        <v>6</v>
      </c>
      <c r="C1807">
        <v>2022</v>
      </c>
      <c r="D1807" s="13">
        <v>2</v>
      </c>
      <c r="E1807" t="s">
        <v>74</v>
      </c>
      <c r="F1807">
        <v>79</v>
      </c>
      <c r="G1807">
        <v>426</v>
      </c>
      <c r="H1807" s="24">
        <v>797</v>
      </c>
      <c r="I1807">
        <v>5.25</v>
      </c>
      <c r="J1807">
        <v>80</v>
      </c>
      <c r="K1807">
        <v>10</v>
      </c>
      <c r="L1807">
        <v>1</v>
      </c>
      <c r="M1807">
        <v>0</v>
      </c>
      <c r="N1807" s="35">
        <v>20</v>
      </c>
      <c r="O1807" s="35" t="s">
        <v>33</v>
      </c>
      <c r="P1807">
        <f t="shared" si="47"/>
        <v>56</v>
      </c>
      <c r="Q1807">
        <v>47</v>
      </c>
      <c r="R1807" s="31">
        <v>120.8</v>
      </c>
      <c r="S1807">
        <v>103</v>
      </c>
    </row>
    <row r="1808" spans="1:20" ht="15.75" customHeight="1" x14ac:dyDescent="0.2">
      <c r="A1808" s="8">
        <v>44852</v>
      </c>
      <c r="B1808" t="s">
        <v>6</v>
      </c>
      <c r="C1808">
        <v>2022</v>
      </c>
      <c r="D1808" s="13">
        <v>2</v>
      </c>
      <c r="E1808" t="s">
        <v>74</v>
      </c>
      <c r="F1808">
        <v>79</v>
      </c>
      <c r="G1808">
        <v>426</v>
      </c>
      <c r="H1808" s="24">
        <v>798</v>
      </c>
      <c r="I1808">
        <v>5.25</v>
      </c>
      <c r="J1808">
        <v>80</v>
      </c>
      <c r="K1808">
        <v>10</v>
      </c>
      <c r="L1808">
        <v>1</v>
      </c>
      <c r="M1808">
        <v>0</v>
      </c>
      <c r="N1808" s="35">
        <v>20</v>
      </c>
      <c r="O1808" s="35" t="s">
        <v>33</v>
      </c>
      <c r="P1808">
        <f t="shared" si="47"/>
        <v>37</v>
      </c>
      <c r="Q1808">
        <v>15</v>
      </c>
      <c r="R1808" s="31">
        <v>108.8</v>
      </c>
      <c r="S1808">
        <v>52</v>
      </c>
    </row>
    <row r="1809" spans="1:20" ht="15.75" customHeight="1" x14ac:dyDescent="0.2">
      <c r="A1809" s="8">
        <v>44852</v>
      </c>
      <c r="B1809" t="s">
        <v>6</v>
      </c>
      <c r="C1809">
        <v>2022</v>
      </c>
      <c r="D1809" s="13">
        <v>2</v>
      </c>
      <c r="E1809" t="s">
        <v>74</v>
      </c>
      <c r="F1809">
        <v>79</v>
      </c>
      <c r="G1809">
        <v>426</v>
      </c>
      <c r="H1809" s="24">
        <v>799</v>
      </c>
      <c r="I1809">
        <v>5.25</v>
      </c>
      <c r="J1809">
        <v>80</v>
      </c>
      <c r="K1809">
        <v>10</v>
      </c>
      <c r="L1809">
        <v>1</v>
      </c>
      <c r="M1809">
        <v>0</v>
      </c>
      <c r="N1809" s="35">
        <v>20</v>
      </c>
      <c r="O1809" s="35" t="s">
        <v>33</v>
      </c>
      <c r="P1809">
        <f t="shared" si="47"/>
        <v>66</v>
      </c>
      <c r="Q1809">
        <v>61</v>
      </c>
      <c r="R1809" s="31">
        <v>113.4</v>
      </c>
      <c r="S1809">
        <v>127</v>
      </c>
    </row>
    <row r="1810" spans="1:20" ht="15.75" customHeight="1" x14ac:dyDescent="0.2">
      <c r="A1810" s="8">
        <v>44852</v>
      </c>
      <c r="B1810" t="s">
        <v>6</v>
      </c>
      <c r="C1810">
        <v>2022</v>
      </c>
      <c r="D1810" s="13">
        <v>2</v>
      </c>
      <c r="E1810" t="s">
        <v>74</v>
      </c>
      <c r="F1810">
        <v>79</v>
      </c>
      <c r="G1810">
        <v>426</v>
      </c>
      <c r="H1810" s="24">
        <v>800</v>
      </c>
      <c r="I1810">
        <v>5.25</v>
      </c>
      <c r="J1810">
        <v>80</v>
      </c>
      <c r="K1810">
        <v>10</v>
      </c>
      <c r="L1810">
        <v>1</v>
      </c>
      <c r="M1810">
        <v>0</v>
      </c>
      <c r="N1810" s="35">
        <v>20</v>
      </c>
      <c r="O1810" s="35" t="s">
        <v>33</v>
      </c>
      <c r="P1810">
        <f t="shared" si="47"/>
        <v>17</v>
      </c>
      <c r="Q1810">
        <v>13</v>
      </c>
      <c r="R1810" s="31">
        <v>102.4</v>
      </c>
      <c r="S1810">
        <v>30</v>
      </c>
      <c r="T1810" t="s">
        <v>123</v>
      </c>
    </row>
    <row r="1811" spans="1:20" ht="15.75" customHeight="1" x14ac:dyDescent="0.2">
      <c r="A1811" s="8">
        <v>44852</v>
      </c>
      <c r="B1811" t="s">
        <v>6</v>
      </c>
      <c r="C1811">
        <v>2022</v>
      </c>
      <c r="D1811" s="13">
        <v>2</v>
      </c>
      <c r="E1811" t="s">
        <v>74</v>
      </c>
      <c r="F1811">
        <v>79</v>
      </c>
      <c r="G1811">
        <v>426</v>
      </c>
      <c r="H1811" s="24">
        <v>801</v>
      </c>
      <c r="I1811">
        <v>5.25</v>
      </c>
      <c r="J1811">
        <v>80</v>
      </c>
      <c r="K1811">
        <v>10</v>
      </c>
      <c r="L1811">
        <v>1</v>
      </c>
      <c r="M1811">
        <v>0</v>
      </c>
      <c r="N1811" s="35">
        <v>20</v>
      </c>
      <c r="O1811" s="35" t="s">
        <v>33</v>
      </c>
      <c r="P1811">
        <f t="shared" si="47"/>
        <v>0</v>
      </c>
      <c r="Q1811">
        <v>0</v>
      </c>
      <c r="R1811" s="31">
        <v>0</v>
      </c>
      <c r="S1811">
        <v>0</v>
      </c>
      <c r="T1811" t="s">
        <v>142</v>
      </c>
    </row>
    <row r="1812" spans="1:20" ht="15.75" customHeight="1" x14ac:dyDescent="0.2">
      <c r="A1812" s="8">
        <v>44852</v>
      </c>
      <c r="B1812" t="s">
        <v>6</v>
      </c>
      <c r="C1812">
        <v>2022</v>
      </c>
      <c r="D1812" s="13">
        <v>2</v>
      </c>
      <c r="E1812" t="s">
        <v>74</v>
      </c>
      <c r="F1812">
        <v>79</v>
      </c>
      <c r="G1812">
        <v>426</v>
      </c>
      <c r="H1812" s="24">
        <v>802</v>
      </c>
      <c r="I1812">
        <v>5.25</v>
      </c>
      <c r="J1812">
        <v>80</v>
      </c>
      <c r="K1812">
        <v>10</v>
      </c>
      <c r="L1812">
        <v>1</v>
      </c>
      <c r="M1812">
        <v>0</v>
      </c>
      <c r="N1812" s="35">
        <v>20</v>
      </c>
      <c r="O1812" s="35" t="s">
        <v>33</v>
      </c>
      <c r="P1812">
        <f t="shared" si="47"/>
        <v>28</v>
      </c>
      <c r="Q1812">
        <v>23</v>
      </c>
      <c r="R1812" s="31">
        <v>126.2</v>
      </c>
      <c r="S1812">
        <v>51</v>
      </c>
    </row>
    <row r="1813" spans="1:20" ht="15.75" customHeight="1" x14ac:dyDescent="0.2">
      <c r="A1813" s="8">
        <v>44852</v>
      </c>
      <c r="B1813" t="s">
        <v>6</v>
      </c>
      <c r="C1813">
        <v>2022</v>
      </c>
      <c r="D1813" s="13">
        <v>2</v>
      </c>
      <c r="E1813" t="s">
        <v>74</v>
      </c>
      <c r="F1813">
        <v>79</v>
      </c>
      <c r="G1813">
        <v>427</v>
      </c>
      <c r="H1813" s="24">
        <v>783</v>
      </c>
      <c r="I1813">
        <v>6.875</v>
      </c>
      <c r="J1813">
        <v>50</v>
      </c>
      <c r="K1813">
        <v>8</v>
      </c>
      <c r="L1813">
        <v>2</v>
      </c>
      <c r="M1813">
        <v>0</v>
      </c>
      <c r="N1813" s="35">
        <v>18.600000000000001</v>
      </c>
      <c r="O1813" s="35" t="s">
        <v>33</v>
      </c>
      <c r="P1813">
        <f t="shared" si="47"/>
        <v>86</v>
      </c>
      <c r="Q1813">
        <v>29</v>
      </c>
      <c r="R1813" s="31">
        <v>117</v>
      </c>
      <c r="S1813">
        <v>115</v>
      </c>
    </row>
    <row r="1814" spans="1:20" ht="15.75" customHeight="1" x14ac:dyDescent="0.2">
      <c r="A1814" s="8">
        <v>44852</v>
      </c>
      <c r="B1814" t="s">
        <v>6</v>
      </c>
      <c r="C1814">
        <v>2022</v>
      </c>
      <c r="D1814" s="13">
        <v>2</v>
      </c>
      <c r="E1814" t="s">
        <v>74</v>
      </c>
      <c r="F1814">
        <v>79</v>
      </c>
      <c r="G1814">
        <v>427</v>
      </c>
      <c r="H1814" s="24">
        <v>784</v>
      </c>
      <c r="I1814">
        <v>6.875</v>
      </c>
      <c r="J1814">
        <v>50</v>
      </c>
      <c r="K1814">
        <v>8</v>
      </c>
      <c r="L1814">
        <v>2</v>
      </c>
      <c r="M1814">
        <v>0</v>
      </c>
      <c r="N1814" s="35">
        <v>18.600000000000001</v>
      </c>
      <c r="O1814" s="35" t="s">
        <v>33</v>
      </c>
      <c r="P1814">
        <f t="shared" si="47"/>
        <v>47</v>
      </c>
      <c r="Q1814">
        <v>58</v>
      </c>
      <c r="R1814" s="31">
        <v>92.8</v>
      </c>
      <c r="S1814">
        <v>105</v>
      </c>
    </row>
    <row r="1815" spans="1:20" ht="15.75" customHeight="1" x14ac:dyDescent="0.2">
      <c r="A1815" s="8">
        <v>44852</v>
      </c>
      <c r="B1815" t="s">
        <v>6</v>
      </c>
      <c r="C1815">
        <v>2022</v>
      </c>
      <c r="D1815" s="13">
        <v>2</v>
      </c>
      <c r="E1815" t="s">
        <v>74</v>
      </c>
      <c r="F1815">
        <v>79</v>
      </c>
      <c r="G1815">
        <v>427</v>
      </c>
      <c r="H1815" s="24">
        <v>785</v>
      </c>
      <c r="I1815">
        <v>6.875</v>
      </c>
      <c r="J1815">
        <v>50</v>
      </c>
      <c r="K1815">
        <v>8</v>
      </c>
      <c r="L1815">
        <v>2</v>
      </c>
      <c r="M1815">
        <v>0</v>
      </c>
      <c r="N1815" s="35">
        <v>18.600000000000001</v>
      </c>
      <c r="O1815" s="35" t="s">
        <v>33</v>
      </c>
      <c r="P1815">
        <f t="shared" si="47"/>
        <v>0</v>
      </c>
      <c r="Q1815">
        <v>0</v>
      </c>
      <c r="R1815" s="31">
        <v>0</v>
      </c>
      <c r="S1815">
        <v>0</v>
      </c>
      <c r="T1815" t="s">
        <v>143</v>
      </c>
    </row>
    <row r="1816" spans="1:20" ht="15.75" customHeight="1" x14ac:dyDescent="0.2">
      <c r="A1816" s="8">
        <v>44852</v>
      </c>
      <c r="B1816" t="s">
        <v>6</v>
      </c>
      <c r="C1816">
        <v>2022</v>
      </c>
      <c r="D1816" s="13">
        <v>2</v>
      </c>
      <c r="E1816" t="s">
        <v>74</v>
      </c>
      <c r="F1816">
        <v>79</v>
      </c>
      <c r="G1816">
        <v>427</v>
      </c>
      <c r="H1816" s="24">
        <v>786</v>
      </c>
      <c r="I1816">
        <v>6.875</v>
      </c>
      <c r="J1816">
        <v>50</v>
      </c>
      <c r="K1816">
        <v>8</v>
      </c>
      <c r="L1816">
        <v>2</v>
      </c>
      <c r="M1816">
        <v>0</v>
      </c>
      <c r="N1816" s="35">
        <v>18.600000000000001</v>
      </c>
      <c r="O1816" s="35" t="s">
        <v>33</v>
      </c>
      <c r="P1816">
        <f t="shared" si="47"/>
        <v>68</v>
      </c>
      <c r="Q1816">
        <v>24</v>
      </c>
      <c r="R1816" s="31">
        <v>94</v>
      </c>
      <c r="S1816">
        <v>92</v>
      </c>
    </row>
    <row r="1817" spans="1:20" ht="15.75" customHeight="1" x14ac:dyDescent="0.2">
      <c r="A1817" s="8">
        <v>44852</v>
      </c>
      <c r="B1817" t="s">
        <v>6</v>
      </c>
      <c r="C1817">
        <v>2022</v>
      </c>
      <c r="D1817" s="13">
        <v>2</v>
      </c>
      <c r="E1817" t="s">
        <v>74</v>
      </c>
      <c r="F1817">
        <v>79</v>
      </c>
      <c r="G1817">
        <v>427</v>
      </c>
      <c r="H1817" s="24">
        <v>787</v>
      </c>
      <c r="I1817">
        <v>6.875</v>
      </c>
      <c r="J1817">
        <v>50</v>
      </c>
      <c r="K1817">
        <v>8</v>
      </c>
      <c r="L1817">
        <v>2</v>
      </c>
      <c r="M1817">
        <v>0</v>
      </c>
      <c r="N1817" s="35">
        <v>18.600000000000001</v>
      </c>
      <c r="O1817" s="35" t="s">
        <v>33</v>
      </c>
      <c r="P1817">
        <f t="shared" si="47"/>
        <v>44</v>
      </c>
      <c r="Q1817">
        <v>34</v>
      </c>
      <c r="R1817" s="31">
        <v>111</v>
      </c>
      <c r="S1817">
        <v>78</v>
      </c>
    </row>
    <row r="1818" spans="1:20" ht="15.75" customHeight="1" x14ac:dyDescent="0.2">
      <c r="A1818" s="8">
        <v>44852</v>
      </c>
      <c r="B1818" t="s">
        <v>6</v>
      </c>
      <c r="C1818">
        <v>2022</v>
      </c>
      <c r="D1818" s="13">
        <v>2</v>
      </c>
      <c r="E1818" t="s">
        <v>74</v>
      </c>
      <c r="F1818">
        <v>79</v>
      </c>
      <c r="G1818">
        <v>427</v>
      </c>
      <c r="H1818" s="24">
        <v>788</v>
      </c>
      <c r="I1818">
        <v>6.875</v>
      </c>
      <c r="J1818">
        <v>50</v>
      </c>
      <c r="K1818">
        <v>8</v>
      </c>
      <c r="L1818">
        <v>2</v>
      </c>
      <c r="M1818">
        <v>0</v>
      </c>
      <c r="N1818" s="35">
        <v>18.600000000000001</v>
      </c>
      <c r="O1818" s="35" t="s">
        <v>33</v>
      </c>
      <c r="P1818">
        <f t="shared" si="47"/>
        <v>5</v>
      </c>
      <c r="Q1818">
        <v>16</v>
      </c>
      <c r="R1818" s="31">
        <v>108.8</v>
      </c>
      <c r="S1818">
        <v>21</v>
      </c>
    </row>
    <row r="1819" spans="1:20" ht="15.75" customHeight="1" x14ac:dyDescent="0.2">
      <c r="A1819" s="8">
        <v>44852</v>
      </c>
      <c r="B1819" t="s">
        <v>6</v>
      </c>
      <c r="C1819">
        <v>2022</v>
      </c>
      <c r="D1819" s="13">
        <v>2</v>
      </c>
      <c r="E1819" t="s">
        <v>74</v>
      </c>
      <c r="F1819">
        <v>79</v>
      </c>
      <c r="G1819">
        <v>427</v>
      </c>
      <c r="H1819" s="24">
        <v>789</v>
      </c>
      <c r="I1819">
        <v>6.875</v>
      </c>
      <c r="J1819">
        <v>50</v>
      </c>
      <c r="K1819">
        <v>8</v>
      </c>
      <c r="L1819">
        <v>2</v>
      </c>
      <c r="M1819">
        <v>0</v>
      </c>
      <c r="N1819" s="35">
        <v>18.600000000000001</v>
      </c>
      <c r="O1819" s="35" t="s">
        <v>33</v>
      </c>
      <c r="P1819">
        <f t="shared" si="47"/>
        <v>64</v>
      </c>
      <c r="Q1819">
        <v>27</v>
      </c>
      <c r="R1819" s="31">
        <v>107</v>
      </c>
      <c r="S1819">
        <v>91</v>
      </c>
    </row>
    <row r="1820" spans="1:20" ht="15.75" customHeight="1" x14ac:dyDescent="0.2">
      <c r="A1820" s="8">
        <v>44852</v>
      </c>
      <c r="B1820" t="s">
        <v>6</v>
      </c>
      <c r="C1820">
        <v>2022</v>
      </c>
      <c r="D1820" s="13">
        <v>2</v>
      </c>
      <c r="E1820" t="s">
        <v>74</v>
      </c>
      <c r="F1820">
        <v>79</v>
      </c>
      <c r="G1820">
        <v>427</v>
      </c>
      <c r="H1820" s="24">
        <v>790</v>
      </c>
      <c r="I1820">
        <v>6.875</v>
      </c>
      <c r="J1820">
        <v>50</v>
      </c>
      <c r="K1820">
        <v>8</v>
      </c>
      <c r="L1820">
        <v>2</v>
      </c>
      <c r="M1820">
        <v>0</v>
      </c>
      <c r="N1820" s="35">
        <v>18.600000000000001</v>
      </c>
      <c r="O1820" s="35" t="s">
        <v>33</v>
      </c>
      <c r="P1820">
        <f t="shared" si="47"/>
        <v>28</v>
      </c>
      <c r="Q1820">
        <v>38</v>
      </c>
      <c r="R1820" s="31">
        <v>85.3</v>
      </c>
      <c r="S1820">
        <v>66</v>
      </c>
    </row>
    <row r="1821" spans="1:20" ht="15.75" customHeight="1" x14ac:dyDescent="0.2">
      <c r="A1821" s="8">
        <v>44852</v>
      </c>
      <c r="B1821" t="s">
        <v>6</v>
      </c>
      <c r="C1821">
        <v>2022</v>
      </c>
      <c r="D1821" s="13">
        <v>2</v>
      </c>
      <c r="E1821" t="s">
        <v>74</v>
      </c>
      <c r="F1821">
        <v>79</v>
      </c>
      <c r="G1821">
        <v>427</v>
      </c>
      <c r="H1821" s="24">
        <v>791</v>
      </c>
      <c r="I1821">
        <v>6.875</v>
      </c>
      <c r="J1821">
        <v>50</v>
      </c>
      <c r="K1821">
        <v>8</v>
      </c>
      <c r="L1821">
        <v>2</v>
      </c>
      <c r="M1821">
        <v>0</v>
      </c>
      <c r="N1821" s="35">
        <v>18.600000000000001</v>
      </c>
      <c r="O1821" s="35" t="s">
        <v>33</v>
      </c>
      <c r="P1821">
        <f t="shared" si="47"/>
        <v>42</v>
      </c>
      <c r="Q1821">
        <v>21</v>
      </c>
      <c r="R1821" s="31">
        <v>109.6</v>
      </c>
      <c r="S1821">
        <v>63</v>
      </c>
    </row>
    <row r="1822" spans="1:20" ht="15.75" customHeight="1" x14ac:dyDescent="0.2">
      <c r="A1822" s="8">
        <v>44852</v>
      </c>
      <c r="B1822" t="s">
        <v>6</v>
      </c>
      <c r="C1822">
        <v>2022</v>
      </c>
      <c r="D1822" s="13">
        <v>2</v>
      </c>
      <c r="E1822" t="s">
        <v>74</v>
      </c>
      <c r="F1822">
        <v>79</v>
      </c>
      <c r="G1822">
        <v>427</v>
      </c>
      <c r="H1822" s="24">
        <v>792</v>
      </c>
      <c r="I1822">
        <v>6.875</v>
      </c>
      <c r="J1822">
        <v>50</v>
      </c>
      <c r="K1822">
        <v>8</v>
      </c>
      <c r="L1822">
        <v>2</v>
      </c>
      <c r="M1822">
        <v>0</v>
      </c>
      <c r="N1822" s="35">
        <v>18.600000000000001</v>
      </c>
      <c r="O1822" s="35" t="s">
        <v>33</v>
      </c>
      <c r="P1822">
        <f t="shared" si="47"/>
        <v>30</v>
      </c>
      <c r="Q1822">
        <v>28</v>
      </c>
      <c r="R1822" s="31">
        <v>102.6</v>
      </c>
      <c r="S1822">
        <v>58</v>
      </c>
    </row>
    <row r="1823" spans="1:20" ht="15.75" customHeight="1" x14ac:dyDescent="0.2">
      <c r="A1823" s="8">
        <v>44851</v>
      </c>
      <c r="B1823" t="s">
        <v>6</v>
      </c>
      <c r="C1823">
        <v>2022</v>
      </c>
      <c r="D1823" s="13">
        <v>2</v>
      </c>
      <c r="E1823" t="s">
        <v>74</v>
      </c>
      <c r="F1823">
        <v>80</v>
      </c>
      <c r="G1823">
        <v>428</v>
      </c>
      <c r="H1823" s="24">
        <v>923</v>
      </c>
      <c r="I1823">
        <v>10.9375</v>
      </c>
      <c r="J1823">
        <v>30</v>
      </c>
      <c r="K1823">
        <v>8</v>
      </c>
      <c r="L1823">
        <v>7</v>
      </c>
      <c r="M1823">
        <v>4</v>
      </c>
      <c r="N1823">
        <v>21</v>
      </c>
      <c r="O1823" s="12" t="s">
        <v>32</v>
      </c>
      <c r="P1823">
        <f t="shared" si="47"/>
        <v>22</v>
      </c>
      <c r="Q1823">
        <v>30</v>
      </c>
      <c r="R1823" s="31">
        <v>82.4</v>
      </c>
      <c r="S1823">
        <v>52</v>
      </c>
    </row>
    <row r="1824" spans="1:20" ht="15.75" customHeight="1" x14ac:dyDescent="0.2">
      <c r="A1824" s="8">
        <v>44851</v>
      </c>
      <c r="B1824" t="s">
        <v>6</v>
      </c>
      <c r="C1824">
        <v>2022</v>
      </c>
      <c r="D1824" s="13">
        <v>2</v>
      </c>
      <c r="E1824" t="s">
        <v>74</v>
      </c>
      <c r="F1824">
        <v>80</v>
      </c>
      <c r="G1824">
        <v>428</v>
      </c>
      <c r="H1824" s="24">
        <v>924</v>
      </c>
      <c r="I1824">
        <v>10.9375</v>
      </c>
      <c r="J1824">
        <v>30</v>
      </c>
      <c r="K1824">
        <v>8</v>
      </c>
      <c r="L1824">
        <v>7</v>
      </c>
      <c r="M1824">
        <v>4</v>
      </c>
      <c r="N1824">
        <v>21</v>
      </c>
      <c r="O1824" s="12" t="s">
        <v>32</v>
      </c>
      <c r="P1824">
        <f t="shared" si="47"/>
        <v>12</v>
      </c>
      <c r="Q1824">
        <v>40</v>
      </c>
      <c r="R1824" s="31">
        <v>88.2</v>
      </c>
      <c r="S1824">
        <v>52</v>
      </c>
    </row>
    <row r="1825" spans="1:19" ht="15.75" customHeight="1" x14ac:dyDescent="0.2">
      <c r="A1825" s="8">
        <v>44851</v>
      </c>
      <c r="B1825" t="s">
        <v>6</v>
      </c>
      <c r="C1825">
        <v>2022</v>
      </c>
      <c r="D1825" s="13">
        <v>2</v>
      </c>
      <c r="E1825" t="s">
        <v>74</v>
      </c>
      <c r="F1825">
        <v>80</v>
      </c>
      <c r="G1825">
        <v>428</v>
      </c>
      <c r="H1825" s="24">
        <v>925</v>
      </c>
      <c r="I1825">
        <v>10.9375</v>
      </c>
      <c r="J1825">
        <v>30</v>
      </c>
      <c r="K1825">
        <v>8</v>
      </c>
      <c r="L1825">
        <v>7</v>
      </c>
      <c r="M1825">
        <v>4</v>
      </c>
      <c r="N1825">
        <v>21</v>
      </c>
      <c r="O1825" s="12" t="s">
        <v>32</v>
      </c>
      <c r="P1825">
        <f t="shared" si="47"/>
        <v>28</v>
      </c>
      <c r="Q1825">
        <v>29</v>
      </c>
      <c r="R1825" s="31">
        <v>92.6</v>
      </c>
      <c r="S1825">
        <v>57</v>
      </c>
    </row>
    <row r="1826" spans="1:19" ht="15.75" customHeight="1" x14ac:dyDescent="0.2">
      <c r="A1826" s="8">
        <v>44851</v>
      </c>
      <c r="B1826" t="s">
        <v>6</v>
      </c>
      <c r="C1826">
        <v>2022</v>
      </c>
      <c r="D1826" s="13">
        <v>2</v>
      </c>
      <c r="E1826" t="s">
        <v>74</v>
      </c>
      <c r="F1826">
        <v>80</v>
      </c>
      <c r="G1826">
        <v>428</v>
      </c>
      <c r="H1826" s="24">
        <v>926</v>
      </c>
      <c r="I1826">
        <v>10.9375</v>
      </c>
      <c r="J1826">
        <v>30</v>
      </c>
      <c r="K1826">
        <v>8</v>
      </c>
      <c r="L1826">
        <v>7</v>
      </c>
      <c r="M1826">
        <v>4</v>
      </c>
      <c r="N1826">
        <v>21</v>
      </c>
      <c r="O1826" s="12" t="s">
        <v>32</v>
      </c>
      <c r="P1826">
        <f t="shared" si="47"/>
        <v>23</v>
      </c>
      <c r="Q1826">
        <v>46</v>
      </c>
      <c r="R1826" s="31">
        <v>91.8</v>
      </c>
      <c r="S1826">
        <v>69</v>
      </c>
    </row>
    <row r="1827" spans="1:19" ht="15.75" customHeight="1" x14ac:dyDescent="0.2">
      <c r="A1827" s="8">
        <v>44851</v>
      </c>
      <c r="B1827" t="s">
        <v>6</v>
      </c>
      <c r="C1827">
        <v>2022</v>
      </c>
      <c r="D1827" s="13">
        <v>2</v>
      </c>
      <c r="E1827" t="s">
        <v>74</v>
      </c>
      <c r="F1827">
        <v>80</v>
      </c>
      <c r="G1827">
        <v>428</v>
      </c>
      <c r="H1827" s="24">
        <v>927</v>
      </c>
      <c r="I1827">
        <v>10.9375</v>
      </c>
      <c r="J1827">
        <v>30</v>
      </c>
      <c r="K1827">
        <v>8</v>
      </c>
      <c r="L1827">
        <v>7</v>
      </c>
      <c r="M1827">
        <v>4</v>
      </c>
      <c r="N1827">
        <v>21</v>
      </c>
      <c r="O1827" s="12" t="s">
        <v>32</v>
      </c>
      <c r="P1827">
        <f t="shared" si="47"/>
        <v>69</v>
      </c>
      <c r="Q1827">
        <v>83</v>
      </c>
      <c r="R1827" s="31">
        <v>99.2</v>
      </c>
      <c r="S1827">
        <v>152</v>
      </c>
    </row>
    <row r="1828" spans="1:19" ht="15.75" customHeight="1" x14ac:dyDescent="0.2">
      <c r="A1828" s="8">
        <v>44851</v>
      </c>
      <c r="B1828" t="s">
        <v>6</v>
      </c>
      <c r="C1828">
        <v>2022</v>
      </c>
      <c r="D1828" s="13">
        <v>2</v>
      </c>
      <c r="E1828" t="s">
        <v>74</v>
      </c>
      <c r="F1828">
        <v>80</v>
      </c>
      <c r="G1828">
        <v>428</v>
      </c>
      <c r="H1828" s="24">
        <v>928</v>
      </c>
      <c r="I1828">
        <v>10.9375</v>
      </c>
      <c r="J1828">
        <v>30</v>
      </c>
      <c r="K1828">
        <v>8</v>
      </c>
      <c r="L1828">
        <v>7</v>
      </c>
      <c r="M1828">
        <v>4</v>
      </c>
      <c r="N1828">
        <v>21</v>
      </c>
      <c r="O1828" s="12" t="s">
        <v>32</v>
      </c>
      <c r="P1828">
        <f t="shared" si="47"/>
        <v>19</v>
      </c>
      <c r="Q1828">
        <v>24</v>
      </c>
      <c r="R1828" s="31">
        <v>84.8</v>
      </c>
      <c r="S1828">
        <v>43</v>
      </c>
    </row>
    <row r="1829" spans="1:19" ht="15.75" customHeight="1" x14ac:dyDescent="0.2">
      <c r="A1829" s="8">
        <v>44851</v>
      </c>
      <c r="B1829" t="s">
        <v>6</v>
      </c>
      <c r="C1829">
        <v>2022</v>
      </c>
      <c r="D1829" s="13">
        <v>2</v>
      </c>
      <c r="E1829" t="s">
        <v>74</v>
      </c>
      <c r="F1829">
        <v>80</v>
      </c>
      <c r="G1829">
        <v>428</v>
      </c>
      <c r="H1829" s="24">
        <v>929</v>
      </c>
      <c r="I1829">
        <v>10.9375</v>
      </c>
      <c r="J1829">
        <v>30</v>
      </c>
      <c r="K1829">
        <v>8</v>
      </c>
      <c r="L1829">
        <v>7</v>
      </c>
      <c r="M1829">
        <v>4</v>
      </c>
      <c r="N1829">
        <v>21</v>
      </c>
      <c r="O1829" s="12" t="s">
        <v>32</v>
      </c>
      <c r="P1829">
        <f t="shared" si="47"/>
        <v>37</v>
      </c>
      <c r="Q1829">
        <v>49</v>
      </c>
      <c r="R1829" s="31">
        <v>97.4</v>
      </c>
      <c r="S1829">
        <v>86</v>
      </c>
    </row>
    <row r="1830" spans="1:19" ht="15.75" customHeight="1" x14ac:dyDescent="0.2">
      <c r="A1830" s="8">
        <v>44851</v>
      </c>
      <c r="B1830" t="s">
        <v>6</v>
      </c>
      <c r="C1830">
        <v>2022</v>
      </c>
      <c r="D1830" s="13">
        <v>2</v>
      </c>
      <c r="E1830" t="s">
        <v>74</v>
      </c>
      <c r="F1830">
        <v>80</v>
      </c>
      <c r="G1830">
        <v>428</v>
      </c>
      <c r="H1830" s="24">
        <v>930</v>
      </c>
      <c r="I1830">
        <v>10.9375</v>
      </c>
      <c r="J1830">
        <v>30</v>
      </c>
      <c r="K1830">
        <v>8</v>
      </c>
      <c r="L1830">
        <v>7</v>
      </c>
      <c r="M1830">
        <v>4</v>
      </c>
      <c r="N1830">
        <v>21</v>
      </c>
      <c r="O1830" s="12" t="s">
        <v>32</v>
      </c>
      <c r="P1830">
        <f t="shared" si="47"/>
        <v>25</v>
      </c>
      <c r="Q1830">
        <v>34</v>
      </c>
      <c r="R1830" s="31">
        <v>92.8</v>
      </c>
      <c r="S1830">
        <v>59</v>
      </c>
    </row>
    <row r="1831" spans="1:19" ht="15.75" customHeight="1" x14ac:dyDescent="0.2">
      <c r="A1831" s="8">
        <v>44851</v>
      </c>
      <c r="B1831" t="s">
        <v>6</v>
      </c>
      <c r="C1831">
        <v>2022</v>
      </c>
      <c r="D1831" s="13">
        <v>2</v>
      </c>
      <c r="E1831" t="s">
        <v>74</v>
      </c>
      <c r="F1831">
        <v>80</v>
      </c>
      <c r="G1831">
        <v>428</v>
      </c>
      <c r="H1831" s="24">
        <v>931</v>
      </c>
      <c r="I1831">
        <v>10.9375</v>
      </c>
      <c r="J1831">
        <v>30</v>
      </c>
      <c r="K1831">
        <v>8</v>
      </c>
      <c r="L1831">
        <v>7</v>
      </c>
      <c r="M1831">
        <v>4</v>
      </c>
      <c r="N1831">
        <v>21</v>
      </c>
      <c r="O1831" s="12" t="s">
        <v>32</v>
      </c>
      <c r="P1831">
        <f t="shared" si="47"/>
        <v>43</v>
      </c>
      <c r="Q1831">
        <v>63</v>
      </c>
      <c r="R1831" s="31">
        <v>94.8</v>
      </c>
      <c r="S1831">
        <v>106</v>
      </c>
    </row>
    <row r="1832" spans="1:19" ht="15.75" customHeight="1" x14ac:dyDescent="0.2">
      <c r="A1832" s="8">
        <v>44851</v>
      </c>
      <c r="B1832" t="s">
        <v>6</v>
      </c>
      <c r="C1832">
        <v>2022</v>
      </c>
      <c r="D1832" s="13">
        <v>2</v>
      </c>
      <c r="E1832" t="s">
        <v>74</v>
      </c>
      <c r="F1832">
        <v>80</v>
      </c>
      <c r="G1832">
        <v>428</v>
      </c>
      <c r="H1832" s="24">
        <v>932</v>
      </c>
      <c r="I1832">
        <v>10.9375</v>
      </c>
      <c r="J1832">
        <v>30</v>
      </c>
      <c r="K1832">
        <v>8</v>
      </c>
      <c r="L1832">
        <v>7</v>
      </c>
      <c r="M1832">
        <v>4</v>
      </c>
      <c r="N1832">
        <v>21</v>
      </c>
      <c r="O1832" s="12" t="s">
        <v>32</v>
      </c>
      <c r="P1832">
        <f t="shared" si="47"/>
        <v>15</v>
      </c>
      <c r="Q1832">
        <v>23</v>
      </c>
      <c r="R1832" s="31">
        <v>87.8</v>
      </c>
      <c r="S1832">
        <v>38</v>
      </c>
    </row>
    <row r="1833" spans="1:19" ht="15.75" customHeight="1" x14ac:dyDescent="0.2">
      <c r="A1833" s="8">
        <v>44851</v>
      </c>
      <c r="B1833" t="s">
        <v>6</v>
      </c>
      <c r="C1833">
        <v>2022</v>
      </c>
      <c r="D1833" s="13">
        <v>2</v>
      </c>
      <c r="E1833" t="s">
        <v>74</v>
      </c>
      <c r="F1833">
        <v>80</v>
      </c>
      <c r="G1833">
        <v>429</v>
      </c>
      <c r="H1833" s="24">
        <v>933</v>
      </c>
      <c r="I1833">
        <v>9.5625</v>
      </c>
      <c r="J1833">
        <v>15</v>
      </c>
      <c r="K1833">
        <v>4</v>
      </c>
      <c r="L1833">
        <v>10</v>
      </c>
      <c r="M1833">
        <v>1</v>
      </c>
      <c r="N1833">
        <v>20</v>
      </c>
      <c r="O1833" s="12" t="s">
        <v>32</v>
      </c>
      <c r="P1833">
        <f t="shared" si="47"/>
        <v>13</v>
      </c>
      <c r="Q1833">
        <v>33</v>
      </c>
      <c r="R1833" s="31">
        <v>76.2</v>
      </c>
      <c r="S1833">
        <v>46</v>
      </c>
    </row>
    <row r="1834" spans="1:19" ht="15.75" customHeight="1" x14ac:dyDescent="0.2">
      <c r="A1834" s="8">
        <v>44851</v>
      </c>
      <c r="B1834" t="s">
        <v>6</v>
      </c>
      <c r="C1834">
        <v>2022</v>
      </c>
      <c r="D1834" s="13">
        <v>2</v>
      </c>
      <c r="E1834" t="s">
        <v>74</v>
      </c>
      <c r="F1834">
        <v>80</v>
      </c>
      <c r="G1834">
        <v>429</v>
      </c>
      <c r="H1834" s="24">
        <v>934</v>
      </c>
      <c r="I1834">
        <v>9.5625</v>
      </c>
      <c r="J1834">
        <v>15</v>
      </c>
      <c r="K1834">
        <v>4</v>
      </c>
      <c r="L1834">
        <v>10</v>
      </c>
      <c r="M1834">
        <v>1</v>
      </c>
      <c r="N1834">
        <v>20</v>
      </c>
      <c r="O1834" s="12" t="s">
        <v>32</v>
      </c>
      <c r="P1834">
        <f t="shared" si="47"/>
        <v>3</v>
      </c>
      <c r="Q1834">
        <v>18</v>
      </c>
      <c r="R1834" s="31">
        <v>80.400000000000006</v>
      </c>
      <c r="S1834">
        <v>21</v>
      </c>
    </row>
    <row r="1835" spans="1:19" ht="15.75" customHeight="1" x14ac:dyDescent="0.2">
      <c r="A1835" s="8">
        <v>44851</v>
      </c>
      <c r="B1835" t="s">
        <v>6</v>
      </c>
      <c r="C1835">
        <v>2022</v>
      </c>
      <c r="D1835" s="13">
        <v>2</v>
      </c>
      <c r="E1835" t="s">
        <v>74</v>
      </c>
      <c r="F1835">
        <v>80</v>
      </c>
      <c r="G1835">
        <v>429</v>
      </c>
      <c r="H1835" s="24">
        <v>935</v>
      </c>
      <c r="I1835">
        <v>9.5625</v>
      </c>
      <c r="J1835">
        <v>15</v>
      </c>
      <c r="K1835">
        <v>4</v>
      </c>
      <c r="L1835">
        <v>10</v>
      </c>
      <c r="M1835">
        <v>1</v>
      </c>
      <c r="N1835">
        <v>20</v>
      </c>
      <c r="O1835" s="12" t="s">
        <v>32</v>
      </c>
      <c r="P1835">
        <f t="shared" si="47"/>
        <v>9</v>
      </c>
      <c r="Q1835">
        <v>29</v>
      </c>
      <c r="R1835" s="31">
        <v>75.599999999999994</v>
      </c>
      <c r="S1835">
        <v>38</v>
      </c>
    </row>
    <row r="1836" spans="1:19" ht="15.75" customHeight="1" x14ac:dyDescent="0.2">
      <c r="A1836" s="8">
        <v>44851</v>
      </c>
      <c r="B1836" t="s">
        <v>6</v>
      </c>
      <c r="C1836">
        <v>2022</v>
      </c>
      <c r="D1836" s="13">
        <v>2</v>
      </c>
      <c r="E1836" t="s">
        <v>74</v>
      </c>
      <c r="F1836">
        <v>80</v>
      </c>
      <c r="G1836">
        <v>429</v>
      </c>
      <c r="H1836" s="24">
        <v>936</v>
      </c>
      <c r="I1836">
        <v>9.5625</v>
      </c>
      <c r="J1836">
        <v>15</v>
      </c>
      <c r="K1836">
        <v>4</v>
      </c>
      <c r="L1836">
        <v>10</v>
      </c>
      <c r="M1836">
        <v>1</v>
      </c>
      <c r="N1836">
        <v>20</v>
      </c>
      <c r="O1836" s="12" t="s">
        <v>32</v>
      </c>
      <c r="P1836">
        <f t="shared" si="47"/>
        <v>19</v>
      </c>
      <c r="Q1836">
        <v>51</v>
      </c>
      <c r="R1836" s="31">
        <v>97.2</v>
      </c>
      <c r="S1836">
        <v>70</v>
      </c>
    </row>
    <row r="1837" spans="1:19" ht="15.75" customHeight="1" x14ac:dyDescent="0.2">
      <c r="A1837" s="8">
        <v>44851</v>
      </c>
      <c r="B1837" t="s">
        <v>6</v>
      </c>
      <c r="C1837">
        <v>2022</v>
      </c>
      <c r="D1837" s="13">
        <v>2</v>
      </c>
      <c r="E1837" t="s">
        <v>74</v>
      </c>
      <c r="F1837">
        <v>80</v>
      </c>
      <c r="G1837">
        <v>429</v>
      </c>
      <c r="H1837" s="24">
        <v>937</v>
      </c>
      <c r="I1837">
        <v>9.5625</v>
      </c>
      <c r="J1837">
        <v>15</v>
      </c>
      <c r="K1837">
        <v>4</v>
      </c>
      <c r="L1837">
        <v>10</v>
      </c>
      <c r="M1837">
        <v>1</v>
      </c>
      <c r="N1837">
        <v>20</v>
      </c>
      <c r="O1837" s="12" t="s">
        <v>32</v>
      </c>
      <c r="P1837">
        <f t="shared" si="47"/>
        <v>13</v>
      </c>
      <c r="Q1837">
        <v>40</v>
      </c>
      <c r="R1837" s="31">
        <v>87.8</v>
      </c>
      <c r="S1837">
        <v>53</v>
      </c>
    </row>
    <row r="1838" spans="1:19" ht="15.75" customHeight="1" x14ac:dyDescent="0.2">
      <c r="A1838" s="8">
        <v>44851</v>
      </c>
      <c r="B1838" t="s">
        <v>6</v>
      </c>
      <c r="C1838">
        <v>2022</v>
      </c>
      <c r="D1838" s="13">
        <v>2</v>
      </c>
      <c r="E1838" t="s">
        <v>74</v>
      </c>
      <c r="F1838">
        <v>80</v>
      </c>
      <c r="G1838">
        <v>429</v>
      </c>
      <c r="H1838" s="24">
        <v>938</v>
      </c>
      <c r="I1838">
        <v>9.5625</v>
      </c>
      <c r="J1838">
        <v>15</v>
      </c>
      <c r="K1838">
        <v>4</v>
      </c>
      <c r="L1838">
        <v>10</v>
      </c>
      <c r="M1838">
        <v>1</v>
      </c>
      <c r="N1838">
        <v>20</v>
      </c>
      <c r="O1838" s="12" t="s">
        <v>32</v>
      </c>
      <c r="P1838">
        <f t="shared" si="47"/>
        <v>2</v>
      </c>
      <c r="Q1838">
        <v>2</v>
      </c>
      <c r="R1838" s="31">
        <v>71</v>
      </c>
      <c r="S1838">
        <v>4</v>
      </c>
    </row>
    <row r="1839" spans="1:19" ht="15.75" customHeight="1" x14ac:dyDescent="0.2">
      <c r="A1839" s="8">
        <v>44851</v>
      </c>
      <c r="B1839" t="s">
        <v>6</v>
      </c>
      <c r="C1839">
        <v>2022</v>
      </c>
      <c r="D1839" s="13">
        <v>2</v>
      </c>
      <c r="E1839" t="s">
        <v>74</v>
      </c>
      <c r="F1839">
        <v>80</v>
      </c>
      <c r="G1839">
        <v>429</v>
      </c>
      <c r="H1839" s="24">
        <v>939</v>
      </c>
      <c r="I1839">
        <v>9.5625</v>
      </c>
      <c r="J1839">
        <v>15</v>
      </c>
      <c r="K1839">
        <v>4</v>
      </c>
      <c r="L1839">
        <v>10</v>
      </c>
      <c r="M1839">
        <v>1</v>
      </c>
      <c r="N1839">
        <v>20</v>
      </c>
      <c r="O1839" s="12" t="s">
        <v>32</v>
      </c>
      <c r="P1839">
        <f t="shared" si="47"/>
        <v>7</v>
      </c>
      <c r="Q1839">
        <v>38</v>
      </c>
      <c r="R1839" s="31">
        <v>90.2</v>
      </c>
      <c r="S1839">
        <v>45</v>
      </c>
    </row>
    <row r="1840" spans="1:19" ht="15.75" customHeight="1" x14ac:dyDescent="0.2">
      <c r="A1840" s="8">
        <v>44851</v>
      </c>
      <c r="B1840" t="s">
        <v>6</v>
      </c>
      <c r="C1840">
        <v>2022</v>
      </c>
      <c r="D1840" s="13">
        <v>2</v>
      </c>
      <c r="E1840" t="s">
        <v>74</v>
      </c>
      <c r="F1840">
        <v>80</v>
      </c>
      <c r="G1840">
        <v>429</v>
      </c>
      <c r="H1840" s="24">
        <v>940</v>
      </c>
      <c r="I1840">
        <v>9.5625</v>
      </c>
      <c r="J1840">
        <v>15</v>
      </c>
      <c r="K1840">
        <v>4</v>
      </c>
      <c r="L1840">
        <v>10</v>
      </c>
      <c r="M1840">
        <v>1</v>
      </c>
      <c r="N1840">
        <v>20</v>
      </c>
      <c r="O1840" s="12" t="s">
        <v>32</v>
      </c>
      <c r="P1840">
        <f t="shared" si="47"/>
        <v>28</v>
      </c>
      <c r="Q1840">
        <v>25</v>
      </c>
      <c r="R1840" s="31">
        <v>75.2</v>
      </c>
      <c r="S1840">
        <v>53</v>
      </c>
    </row>
    <row r="1841" spans="1:20" ht="15.75" customHeight="1" x14ac:dyDescent="0.2">
      <c r="A1841" s="8">
        <v>44851</v>
      </c>
      <c r="B1841" t="s">
        <v>6</v>
      </c>
      <c r="C1841">
        <v>2022</v>
      </c>
      <c r="D1841" s="13">
        <v>2</v>
      </c>
      <c r="E1841" t="s">
        <v>74</v>
      </c>
      <c r="F1841">
        <v>80</v>
      </c>
      <c r="G1841">
        <v>429</v>
      </c>
      <c r="H1841" s="24">
        <v>941</v>
      </c>
      <c r="I1841">
        <v>9.5625</v>
      </c>
      <c r="J1841">
        <v>15</v>
      </c>
      <c r="K1841">
        <v>4</v>
      </c>
      <c r="L1841">
        <v>10</v>
      </c>
      <c r="M1841">
        <v>1</v>
      </c>
      <c r="N1841">
        <v>20</v>
      </c>
      <c r="O1841" s="12" t="s">
        <v>32</v>
      </c>
      <c r="P1841">
        <f t="shared" si="47"/>
        <v>11</v>
      </c>
      <c r="Q1841">
        <v>18</v>
      </c>
      <c r="R1841" s="31">
        <v>74.599999999999994</v>
      </c>
      <c r="S1841">
        <v>29</v>
      </c>
    </row>
    <row r="1842" spans="1:20" ht="15.75" customHeight="1" x14ac:dyDescent="0.2">
      <c r="A1842" s="8">
        <v>44851</v>
      </c>
      <c r="B1842" t="s">
        <v>6</v>
      </c>
      <c r="C1842">
        <v>2022</v>
      </c>
      <c r="D1842" s="13">
        <v>2</v>
      </c>
      <c r="E1842" t="s">
        <v>74</v>
      </c>
      <c r="F1842">
        <v>80</v>
      </c>
      <c r="G1842">
        <v>429</v>
      </c>
      <c r="H1842" s="24">
        <v>942</v>
      </c>
      <c r="I1842">
        <v>9.5625</v>
      </c>
      <c r="J1842">
        <v>15</v>
      </c>
      <c r="K1842">
        <v>4</v>
      </c>
      <c r="L1842">
        <v>10</v>
      </c>
      <c r="M1842">
        <v>1</v>
      </c>
      <c r="N1842">
        <v>20</v>
      </c>
      <c r="O1842" s="12" t="s">
        <v>32</v>
      </c>
      <c r="P1842">
        <f t="shared" si="47"/>
        <v>16</v>
      </c>
      <c r="Q1842">
        <v>46</v>
      </c>
      <c r="R1842" s="31">
        <v>93.2</v>
      </c>
      <c r="S1842">
        <v>62</v>
      </c>
    </row>
    <row r="1843" spans="1:20" ht="15.75" customHeight="1" x14ac:dyDescent="0.2">
      <c r="A1843" s="8">
        <v>44851</v>
      </c>
      <c r="B1843" t="s">
        <v>6</v>
      </c>
      <c r="C1843">
        <v>2022</v>
      </c>
      <c r="D1843" s="13">
        <v>2</v>
      </c>
      <c r="E1843" t="s">
        <v>74</v>
      </c>
      <c r="F1843">
        <v>82</v>
      </c>
      <c r="G1843">
        <v>430</v>
      </c>
      <c r="H1843" s="24">
        <v>883</v>
      </c>
      <c r="I1843">
        <v>3.5</v>
      </c>
      <c r="J1843">
        <v>10</v>
      </c>
      <c r="K1843">
        <v>10</v>
      </c>
      <c r="L1843">
        <v>6</v>
      </c>
      <c r="M1843">
        <v>2</v>
      </c>
      <c r="N1843" s="35">
        <v>4.2</v>
      </c>
      <c r="O1843" s="35" t="s">
        <v>156</v>
      </c>
      <c r="P1843">
        <f t="shared" si="47"/>
        <v>5</v>
      </c>
      <c r="Q1843">
        <v>4</v>
      </c>
      <c r="R1843" s="31">
        <v>33.799999999999997</v>
      </c>
      <c r="S1843">
        <v>9</v>
      </c>
    </row>
    <row r="1844" spans="1:20" ht="15.75" customHeight="1" x14ac:dyDescent="0.2">
      <c r="A1844" s="8">
        <v>44851</v>
      </c>
      <c r="B1844" t="s">
        <v>6</v>
      </c>
      <c r="C1844">
        <v>2022</v>
      </c>
      <c r="D1844" s="13">
        <v>2</v>
      </c>
      <c r="E1844" t="s">
        <v>74</v>
      </c>
      <c r="F1844">
        <v>82</v>
      </c>
      <c r="G1844">
        <v>430</v>
      </c>
      <c r="H1844" s="24">
        <v>884</v>
      </c>
      <c r="I1844">
        <v>3.5</v>
      </c>
      <c r="J1844">
        <v>10</v>
      </c>
      <c r="K1844">
        <v>10</v>
      </c>
      <c r="L1844">
        <v>6</v>
      </c>
      <c r="M1844">
        <v>2</v>
      </c>
      <c r="N1844" s="35">
        <v>4.2</v>
      </c>
      <c r="O1844" s="35" t="s">
        <v>156</v>
      </c>
      <c r="P1844">
        <f t="shared" si="47"/>
        <v>8</v>
      </c>
      <c r="Q1844">
        <v>13</v>
      </c>
      <c r="R1844" s="31">
        <v>66</v>
      </c>
      <c r="S1844">
        <v>21</v>
      </c>
    </row>
    <row r="1845" spans="1:20" ht="15.75" customHeight="1" x14ac:dyDescent="0.2">
      <c r="A1845" s="8">
        <v>44851</v>
      </c>
      <c r="B1845" t="s">
        <v>6</v>
      </c>
      <c r="C1845">
        <v>2022</v>
      </c>
      <c r="D1845" s="13">
        <v>2</v>
      </c>
      <c r="E1845" t="s">
        <v>74</v>
      </c>
      <c r="F1845">
        <v>82</v>
      </c>
      <c r="G1845">
        <v>430</v>
      </c>
      <c r="H1845" s="24">
        <v>885</v>
      </c>
      <c r="I1845">
        <v>3.5</v>
      </c>
      <c r="J1845">
        <v>10</v>
      </c>
      <c r="K1845">
        <v>10</v>
      </c>
      <c r="L1845">
        <v>6</v>
      </c>
      <c r="M1845">
        <v>2</v>
      </c>
      <c r="N1845" s="35">
        <v>4.2</v>
      </c>
      <c r="O1845" s="35" t="s">
        <v>156</v>
      </c>
      <c r="P1845">
        <f t="shared" si="47"/>
        <v>21</v>
      </c>
      <c r="Q1845">
        <v>24</v>
      </c>
      <c r="R1845" s="31">
        <v>65.8</v>
      </c>
      <c r="S1845">
        <v>45</v>
      </c>
      <c r="T1845" t="s">
        <v>144</v>
      </c>
    </row>
    <row r="1846" spans="1:20" ht="15.75" customHeight="1" x14ac:dyDescent="0.2">
      <c r="A1846" s="8">
        <v>44851</v>
      </c>
      <c r="B1846" t="s">
        <v>6</v>
      </c>
      <c r="C1846">
        <v>2022</v>
      </c>
      <c r="D1846" s="13">
        <v>2</v>
      </c>
      <c r="E1846" t="s">
        <v>74</v>
      </c>
      <c r="F1846">
        <v>82</v>
      </c>
      <c r="G1846">
        <v>430</v>
      </c>
      <c r="H1846" s="24">
        <v>886</v>
      </c>
      <c r="I1846">
        <v>3.5</v>
      </c>
      <c r="J1846">
        <v>10</v>
      </c>
      <c r="K1846">
        <v>10</v>
      </c>
      <c r="L1846">
        <v>6</v>
      </c>
      <c r="M1846">
        <v>2</v>
      </c>
      <c r="N1846" s="35">
        <v>4.2</v>
      </c>
      <c r="O1846" s="35" t="s">
        <v>156</v>
      </c>
      <c r="P1846">
        <f t="shared" si="47"/>
        <v>22</v>
      </c>
      <c r="Q1846">
        <v>14</v>
      </c>
      <c r="R1846" s="31">
        <v>61.2</v>
      </c>
      <c r="S1846">
        <v>36</v>
      </c>
    </row>
    <row r="1847" spans="1:20" ht="15.75" customHeight="1" x14ac:dyDescent="0.2">
      <c r="A1847" s="8">
        <v>44851</v>
      </c>
      <c r="B1847" t="s">
        <v>6</v>
      </c>
      <c r="C1847">
        <v>2022</v>
      </c>
      <c r="D1847" s="13">
        <v>2</v>
      </c>
      <c r="E1847" t="s">
        <v>74</v>
      </c>
      <c r="F1847">
        <v>82</v>
      </c>
      <c r="G1847">
        <v>430</v>
      </c>
      <c r="H1847" s="24">
        <v>887</v>
      </c>
      <c r="I1847">
        <v>3.5</v>
      </c>
      <c r="J1847">
        <v>10</v>
      </c>
      <c r="K1847">
        <v>10</v>
      </c>
      <c r="L1847">
        <v>6</v>
      </c>
      <c r="M1847">
        <v>2</v>
      </c>
      <c r="N1847" s="35">
        <v>4.2</v>
      </c>
      <c r="O1847" s="35" t="s">
        <v>156</v>
      </c>
      <c r="P1847">
        <f t="shared" si="47"/>
        <v>16</v>
      </c>
      <c r="Q1847">
        <v>30</v>
      </c>
      <c r="R1847" s="31">
        <v>59</v>
      </c>
      <c r="S1847">
        <v>46</v>
      </c>
    </row>
    <row r="1848" spans="1:20" ht="15.75" customHeight="1" x14ac:dyDescent="0.2">
      <c r="A1848" s="8">
        <v>44851</v>
      </c>
      <c r="B1848" t="s">
        <v>6</v>
      </c>
      <c r="C1848">
        <v>2022</v>
      </c>
      <c r="D1848" s="13">
        <v>2</v>
      </c>
      <c r="E1848" t="s">
        <v>74</v>
      </c>
      <c r="F1848">
        <v>82</v>
      </c>
      <c r="G1848">
        <v>430</v>
      </c>
      <c r="H1848" s="24">
        <v>888</v>
      </c>
      <c r="I1848">
        <v>3.5</v>
      </c>
      <c r="J1848">
        <v>10</v>
      </c>
      <c r="K1848">
        <v>10</v>
      </c>
      <c r="L1848">
        <v>6</v>
      </c>
      <c r="M1848">
        <v>2</v>
      </c>
      <c r="N1848" s="35">
        <v>4.2</v>
      </c>
      <c r="O1848" s="35" t="s">
        <v>156</v>
      </c>
      <c r="P1848">
        <f t="shared" si="47"/>
        <v>21</v>
      </c>
      <c r="Q1848">
        <v>8</v>
      </c>
      <c r="R1848" s="31">
        <v>40.6</v>
      </c>
      <c r="S1848">
        <v>29</v>
      </c>
    </row>
    <row r="1849" spans="1:20" ht="15.75" customHeight="1" x14ac:dyDescent="0.2">
      <c r="A1849" s="8">
        <v>44851</v>
      </c>
      <c r="B1849" t="s">
        <v>6</v>
      </c>
      <c r="C1849">
        <v>2022</v>
      </c>
      <c r="D1849" s="13">
        <v>2</v>
      </c>
      <c r="E1849" t="s">
        <v>74</v>
      </c>
      <c r="F1849">
        <v>82</v>
      </c>
      <c r="G1849">
        <v>430</v>
      </c>
      <c r="H1849" s="24">
        <v>889</v>
      </c>
      <c r="I1849">
        <v>3.5</v>
      </c>
      <c r="J1849">
        <v>10</v>
      </c>
      <c r="K1849">
        <v>10</v>
      </c>
      <c r="L1849">
        <v>6</v>
      </c>
      <c r="M1849">
        <v>2</v>
      </c>
      <c r="N1849" s="35">
        <v>4.2</v>
      </c>
      <c r="O1849" s="35" t="s">
        <v>156</v>
      </c>
      <c r="P1849">
        <f t="shared" si="47"/>
        <v>13</v>
      </c>
      <c r="Q1849">
        <v>15</v>
      </c>
      <c r="R1849" s="31">
        <v>52</v>
      </c>
      <c r="S1849">
        <v>28</v>
      </c>
    </row>
    <row r="1850" spans="1:20" ht="15.75" customHeight="1" x14ac:dyDescent="0.2">
      <c r="A1850" s="8">
        <v>44851</v>
      </c>
      <c r="B1850" t="s">
        <v>6</v>
      </c>
      <c r="C1850">
        <v>2022</v>
      </c>
      <c r="D1850" s="13">
        <v>2</v>
      </c>
      <c r="E1850" t="s">
        <v>74</v>
      </c>
      <c r="F1850">
        <v>82</v>
      </c>
      <c r="G1850">
        <v>430</v>
      </c>
      <c r="H1850" s="24">
        <v>890</v>
      </c>
      <c r="I1850">
        <v>3.5</v>
      </c>
      <c r="J1850">
        <v>10</v>
      </c>
      <c r="K1850">
        <v>10</v>
      </c>
      <c r="L1850">
        <v>6</v>
      </c>
      <c r="M1850">
        <v>2</v>
      </c>
      <c r="N1850" s="35">
        <v>4.2</v>
      </c>
      <c r="O1850" s="35" t="s">
        <v>156</v>
      </c>
      <c r="P1850">
        <f t="shared" si="47"/>
        <v>9</v>
      </c>
      <c r="Q1850">
        <v>9</v>
      </c>
      <c r="R1850" s="31">
        <v>66.8</v>
      </c>
      <c r="S1850">
        <v>18</v>
      </c>
    </row>
    <row r="1851" spans="1:20" ht="15.75" customHeight="1" x14ac:dyDescent="0.2">
      <c r="A1851" s="8">
        <v>44851</v>
      </c>
      <c r="B1851" t="s">
        <v>6</v>
      </c>
      <c r="C1851">
        <v>2022</v>
      </c>
      <c r="D1851" s="13">
        <v>2</v>
      </c>
      <c r="E1851" t="s">
        <v>74</v>
      </c>
      <c r="F1851">
        <v>82</v>
      </c>
      <c r="G1851">
        <v>430</v>
      </c>
      <c r="H1851" s="24">
        <v>891</v>
      </c>
      <c r="I1851">
        <v>3.5</v>
      </c>
      <c r="J1851">
        <v>10</v>
      </c>
      <c r="K1851">
        <v>10</v>
      </c>
      <c r="L1851">
        <v>6</v>
      </c>
      <c r="M1851">
        <v>2</v>
      </c>
      <c r="N1851" s="35">
        <v>4.2</v>
      </c>
      <c r="O1851" s="35" t="s">
        <v>156</v>
      </c>
      <c r="P1851">
        <f t="shared" si="47"/>
        <v>0</v>
      </c>
      <c r="Q1851">
        <v>0</v>
      </c>
      <c r="R1851" s="31">
        <v>0</v>
      </c>
      <c r="S1851">
        <v>0</v>
      </c>
      <c r="T1851" t="s">
        <v>129</v>
      </c>
    </row>
    <row r="1852" spans="1:20" ht="15.75" customHeight="1" x14ac:dyDescent="0.2">
      <c r="A1852" s="8">
        <v>44851</v>
      </c>
      <c r="B1852" t="s">
        <v>6</v>
      </c>
      <c r="C1852">
        <v>2022</v>
      </c>
      <c r="D1852" s="13">
        <v>2</v>
      </c>
      <c r="E1852" t="s">
        <v>74</v>
      </c>
      <c r="F1852">
        <v>82</v>
      </c>
      <c r="G1852">
        <v>430</v>
      </c>
      <c r="H1852" s="24">
        <v>892</v>
      </c>
      <c r="I1852">
        <v>3.5</v>
      </c>
      <c r="J1852">
        <v>10</v>
      </c>
      <c r="K1852">
        <v>10</v>
      </c>
      <c r="L1852">
        <v>6</v>
      </c>
      <c r="M1852">
        <v>2</v>
      </c>
      <c r="N1852" s="35">
        <v>4.2</v>
      </c>
      <c r="O1852" s="35" t="s">
        <v>156</v>
      </c>
      <c r="P1852">
        <f t="shared" si="47"/>
        <v>17</v>
      </c>
      <c r="Q1852">
        <v>13</v>
      </c>
      <c r="R1852" s="31">
        <v>45.8</v>
      </c>
      <c r="S1852">
        <v>30</v>
      </c>
    </row>
    <row r="1853" spans="1:20" ht="15.75" customHeight="1" x14ac:dyDescent="0.2">
      <c r="A1853" s="8">
        <v>44851</v>
      </c>
      <c r="B1853" t="s">
        <v>6</v>
      </c>
      <c r="C1853">
        <v>2022</v>
      </c>
      <c r="D1853" s="13">
        <v>2</v>
      </c>
      <c r="E1853" t="s">
        <v>74</v>
      </c>
      <c r="F1853">
        <v>82</v>
      </c>
      <c r="G1853">
        <v>431</v>
      </c>
      <c r="H1853" s="24">
        <v>866</v>
      </c>
      <c r="I1853">
        <v>5.75</v>
      </c>
      <c r="J1853">
        <v>27</v>
      </c>
      <c r="K1853">
        <v>10</v>
      </c>
      <c r="L1853">
        <v>12</v>
      </c>
      <c r="M1853">
        <v>2</v>
      </c>
      <c r="N1853" s="35">
        <v>8.8000000000000007</v>
      </c>
      <c r="O1853" s="35" t="s">
        <v>32</v>
      </c>
      <c r="P1853">
        <f t="shared" si="47"/>
        <v>11</v>
      </c>
      <c r="Q1853">
        <v>26</v>
      </c>
      <c r="R1853" s="31">
        <v>66</v>
      </c>
      <c r="S1853">
        <v>37</v>
      </c>
    </row>
    <row r="1854" spans="1:20" ht="15.75" customHeight="1" x14ac:dyDescent="0.2">
      <c r="A1854" s="8">
        <v>44851</v>
      </c>
      <c r="B1854" t="s">
        <v>6</v>
      </c>
      <c r="C1854">
        <v>2022</v>
      </c>
      <c r="D1854" s="13">
        <v>2</v>
      </c>
      <c r="E1854" t="s">
        <v>74</v>
      </c>
      <c r="F1854">
        <v>82</v>
      </c>
      <c r="G1854">
        <v>431</v>
      </c>
      <c r="H1854" s="24">
        <v>864</v>
      </c>
      <c r="I1854">
        <v>5.75</v>
      </c>
      <c r="J1854">
        <v>27</v>
      </c>
      <c r="K1854">
        <v>10</v>
      </c>
      <c r="L1854">
        <v>12</v>
      </c>
      <c r="M1854">
        <v>2</v>
      </c>
      <c r="N1854" s="35">
        <v>8.8000000000000007</v>
      </c>
      <c r="O1854" s="35" t="s">
        <v>32</v>
      </c>
      <c r="P1854">
        <f t="shared" si="47"/>
        <v>33</v>
      </c>
      <c r="Q1854">
        <v>32</v>
      </c>
      <c r="R1854" s="31">
        <v>69.8</v>
      </c>
      <c r="S1854">
        <v>65</v>
      </c>
    </row>
    <row r="1855" spans="1:20" ht="15.75" customHeight="1" x14ac:dyDescent="0.2">
      <c r="A1855" s="8">
        <v>44851</v>
      </c>
      <c r="B1855" t="s">
        <v>6</v>
      </c>
      <c r="C1855">
        <v>2022</v>
      </c>
      <c r="D1855" s="13">
        <v>2</v>
      </c>
      <c r="E1855" t="s">
        <v>74</v>
      </c>
      <c r="F1855">
        <v>82</v>
      </c>
      <c r="G1855">
        <v>431</v>
      </c>
      <c r="H1855" s="24">
        <v>869</v>
      </c>
      <c r="I1855">
        <v>5.75</v>
      </c>
      <c r="J1855">
        <v>27</v>
      </c>
      <c r="K1855">
        <v>10</v>
      </c>
      <c r="L1855">
        <v>12</v>
      </c>
      <c r="M1855">
        <v>2</v>
      </c>
      <c r="N1855" s="35">
        <v>8.8000000000000007</v>
      </c>
      <c r="O1855" s="35" t="s">
        <v>32</v>
      </c>
      <c r="P1855">
        <f t="shared" si="47"/>
        <v>28</v>
      </c>
      <c r="Q1855">
        <v>32</v>
      </c>
      <c r="R1855" s="31">
        <v>79.400000000000006</v>
      </c>
      <c r="S1855">
        <v>60</v>
      </c>
    </row>
    <row r="1856" spans="1:20" ht="15.75" customHeight="1" x14ac:dyDescent="0.2">
      <c r="A1856" s="8">
        <v>44851</v>
      </c>
      <c r="B1856" t="s">
        <v>6</v>
      </c>
      <c r="C1856">
        <v>2022</v>
      </c>
      <c r="D1856" s="13">
        <v>2</v>
      </c>
      <c r="E1856" t="s">
        <v>74</v>
      </c>
      <c r="F1856">
        <v>82</v>
      </c>
      <c r="G1856">
        <v>431</v>
      </c>
      <c r="H1856" s="24">
        <v>871</v>
      </c>
      <c r="I1856">
        <v>5.75</v>
      </c>
      <c r="J1856">
        <v>27</v>
      </c>
      <c r="K1856">
        <v>10</v>
      </c>
      <c r="L1856">
        <v>12</v>
      </c>
      <c r="M1856">
        <v>2</v>
      </c>
      <c r="N1856" s="35">
        <v>8.8000000000000007</v>
      </c>
      <c r="O1856" s="35" t="s">
        <v>32</v>
      </c>
      <c r="P1856">
        <f t="shared" si="47"/>
        <v>19</v>
      </c>
      <c r="Q1856">
        <v>31</v>
      </c>
      <c r="R1856" s="31">
        <v>73</v>
      </c>
      <c r="S1856">
        <v>50</v>
      </c>
    </row>
    <row r="1857" spans="1:20" ht="15.75" customHeight="1" x14ac:dyDescent="0.2">
      <c r="A1857" s="8">
        <v>44851</v>
      </c>
      <c r="B1857" t="s">
        <v>6</v>
      </c>
      <c r="C1857">
        <v>2022</v>
      </c>
      <c r="D1857" s="13">
        <v>2</v>
      </c>
      <c r="E1857" t="s">
        <v>74</v>
      </c>
      <c r="F1857">
        <v>82</v>
      </c>
      <c r="G1857">
        <v>431</v>
      </c>
      <c r="H1857" s="24">
        <v>868</v>
      </c>
      <c r="I1857">
        <v>5.75</v>
      </c>
      <c r="J1857">
        <v>27</v>
      </c>
      <c r="K1857">
        <v>10</v>
      </c>
      <c r="L1857">
        <v>12</v>
      </c>
      <c r="M1857">
        <v>2</v>
      </c>
      <c r="N1857" s="35">
        <v>8.8000000000000007</v>
      </c>
      <c r="O1857" s="35" t="s">
        <v>32</v>
      </c>
      <c r="P1857">
        <f t="shared" si="47"/>
        <v>28</v>
      </c>
      <c r="Q1857">
        <v>43</v>
      </c>
      <c r="R1857" s="31">
        <v>87.2</v>
      </c>
      <c r="S1857">
        <v>71</v>
      </c>
    </row>
    <row r="1858" spans="1:20" ht="15.75" customHeight="1" x14ac:dyDescent="0.2">
      <c r="A1858" s="8">
        <v>44851</v>
      </c>
      <c r="B1858" t="s">
        <v>6</v>
      </c>
      <c r="C1858">
        <v>2022</v>
      </c>
      <c r="D1858" s="13">
        <v>2</v>
      </c>
      <c r="E1858" t="s">
        <v>74</v>
      </c>
      <c r="F1858">
        <v>82</v>
      </c>
      <c r="G1858">
        <v>431</v>
      </c>
      <c r="H1858" s="24">
        <v>865</v>
      </c>
      <c r="I1858">
        <v>5.75</v>
      </c>
      <c r="J1858">
        <v>27</v>
      </c>
      <c r="K1858">
        <v>10</v>
      </c>
      <c r="L1858">
        <v>12</v>
      </c>
      <c r="M1858">
        <v>2</v>
      </c>
      <c r="N1858" s="35">
        <v>8.8000000000000007</v>
      </c>
      <c r="O1858" s="35" t="s">
        <v>32</v>
      </c>
      <c r="P1858">
        <f t="shared" ref="P1858:P1921" si="48">S1858-Q1858</f>
        <v>13</v>
      </c>
      <c r="Q1858">
        <v>44</v>
      </c>
      <c r="R1858" s="31">
        <v>72</v>
      </c>
      <c r="S1858">
        <v>57</v>
      </c>
    </row>
    <row r="1859" spans="1:20" ht="15.75" customHeight="1" x14ac:dyDescent="0.2">
      <c r="A1859" s="8">
        <v>44851</v>
      </c>
      <c r="B1859" t="s">
        <v>6</v>
      </c>
      <c r="C1859">
        <v>2022</v>
      </c>
      <c r="D1859" s="13">
        <v>2</v>
      </c>
      <c r="E1859" t="s">
        <v>74</v>
      </c>
      <c r="F1859">
        <v>82</v>
      </c>
      <c r="G1859">
        <v>431</v>
      </c>
      <c r="H1859" s="24">
        <v>863</v>
      </c>
      <c r="I1859">
        <v>5.75</v>
      </c>
      <c r="J1859">
        <v>27</v>
      </c>
      <c r="K1859">
        <v>10</v>
      </c>
      <c r="L1859">
        <v>12</v>
      </c>
      <c r="M1859">
        <v>2</v>
      </c>
      <c r="N1859" s="35">
        <v>8.8000000000000007</v>
      </c>
      <c r="O1859" s="35" t="s">
        <v>32</v>
      </c>
      <c r="P1859">
        <f t="shared" si="48"/>
        <v>20</v>
      </c>
      <c r="Q1859">
        <v>27</v>
      </c>
      <c r="R1859" s="31">
        <v>85.8</v>
      </c>
      <c r="S1859">
        <v>47</v>
      </c>
    </row>
    <row r="1860" spans="1:20" ht="15.75" customHeight="1" x14ac:dyDescent="0.2">
      <c r="A1860" s="8">
        <v>44851</v>
      </c>
      <c r="B1860" t="s">
        <v>6</v>
      </c>
      <c r="C1860">
        <v>2022</v>
      </c>
      <c r="D1860" s="13">
        <v>2</v>
      </c>
      <c r="E1860" t="s">
        <v>74</v>
      </c>
      <c r="F1860">
        <v>82</v>
      </c>
      <c r="G1860">
        <v>431</v>
      </c>
      <c r="H1860" s="24">
        <v>867</v>
      </c>
      <c r="I1860">
        <v>5.75</v>
      </c>
      <c r="J1860">
        <v>27</v>
      </c>
      <c r="K1860">
        <v>10</v>
      </c>
      <c r="L1860">
        <v>12</v>
      </c>
      <c r="M1860">
        <v>2</v>
      </c>
      <c r="N1860" s="35">
        <v>8.8000000000000007</v>
      </c>
      <c r="O1860" s="35" t="s">
        <v>32</v>
      </c>
      <c r="P1860">
        <f t="shared" si="48"/>
        <v>24</v>
      </c>
      <c r="Q1860">
        <v>25</v>
      </c>
      <c r="R1860" s="31">
        <v>83.6</v>
      </c>
      <c r="S1860">
        <v>49</v>
      </c>
    </row>
    <row r="1861" spans="1:20" ht="15.75" customHeight="1" x14ac:dyDescent="0.2">
      <c r="A1861" s="8">
        <v>44851</v>
      </c>
      <c r="B1861" t="s">
        <v>6</v>
      </c>
      <c r="C1861">
        <v>2022</v>
      </c>
      <c r="D1861" s="13">
        <v>2</v>
      </c>
      <c r="E1861" t="s">
        <v>74</v>
      </c>
      <c r="F1861">
        <v>82</v>
      </c>
      <c r="G1861">
        <v>431</v>
      </c>
      <c r="H1861" s="24">
        <v>870</v>
      </c>
      <c r="I1861">
        <v>5.75</v>
      </c>
      <c r="J1861">
        <v>27</v>
      </c>
      <c r="K1861">
        <v>10</v>
      </c>
      <c r="L1861">
        <v>12</v>
      </c>
      <c r="M1861">
        <v>2</v>
      </c>
      <c r="N1861" s="35">
        <v>8.8000000000000007</v>
      </c>
      <c r="O1861" s="35" t="s">
        <v>32</v>
      </c>
      <c r="P1861">
        <f t="shared" si="48"/>
        <v>14</v>
      </c>
      <c r="Q1861">
        <v>19</v>
      </c>
      <c r="R1861" s="31">
        <v>70.400000000000006</v>
      </c>
      <c r="S1861">
        <v>33</v>
      </c>
    </row>
    <row r="1862" spans="1:20" ht="15.75" customHeight="1" x14ac:dyDescent="0.2">
      <c r="A1862" s="8">
        <v>44851</v>
      </c>
      <c r="B1862" t="s">
        <v>6</v>
      </c>
      <c r="C1862">
        <v>2022</v>
      </c>
      <c r="D1862" s="13">
        <v>2</v>
      </c>
      <c r="E1862" t="s">
        <v>74</v>
      </c>
      <c r="F1862">
        <v>82</v>
      </c>
      <c r="G1862">
        <v>431</v>
      </c>
      <c r="H1862" s="24">
        <v>872</v>
      </c>
      <c r="I1862">
        <v>5.75</v>
      </c>
      <c r="J1862">
        <v>27</v>
      </c>
      <c r="K1862">
        <v>10</v>
      </c>
      <c r="L1862">
        <v>12</v>
      </c>
      <c r="M1862">
        <v>2</v>
      </c>
      <c r="N1862" s="35">
        <v>8.8000000000000007</v>
      </c>
      <c r="O1862" s="35" t="s">
        <v>32</v>
      </c>
      <c r="P1862">
        <f t="shared" si="48"/>
        <v>12</v>
      </c>
      <c r="Q1862">
        <v>4</v>
      </c>
      <c r="R1862" s="31">
        <v>50.4</v>
      </c>
      <c r="S1862">
        <v>16</v>
      </c>
    </row>
    <row r="1863" spans="1:20" ht="15.75" customHeight="1" x14ac:dyDescent="0.2">
      <c r="A1863" s="8">
        <v>44851</v>
      </c>
      <c r="B1863" t="s">
        <v>6</v>
      </c>
      <c r="C1863">
        <v>2022</v>
      </c>
      <c r="D1863" s="13">
        <v>2</v>
      </c>
      <c r="E1863" t="s">
        <v>74</v>
      </c>
      <c r="F1863">
        <v>82</v>
      </c>
      <c r="G1863">
        <v>432</v>
      </c>
      <c r="H1863" s="24">
        <v>873</v>
      </c>
      <c r="I1863">
        <v>2.125</v>
      </c>
      <c r="J1863">
        <v>12</v>
      </c>
      <c r="K1863">
        <v>8</v>
      </c>
      <c r="L1863">
        <v>10</v>
      </c>
      <c r="M1863">
        <v>0</v>
      </c>
      <c r="N1863" s="35">
        <v>9.4</v>
      </c>
      <c r="O1863" s="35" t="s">
        <v>32</v>
      </c>
      <c r="P1863">
        <f t="shared" si="48"/>
        <v>22</v>
      </c>
      <c r="Q1863">
        <v>23</v>
      </c>
      <c r="R1863" s="31">
        <v>74.2</v>
      </c>
      <c r="S1863">
        <v>45</v>
      </c>
    </row>
    <row r="1864" spans="1:20" ht="15.75" customHeight="1" x14ac:dyDescent="0.2">
      <c r="A1864" s="8">
        <v>44851</v>
      </c>
      <c r="B1864" t="s">
        <v>6</v>
      </c>
      <c r="C1864">
        <v>2022</v>
      </c>
      <c r="D1864" s="13">
        <v>2</v>
      </c>
      <c r="E1864" t="s">
        <v>74</v>
      </c>
      <c r="F1864">
        <v>82</v>
      </c>
      <c r="G1864">
        <v>432</v>
      </c>
      <c r="H1864" s="24">
        <v>875</v>
      </c>
      <c r="I1864">
        <v>2.125</v>
      </c>
      <c r="J1864">
        <v>12</v>
      </c>
      <c r="K1864">
        <v>8</v>
      </c>
      <c r="L1864">
        <v>10</v>
      </c>
      <c r="M1864">
        <v>0</v>
      </c>
      <c r="N1864" s="35">
        <v>9.4</v>
      </c>
      <c r="O1864" s="35" t="s">
        <v>32</v>
      </c>
      <c r="P1864">
        <f t="shared" si="48"/>
        <v>7</v>
      </c>
      <c r="Q1864">
        <v>15</v>
      </c>
      <c r="R1864" s="31">
        <v>47.2</v>
      </c>
      <c r="S1864">
        <v>22</v>
      </c>
    </row>
    <row r="1865" spans="1:20" ht="15.75" customHeight="1" x14ac:dyDescent="0.2">
      <c r="A1865" s="8">
        <v>44851</v>
      </c>
      <c r="B1865" t="s">
        <v>6</v>
      </c>
      <c r="C1865">
        <v>2022</v>
      </c>
      <c r="D1865" s="13">
        <v>2</v>
      </c>
      <c r="E1865" t="s">
        <v>74</v>
      </c>
      <c r="F1865">
        <v>82</v>
      </c>
      <c r="G1865">
        <v>432</v>
      </c>
      <c r="H1865" s="24">
        <v>879</v>
      </c>
      <c r="I1865">
        <v>2.125</v>
      </c>
      <c r="J1865">
        <v>12</v>
      </c>
      <c r="K1865">
        <v>8</v>
      </c>
      <c r="L1865">
        <v>10</v>
      </c>
      <c r="M1865">
        <v>0</v>
      </c>
      <c r="N1865" s="35">
        <v>9.4</v>
      </c>
      <c r="O1865" s="35" t="s">
        <v>32</v>
      </c>
      <c r="P1865">
        <f t="shared" si="48"/>
        <v>21</v>
      </c>
      <c r="Q1865">
        <v>38</v>
      </c>
      <c r="R1865" s="31">
        <v>63</v>
      </c>
      <c r="S1865">
        <v>59</v>
      </c>
    </row>
    <row r="1866" spans="1:20" ht="15.75" customHeight="1" x14ac:dyDescent="0.2">
      <c r="A1866" s="8">
        <v>44851</v>
      </c>
      <c r="B1866" t="s">
        <v>6</v>
      </c>
      <c r="C1866">
        <v>2022</v>
      </c>
      <c r="D1866" s="13">
        <v>2</v>
      </c>
      <c r="E1866" t="s">
        <v>74</v>
      </c>
      <c r="F1866">
        <v>82</v>
      </c>
      <c r="G1866">
        <v>432</v>
      </c>
      <c r="H1866" s="24">
        <v>880</v>
      </c>
      <c r="I1866">
        <v>2.125</v>
      </c>
      <c r="J1866">
        <v>12</v>
      </c>
      <c r="K1866">
        <v>8</v>
      </c>
      <c r="L1866">
        <v>10</v>
      </c>
      <c r="M1866">
        <v>0</v>
      </c>
      <c r="N1866" s="35">
        <v>9.4</v>
      </c>
      <c r="O1866" s="35" t="s">
        <v>32</v>
      </c>
      <c r="P1866">
        <f t="shared" si="48"/>
        <v>20</v>
      </c>
      <c r="Q1866">
        <v>29</v>
      </c>
      <c r="R1866" s="31">
        <v>73</v>
      </c>
      <c r="S1866">
        <v>49</v>
      </c>
    </row>
    <row r="1867" spans="1:20" ht="15.75" customHeight="1" x14ac:dyDescent="0.2">
      <c r="A1867" s="8">
        <v>44851</v>
      </c>
      <c r="B1867" t="s">
        <v>6</v>
      </c>
      <c r="C1867">
        <v>2022</v>
      </c>
      <c r="D1867" s="13">
        <v>2</v>
      </c>
      <c r="E1867" t="s">
        <v>74</v>
      </c>
      <c r="F1867">
        <v>82</v>
      </c>
      <c r="G1867">
        <v>432</v>
      </c>
      <c r="H1867" s="24">
        <v>881</v>
      </c>
      <c r="I1867">
        <v>2.125</v>
      </c>
      <c r="J1867">
        <v>12</v>
      </c>
      <c r="K1867">
        <v>8</v>
      </c>
      <c r="L1867">
        <v>10</v>
      </c>
      <c r="M1867">
        <v>0</v>
      </c>
      <c r="N1867" s="35">
        <v>9.4</v>
      </c>
      <c r="O1867" s="35" t="s">
        <v>32</v>
      </c>
      <c r="P1867">
        <f t="shared" si="48"/>
        <v>2</v>
      </c>
      <c r="Q1867">
        <v>17</v>
      </c>
      <c r="R1867" s="31">
        <v>58.2</v>
      </c>
      <c r="S1867">
        <v>19</v>
      </c>
    </row>
    <row r="1868" spans="1:20" ht="15.75" customHeight="1" x14ac:dyDescent="0.2">
      <c r="A1868" s="8">
        <v>44851</v>
      </c>
      <c r="B1868" t="s">
        <v>6</v>
      </c>
      <c r="C1868">
        <v>2022</v>
      </c>
      <c r="D1868" s="13">
        <v>2</v>
      </c>
      <c r="E1868" t="s">
        <v>74</v>
      </c>
      <c r="F1868">
        <v>82</v>
      </c>
      <c r="G1868">
        <v>432</v>
      </c>
      <c r="H1868" s="24">
        <v>882</v>
      </c>
      <c r="I1868">
        <v>2.125</v>
      </c>
      <c r="J1868">
        <v>12</v>
      </c>
      <c r="K1868">
        <v>8</v>
      </c>
      <c r="L1868">
        <v>10</v>
      </c>
      <c r="M1868">
        <v>0</v>
      </c>
      <c r="N1868" s="35">
        <v>9.4</v>
      </c>
      <c r="O1868" s="35" t="s">
        <v>32</v>
      </c>
      <c r="P1868">
        <f t="shared" si="48"/>
        <v>22</v>
      </c>
      <c r="Q1868">
        <v>64</v>
      </c>
      <c r="R1868" s="31">
        <v>109.8</v>
      </c>
      <c r="S1868">
        <v>86</v>
      </c>
    </row>
    <row r="1869" spans="1:20" ht="15.75" customHeight="1" x14ac:dyDescent="0.2">
      <c r="A1869" s="8">
        <v>44845</v>
      </c>
      <c r="B1869" t="s">
        <v>6</v>
      </c>
      <c r="C1869">
        <v>2022</v>
      </c>
      <c r="D1869" s="13">
        <v>2</v>
      </c>
      <c r="E1869" t="s">
        <v>74</v>
      </c>
      <c r="F1869">
        <v>83</v>
      </c>
      <c r="G1869">
        <v>433</v>
      </c>
      <c r="H1869" s="24">
        <v>853</v>
      </c>
      <c r="I1869">
        <v>7.125</v>
      </c>
      <c r="J1869">
        <v>40</v>
      </c>
      <c r="K1869">
        <v>4</v>
      </c>
      <c r="L1869">
        <v>10</v>
      </c>
      <c r="M1869">
        <v>1</v>
      </c>
      <c r="N1869" s="35">
        <v>20.8</v>
      </c>
      <c r="O1869" s="35" t="s">
        <v>33</v>
      </c>
      <c r="P1869">
        <f t="shared" si="48"/>
        <v>39</v>
      </c>
      <c r="Q1869">
        <v>16</v>
      </c>
      <c r="R1869" s="31">
        <v>72.8</v>
      </c>
      <c r="S1869">
        <v>55</v>
      </c>
    </row>
    <row r="1870" spans="1:20" ht="15.75" customHeight="1" x14ac:dyDescent="0.2">
      <c r="A1870" s="8">
        <v>44845</v>
      </c>
      <c r="B1870" t="s">
        <v>6</v>
      </c>
      <c r="C1870">
        <v>2022</v>
      </c>
      <c r="D1870" s="13">
        <v>2</v>
      </c>
      <c r="E1870" t="s">
        <v>74</v>
      </c>
      <c r="F1870">
        <v>83</v>
      </c>
      <c r="G1870">
        <v>433</v>
      </c>
      <c r="H1870" s="24">
        <v>854</v>
      </c>
      <c r="I1870">
        <v>7.125</v>
      </c>
      <c r="J1870">
        <v>40</v>
      </c>
      <c r="K1870">
        <v>4</v>
      </c>
      <c r="L1870">
        <v>10</v>
      </c>
      <c r="M1870">
        <v>1</v>
      </c>
      <c r="N1870" s="35">
        <v>20.8</v>
      </c>
      <c r="O1870" s="35" t="s">
        <v>33</v>
      </c>
      <c r="P1870">
        <f t="shared" si="48"/>
        <v>35</v>
      </c>
      <c r="Q1870">
        <v>27</v>
      </c>
      <c r="R1870" s="31">
        <v>87.4</v>
      </c>
      <c r="S1870">
        <v>62</v>
      </c>
      <c r="T1870" t="s">
        <v>145</v>
      </c>
    </row>
    <row r="1871" spans="1:20" ht="15.75" customHeight="1" x14ac:dyDescent="0.2">
      <c r="A1871" s="8">
        <v>44845</v>
      </c>
      <c r="B1871" t="s">
        <v>6</v>
      </c>
      <c r="C1871">
        <v>2022</v>
      </c>
      <c r="D1871" s="13">
        <v>2</v>
      </c>
      <c r="E1871" t="s">
        <v>74</v>
      </c>
      <c r="F1871">
        <v>83</v>
      </c>
      <c r="G1871">
        <v>433</v>
      </c>
      <c r="H1871" s="24">
        <v>855</v>
      </c>
      <c r="I1871">
        <v>7.125</v>
      </c>
      <c r="J1871">
        <v>40</v>
      </c>
      <c r="K1871">
        <v>4</v>
      </c>
      <c r="L1871">
        <v>10</v>
      </c>
      <c r="M1871">
        <v>1</v>
      </c>
      <c r="N1871" s="35">
        <v>20.8</v>
      </c>
      <c r="O1871" s="35" t="s">
        <v>33</v>
      </c>
      <c r="P1871">
        <f t="shared" si="48"/>
        <v>19</v>
      </c>
      <c r="Q1871">
        <v>10</v>
      </c>
      <c r="R1871" s="31">
        <v>75</v>
      </c>
      <c r="S1871">
        <v>29</v>
      </c>
    </row>
    <row r="1872" spans="1:20" ht="15.75" customHeight="1" x14ac:dyDescent="0.2">
      <c r="A1872" s="8">
        <v>44845</v>
      </c>
      <c r="B1872" t="s">
        <v>6</v>
      </c>
      <c r="C1872">
        <v>2022</v>
      </c>
      <c r="D1872" s="13">
        <v>2</v>
      </c>
      <c r="E1872" t="s">
        <v>74</v>
      </c>
      <c r="F1872">
        <v>83</v>
      </c>
      <c r="G1872">
        <v>433</v>
      </c>
      <c r="H1872" s="24">
        <v>856</v>
      </c>
      <c r="I1872">
        <v>7.125</v>
      </c>
      <c r="J1872">
        <v>40</v>
      </c>
      <c r="K1872">
        <v>4</v>
      </c>
      <c r="L1872">
        <v>10</v>
      </c>
      <c r="M1872">
        <v>1</v>
      </c>
      <c r="N1872" s="35">
        <v>20.8</v>
      </c>
      <c r="O1872" s="35" t="s">
        <v>33</v>
      </c>
      <c r="P1872">
        <f t="shared" si="48"/>
        <v>27</v>
      </c>
      <c r="Q1872">
        <v>35</v>
      </c>
      <c r="R1872" s="31">
        <v>95.2</v>
      </c>
      <c r="S1872">
        <v>62</v>
      </c>
    </row>
    <row r="1873" spans="1:20" ht="15.75" customHeight="1" x14ac:dyDescent="0.2">
      <c r="A1873" s="8">
        <v>44845</v>
      </c>
      <c r="B1873" t="s">
        <v>6</v>
      </c>
      <c r="C1873">
        <v>2022</v>
      </c>
      <c r="D1873" s="13">
        <v>2</v>
      </c>
      <c r="E1873" t="s">
        <v>74</v>
      </c>
      <c r="F1873">
        <v>83</v>
      </c>
      <c r="G1873">
        <v>433</v>
      </c>
      <c r="H1873" s="24">
        <v>857</v>
      </c>
      <c r="I1873">
        <v>7.125</v>
      </c>
      <c r="J1873">
        <v>40</v>
      </c>
      <c r="K1873">
        <v>4</v>
      </c>
      <c r="L1873">
        <v>10</v>
      </c>
      <c r="M1873">
        <v>1</v>
      </c>
      <c r="N1873" s="35">
        <v>20.8</v>
      </c>
      <c r="O1873" s="35" t="s">
        <v>33</v>
      </c>
      <c r="P1873">
        <f t="shared" si="48"/>
        <v>24</v>
      </c>
      <c r="Q1873">
        <v>5</v>
      </c>
      <c r="R1873" s="31">
        <v>71</v>
      </c>
      <c r="S1873">
        <v>29</v>
      </c>
    </row>
    <row r="1874" spans="1:20" ht="15.75" customHeight="1" x14ac:dyDescent="0.2">
      <c r="A1874" s="8">
        <v>44845</v>
      </c>
      <c r="B1874" t="s">
        <v>6</v>
      </c>
      <c r="C1874">
        <v>2022</v>
      </c>
      <c r="D1874" s="13">
        <v>2</v>
      </c>
      <c r="E1874" t="s">
        <v>74</v>
      </c>
      <c r="F1874">
        <v>83</v>
      </c>
      <c r="G1874">
        <v>433</v>
      </c>
      <c r="H1874" s="24">
        <v>858</v>
      </c>
      <c r="I1874">
        <v>7.125</v>
      </c>
      <c r="J1874">
        <v>40</v>
      </c>
      <c r="K1874">
        <v>4</v>
      </c>
      <c r="L1874">
        <v>10</v>
      </c>
      <c r="M1874">
        <v>1</v>
      </c>
      <c r="N1874" s="35">
        <v>20.8</v>
      </c>
      <c r="O1874" s="35" t="s">
        <v>33</v>
      </c>
      <c r="P1874">
        <f t="shared" si="48"/>
        <v>32</v>
      </c>
      <c r="Q1874">
        <v>35</v>
      </c>
      <c r="R1874" s="31">
        <v>97.4</v>
      </c>
      <c r="S1874">
        <v>67</v>
      </c>
    </row>
    <row r="1875" spans="1:20" ht="15.75" customHeight="1" x14ac:dyDescent="0.2">
      <c r="A1875" s="8">
        <v>44845</v>
      </c>
      <c r="B1875" t="s">
        <v>6</v>
      </c>
      <c r="C1875">
        <v>2022</v>
      </c>
      <c r="D1875" s="13">
        <v>2</v>
      </c>
      <c r="E1875" t="s">
        <v>74</v>
      </c>
      <c r="F1875">
        <v>83</v>
      </c>
      <c r="G1875">
        <v>433</v>
      </c>
      <c r="H1875" s="24">
        <v>859</v>
      </c>
      <c r="I1875">
        <v>7.125</v>
      </c>
      <c r="J1875">
        <v>40</v>
      </c>
      <c r="K1875">
        <v>4</v>
      </c>
      <c r="L1875">
        <v>10</v>
      </c>
      <c r="M1875">
        <v>1</v>
      </c>
      <c r="N1875" s="35">
        <v>20.8</v>
      </c>
      <c r="O1875" s="35" t="s">
        <v>33</v>
      </c>
      <c r="P1875">
        <f t="shared" si="48"/>
        <v>7</v>
      </c>
      <c r="Q1875">
        <v>6</v>
      </c>
      <c r="R1875" s="31">
        <v>64.8</v>
      </c>
      <c r="S1875">
        <v>13</v>
      </c>
    </row>
    <row r="1876" spans="1:20" ht="15.75" customHeight="1" x14ac:dyDescent="0.2">
      <c r="A1876" s="8">
        <v>44845</v>
      </c>
      <c r="B1876" t="s">
        <v>6</v>
      </c>
      <c r="C1876">
        <v>2022</v>
      </c>
      <c r="D1876" s="13">
        <v>2</v>
      </c>
      <c r="E1876" t="s">
        <v>74</v>
      </c>
      <c r="F1876">
        <v>83</v>
      </c>
      <c r="G1876">
        <v>433</v>
      </c>
      <c r="H1876" s="24">
        <v>860</v>
      </c>
      <c r="I1876">
        <v>7.125</v>
      </c>
      <c r="J1876">
        <v>40</v>
      </c>
      <c r="K1876">
        <v>4</v>
      </c>
      <c r="L1876">
        <v>10</v>
      </c>
      <c r="M1876">
        <v>1</v>
      </c>
      <c r="N1876" s="35">
        <v>20.8</v>
      </c>
      <c r="O1876" s="35" t="s">
        <v>33</v>
      </c>
      <c r="P1876">
        <f t="shared" si="48"/>
        <v>28</v>
      </c>
      <c r="Q1876">
        <v>26</v>
      </c>
      <c r="R1876" s="31">
        <v>85.2</v>
      </c>
      <c r="S1876">
        <v>54</v>
      </c>
    </row>
    <row r="1877" spans="1:20" ht="15.75" customHeight="1" x14ac:dyDescent="0.2">
      <c r="A1877" s="8">
        <v>44845</v>
      </c>
      <c r="B1877" t="s">
        <v>6</v>
      </c>
      <c r="C1877">
        <v>2022</v>
      </c>
      <c r="D1877" s="13">
        <v>2</v>
      </c>
      <c r="E1877" t="s">
        <v>74</v>
      </c>
      <c r="F1877">
        <v>83</v>
      </c>
      <c r="G1877">
        <v>433</v>
      </c>
      <c r="H1877" s="24">
        <v>861</v>
      </c>
      <c r="I1877">
        <v>7.125</v>
      </c>
      <c r="J1877">
        <v>40</v>
      </c>
      <c r="K1877">
        <v>4</v>
      </c>
      <c r="L1877">
        <v>10</v>
      </c>
      <c r="M1877">
        <v>1</v>
      </c>
      <c r="N1877" s="35">
        <v>20.8</v>
      </c>
      <c r="O1877" s="35" t="s">
        <v>33</v>
      </c>
      <c r="P1877">
        <f t="shared" si="48"/>
        <v>14</v>
      </c>
      <c r="Q1877">
        <v>54</v>
      </c>
      <c r="R1877" s="31">
        <v>91.2</v>
      </c>
      <c r="S1877">
        <v>68</v>
      </c>
    </row>
    <row r="1878" spans="1:20" ht="15.75" customHeight="1" x14ac:dyDescent="0.2">
      <c r="A1878" s="8">
        <v>44845</v>
      </c>
      <c r="B1878" t="s">
        <v>6</v>
      </c>
      <c r="C1878">
        <v>2022</v>
      </c>
      <c r="D1878" s="13">
        <v>2</v>
      </c>
      <c r="E1878" t="s">
        <v>74</v>
      </c>
      <c r="F1878">
        <v>83</v>
      </c>
      <c r="G1878">
        <v>433</v>
      </c>
      <c r="H1878" s="24">
        <v>862</v>
      </c>
      <c r="I1878">
        <v>7.125</v>
      </c>
      <c r="J1878">
        <v>40</v>
      </c>
      <c r="K1878">
        <v>4</v>
      </c>
      <c r="L1878">
        <v>10</v>
      </c>
      <c r="M1878">
        <v>1</v>
      </c>
      <c r="N1878" s="35">
        <v>20.8</v>
      </c>
      <c r="O1878" s="35" t="s">
        <v>33</v>
      </c>
      <c r="P1878">
        <f t="shared" si="48"/>
        <v>17</v>
      </c>
      <c r="Q1878">
        <v>19</v>
      </c>
      <c r="R1878" s="31">
        <v>90.4</v>
      </c>
      <c r="S1878">
        <v>36</v>
      </c>
    </row>
    <row r="1879" spans="1:20" ht="15.75" customHeight="1" x14ac:dyDescent="0.2">
      <c r="A1879" s="8">
        <v>44845</v>
      </c>
      <c r="B1879" t="s">
        <v>6</v>
      </c>
      <c r="C1879">
        <v>2022</v>
      </c>
      <c r="D1879" s="13">
        <v>2</v>
      </c>
      <c r="E1879" t="s">
        <v>74</v>
      </c>
      <c r="F1879">
        <v>83</v>
      </c>
      <c r="G1879">
        <v>434</v>
      </c>
      <c r="H1879" s="24">
        <v>843</v>
      </c>
      <c r="I1879">
        <v>9.125</v>
      </c>
      <c r="J1879">
        <v>17</v>
      </c>
      <c r="K1879">
        <v>8</v>
      </c>
      <c r="L1879">
        <v>33</v>
      </c>
      <c r="M1879">
        <v>2</v>
      </c>
      <c r="N1879" s="35">
        <v>21.2</v>
      </c>
      <c r="O1879" s="35" t="s">
        <v>33</v>
      </c>
      <c r="P1879">
        <f t="shared" si="48"/>
        <v>24</v>
      </c>
      <c r="Q1879">
        <v>18</v>
      </c>
      <c r="R1879" s="31">
        <v>81.8</v>
      </c>
      <c r="S1879">
        <v>42</v>
      </c>
    </row>
    <row r="1880" spans="1:20" ht="15.75" customHeight="1" x14ac:dyDescent="0.2">
      <c r="A1880" s="8">
        <v>44845</v>
      </c>
      <c r="B1880" t="s">
        <v>6</v>
      </c>
      <c r="C1880">
        <v>2022</v>
      </c>
      <c r="D1880" s="13">
        <v>2</v>
      </c>
      <c r="E1880" t="s">
        <v>74</v>
      </c>
      <c r="F1880">
        <v>83</v>
      </c>
      <c r="G1880">
        <v>434</v>
      </c>
      <c r="H1880" s="24">
        <v>844</v>
      </c>
      <c r="I1880">
        <v>9.125</v>
      </c>
      <c r="J1880">
        <v>17</v>
      </c>
      <c r="K1880">
        <v>8</v>
      </c>
      <c r="L1880">
        <v>33</v>
      </c>
      <c r="M1880">
        <v>2</v>
      </c>
      <c r="N1880" s="35">
        <v>21.2</v>
      </c>
      <c r="O1880" s="35" t="s">
        <v>33</v>
      </c>
      <c r="P1880">
        <f t="shared" si="48"/>
        <v>36</v>
      </c>
      <c r="Q1880">
        <v>30</v>
      </c>
      <c r="R1880" s="31">
        <v>63.8</v>
      </c>
      <c r="S1880">
        <v>66</v>
      </c>
    </row>
    <row r="1881" spans="1:20" ht="15.75" customHeight="1" x14ac:dyDescent="0.2">
      <c r="A1881" s="8">
        <v>44845</v>
      </c>
      <c r="B1881" t="s">
        <v>6</v>
      </c>
      <c r="C1881">
        <v>2022</v>
      </c>
      <c r="D1881" s="13">
        <v>2</v>
      </c>
      <c r="E1881" t="s">
        <v>74</v>
      </c>
      <c r="F1881">
        <v>83</v>
      </c>
      <c r="G1881">
        <v>434</v>
      </c>
      <c r="H1881" s="24">
        <v>845</v>
      </c>
      <c r="I1881">
        <v>9.125</v>
      </c>
      <c r="J1881">
        <v>17</v>
      </c>
      <c r="K1881">
        <v>8</v>
      </c>
      <c r="L1881">
        <v>33</v>
      </c>
      <c r="M1881">
        <v>2</v>
      </c>
      <c r="N1881" s="35">
        <v>21.2</v>
      </c>
      <c r="O1881" s="35" t="s">
        <v>33</v>
      </c>
      <c r="P1881">
        <f t="shared" si="48"/>
        <v>0</v>
      </c>
      <c r="Q1881">
        <v>0</v>
      </c>
      <c r="R1881" s="31">
        <v>0</v>
      </c>
      <c r="S1881">
        <v>0</v>
      </c>
      <c r="T1881" t="s">
        <v>129</v>
      </c>
    </row>
    <row r="1882" spans="1:20" ht="15.75" customHeight="1" x14ac:dyDescent="0.2">
      <c r="A1882" s="8">
        <v>44845</v>
      </c>
      <c r="B1882" t="s">
        <v>6</v>
      </c>
      <c r="C1882">
        <v>2022</v>
      </c>
      <c r="D1882" s="13">
        <v>2</v>
      </c>
      <c r="E1882" t="s">
        <v>74</v>
      </c>
      <c r="F1882">
        <v>83</v>
      </c>
      <c r="G1882">
        <v>434</v>
      </c>
      <c r="H1882" s="24">
        <v>846</v>
      </c>
      <c r="I1882">
        <v>9.125</v>
      </c>
      <c r="J1882">
        <v>17</v>
      </c>
      <c r="K1882">
        <v>8</v>
      </c>
      <c r="L1882">
        <v>33</v>
      </c>
      <c r="M1882">
        <v>2</v>
      </c>
      <c r="N1882" s="35">
        <v>21.2</v>
      </c>
      <c r="O1882" s="35" t="s">
        <v>33</v>
      </c>
      <c r="P1882">
        <f t="shared" si="48"/>
        <v>3</v>
      </c>
      <c r="Q1882">
        <v>0</v>
      </c>
      <c r="R1882" s="31">
        <v>31.8</v>
      </c>
      <c r="S1882">
        <v>3</v>
      </c>
    </row>
    <row r="1883" spans="1:20" ht="15.75" customHeight="1" x14ac:dyDescent="0.2">
      <c r="A1883" s="8">
        <v>44845</v>
      </c>
      <c r="B1883" t="s">
        <v>6</v>
      </c>
      <c r="C1883">
        <v>2022</v>
      </c>
      <c r="D1883" s="13">
        <v>2</v>
      </c>
      <c r="E1883" t="s">
        <v>74</v>
      </c>
      <c r="F1883">
        <v>83</v>
      </c>
      <c r="G1883">
        <v>434</v>
      </c>
      <c r="H1883" s="24">
        <v>847</v>
      </c>
      <c r="I1883">
        <v>9.125</v>
      </c>
      <c r="J1883">
        <v>17</v>
      </c>
      <c r="K1883">
        <v>8</v>
      </c>
      <c r="L1883">
        <v>33</v>
      </c>
      <c r="M1883">
        <v>2</v>
      </c>
      <c r="N1883" s="35">
        <v>21.2</v>
      </c>
      <c r="O1883" s="35" t="s">
        <v>33</v>
      </c>
      <c r="P1883">
        <f t="shared" si="48"/>
        <v>7</v>
      </c>
      <c r="Q1883">
        <v>22</v>
      </c>
      <c r="R1883" s="31">
        <v>84.6</v>
      </c>
      <c r="S1883">
        <v>29</v>
      </c>
    </row>
    <row r="1884" spans="1:20" ht="15.75" customHeight="1" x14ac:dyDescent="0.2">
      <c r="A1884" s="8">
        <v>44845</v>
      </c>
      <c r="B1884" t="s">
        <v>6</v>
      </c>
      <c r="C1884">
        <v>2022</v>
      </c>
      <c r="D1884" s="13">
        <v>2</v>
      </c>
      <c r="E1884" t="s">
        <v>74</v>
      </c>
      <c r="F1884">
        <v>83</v>
      </c>
      <c r="G1884">
        <v>434</v>
      </c>
      <c r="H1884" s="24">
        <v>848</v>
      </c>
      <c r="I1884">
        <v>9.125</v>
      </c>
      <c r="J1884">
        <v>17</v>
      </c>
      <c r="K1884">
        <v>8</v>
      </c>
      <c r="L1884">
        <v>33</v>
      </c>
      <c r="M1884">
        <v>2</v>
      </c>
      <c r="N1884" s="35">
        <v>21.2</v>
      </c>
      <c r="O1884" s="35" t="s">
        <v>33</v>
      </c>
      <c r="P1884">
        <f t="shared" si="48"/>
        <v>24</v>
      </c>
      <c r="Q1884">
        <v>31</v>
      </c>
      <c r="R1884" s="31">
        <v>89.6</v>
      </c>
      <c r="S1884">
        <v>55</v>
      </c>
    </row>
    <row r="1885" spans="1:20" ht="15.75" customHeight="1" x14ac:dyDescent="0.2">
      <c r="A1885" s="8">
        <v>44845</v>
      </c>
      <c r="B1885" t="s">
        <v>6</v>
      </c>
      <c r="C1885">
        <v>2022</v>
      </c>
      <c r="D1885" s="13">
        <v>2</v>
      </c>
      <c r="E1885" t="s">
        <v>74</v>
      </c>
      <c r="F1885">
        <v>83</v>
      </c>
      <c r="G1885">
        <v>434</v>
      </c>
      <c r="H1885" s="24">
        <v>849</v>
      </c>
      <c r="I1885">
        <v>9.125</v>
      </c>
      <c r="J1885">
        <v>17</v>
      </c>
      <c r="K1885">
        <v>8</v>
      </c>
      <c r="L1885">
        <v>33</v>
      </c>
      <c r="M1885">
        <v>2</v>
      </c>
      <c r="N1885" s="35">
        <v>21.2</v>
      </c>
      <c r="O1885" s="35" t="s">
        <v>33</v>
      </c>
      <c r="P1885">
        <f t="shared" si="48"/>
        <v>18</v>
      </c>
      <c r="Q1885">
        <v>11</v>
      </c>
      <c r="R1885" s="31">
        <v>69.2</v>
      </c>
      <c r="S1885">
        <v>29</v>
      </c>
    </row>
    <row r="1886" spans="1:20" ht="15.75" customHeight="1" x14ac:dyDescent="0.2">
      <c r="A1886" s="8">
        <v>44845</v>
      </c>
      <c r="B1886" t="s">
        <v>6</v>
      </c>
      <c r="C1886">
        <v>2022</v>
      </c>
      <c r="D1886" s="13">
        <v>2</v>
      </c>
      <c r="E1886" t="s">
        <v>74</v>
      </c>
      <c r="F1886">
        <v>83</v>
      </c>
      <c r="G1886">
        <v>434</v>
      </c>
      <c r="H1886" s="24">
        <v>850</v>
      </c>
      <c r="I1886">
        <v>9.125</v>
      </c>
      <c r="J1886">
        <v>17</v>
      </c>
      <c r="K1886">
        <v>8</v>
      </c>
      <c r="L1886">
        <v>33</v>
      </c>
      <c r="M1886">
        <v>2</v>
      </c>
      <c r="N1886" s="35">
        <v>21.2</v>
      </c>
      <c r="O1886" s="35" t="s">
        <v>33</v>
      </c>
      <c r="P1886">
        <f t="shared" si="48"/>
        <v>23</v>
      </c>
      <c r="Q1886">
        <v>18</v>
      </c>
      <c r="R1886" s="31">
        <v>77.599999999999994</v>
      </c>
      <c r="S1886">
        <v>41</v>
      </c>
    </row>
    <row r="1887" spans="1:20" ht="15.75" customHeight="1" x14ac:dyDescent="0.2">
      <c r="A1887" s="8">
        <v>44845</v>
      </c>
      <c r="B1887" t="s">
        <v>6</v>
      </c>
      <c r="C1887">
        <v>2022</v>
      </c>
      <c r="D1887" s="13">
        <v>2</v>
      </c>
      <c r="E1887" t="s">
        <v>74</v>
      </c>
      <c r="F1887">
        <v>83</v>
      </c>
      <c r="G1887">
        <v>434</v>
      </c>
      <c r="H1887" s="24">
        <v>851</v>
      </c>
      <c r="I1887">
        <v>9.125</v>
      </c>
      <c r="J1887">
        <v>17</v>
      </c>
      <c r="K1887">
        <v>8</v>
      </c>
      <c r="L1887">
        <v>33</v>
      </c>
      <c r="M1887">
        <v>2</v>
      </c>
      <c r="N1887" s="35">
        <v>21.2</v>
      </c>
      <c r="O1887" s="35" t="s">
        <v>33</v>
      </c>
      <c r="P1887">
        <f t="shared" si="48"/>
        <v>4</v>
      </c>
      <c r="Q1887">
        <v>0</v>
      </c>
      <c r="R1887" s="31">
        <v>40.200000000000003</v>
      </c>
      <c r="S1887">
        <v>4</v>
      </c>
    </row>
    <row r="1888" spans="1:20" ht="15.75" customHeight="1" x14ac:dyDescent="0.2">
      <c r="A1888" s="8">
        <v>44845</v>
      </c>
      <c r="B1888" t="s">
        <v>6</v>
      </c>
      <c r="C1888">
        <v>2022</v>
      </c>
      <c r="D1888" s="13">
        <v>2</v>
      </c>
      <c r="E1888" t="s">
        <v>74</v>
      </c>
      <c r="F1888">
        <v>83</v>
      </c>
      <c r="G1888">
        <v>434</v>
      </c>
      <c r="H1888" s="24">
        <v>852</v>
      </c>
      <c r="I1888">
        <v>9.125</v>
      </c>
      <c r="J1888">
        <v>17</v>
      </c>
      <c r="K1888">
        <v>8</v>
      </c>
      <c r="L1888">
        <v>33</v>
      </c>
      <c r="M1888">
        <v>2</v>
      </c>
      <c r="N1888" s="35">
        <v>21.2</v>
      </c>
      <c r="O1888" s="35" t="s">
        <v>33</v>
      </c>
      <c r="P1888">
        <f t="shared" si="48"/>
        <v>31</v>
      </c>
      <c r="Q1888">
        <v>15</v>
      </c>
      <c r="R1888" s="31">
        <v>80.599999999999994</v>
      </c>
      <c r="S1888">
        <v>46</v>
      </c>
    </row>
    <row r="1889" spans="1:19" ht="15.75" customHeight="1" x14ac:dyDescent="0.2">
      <c r="A1889" s="8">
        <v>44845</v>
      </c>
      <c r="B1889" t="s">
        <v>6</v>
      </c>
      <c r="C1889">
        <v>2022</v>
      </c>
      <c r="D1889" s="13">
        <v>2</v>
      </c>
      <c r="E1889" t="s">
        <v>74</v>
      </c>
      <c r="F1889">
        <v>83</v>
      </c>
      <c r="G1889">
        <v>435</v>
      </c>
      <c r="H1889" s="24">
        <v>833</v>
      </c>
      <c r="I1889">
        <v>10.125</v>
      </c>
      <c r="J1889">
        <v>30</v>
      </c>
      <c r="K1889">
        <v>17</v>
      </c>
      <c r="L1889">
        <v>30</v>
      </c>
      <c r="M1889">
        <v>0.5</v>
      </c>
      <c r="N1889" s="35">
        <v>20.8</v>
      </c>
      <c r="O1889" s="35" t="s">
        <v>33</v>
      </c>
      <c r="P1889">
        <f t="shared" si="48"/>
        <v>20</v>
      </c>
      <c r="Q1889">
        <v>8</v>
      </c>
      <c r="R1889" s="31">
        <v>84.4</v>
      </c>
      <c r="S1889">
        <v>28</v>
      </c>
    </row>
    <row r="1890" spans="1:19" ht="15.75" customHeight="1" x14ac:dyDescent="0.2">
      <c r="A1890" s="8">
        <v>44845</v>
      </c>
      <c r="B1890" t="s">
        <v>6</v>
      </c>
      <c r="C1890">
        <v>2022</v>
      </c>
      <c r="D1890" s="13">
        <v>2</v>
      </c>
      <c r="E1890" t="s">
        <v>74</v>
      </c>
      <c r="F1890">
        <v>83</v>
      </c>
      <c r="G1890">
        <v>435</v>
      </c>
      <c r="H1890" s="24">
        <v>834</v>
      </c>
      <c r="I1890">
        <v>10.125</v>
      </c>
      <c r="J1890">
        <v>30</v>
      </c>
      <c r="K1890">
        <v>17</v>
      </c>
      <c r="L1890">
        <v>30</v>
      </c>
      <c r="M1890">
        <v>0.5</v>
      </c>
      <c r="N1890" s="35">
        <v>20.8</v>
      </c>
      <c r="O1890" s="35" t="s">
        <v>33</v>
      </c>
      <c r="P1890">
        <f t="shared" si="48"/>
        <v>13</v>
      </c>
      <c r="Q1890">
        <v>29</v>
      </c>
      <c r="R1890" s="31">
        <v>62</v>
      </c>
      <c r="S1890">
        <v>42</v>
      </c>
    </row>
    <row r="1891" spans="1:19" ht="15.75" customHeight="1" x14ac:dyDescent="0.2">
      <c r="A1891" s="8">
        <v>44845</v>
      </c>
      <c r="B1891" t="s">
        <v>6</v>
      </c>
      <c r="C1891">
        <v>2022</v>
      </c>
      <c r="D1891" s="13">
        <v>2</v>
      </c>
      <c r="E1891" t="s">
        <v>74</v>
      </c>
      <c r="F1891">
        <v>83</v>
      </c>
      <c r="G1891">
        <v>435</v>
      </c>
      <c r="H1891" s="24">
        <v>835</v>
      </c>
      <c r="I1891">
        <v>10.125</v>
      </c>
      <c r="J1891">
        <v>30</v>
      </c>
      <c r="K1891">
        <v>17</v>
      </c>
      <c r="L1891">
        <v>30</v>
      </c>
      <c r="M1891">
        <v>0.5</v>
      </c>
      <c r="N1891" s="35">
        <v>20.8</v>
      </c>
      <c r="O1891" s="35" t="s">
        <v>33</v>
      </c>
      <c r="P1891">
        <f t="shared" si="48"/>
        <v>67</v>
      </c>
      <c r="Q1891">
        <v>42</v>
      </c>
      <c r="R1891" s="31">
        <v>91.4</v>
      </c>
      <c r="S1891">
        <v>109</v>
      </c>
    </row>
    <row r="1892" spans="1:19" ht="15.75" customHeight="1" x14ac:dyDescent="0.2">
      <c r="A1892" s="8">
        <v>44845</v>
      </c>
      <c r="B1892" t="s">
        <v>6</v>
      </c>
      <c r="C1892">
        <v>2022</v>
      </c>
      <c r="D1892" s="13">
        <v>2</v>
      </c>
      <c r="E1892" t="s">
        <v>74</v>
      </c>
      <c r="F1892">
        <v>83</v>
      </c>
      <c r="G1892">
        <v>435</v>
      </c>
      <c r="H1892" s="24">
        <v>836</v>
      </c>
      <c r="I1892">
        <v>10.125</v>
      </c>
      <c r="J1892">
        <v>30</v>
      </c>
      <c r="K1892">
        <v>17</v>
      </c>
      <c r="L1892">
        <v>30</v>
      </c>
      <c r="M1892">
        <v>0.5</v>
      </c>
      <c r="N1892" s="35">
        <v>20.8</v>
      </c>
      <c r="O1892" s="35" t="s">
        <v>33</v>
      </c>
      <c r="P1892">
        <f t="shared" si="48"/>
        <v>55</v>
      </c>
      <c r="Q1892">
        <v>36</v>
      </c>
      <c r="R1892" s="31">
        <v>86.6</v>
      </c>
      <c r="S1892">
        <v>91</v>
      </c>
    </row>
    <row r="1893" spans="1:19" ht="15.75" customHeight="1" x14ac:dyDescent="0.2">
      <c r="A1893" s="8">
        <v>44845</v>
      </c>
      <c r="B1893" t="s">
        <v>6</v>
      </c>
      <c r="C1893">
        <v>2022</v>
      </c>
      <c r="D1893" s="13">
        <v>2</v>
      </c>
      <c r="E1893" t="s">
        <v>74</v>
      </c>
      <c r="F1893">
        <v>83</v>
      </c>
      <c r="G1893">
        <v>435</v>
      </c>
      <c r="H1893" s="24">
        <v>837</v>
      </c>
      <c r="I1893">
        <v>10.125</v>
      </c>
      <c r="J1893">
        <v>30</v>
      </c>
      <c r="K1893">
        <v>17</v>
      </c>
      <c r="L1893">
        <v>30</v>
      </c>
      <c r="M1893">
        <v>0.5</v>
      </c>
      <c r="N1893" s="35">
        <v>20.8</v>
      </c>
      <c r="O1893" s="35" t="s">
        <v>33</v>
      </c>
      <c r="P1893">
        <f t="shared" si="48"/>
        <v>56</v>
      </c>
      <c r="Q1893">
        <v>31</v>
      </c>
      <c r="R1893" s="31">
        <v>98.8</v>
      </c>
      <c r="S1893">
        <v>87</v>
      </c>
    </row>
    <row r="1894" spans="1:19" ht="15.75" customHeight="1" x14ac:dyDescent="0.2">
      <c r="A1894" s="8">
        <v>44845</v>
      </c>
      <c r="B1894" t="s">
        <v>6</v>
      </c>
      <c r="C1894">
        <v>2022</v>
      </c>
      <c r="D1894" s="13">
        <v>2</v>
      </c>
      <c r="E1894" t="s">
        <v>74</v>
      </c>
      <c r="F1894">
        <v>83</v>
      </c>
      <c r="G1894">
        <v>435</v>
      </c>
      <c r="H1894" s="24">
        <v>838</v>
      </c>
      <c r="I1894">
        <v>10.125</v>
      </c>
      <c r="J1894">
        <v>30</v>
      </c>
      <c r="K1894">
        <v>17</v>
      </c>
      <c r="L1894">
        <v>30</v>
      </c>
      <c r="M1894">
        <v>0.5</v>
      </c>
      <c r="N1894" s="35">
        <v>20.8</v>
      </c>
      <c r="O1894" s="35" t="s">
        <v>33</v>
      </c>
      <c r="P1894">
        <f t="shared" si="48"/>
        <v>38</v>
      </c>
      <c r="Q1894">
        <v>24</v>
      </c>
      <c r="R1894" s="31">
        <v>74.8</v>
      </c>
      <c r="S1894">
        <v>62</v>
      </c>
    </row>
    <row r="1895" spans="1:19" ht="15.75" customHeight="1" x14ac:dyDescent="0.2">
      <c r="A1895" s="8">
        <v>44845</v>
      </c>
      <c r="B1895" t="s">
        <v>6</v>
      </c>
      <c r="C1895">
        <v>2022</v>
      </c>
      <c r="D1895" s="13">
        <v>2</v>
      </c>
      <c r="E1895" t="s">
        <v>74</v>
      </c>
      <c r="F1895">
        <v>83</v>
      </c>
      <c r="G1895">
        <v>435</v>
      </c>
      <c r="H1895" s="24">
        <v>839</v>
      </c>
      <c r="I1895">
        <v>10.125</v>
      </c>
      <c r="J1895">
        <v>30</v>
      </c>
      <c r="K1895">
        <v>17</v>
      </c>
      <c r="L1895">
        <v>30</v>
      </c>
      <c r="M1895">
        <v>0.5</v>
      </c>
      <c r="N1895" s="35">
        <v>20.8</v>
      </c>
      <c r="O1895" s="35" t="s">
        <v>33</v>
      </c>
      <c r="P1895">
        <f t="shared" si="48"/>
        <v>41</v>
      </c>
      <c r="Q1895">
        <v>78</v>
      </c>
      <c r="R1895" s="31">
        <v>96.2</v>
      </c>
      <c r="S1895">
        <v>119</v>
      </c>
    </row>
    <row r="1896" spans="1:19" ht="15.75" customHeight="1" x14ac:dyDescent="0.2">
      <c r="A1896" s="8">
        <v>44845</v>
      </c>
      <c r="B1896" t="s">
        <v>6</v>
      </c>
      <c r="C1896">
        <v>2022</v>
      </c>
      <c r="D1896" s="13">
        <v>2</v>
      </c>
      <c r="E1896" t="s">
        <v>74</v>
      </c>
      <c r="F1896">
        <v>83</v>
      </c>
      <c r="G1896">
        <v>435</v>
      </c>
      <c r="H1896" s="24">
        <v>840</v>
      </c>
      <c r="I1896">
        <v>10.125</v>
      </c>
      <c r="J1896">
        <v>30</v>
      </c>
      <c r="K1896">
        <v>17</v>
      </c>
      <c r="L1896">
        <v>30</v>
      </c>
      <c r="M1896">
        <v>0.5</v>
      </c>
      <c r="N1896" s="35">
        <v>20.8</v>
      </c>
      <c r="O1896" s="35" t="s">
        <v>33</v>
      </c>
      <c r="P1896">
        <f t="shared" si="48"/>
        <v>28</v>
      </c>
      <c r="Q1896">
        <v>21</v>
      </c>
      <c r="R1896" s="31">
        <v>88.2</v>
      </c>
      <c r="S1896">
        <v>49</v>
      </c>
    </row>
    <row r="1897" spans="1:19" ht="15.75" customHeight="1" x14ac:dyDescent="0.2">
      <c r="A1897" s="8">
        <v>44845</v>
      </c>
      <c r="B1897" t="s">
        <v>6</v>
      </c>
      <c r="C1897">
        <v>2022</v>
      </c>
      <c r="D1897" s="13">
        <v>2</v>
      </c>
      <c r="E1897" t="s">
        <v>74</v>
      </c>
      <c r="F1897">
        <v>83</v>
      </c>
      <c r="G1897">
        <v>435</v>
      </c>
      <c r="H1897" s="24">
        <v>841</v>
      </c>
      <c r="I1897">
        <v>10.125</v>
      </c>
      <c r="J1897">
        <v>30</v>
      </c>
      <c r="K1897">
        <v>17</v>
      </c>
      <c r="L1897">
        <v>30</v>
      </c>
      <c r="M1897">
        <v>0.5</v>
      </c>
      <c r="N1897" s="35">
        <v>20.8</v>
      </c>
      <c r="O1897" s="35" t="s">
        <v>33</v>
      </c>
      <c r="P1897">
        <f t="shared" si="48"/>
        <v>62</v>
      </c>
      <c r="Q1897">
        <v>25</v>
      </c>
      <c r="R1897" s="31">
        <v>85.2</v>
      </c>
      <c r="S1897">
        <v>87</v>
      </c>
    </row>
    <row r="1898" spans="1:19" ht="15.75" customHeight="1" x14ac:dyDescent="0.2">
      <c r="A1898" s="8">
        <v>44845</v>
      </c>
      <c r="B1898" t="s">
        <v>6</v>
      </c>
      <c r="C1898">
        <v>2022</v>
      </c>
      <c r="D1898" s="13">
        <v>2</v>
      </c>
      <c r="E1898" t="s">
        <v>74</v>
      </c>
      <c r="F1898">
        <v>83</v>
      </c>
      <c r="G1898">
        <v>435</v>
      </c>
      <c r="H1898" s="24">
        <v>842</v>
      </c>
      <c r="I1898">
        <v>10.125</v>
      </c>
      <c r="J1898">
        <v>30</v>
      </c>
      <c r="K1898">
        <v>17</v>
      </c>
      <c r="L1898">
        <v>30</v>
      </c>
      <c r="M1898">
        <v>0.5</v>
      </c>
      <c r="N1898" s="35">
        <v>20.8</v>
      </c>
      <c r="O1898" s="35" t="s">
        <v>33</v>
      </c>
      <c r="P1898">
        <f t="shared" si="48"/>
        <v>48</v>
      </c>
      <c r="Q1898">
        <v>49</v>
      </c>
      <c r="R1898" s="31">
        <v>98.4</v>
      </c>
      <c r="S1898">
        <v>97</v>
      </c>
    </row>
    <row r="1899" spans="1:19" ht="15.75" customHeight="1" x14ac:dyDescent="0.2">
      <c r="A1899" s="8">
        <v>44845</v>
      </c>
      <c r="B1899" t="s">
        <v>6</v>
      </c>
      <c r="C1899">
        <v>2022</v>
      </c>
      <c r="D1899" s="13">
        <v>2</v>
      </c>
      <c r="E1899" t="s">
        <v>74</v>
      </c>
      <c r="F1899">
        <v>84</v>
      </c>
      <c r="G1899">
        <v>436</v>
      </c>
      <c r="H1899" s="24">
        <v>893</v>
      </c>
      <c r="I1899">
        <v>3.625</v>
      </c>
      <c r="J1899">
        <v>25</v>
      </c>
      <c r="K1899">
        <v>5</v>
      </c>
      <c r="L1899">
        <v>10</v>
      </c>
      <c r="M1899">
        <v>2</v>
      </c>
      <c r="N1899" s="35">
        <v>25.8</v>
      </c>
      <c r="O1899" s="35" t="s">
        <v>34</v>
      </c>
      <c r="P1899">
        <f t="shared" si="48"/>
        <v>39</v>
      </c>
      <c r="Q1899">
        <v>35</v>
      </c>
      <c r="R1899" s="31">
        <v>81</v>
      </c>
      <c r="S1899">
        <v>74</v>
      </c>
    </row>
    <row r="1900" spans="1:19" ht="15.75" customHeight="1" x14ac:dyDescent="0.2">
      <c r="A1900" s="8">
        <v>44845</v>
      </c>
      <c r="B1900" t="s">
        <v>6</v>
      </c>
      <c r="C1900">
        <v>2022</v>
      </c>
      <c r="D1900" s="13">
        <v>2</v>
      </c>
      <c r="E1900" t="s">
        <v>74</v>
      </c>
      <c r="F1900">
        <v>84</v>
      </c>
      <c r="G1900">
        <v>436</v>
      </c>
      <c r="H1900" s="24">
        <v>894</v>
      </c>
      <c r="I1900">
        <v>3.625</v>
      </c>
      <c r="J1900">
        <v>25</v>
      </c>
      <c r="K1900">
        <v>5</v>
      </c>
      <c r="L1900">
        <v>10</v>
      </c>
      <c r="M1900">
        <v>2</v>
      </c>
      <c r="N1900" s="35">
        <v>25.8</v>
      </c>
      <c r="O1900" s="35" t="s">
        <v>34</v>
      </c>
      <c r="P1900">
        <f t="shared" si="48"/>
        <v>19</v>
      </c>
      <c r="Q1900">
        <v>52</v>
      </c>
      <c r="R1900" s="31">
        <v>95</v>
      </c>
      <c r="S1900">
        <v>71</v>
      </c>
    </row>
    <row r="1901" spans="1:19" ht="15.75" customHeight="1" x14ac:dyDescent="0.2">
      <c r="A1901" s="8">
        <v>44845</v>
      </c>
      <c r="B1901" t="s">
        <v>6</v>
      </c>
      <c r="C1901">
        <v>2022</v>
      </c>
      <c r="D1901" s="13">
        <v>2</v>
      </c>
      <c r="E1901" t="s">
        <v>74</v>
      </c>
      <c r="F1901">
        <v>84</v>
      </c>
      <c r="G1901">
        <v>436</v>
      </c>
      <c r="H1901" s="24">
        <v>895</v>
      </c>
      <c r="I1901">
        <v>3.625</v>
      </c>
      <c r="J1901">
        <v>25</v>
      </c>
      <c r="K1901">
        <v>5</v>
      </c>
      <c r="L1901">
        <v>10</v>
      </c>
      <c r="M1901">
        <v>2</v>
      </c>
      <c r="N1901" s="35">
        <v>25.8</v>
      </c>
      <c r="O1901" s="35" t="s">
        <v>34</v>
      </c>
      <c r="P1901">
        <f t="shared" si="48"/>
        <v>71</v>
      </c>
      <c r="Q1901">
        <v>55</v>
      </c>
      <c r="R1901" s="31">
        <v>103.2</v>
      </c>
      <c r="S1901">
        <v>126</v>
      </c>
    </row>
    <row r="1902" spans="1:19" ht="15.75" customHeight="1" x14ac:dyDescent="0.2">
      <c r="A1902" s="8">
        <v>44845</v>
      </c>
      <c r="B1902" t="s">
        <v>6</v>
      </c>
      <c r="C1902">
        <v>2022</v>
      </c>
      <c r="D1902" s="13">
        <v>2</v>
      </c>
      <c r="E1902" t="s">
        <v>74</v>
      </c>
      <c r="F1902">
        <v>84</v>
      </c>
      <c r="G1902">
        <v>436</v>
      </c>
      <c r="H1902" s="24">
        <v>896</v>
      </c>
      <c r="I1902">
        <v>3.625</v>
      </c>
      <c r="J1902">
        <v>25</v>
      </c>
      <c r="K1902">
        <v>5</v>
      </c>
      <c r="L1902">
        <v>10</v>
      </c>
      <c r="M1902">
        <v>2</v>
      </c>
      <c r="N1902" s="35">
        <v>25.8</v>
      </c>
      <c r="O1902" s="35" t="s">
        <v>34</v>
      </c>
      <c r="P1902">
        <f t="shared" si="48"/>
        <v>30</v>
      </c>
      <c r="Q1902">
        <v>28</v>
      </c>
      <c r="R1902" s="31">
        <v>80.400000000000006</v>
      </c>
      <c r="S1902">
        <v>58</v>
      </c>
    </row>
    <row r="1903" spans="1:19" ht="15.75" customHeight="1" x14ac:dyDescent="0.2">
      <c r="A1903" s="8">
        <v>44845</v>
      </c>
      <c r="B1903" t="s">
        <v>6</v>
      </c>
      <c r="C1903">
        <v>2022</v>
      </c>
      <c r="D1903" s="13">
        <v>2</v>
      </c>
      <c r="E1903" t="s">
        <v>74</v>
      </c>
      <c r="F1903">
        <v>84</v>
      </c>
      <c r="G1903">
        <v>436</v>
      </c>
      <c r="H1903" s="24">
        <v>897</v>
      </c>
      <c r="I1903">
        <v>3.625</v>
      </c>
      <c r="J1903">
        <v>25</v>
      </c>
      <c r="K1903">
        <v>5</v>
      </c>
      <c r="L1903">
        <v>10</v>
      </c>
      <c r="M1903">
        <v>2</v>
      </c>
      <c r="N1903" s="35">
        <v>25.8</v>
      </c>
      <c r="O1903" s="35" t="s">
        <v>34</v>
      </c>
      <c r="P1903">
        <f t="shared" si="48"/>
        <v>16</v>
      </c>
      <c r="Q1903">
        <v>21</v>
      </c>
      <c r="R1903" s="31">
        <v>88.8</v>
      </c>
      <c r="S1903">
        <v>37</v>
      </c>
    </row>
    <row r="1904" spans="1:19" ht="15.75" customHeight="1" x14ac:dyDescent="0.2">
      <c r="A1904" s="8">
        <v>44845</v>
      </c>
      <c r="B1904" t="s">
        <v>6</v>
      </c>
      <c r="C1904">
        <v>2022</v>
      </c>
      <c r="D1904" s="13">
        <v>2</v>
      </c>
      <c r="E1904" t="s">
        <v>74</v>
      </c>
      <c r="F1904">
        <v>84</v>
      </c>
      <c r="G1904">
        <v>436</v>
      </c>
      <c r="H1904" s="24">
        <v>898</v>
      </c>
      <c r="I1904">
        <v>3.625</v>
      </c>
      <c r="J1904">
        <v>25</v>
      </c>
      <c r="K1904">
        <v>5</v>
      </c>
      <c r="L1904">
        <v>10</v>
      </c>
      <c r="M1904">
        <v>2</v>
      </c>
      <c r="N1904" s="35">
        <v>25.8</v>
      </c>
      <c r="O1904" s="35" t="s">
        <v>34</v>
      </c>
      <c r="P1904">
        <f t="shared" si="48"/>
        <v>34</v>
      </c>
      <c r="Q1904">
        <v>30</v>
      </c>
      <c r="R1904" s="31">
        <v>86.6</v>
      </c>
      <c r="S1904">
        <v>64</v>
      </c>
    </row>
    <row r="1905" spans="1:20" ht="15.75" customHeight="1" x14ac:dyDescent="0.2">
      <c r="A1905" s="8">
        <v>44845</v>
      </c>
      <c r="B1905" t="s">
        <v>6</v>
      </c>
      <c r="C1905">
        <v>2022</v>
      </c>
      <c r="D1905" s="13">
        <v>2</v>
      </c>
      <c r="E1905" t="s">
        <v>74</v>
      </c>
      <c r="F1905">
        <v>84</v>
      </c>
      <c r="G1905">
        <v>436</v>
      </c>
      <c r="H1905" s="24">
        <v>899</v>
      </c>
      <c r="I1905">
        <v>3.625</v>
      </c>
      <c r="J1905">
        <v>25</v>
      </c>
      <c r="K1905">
        <v>5</v>
      </c>
      <c r="L1905">
        <v>10</v>
      </c>
      <c r="M1905">
        <v>2</v>
      </c>
      <c r="N1905" s="35">
        <v>25.8</v>
      </c>
      <c r="O1905" s="35" t="s">
        <v>34</v>
      </c>
      <c r="P1905">
        <f t="shared" si="48"/>
        <v>123</v>
      </c>
      <c r="Q1905">
        <v>79</v>
      </c>
      <c r="R1905" s="31">
        <v>98.2</v>
      </c>
      <c r="S1905">
        <v>202</v>
      </c>
    </row>
    <row r="1906" spans="1:20" ht="15.75" customHeight="1" x14ac:dyDescent="0.2">
      <c r="A1906" s="8">
        <v>44845</v>
      </c>
      <c r="B1906" t="s">
        <v>6</v>
      </c>
      <c r="C1906">
        <v>2022</v>
      </c>
      <c r="D1906" s="13">
        <v>2</v>
      </c>
      <c r="E1906" t="s">
        <v>74</v>
      </c>
      <c r="F1906">
        <v>84</v>
      </c>
      <c r="G1906">
        <v>436</v>
      </c>
      <c r="H1906" s="24">
        <v>900</v>
      </c>
      <c r="I1906">
        <v>3.625</v>
      </c>
      <c r="J1906">
        <v>25</v>
      </c>
      <c r="K1906">
        <v>5</v>
      </c>
      <c r="L1906">
        <v>10</v>
      </c>
      <c r="M1906">
        <v>2</v>
      </c>
      <c r="N1906" s="35">
        <v>25.8</v>
      </c>
      <c r="O1906" s="35" t="s">
        <v>34</v>
      </c>
      <c r="P1906">
        <f t="shared" si="48"/>
        <v>40</v>
      </c>
      <c r="Q1906">
        <v>23</v>
      </c>
      <c r="R1906" s="31">
        <v>95</v>
      </c>
      <c r="S1906">
        <v>63</v>
      </c>
    </row>
    <row r="1907" spans="1:20" ht="15.75" customHeight="1" x14ac:dyDescent="0.2">
      <c r="A1907" s="8">
        <v>44845</v>
      </c>
      <c r="B1907" t="s">
        <v>6</v>
      </c>
      <c r="C1907">
        <v>2022</v>
      </c>
      <c r="D1907" s="13">
        <v>2</v>
      </c>
      <c r="E1907" t="s">
        <v>74</v>
      </c>
      <c r="F1907">
        <v>84</v>
      </c>
      <c r="G1907">
        <v>436</v>
      </c>
      <c r="H1907" s="24">
        <v>901</v>
      </c>
      <c r="I1907">
        <v>3.625</v>
      </c>
      <c r="J1907">
        <v>25</v>
      </c>
      <c r="K1907">
        <v>5</v>
      </c>
      <c r="L1907">
        <v>10</v>
      </c>
      <c r="M1907">
        <v>2</v>
      </c>
      <c r="N1907" s="35">
        <v>25.8</v>
      </c>
      <c r="O1907" s="35" t="s">
        <v>34</v>
      </c>
      <c r="P1907">
        <f t="shared" si="48"/>
        <v>40</v>
      </c>
      <c r="Q1907">
        <v>22</v>
      </c>
      <c r="R1907" s="31">
        <v>73</v>
      </c>
      <c r="S1907">
        <v>62</v>
      </c>
    </row>
    <row r="1908" spans="1:20" ht="15.75" customHeight="1" x14ac:dyDescent="0.2">
      <c r="A1908" s="8">
        <v>44845</v>
      </c>
      <c r="B1908" t="s">
        <v>6</v>
      </c>
      <c r="C1908">
        <v>2022</v>
      </c>
      <c r="D1908" s="13">
        <v>2</v>
      </c>
      <c r="E1908" t="s">
        <v>74</v>
      </c>
      <c r="F1908">
        <v>84</v>
      </c>
      <c r="G1908">
        <v>436</v>
      </c>
      <c r="H1908" s="24">
        <v>902</v>
      </c>
      <c r="I1908">
        <v>3.625</v>
      </c>
      <c r="J1908">
        <v>25</v>
      </c>
      <c r="K1908">
        <v>5</v>
      </c>
      <c r="L1908">
        <v>10</v>
      </c>
      <c r="M1908">
        <v>2</v>
      </c>
      <c r="N1908" s="35">
        <v>25.8</v>
      </c>
      <c r="O1908" s="35" t="s">
        <v>34</v>
      </c>
      <c r="P1908">
        <f t="shared" si="48"/>
        <v>35</v>
      </c>
      <c r="Q1908">
        <v>52</v>
      </c>
      <c r="R1908" s="31">
        <v>91.6</v>
      </c>
      <c r="S1908">
        <v>87</v>
      </c>
    </row>
    <row r="1909" spans="1:20" ht="15.75" customHeight="1" x14ac:dyDescent="0.2">
      <c r="A1909" s="8">
        <v>44845</v>
      </c>
      <c r="B1909" t="s">
        <v>6</v>
      </c>
      <c r="C1909">
        <v>2022</v>
      </c>
      <c r="D1909" s="13">
        <v>2</v>
      </c>
      <c r="E1909" t="s">
        <v>74</v>
      </c>
      <c r="F1909">
        <v>84</v>
      </c>
      <c r="G1909">
        <v>437</v>
      </c>
      <c r="H1909" s="24">
        <v>913</v>
      </c>
      <c r="I1909">
        <v>4.875</v>
      </c>
      <c r="J1909">
        <v>38</v>
      </c>
      <c r="K1909">
        <v>14</v>
      </c>
      <c r="L1909">
        <v>4</v>
      </c>
      <c r="M1909">
        <v>0.5</v>
      </c>
      <c r="N1909" s="35">
        <v>23.4</v>
      </c>
      <c r="O1909" s="35" t="s">
        <v>34</v>
      </c>
      <c r="P1909">
        <f t="shared" si="48"/>
        <v>73</v>
      </c>
      <c r="Q1909">
        <v>31</v>
      </c>
      <c r="R1909" s="31">
        <v>89.4</v>
      </c>
      <c r="S1909">
        <v>104</v>
      </c>
    </row>
    <row r="1910" spans="1:20" ht="15.75" customHeight="1" x14ac:dyDescent="0.2">
      <c r="A1910" s="8">
        <v>44845</v>
      </c>
      <c r="B1910" t="s">
        <v>6</v>
      </c>
      <c r="C1910">
        <v>2022</v>
      </c>
      <c r="D1910" s="13">
        <v>2</v>
      </c>
      <c r="E1910" t="s">
        <v>74</v>
      </c>
      <c r="F1910">
        <v>84</v>
      </c>
      <c r="G1910">
        <v>437</v>
      </c>
      <c r="H1910" s="24">
        <v>914</v>
      </c>
      <c r="I1910">
        <v>4.875</v>
      </c>
      <c r="J1910">
        <v>38</v>
      </c>
      <c r="K1910">
        <v>14</v>
      </c>
      <c r="L1910">
        <v>4</v>
      </c>
      <c r="M1910">
        <v>0.5</v>
      </c>
      <c r="N1910" s="35">
        <v>23.4</v>
      </c>
      <c r="O1910" s="35" t="s">
        <v>34</v>
      </c>
      <c r="P1910">
        <f t="shared" si="48"/>
        <v>61</v>
      </c>
      <c r="Q1910">
        <v>63</v>
      </c>
      <c r="R1910" s="31">
        <v>105.4</v>
      </c>
      <c r="S1910">
        <v>124</v>
      </c>
    </row>
    <row r="1911" spans="1:20" ht="15.75" customHeight="1" x14ac:dyDescent="0.2">
      <c r="A1911" s="8">
        <v>44845</v>
      </c>
      <c r="B1911" t="s">
        <v>6</v>
      </c>
      <c r="C1911">
        <v>2022</v>
      </c>
      <c r="D1911" s="13">
        <v>2</v>
      </c>
      <c r="E1911" t="s">
        <v>74</v>
      </c>
      <c r="F1911">
        <v>84</v>
      </c>
      <c r="G1911">
        <v>437</v>
      </c>
      <c r="H1911" s="24">
        <v>915</v>
      </c>
      <c r="I1911">
        <v>4.875</v>
      </c>
      <c r="J1911">
        <v>38</v>
      </c>
      <c r="K1911">
        <v>14</v>
      </c>
      <c r="L1911">
        <v>4</v>
      </c>
      <c r="M1911">
        <v>0.5</v>
      </c>
      <c r="N1911" s="35">
        <v>23.4</v>
      </c>
      <c r="O1911" s="35" t="s">
        <v>34</v>
      </c>
      <c r="P1911">
        <f t="shared" si="48"/>
        <v>37</v>
      </c>
      <c r="Q1911">
        <v>15</v>
      </c>
      <c r="R1911" s="31">
        <v>79.2</v>
      </c>
      <c r="S1911">
        <v>52</v>
      </c>
    </row>
    <row r="1912" spans="1:20" ht="15.75" customHeight="1" x14ac:dyDescent="0.2">
      <c r="A1912" s="8">
        <v>44845</v>
      </c>
      <c r="B1912" t="s">
        <v>6</v>
      </c>
      <c r="C1912">
        <v>2022</v>
      </c>
      <c r="D1912" s="13">
        <v>2</v>
      </c>
      <c r="E1912" t="s">
        <v>74</v>
      </c>
      <c r="F1912">
        <v>84</v>
      </c>
      <c r="G1912">
        <v>437</v>
      </c>
      <c r="H1912" s="24">
        <v>916</v>
      </c>
      <c r="I1912">
        <v>4.875</v>
      </c>
      <c r="J1912">
        <v>38</v>
      </c>
      <c r="K1912">
        <v>14</v>
      </c>
      <c r="L1912">
        <v>4</v>
      </c>
      <c r="M1912">
        <v>0.5</v>
      </c>
      <c r="N1912" s="35">
        <v>23.4</v>
      </c>
      <c r="O1912" s="35" t="s">
        <v>34</v>
      </c>
      <c r="P1912">
        <f t="shared" si="48"/>
        <v>41</v>
      </c>
      <c r="Q1912">
        <v>63</v>
      </c>
      <c r="R1912" s="31">
        <v>103.2</v>
      </c>
      <c r="S1912">
        <v>104</v>
      </c>
    </row>
    <row r="1913" spans="1:20" ht="15.75" customHeight="1" x14ac:dyDescent="0.2">
      <c r="A1913" s="8">
        <v>44845</v>
      </c>
      <c r="B1913" t="s">
        <v>6</v>
      </c>
      <c r="C1913">
        <v>2022</v>
      </c>
      <c r="D1913" s="13">
        <v>2</v>
      </c>
      <c r="E1913" t="s">
        <v>74</v>
      </c>
      <c r="F1913">
        <v>84</v>
      </c>
      <c r="G1913">
        <v>437</v>
      </c>
      <c r="H1913" s="24">
        <v>917</v>
      </c>
      <c r="I1913">
        <v>4.875</v>
      </c>
      <c r="J1913">
        <v>38</v>
      </c>
      <c r="K1913">
        <v>14</v>
      </c>
      <c r="L1913">
        <v>4</v>
      </c>
      <c r="M1913">
        <v>0.5</v>
      </c>
      <c r="N1913" s="35">
        <v>23.4</v>
      </c>
      <c r="O1913" s="35" t="s">
        <v>34</v>
      </c>
      <c r="P1913">
        <f t="shared" si="48"/>
        <v>27</v>
      </c>
      <c r="Q1913">
        <v>2</v>
      </c>
      <c r="R1913" s="31">
        <v>63</v>
      </c>
      <c r="S1913">
        <v>29</v>
      </c>
    </row>
    <row r="1914" spans="1:20" ht="15.75" customHeight="1" x14ac:dyDescent="0.2">
      <c r="A1914" s="8">
        <v>44845</v>
      </c>
      <c r="B1914" t="s">
        <v>6</v>
      </c>
      <c r="C1914">
        <v>2022</v>
      </c>
      <c r="D1914" s="13">
        <v>2</v>
      </c>
      <c r="E1914" t="s">
        <v>74</v>
      </c>
      <c r="F1914">
        <v>84</v>
      </c>
      <c r="G1914">
        <v>437</v>
      </c>
      <c r="H1914" s="24">
        <v>918</v>
      </c>
      <c r="I1914">
        <v>4.875</v>
      </c>
      <c r="J1914">
        <v>38</v>
      </c>
      <c r="K1914">
        <v>14</v>
      </c>
      <c r="L1914">
        <v>4</v>
      </c>
      <c r="M1914">
        <v>0.5</v>
      </c>
      <c r="N1914" s="35">
        <v>23.4</v>
      </c>
      <c r="O1914" s="35" t="s">
        <v>34</v>
      </c>
      <c r="P1914">
        <f t="shared" si="48"/>
        <v>51</v>
      </c>
      <c r="Q1914">
        <v>59</v>
      </c>
      <c r="R1914" s="31">
        <v>87.6</v>
      </c>
      <c r="S1914">
        <v>110</v>
      </c>
    </row>
    <row r="1915" spans="1:20" ht="15.75" customHeight="1" x14ac:dyDescent="0.2">
      <c r="A1915" s="8">
        <v>44845</v>
      </c>
      <c r="B1915" t="s">
        <v>6</v>
      </c>
      <c r="C1915">
        <v>2022</v>
      </c>
      <c r="D1915" s="13">
        <v>2</v>
      </c>
      <c r="E1915" t="s">
        <v>74</v>
      </c>
      <c r="F1915">
        <v>84</v>
      </c>
      <c r="G1915">
        <v>437</v>
      </c>
      <c r="H1915" s="24">
        <v>919</v>
      </c>
      <c r="I1915">
        <v>4.875</v>
      </c>
      <c r="J1915">
        <v>38</v>
      </c>
      <c r="K1915">
        <v>14</v>
      </c>
      <c r="L1915">
        <v>4</v>
      </c>
      <c r="M1915">
        <v>0.5</v>
      </c>
      <c r="N1915" s="35">
        <v>23.4</v>
      </c>
      <c r="O1915" s="35" t="s">
        <v>34</v>
      </c>
      <c r="P1915">
        <f t="shared" si="48"/>
        <v>18</v>
      </c>
      <c r="Q1915">
        <v>5</v>
      </c>
      <c r="R1915" s="31">
        <v>60.8</v>
      </c>
      <c r="S1915">
        <v>23</v>
      </c>
    </row>
    <row r="1916" spans="1:20" ht="15.75" customHeight="1" x14ac:dyDescent="0.2">
      <c r="A1916" s="8">
        <v>44845</v>
      </c>
      <c r="B1916" t="s">
        <v>6</v>
      </c>
      <c r="C1916">
        <v>2022</v>
      </c>
      <c r="D1916" s="13">
        <v>2</v>
      </c>
      <c r="E1916" t="s">
        <v>74</v>
      </c>
      <c r="F1916">
        <v>84</v>
      </c>
      <c r="G1916">
        <v>437</v>
      </c>
      <c r="H1916" s="24">
        <v>920</v>
      </c>
      <c r="I1916">
        <v>4.875</v>
      </c>
      <c r="J1916">
        <v>38</v>
      </c>
      <c r="K1916">
        <v>14</v>
      </c>
      <c r="L1916">
        <v>4</v>
      </c>
      <c r="M1916">
        <v>0.5</v>
      </c>
      <c r="N1916" s="35">
        <v>23.4</v>
      </c>
      <c r="O1916" s="35" t="s">
        <v>34</v>
      </c>
      <c r="P1916">
        <f t="shared" si="48"/>
        <v>2</v>
      </c>
      <c r="Q1916">
        <v>8</v>
      </c>
      <c r="R1916" s="31">
        <v>64.8</v>
      </c>
      <c r="S1916">
        <v>10</v>
      </c>
    </row>
    <row r="1917" spans="1:20" ht="15.75" customHeight="1" x14ac:dyDescent="0.2">
      <c r="A1917" s="8">
        <v>44845</v>
      </c>
      <c r="B1917" t="s">
        <v>6</v>
      </c>
      <c r="C1917">
        <v>2022</v>
      </c>
      <c r="D1917" s="13">
        <v>2</v>
      </c>
      <c r="E1917" t="s">
        <v>74</v>
      </c>
      <c r="F1917">
        <v>84</v>
      </c>
      <c r="G1917">
        <v>437</v>
      </c>
      <c r="H1917" s="24">
        <v>921</v>
      </c>
      <c r="I1917">
        <v>4.875</v>
      </c>
      <c r="J1917">
        <v>38</v>
      </c>
      <c r="K1917">
        <v>14</v>
      </c>
      <c r="L1917">
        <v>4</v>
      </c>
      <c r="M1917">
        <v>0.5</v>
      </c>
      <c r="N1917" s="35">
        <v>23.4</v>
      </c>
      <c r="O1917" s="35" t="s">
        <v>34</v>
      </c>
      <c r="P1917">
        <f t="shared" si="48"/>
        <v>68</v>
      </c>
      <c r="Q1917">
        <v>38</v>
      </c>
      <c r="R1917" s="31">
        <v>77.2</v>
      </c>
      <c r="S1917">
        <v>106</v>
      </c>
      <c r="T1917" t="s">
        <v>146</v>
      </c>
    </row>
    <row r="1918" spans="1:20" ht="15.75" customHeight="1" x14ac:dyDescent="0.2">
      <c r="A1918" s="8">
        <v>44845</v>
      </c>
      <c r="B1918" t="s">
        <v>6</v>
      </c>
      <c r="C1918">
        <v>2022</v>
      </c>
      <c r="D1918" s="13">
        <v>2</v>
      </c>
      <c r="E1918" t="s">
        <v>74</v>
      </c>
      <c r="F1918">
        <v>84</v>
      </c>
      <c r="G1918">
        <v>437</v>
      </c>
      <c r="H1918" s="24">
        <v>922</v>
      </c>
      <c r="I1918">
        <v>4.875</v>
      </c>
      <c r="J1918">
        <v>38</v>
      </c>
      <c r="K1918">
        <v>14</v>
      </c>
      <c r="L1918">
        <v>4</v>
      </c>
      <c r="M1918">
        <v>0.5</v>
      </c>
      <c r="N1918" s="35">
        <v>23.4</v>
      </c>
      <c r="O1918" s="35" t="s">
        <v>34</v>
      </c>
      <c r="P1918">
        <f t="shared" si="48"/>
        <v>25</v>
      </c>
      <c r="Q1918">
        <v>11</v>
      </c>
      <c r="R1918" s="31">
        <v>86.6</v>
      </c>
      <c r="S1918">
        <v>36</v>
      </c>
    </row>
    <row r="1919" spans="1:20" ht="15.75" customHeight="1" x14ac:dyDescent="0.2">
      <c r="A1919" s="8">
        <v>44845</v>
      </c>
      <c r="B1919" t="s">
        <v>6</v>
      </c>
      <c r="C1919">
        <v>2022</v>
      </c>
      <c r="D1919" s="13">
        <v>2</v>
      </c>
      <c r="E1919" t="s">
        <v>74</v>
      </c>
      <c r="F1919">
        <v>84</v>
      </c>
      <c r="G1919">
        <v>438</v>
      </c>
      <c r="H1919" s="24">
        <v>903</v>
      </c>
      <c r="I1919">
        <v>7.6875</v>
      </c>
      <c r="J1919">
        <v>33</v>
      </c>
      <c r="K1919">
        <v>11</v>
      </c>
      <c r="L1919">
        <v>3</v>
      </c>
      <c r="M1919">
        <v>1</v>
      </c>
      <c r="N1919" s="35">
        <v>22.6</v>
      </c>
      <c r="O1919" s="35" t="s">
        <v>34</v>
      </c>
      <c r="P1919">
        <f t="shared" si="48"/>
        <v>27</v>
      </c>
      <c r="Q1919">
        <v>25</v>
      </c>
      <c r="R1919" s="31">
        <v>80.2</v>
      </c>
      <c r="S1919">
        <v>52</v>
      </c>
    </row>
    <row r="1920" spans="1:20" ht="15.75" customHeight="1" x14ac:dyDescent="0.2">
      <c r="A1920" s="8">
        <v>44845</v>
      </c>
      <c r="B1920" t="s">
        <v>6</v>
      </c>
      <c r="C1920">
        <v>2022</v>
      </c>
      <c r="D1920" s="13">
        <v>2</v>
      </c>
      <c r="E1920" t="s">
        <v>74</v>
      </c>
      <c r="F1920">
        <v>84</v>
      </c>
      <c r="G1920">
        <v>438</v>
      </c>
      <c r="H1920" s="24">
        <v>904</v>
      </c>
      <c r="I1920">
        <v>7.6875</v>
      </c>
      <c r="J1920">
        <v>33</v>
      </c>
      <c r="K1920">
        <v>11</v>
      </c>
      <c r="L1920">
        <v>3</v>
      </c>
      <c r="M1920">
        <v>1</v>
      </c>
      <c r="N1920" s="35">
        <v>22.6</v>
      </c>
      <c r="O1920" s="35" t="s">
        <v>34</v>
      </c>
      <c r="P1920">
        <f t="shared" si="48"/>
        <v>59</v>
      </c>
      <c r="Q1920">
        <v>17</v>
      </c>
      <c r="R1920" s="31">
        <v>86.8</v>
      </c>
      <c r="S1920">
        <v>76</v>
      </c>
    </row>
    <row r="1921" spans="1:20" ht="15.75" customHeight="1" x14ac:dyDescent="0.2">
      <c r="A1921" s="8">
        <v>44845</v>
      </c>
      <c r="B1921" t="s">
        <v>6</v>
      </c>
      <c r="C1921">
        <v>2022</v>
      </c>
      <c r="D1921" s="13">
        <v>2</v>
      </c>
      <c r="E1921" t="s">
        <v>74</v>
      </c>
      <c r="F1921">
        <v>84</v>
      </c>
      <c r="G1921">
        <v>438</v>
      </c>
      <c r="H1921" s="24">
        <v>905</v>
      </c>
      <c r="I1921">
        <v>7.6875</v>
      </c>
      <c r="J1921">
        <v>33</v>
      </c>
      <c r="K1921">
        <v>11</v>
      </c>
      <c r="L1921">
        <v>3</v>
      </c>
      <c r="M1921">
        <v>1</v>
      </c>
      <c r="N1921" s="35">
        <v>22.6</v>
      </c>
      <c r="O1921" s="35" t="s">
        <v>34</v>
      </c>
      <c r="P1921">
        <f t="shared" si="48"/>
        <v>51</v>
      </c>
      <c r="Q1921">
        <v>6</v>
      </c>
      <c r="R1921" s="31">
        <v>82.8</v>
      </c>
      <c r="S1921">
        <v>57</v>
      </c>
    </row>
    <row r="1922" spans="1:20" ht="15.75" customHeight="1" x14ac:dyDescent="0.2">
      <c r="A1922" s="8">
        <v>44845</v>
      </c>
      <c r="B1922" t="s">
        <v>6</v>
      </c>
      <c r="C1922">
        <v>2022</v>
      </c>
      <c r="D1922" s="13">
        <v>2</v>
      </c>
      <c r="E1922" t="s">
        <v>74</v>
      </c>
      <c r="F1922">
        <v>84</v>
      </c>
      <c r="G1922">
        <v>438</v>
      </c>
      <c r="H1922" s="24">
        <v>906</v>
      </c>
      <c r="I1922">
        <v>7.6875</v>
      </c>
      <c r="J1922">
        <v>33</v>
      </c>
      <c r="K1922">
        <v>11</v>
      </c>
      <c r="L1922">
        <v>3</v>
      </c>
      <c r="M1922">
        <v>1</v>
      </c>
      <c r="N1922" s="35">
        <v>22.6</v>
      </c>
      <c r="O1922" s="35" t="s">
        <v>34</v>
      </c>
      <c r="P1922">
        <f t="shared" ref="P1922:P1958" si="49">S1922-Q1922</f>
        <v>62</v>
      </c>
      <c r="Q1922">
        <v>12</v>
      </c>
      <c r="R1922" s="31">
        <v>92.8</v>
      </c>
      <c r="S1922">
        <v>74</v>
      </c>
    </row>
    <row r="1923" spans="1:20" ht="15.75" customHeight="1" x14ac:dyDescent="0.2">
      <c r="A1923" s="8">
        <v>44845</v>
      </c>
      <c r="B1923" t="s">
        <v>6</v>
      </c>
      <c r="C1923">
        <v>2022</v>
      </c>
      <c r="D1923" s="13">
        <v>2</v>
      </c>
      <c r="E1923" t="s">
        <v>74</v>
      </c>
      <c r="F1923">
        <v>84</v>
      </c>
      <c r="G1923">
        <v>438</v>
      </c>
      <c r="H1923" s="24">
        <v>907</v>
      </c>
      <c r="I1923">
        <v>7.6875</v>
      </c>
      <c r="J1923">
        <v>33</v>
      </c>
      <c r="K1923">
        <v>11</v>
      </c>
      <c r="L1923">
        <v>3</v>
      </c>
      <c r="M1923">
        <v>1</v>
      </c>
      <c r="N1923" s="35">
        <v>22.6</v>
      </c>
      <c r="O1923" s="35" t="s">
        <v>34</v>
      </c>
      <c r="P1923">
        <f t="shared" si="49"/>
        <v>65</v>
      </c>
      <c r="Q1923">
        <v>35</v>
      </c>
      <c r="R1923" s="31">
        <v>93.2</v>
      </c>
      <c r="S1923">
        <v>100</v>
      </c>
    </row>
    <row r="1924" spans="1:20" ht="15.75" customHeight="1" x14ac:dyDescent="0.2">
      <c r="A1924" s="8">
        <v>44845</v>
      </c>
      <c r="B1924" t="s">
        <v>6</v>
      </c>
      <c r="C1924">
        <v>2022</v>
      </c>
      <c r="D1924" s="13">
        <v>2</v>
      </c>
      <c r="E1924" t="s">
        <v>74</v>
      </c>
      <c r="F1924">
        <v>84</v>
      </c>
      <c r="G1924">
        <v>438</v>
      </c>
      <c r="H1924" s="24">
        <v>908</v>
      </c>
      <c r="I1924">
        <v>7.6875</v>
      </c>
      <c r="J1924">
        <v>33</v>
      </c>
      <c r="K1924">
        <v>11</v>
      </c>
      <c r="L1924">
        <v>3</v>
      </c>
      <c r="M1924">
        <v>1</v>
      </c>
      <c r="N1924" s="35">
        <v>22.6</v>
      </c>
      <c r="O1924" s="35" t="s">
        <v>34</v>
      </c>
      <c r="P1924">
        <f t="shared" si="49"/>
        <v>45</v>
      </c>
      <c r="Q1924">
        <v>14</v>
      </c>
      <c r="R1924" s="31">
        <v>81</v>
      </c>
      <c r="S1924">
        <v>59</v>
      </c>
    </row>
    <row r="1925" spans="1:20" ht="15.75" customHeight="1" x14ac:dyDescent="0.2">
      <c r="A1925" s="8">
        <v>44845</v>
      </c>
      <c r="B1925" t="s">
        <v>6</v>
      </c>
      <c r="C1925">
        <v>2022</v>
      </c>
      <c r="D1925" s="13">
        <v>2</v>
      </c>
      <c r="E1925" t="s">
        <v>74</v>
      </c>
      <c r="F1925">
        <v>84</v>
      </c>
      <c r="G1925">
        <v>438</v>
      </c>
      <c r="H1925" s="24">
        <v>909</v>
      </c>
      <c r="I1925">
        <v>7.6875</v>
      </c>
      <c r="J1925">
        <v>33</v>
      </c>
      <c r="K1925">
        <v>11</v>
      </c>
      <c r="L1925">
        <v>3</v>
      </c>
      <c r="M1925">
        <v>1</v>
      </c>
      <c r="N1925" s="35">
        <v>22.6</v>
      </c>
      <c r="O1925" s="35" t="s">
        <v>34</v>
      </c>
      <c r="P1925">
        <f t="shared" si="49"/>
        <v>64</v>
      </c>
      <c r="Q1925">
        <v>18</v>
      </c>
      <c r="R1925" s="31">
        <v>81.400000000000006</v>
      </c>
      <c r="S1925">
        <v>82</v>
      </c>
    </row>
    <row r="1926" spans="1:20" ht="15.75" customHeight="1" x14ac:dyDescent="0.2">
      <c r="A1926" s="8">
        <v>44845</v>
      </c>
      <c r="B1926" t="s">
        <v>6</v>
      </c>
      <c r="C1926">
        <v>2022</v>
      </c>
      <c r="D1926" s="13">
        <v>2</v>
      </c>
      <c r="E1926" t="s">
        <v>74</v>
      </c>
      <c r="F1926">
        <v>84</v>
      </c>
      <c r="G1926">
        <v>438</v>
      </c>
      <c r="H1926" s="24">
        <v>910</v>
      </c>
      <c r="I1926">
        <v>7.6875</v>
      </c>
      <c r="J1926">
        <v>33</v>
      </c>
      <c r="K1926">
        <v>11</v>
      </c>
      <c r="L1926">
        <v>3</v>
      </c>
      <c r="M1926">
        <v>1</v>
      </c>
      <c r="N1926" s="35">
        <v>22.6</v>
      </c>
      <c r="O1926" s="35" t="s">
        <v>34</v>
      </c>
      <c r="P1926">
        <f t="shared" si="49"/>
        <v>56</v>
      </c>
      <c r="Q1926">
        <v>54</v>
      </c>
      <c r="R1926" s="31">
        <v>100.6</v>
      </c>
      <c r="S1926">
        <v>110</v>
      </c>
    </row>
    <row r="1927" spans="1:20" ht="15.75" customHeight="1" x14ac:dyDescent="0.2">
      <c r="A1927" s="8">
        <v>44845</v>
      </c>
      <c r="B1927" t="s">
        <v>6</v>
      </c>
      <c r="C1927">
        <v>2022</v>
      </c>
      <c r="D1927" s="13">
        <v>2</v>
      </c>
      <c r="E1927" t="s">
        <v>74</v>
      </c>
      <c r="F1927">
        <v>84</v>
      </c>
      <c r="G1927">
        <v>438</v>
      </c>
      <c r="H1927" s="24">
        <v>911</v>
      </c>
      <c r="I1927">
        <v>7.6875</v>
      </c>
      <c r="J1927">
        <v>33</v>
      </c>
      <c r="K1927">
        <v>11</v>
      </c>
      <c r="L1927">
        <v>3</v>
      </c>
      <c r="M1927">
        <v>1</v>
      </c>
      <c r="N1927" s="35">
        <v>22.6</v>
      </c>
      <c r="O1927" s="35" t="s">
        <v>34</v>
      </c>
      <c r="P1927">
        <f t="shared" si="49"/>
        <v>34</v>
      </c>
      <c r="Q1927">
        <v>27</v>
      </c>
      <c r="R1927" s="31">
        <v>93.6</v>
      </c>
      <c r="S1927">
        <v>61</v>
      </c>
    </row>
    <row r="1928" spans="1:20" ht="15.75" customHeight="1" x14ac:dyDescent="0.2">
      <c r="A1928" s="8">
        <v>44845</v>
      </c>
      <c r="B1928" t="s">
        <v>6</v>
      </c>
      <c r="C1928">
        <v>2022</v>
      </c>
      <c r="D1928" s="13">
        <v>2</v>
      </c>
      <c r="E1928" t="s">
        <v>74</v>
      </c>
      <c r="F1928">
        <v>84</v>
      </c>
      <c r="G1928">
        <v>438</v>
      </c>
      <c r="H1928" s="24">
        <v>912</v>
      </c>
      <c r="I1928">
        <v>7.6875</v>
      </c>
      <c r="J1928">
        <v>33</v>
      </c>
      <c r="K1928">
        <v>11</v>
      </c>
      <c r="L1928">
        <v>3</v>
      </c>
      <c r="M1928">
        <v>1</v>
      </c>
      <c r="N1928" s="35">
        <v>22.6</v>
      </c>
      <c r="O1928" s="35" t="s">
        <v>34</v>
      </c>
      <c r="P1928">
        <f t="shared" si="49"/>
        <v>33</v>
      </c>
      <c r="Q1928">
        <v>26</v>
      </c>
      <c r="R1928" s="31">
        <v>63.4</v>
      </c>
      <c r="S1928">
        <v>59</v>
      </c>
    </row>
    <row r="1929" spans="1:20" ht="15.75" customHeight="1" x14ac:dyDescent="0.2">
      <c r="A1929" s="8">
        <v>44878</v>
      </c>
      <c r="B1929" t="s">
        <v>8</v>
      </c>
      <c r="C1929">
        <v>2022</v>
      </c>
      <c r="D1929" s="13">
        <v>2</v>
      </c>
      <c r="E1929" t="s">
        <v>74</v>
      </c>
      <c r="F1929">
        <v>85</v>
      </c>
      <c r="G1929">
        <v>439</v>
      </c>
      <c r="H1929" s="24">
        <v>823</v>
      </c>
      <c r="I1929">
        <v>3.6875</v>
      </c>
      <c r="J1929">
        <v>80</v>
      </c>
      <c r="K1929">
        <v>15</v>
      </c>
      <c r="L1929">
        <v>1</v>
      </c>
      <c r="M1929">
        <v>0</v>
      </c>
      <c r="N1929">
        <v>20.6</v>
      </c>
      <c r="O1929" s="12" t="s">
        <v>32</v>
      </c>
      <c r="P1929">
        <f t="shared" si="49"/>
        <v>35</v>
      </c>
      <c r="Q1929">
        <v>94</v>
      </c>
      <c r="R1929" s="31">
        <v>125</v>
      </c>
      <c r="S1929">
        <v>129</v>
      </c>
    </row>
    <row r="1930" spans="1:20" ht="15.75" customHeight="1" x14ac:dyDescent="0.2">
      <c r="A1930" s="8">
        <v>44878</v>
      </c>
      <c r="B1930" t="s">
        <v>8</v>
      </c>
      <c r="C1930">
        <v>2022</v>
      </c>
      <c r="D1930" s="13">
        <v>2</v>
      </c>
      <c r="E1930" t="s">
        <v>74</v>
      </c>
      <c r="F1930">
        <v>85</v>
      </c>
      <c r="G1930">
        <v>439</v>
      </c>
      <c r="H1930" s="24">
        <v>824</v>
      </c>
      <c r="I1930">
        <v>3.6875</v>
      </c>
      <c r="J1930">
        <v>80</v>
      </c>
      <c r="K1930">
        <v>15</v>
      </c>
      <c r="L1930">
        <v>1</v>
      </c>
      <c r="M1930">
        <v>0</v>
      </c>
      <c r="N1930">
        <v>20.6</v>
      </c>
      <c r="O1930" s="12" t="s">
        <v>32</v>
      </c>
      <c r="P1930">
        <f t="shared" si="49"/>
        <v>7</v>
      </c>
      <c r="Q1930">
        <v>68</v>
      </c>
      <c r="R1930" s="31">
        <v>129</v>
      </c>
      <c r="S1930">
        <v>75</v>
      </c>
    </row>
    <row r="1931" spans="1:20" ht="15.75" customHeight="1" x14ac:dyDescent="0.2">
      <c r="A1931" s="8">
        <v>44878</v>
      </c>
      <c r="B1931" t="s">
        <v>8</v>
      </c>
      <c r="C1931">
        <v>2022</v>
      </c>
      <c r="D1931" s="13">
        <v>2</v>
      </c>
      <c r="E1931" t="s">
        <v>74</v>
      </c>
      <c r="F1931">
        <v>85</v>
      </c>
      <c r="G1931">
        <v>439</v>
      </c>
      <c r="H1931" s="24">
        <v>825</v>
      </c>
      <c r="I1931">
        <v>3.6875</v>
      </c>
      <c r="J1931">
        <v>80</v>
      </c>
      <c r="K1931">
        <v>15</v>
      </c>
      <c r="L1931">
        <v>1</v>
      </c>
      <c r="M1931">
        <v>0</v>
      </c>
      <c r="N1931">
        <v>20.6</v>
      </c>
      <c r="O1931" s="12" t="s">
        <v>32</v>
      </c>
      <c r="P1931">
        <f t="shared" si="49"/>
        <v>42</v>
      </c>
      <c r="Q1931">
        <v>22</v>
      </c>
      <c r="R1931" s="31">
        <v>120</v>
      </c>
      <c r="S1931">
        <v>64</v>
      </c>
    </row>
    <row r="1932" spans="1:20" ht="15.75" customHeight="1" x14ac:dyDescent="0.2">
      <c r="A1932" s="8">
        <v>44878</v>
      </c>
      <c r="B1932" t="s">
        <v>8</v>
      </c>
      <c r="C1932">
        <v>2022</v>
      </c>
      <c r="D1932" s="13">
        <v>2</v>
      </c>
      <c r="E1932" t="s">
        <v>74</v>
      </c>
      <c r="F1932">
        <v>85</v>
      </c>
      <c r="G1932">
        <v>439</v>
      </c>
      <c r="H1932" s="24">
        <v>826</v>
      </c>
      <c r="I1932">
        <v>3.6875</v>
      </c>
      <c r="J1932">
        <v>80</v>
      </c>
      <c r="K1932">
        <v>15</v>
      </c>
      <c r="L1932">
        <v>1</v>
      </c>
      <c r="M1932">
        <v>0</v>
      </c>
      <c r="N1932">
        <v>20.6</v>
      </c>
      <c r="O1932" s="12" t="s">
        <v>32</v>
      </c>
      <c r="P1932">
        <f t="shared" si="49"/>
        <v>21</v>
      </c>
      <c r="Q1932">
        <v>70</v>
      </c>
      <c r="R1932" s="31">
        <v>126</v>
      </c>
      <c r="S1932">
        <v>91</v>
      </c>
    </row>
    <row r="1933" spans="1:20" ht="15.75" customHeight="1" x14ac:dyDescent="0.2">
      <c r="A1933" s="8">
        <v>44878</v>
      </c>
      <c r="B1933" t="s">
        <v>8</v>
      </c>
      <c r="C1933">
        <v>2022</v>
      </c>
      <c r="D1933" s="13">
        <v>2</v>
      </c>
      <c r="E1933" t="s">
        <v>74</v>
      </c>
      <c r="F1933">
        <v>85</v>
      </c>
      <c r="G1933">
        <v>439</v>
      </c>
      <c r="H1933" s="24">
        <v>827</v>
      </c>
      <c r="I1933">
        <v>3.6875</v>
      </c>
      <c r="J1933">
        <v>80</v>
      </c>
      <c r="K1933">
        <v>15</v>
      </c>
      <c r="L1933">
        <v>1</v>
      </c>
      <c r="M1933">
        <v>0</v>
      </c>
      <c r="N1933">
        <v>20.6</v>
      </c>
      <c r="O1933" s="12" t="s">
        <v>32</v>
      </c>
      <c r="P1933">
        <f t="shared" si="49"/>
        <v>30</v>
      </c>
      <c r="Q1933">
        <v>82</v>
      </c>
      <c r="R1933" s="31">
        <v>104</v>
      </c>
      <c r="S1933">
        <v>112</v>
      </c>
    </row>
    <row r="1934" spans="1:20" ht="15.75" customHeight="1" x14ac:dyDescent="0.2">
      <c r="A1934" s="8">
        <v>44878</v>
      </c>
      <c r="B1934" t="s">
        <v>8</v>
      </c>
      <c r="C1934">
        <v>2022</v>
      </c>
      <c r="D1934" s="13">
        <v>2</v>
      </c>
      <c r="E1934" t="s">
        <v>74</v>
      </c>
      <c r="F1934">
        <v>85</v>
      </c>
      <c r="G1934">
        <v>439</v>
      </c>
      <c r="H1934" s="24">
        <v>828</v>
      </c>
      <c r="I1934">
        <v>3.6875</v>
      </c>
      <c r="J1934">
        <v>80</v>
      </c>
      <c r="K1934">
        <v>15</v>
      </c>
      <c r="L1934">
        <v>1</v>
      </c>
      <c r="M1934">
        <v>0</v>
      </c>
      <c r="N1934">
        <v>20.6</v>
      </c>
      <c r="O1934" s="12" t="s">
        <v>32</v>
      </c>
      <c r="P1934">
        <f t="shared" si="49"/>
        <v>0</v>
      </c>
      <c r="Q1934">
        <v>0</v>
      </c>
      <c r="R1934" s="31">
        <v>0</v>
      </c>
      <c r="S1934">
        <v>0</v>
      </c>
      <c r="T1934" t="s">
        <v>147</v>
      </c>
    </row>
    <row r="1935" spans="1:20" ht="15.75" customHeight="1" x14ac:dyDescent="0.2">
      <c r="A1935" s="8">
        <v>44878</v>
      </c>
      <c r="B1935" t="s">
        <v>8</v>
      </c>
      <c r="C1935">
        <v>2022</v>
      </c>
      <c r="D1935" s="13">
        <v>2</v>
      </c>
      <c r="E1935" t="s">
        <v>74</v>
      </c>
      <c r="F1935">
        <v>85</v>
      </c>
      <c r="G1935">
        <v>439</v>
      </c>
      <c r="H1935" s="24">
        <v>829</v>
      </c>
      <c r="I1935">
        <v>3.6875</v>
      </c>
      <c r="J1935">
        <v>80</v>
      </c>
      <c r="K1935">
        <v>15</v>
      </c>
      <c r="L1935">
        <v>1</v>
      </c>
      <c r="M1935">
        <v>0</v>
      </c>
      <c r="N1935">
        <v>20.6</v>
      </c>
      <c r="O1935" s="12" t="s">
        <v>32</v>
      </c>
      <c r="P1935">
        <f t="shared" si="49"/>
        <v>2</v>
      </c>
      <c r="Q1935">
        <v>4</v>
      </c>
      <c r="R1935" s="31">
        <v>90</v>
      </c>
      <c r="S1935">
        <v>6</v>
      </c>
    </row>
    <row r="1936" spans="1:20" ht="15.75" customHeight="1" x14ac:dyDescent="0.2">
      <c r="A1936" s="8">
        <v>44878</v>
      </c>
      <c r="B1936" t="s">
        <v>8</v>
      </c>
      <c r="C1936">
        <v>2022</v>
      </c>
      <c r="D1936" s="13">
        <v>2</v>
      </c>
      <c r="E1936" t="s">
        <v>74</v>
      </c>
      <c r="F1936">
        <v>85</v>
      </c>
      <c r="G1936">
        <v>439</v>
      </c>
      <c r="H1936" s="24">
        <v>830</v>
      </c>
      <c r="I1936">
        <v>3.6875</v>
      </c>
      <c r="J1936">
        <v>80</v>
      </c>
      <c r="K1936">
        <v>15</v>
      </c>
      <c r="L1936">
        <v>1</v>
      </c>
      <c r="M1936">
        <v>0</v>
      </c>
      <c r="N1936">
        <v>20.6</v>
      </c>
      <c r="O1936" s="12" t="s">
        <v>32</v>
      </c>
      <c r="P1936">
        <f t="shared" si="49"/>
        <v>20</v>
      </c>
      <c r="Q1936">
        <v>26</v>
      </c>
      <c r="R1936" s="31">
        <v>139.80000000000001</v>
      </c>
      <c r="S1936">
        <v>46</v>
      </c>
    </row>
    <row r="1937" spans="1:20" ht="15.75" customHeight="1" x14ac:dyDescent="0.2">
      <c r="A1937" s="8">
        <v>44878</v>
      </c>
      <c r="B1937" t="s">
        <v>8</v>
      </c>
      <c r="C1937">
        <v>2022</v>
      </c>
      <c r="D1937" s="13">
        <v>2</v>
      </c>
      <c r="E1937" t="s">
        <v>74</v>
      </c>
      <c r="F1937">
        <v>85</v>
      </c>
      <c r="G1937">
        <v>439</v>
      </c>
      <c r="H1937" s="24">
        <v>831</v>
      </c>
      <c r="I1937">
        <v>3.6875</v>
      </c>
      <c r="J1937">
        <v>80</v>
      </c>
      <c r="K1937">
        <v>15</v>
      </c>
      <c r="L1937">
        <v>1</v>
      </c>
      <c r="M1937">
        <v>0</v>
      </c>
      <c r="N1937">
        <v>20.6</v>
      </c>
      <c r="O1937" s="12" t="s">
        <v>32</v>
      </c>
      <c r="P1937">
        <f t="shared" si="49"/>
        <v>4</v>
      </c>
      <c r="Q1937">
        <v>0</v>
      </c>
      <c r="R1937" s="31">
        <v>76</v>
      </c>
      <c r="S1937">
        <v>4</v>
      </c>
    </row>
    <row r="1938" spans="1:20" ht="15.75" customHeight="1" x14ac:dyDescent="0.2">
      <c r="A1938" s="8">
        <v>44878</v>
      </c>
      <c r="B1938" t="s">
        <v>8</v>
      </c>
      <c r="C1938">
        <v>2022</v>
      </c>
      <c r="D1938" s="13">
        <v>2</v>
      </c>
      <c r="E1938" t="s">
        <v>74</v>
      </c>
      <c r="F1938">
        <v>85</v>
      </c>
      <c r="G1938">
        <v>439</v>
      </c>
      <c r="H1938" s="24">
        <v>832</v>
      </c>
      <c r="I1938">
        <v>3.6875</v>
      </c>
      <c r="J1938">
        <v>80</v>
      </c>
      <c r="K1938">
        <v>15</v>
      </c>
      <c r="L1938">
        <v>1</v>
      </c>
      <c r="M1938">
        <v>0</v>
      </c>
      <c r="N1938">
        <v>20.6</v>
      </c>
      <c r="O1938" s="12" t="s">
        <v>32</v>
      </c>
      <c r="P1938">
        <f t="shared" si="49"/>
        <v>9</v>
      </c>
      <c r="Q1938">
        <v>39</v>
      </c>
      <c r="R1938" s="31">
        <v>114</v>
      </c>
      <c r="S1938">
        <v>48</v>
      </c>
    </row>
    <row r="1939" spans="1:20" ht="15.75" customHeight="1" x14ac:dyDescent="0.2">
      <c r="A1939" s="8">
        <v>44878</v>
      </c>
      <c r="B1939" t="s">
        <v>8</v>
      </c>
      <c r="C1939">
        <v>2022</v>
      </c>
      <c r="D1939" s="13">
        <v>2</v>
      </c>
      <c r="E1939" t="s">
        <v>74</v>
      </c>
      <c r="F1939">
        <v>85</v>
      </c>
      <c r="G1939">
        <v>440</v>
      </c>
      <c r="H1939" s="24">
        <v>813</v>
      </c>
      <c r="I1939">
        <v>4.375</v>
      </c>
      <c r="J1939">
        <v>55</v>
      </c>
      <c r="K1939">
        <v>4</v>
      </c>
      <c r="L1939">
        <v>6</v>
      </c>
      <c r="M1939">
        <v>0</v>
      </c>
      <c r="N1939">
        <v>20</v>
      </c>
      <c r="O1939" s="12" t="s">
        <v>32</v>
      </c>
      <c r="P1939">
        <f t="shared" si="49"/>
        <v>6</v>
      </c>
      <c r="Q1939">
        <v>13</v>
      </c>
      <c r="R1939" s="31">
        <v>94</v>
      </c>
      <c r="S1939">
        <v>19</v>
      </c>
    </row>
    <row r="1940" spans="1:20" ht="15.75" customHeight="1" x14ac:dyDescent="0.2">
      <c r="A1940" s="8">
        <v>44878</v>
      </c>
      <c r="B1940" t="s">
        <v>8</v>
      </c>
      <c r="C1940">
        <v>2022</v>
      </c>
      <c r="D1940" s="13">
        <v>2</v>
      </c>
      <c r="E1940" t="s">
        <v>74</v>
      </c>
      <c r="F1940">
        <v>85</v>
      </c>
      <c r="G1940">
        <v>440</v>
      </c>
      <c r="H1940" s="24">
        <v>814</v>
      </c>
      <c r="I1940">
        <v>4.375</v>
      </c>
      <c r="J1940">
        <v>55</v>
      </c>
      <c r="K1940">
        <v>4</v>
      </c>
      <c r="L1940">
        <v>6</v>
      </c>
      <c r="M1940">
        <v>0</v>
      </c>
      <c r="N1940">
        <v>20</v>
      </c>
      <c r="O1940" s="12" t="s">
        <v>32</v>
      </c>
      <c r="P1940">
        <f t="shared" si="49"/>
        <v>15</v>
      </c>
      <c r="Q1940">
        <v>45</v>
      </c>
      <c r="R1940" s="31">
        <v>107</v>
      </c>
      <c r="S1940">
        <v>60</v>
      </c>
    </row>
    <row r="1941" spans="1:20" ht="15.75" customHeight="1" x14ac:dyDescent="0.2">
      <c r="A1941" s="8">
        <v>44878</v>
      </c>
      <c r="B1941" t="s">
        <v>8</v>
      </c>
      <c r="C1941">
        <v>2022</v>
      </c>
      <c r="D1941" s="13">
        <v>2</v>
      </c>
      <c r="E1941" t="s">
        <v>74</v>
      </c>
      <c r="F1941">
        <v>85</v>
      </c>
      <c r="G1941">
        <v>440</v>
      </c>
      <c r="H1941" s="24">
        <v>815</v>
      </c>
      <c r="I1941">
        <v>4.375</v>
      </c>
      <c r="J1941">
        <v>55</v>
      </c>
      <c r="K1941">
        <v>4</v>
      </c>
      <c r="L1941">
        <v>6</v>
      </c>
      <c r="M1941">
        <v>0</v>
      </c>
      <c r="N1941">
        <v>20</v>
      </c>
      <c r="O1941" s="12" t="s">
        <v>32</v>
      </c>
      <c r="P1941">
        <f t="shared" si="49"/>
        <v>0</v>
      </c>
      <c r="Q1941">
        <v>0</v>
      </c>
      <c r="R1941" s="31">
        <v>0</v>
      </c>
      <c r="S1941">
        <v>0</v>
      </c>
      <c r="T1941" t="s">
        <v>147</v>
      </c>
    </row>
    <row r="1942" spans="1:20" ht="15.75" customHeight="1" x14ac:dyDescent="0.2">
      <c r="A1942" s="8">
        <v>44878</v>
      </c>
      <c r="B1942" t="s">
        <v>8</v>
      </c>
      <c r="C1942">
        <v>2022</v>
      </c>
      <c r="D1942" s="13">
        <v>2</v>
      </c>
      <c r="E1942" t="s">
        <v>74</v>
      </c>
      <c r="F1942">
        <v>85</v>
      </c>
      <c r="G1942">
        <v>440</v>
      </c>
      <c r="H1942" s="24">
        <v>816</v>
      </c>
      <c r="I1942">
        <v>4.375</v>
      </c>
      <c r="J1942">
        <v>55</v>
      </c>
      <c r="K1942">
        <v>4</v>
      </c>
      <c r="L1942">
        <v>6</v>
      </c>
      <c r="M1942">
        <v>0</v>
      </c>
      <c r="N1942">
        <v>20</v>
      </c>
      <c r="O1942" s="12" t="s">
        <v>32</v>
      </c>
      <c r="P1942">
        <f t="shared" si="49"/>
        <v>18</v>
      </c>
      <c r="Q1942">
        <v>13</v>
      </c>
      <c r="R1942" s="31">
        <v>90</v>
      </c>
      <c r="S1942">
        <v>31</v>
      </c>
    </row>
    <row r="1943" spans="1:20" ht="15.75" customHeight="1" x14ac:dyDescent="0.2">
      <c r="A1943" s="8">
        <v>44878</v>
      </c>
      <c r="B1943" t="s">
        <v>8</v>
      </c>
      <c r="C1943">
        <v>2022</v>
      </c>
      <c r="D1943" s="13">
        <v>2</v>
      </c>
      <c r="E1943" t="s">
        <v>74</v>
      </c>
      <c r="F1943">
        <v>85</v>
      </c>
      <c r="G1943">
        <v>440</v>
      </c>
      <c r="H1943" s="24">
        <v>817</v>
      </c>
      <c r="I1943">
        <v>4.375</v>
      </c>
      <c r="J1943">
        <v>55</v>
      </c>
      <c r="K1943">
        <v>4</v>
      </c>
      <c r="L1943">
        <v>6</v>
      </c>
      <c r="M1943">
        <v>0</v>
      </c>
      <c r="N1943">
        <v>20</v>
      </c>
      <c r="O1943" s="12" t="s">
        <v>32</v>
      </c>
      <c r="P1943">
        <f t="shared" si="49"/>
        <v>4</v>
      </c>
      <c r="Q1943">
        <v>21</v>
      </c>
      <c r="R1943" s="31">
        <v>78.599999999999994</v>
      </c>
      <c r="S1943">
        <v>25</v>
      </c>
    </row>
    <row r="1944" spans="1:20" ht="15.75" customHeight="1" x14ac:dyDescent="0.2">
      <c r="A1944" s="8">
        <v>44878</v>
      </c>
      <c r="B1944" t="s">
        <v>8</v>
      </c>
      <c r="C1944">
        <v>2022</v>
      </c>
      <c r="D1944" s="13">
        <v>2</v>
      </c>
      <c r="E1944" t="s">
        <v>74</v>
      </c>
      <c r="F1944">
        <v>85</v>
      </c>
      <c r="G1944">
        <v>440</v>
      </c>
      <c r="H1944" s="24">
        <v>818</v>
      </c>
      <c r="I1944">
        <v>4.375</v>
      </c>
      <c r="J1944">
        <v>55</v>
      </c>
      <c r="K1944">
        <v>4</v>
      </c>
      <c r="L1944">
        <v>6</v>
      </c>
      <c r="M1944">
        <v>0</v>
      </c>
      <c r="N1944">
        <v>20</v>
      </c>
      <c r="O1944" s="12" t="s">
        <v>32</v>
      </c>
      <c r="P1944">
        <f t="shared" si="49"/>
        <v>22</v>
      </c>
      <c r="Q1944">
        <v>33</v>
      </c>
      <c r="R1944" s="31">
        <v>99</v>
      </c>
      <c r="S1944">
        <v>55</v>
      </c>
    </row>
    <row r="1945" spans="1:20" ht="15.75" customHeight="1" x14ac:dyDescent="0.2">
      <c r="A1945" s="8">
        <v>44878</v>
      </c>
      <c r="B1945" t="s">
        <v>8</v>
      </c>
      <c r="C1945">
        <v>2022</v>
      </c>
      <c r="D1945" s="13">
        <v>2</v>
      </c>
      <c r="E1945" t="s">
        <v>74</v>
      </c>
      <c r="F1945">
        <v>85</v>
      </c>
      <c r="G1945">
        <v>440</v>
      </c>
      <c r="H1945" s="24">
        <v>819</v>
      </c>
      <c r="I1945">
        <v>4.375</v>
      </c>
      <c r="J1945">
        <v>55</v>
      </c>
      <c r="K1945">
        <v>4</v>
      </c>
      <c r="L1945">
        <v>6</v>
      </c>
      <c r="M1945">
        <v>0</v>
      </c>
      <c r="N1945">
        <v>20</v>
      </c>
      <c r="O1945" s="12" t="s">
        <v>32</v>
      </c>
      <c r="P1945">
        <f t="shared" si="49"/>
        <v>1</v>
      </c>
      <c r="Q1945">
        <v>1</v>
      </c>
      <c r="R1945" s="31">
        <v>58</v>
      </c>
      <c r="S1945">
        <v>2</v>
      </c>
    </row>
    <row r="1946" spans="1:20" ht="15.75" customHeight="1" x14ac:dyDescent="0.2">
      <c r="A1946" s="8">
        <v>44878</v>
      </c>
      <c r="B1946" t="s">
        <v>8</v>
      </c>
      <c r="C1946">
        <v>2022</v>
      </c>
      <c r="D1946" s="13">
        <v>2</v>
      </c>
      <c r="E1946" t="s">
        <v>74</v>
      </c>
      <c r="F1946">
        <v>85</v>
      </c>
      <c r="G1946">
        <v>440</v>
      </c>
      <c r="H1946" s="24">
        <v>820</v>
      </c>
      <c r="I1946">
        <v>4.375</v>
      </c>
      <c r="J1946">
        <v>55</v>
      </c>
      <c r="K1946">
        <v>4</v>
      </c>
      <c r="L1946">
        <v>6</v>
      </c>
      <c r="M1946">
        <v>0</v>
      </c>
      <c r="N1946">
        <v>20</v>
      </c>
      <c r="O1946" s="12" t="s">
        <v>32</v>
      </c>
      <c r="P1946">
        <f t="shared" si="49"/>
        <v>4</v>
      </c>
      <c r="Q1946">
        <v>7</v>
      </c>
      <c r="R1946" s="31">
        <v>94</v>
      </c>
      <c r="S1946">
        <v>11</v>
      </c>
      <c r="T1946" t="s">
        <v>148</v>
      </c>
    </row>
    <row r="1947" spans="1:20" ht="15.75" customHeight="1" x14ac:dyDescent="0.2">
      <c r="A1947" s="8">
        <v>44878</v>
      </c>
      <c r="B1947" t="s">
        <v>8</v>
      </c>
      <c r="C1947">
        <v>2022</v>
      </c>
      <c r="D1947" s="13">
        <v>2</v>
      </c>
      <c r="E1947" t="s">
        <v>74</v>
      </c>
      <c r="F1947">
        <v>85</v>
      </c>
      <c r="G1947">
        <v>440</v>
      </c>
      <c r="H1947" s="24">
        <v>821</v>
      </c>
      <c r="I1947">
        <v>4.375</v>
      </c>
      <c r="J1947">
        <v>55</v>
      </c>
      <c r="K1947">
        <v>4</v>
      </c>
      <c r="L1947">
        <v>6</v>
      </c>
      <c r="M1947">
        <v>0</v>
      </c>
      <c r="N1947">
        <v>20</v>
      </c>
      <c r="O1947" s="12" t="s">
        <v>32</v>
      </c>
      <c r="P1947">
        <f t="shared" si="49"/>
        <v>9</v>
      </c>
      <c r="Q1947">
        <v>33</v>
      </c>
      <c r="R1947" s="31">
        <v>112.6</v>
      </c>
      <c r="S1947">
        <v>42</v>
      </c>
    </row>
    <row r="1948" spans="1:20" ht="15.75" customHeight="1" x14ac:dyDescent="0.2">
      <c r="A1948" s="8">
        <v>44878</v>
      </c>
      <c r="B1948" t="s">
        <v>8</v>
      </c>
      <c r="C1948">
        <v>2022</v>
      </c>
      <c r="D1948" s="13">
        <v>2</v>
      </c>
      <c r="E1948" t="s">
        <v>74</v>
      </c>
      <c r="F1948">
        <v>85</v>
      </c>
      <c r="G1948">
        <v>440</v>
      </c>
      <c r="H1948" s="24">
        <v>822</v>
      </c>
      <c r="I1948">
        <v>4.375</v>
      </c>
      <c r="J1948">
        <v>55</v>
      </c>
      <c r="K1948">
        <v>4</v>
      </c>
      <c r="L1948">
        <v>6</v>
      </c>
      <c r="M1948">
        <v>0</v>
      </c>
      <c r="N1948">
        <v>20</v>
      </c>
      <c r="O1948" s="12" t="s">
        <v>32</v>
      </c>
      <c r="P1948">
        <f t="shared" si="49"/>
        <v>0</v>
      </c>
      <c r="Q1948">
        <v>0</v>
      </c>
      <c r="R1948" s="31">
        <v>0</v>
      </c>
      <c r="S1948">
        <v>0</v>
      </c>
      <c r="T1948" t="s">
        <v>147</v>
      </c>
    </row>
    <row r="1949" spans="1:20" ht="15.75" customHeight="1" x14ac:dyDescent="0.2">
      <c r="A1949" s="8">
        <v>44852</v>
      </c>
      <c r="B1949" t="s">
        <v>6</v>
      </c>
      <c r="C1949">
        <v>2022</v>
      </c>
      <c r="D1949" s="13">
        <v>2</v>
      </c>
      <c r="E1949" t="s">
        <v>74</v>
      </c>
      <c r="F1949">
        <v>85</v>
      </c>
      <c r="G1949">
        <v>441</v>
      </c>
      <c r="H1949" s="24">
        <v>803</v>
      </c>
      <c r="I1949">
        <v>4.5</v>
      </c>
      <c r="J1949">
        <v>90</v>
      </c>
      <c r="K1949">
        <v>3</v>
      </c>
      <c r="L1949">
        <v>5</v>
      </c>
      <c r="M1949">
        <v>0</v>
      </c>
      <c r="N1949">
        <v>17</v>
      </c>
      <c r="O1949" s="12" t="s">
        <v>32</v>
      </c>
      <c r="P1949">
        <f t="shared" si="49"/>
        <v>0</v>
      </c>
      <c r="Q1949">
        <v>0</v>
      </c>
      <c r="R1949" s="31">
        <v>0</v>
      </c>
      <c r="S1949">
        <v>0</v>
      </c>
      <c r="T1949" t="s">
        <v>149</v>
      </c>
    </row>
    <row r="1950" spans="1:20" ht="15.75" customHeight="1" x14ac:dyDescent="0.2">
      <c r="A1950" s="8">
        <v>44852</v>
      </c>
      <c r="B1950" t="s">
        <v>6</v>
      </c>
      <c r="C1950">
        <v>2022</v>
      </c>
      <c r="D1950" s="13">
        <v>2</v>
      </c>
      <c r="E1950" t="s">
        <v>74</v>
      </c>
      <c r="F1950">
        <v>85</v>
      </c>
      <c r="G1950">
        <v>441</v>
      </c>
      <c r="H1950" s="24">
        <v>804</v>
      </c>
      <c r="I1950">
        <v>4.5</v>
      </c>
      <c r="J1950">
        <v>90</v>
      </c>
      <c r="K1950">
        <v>3</v>
      </c>
      <c r="L1950">
        <v>5</v>
      </c>
      <c r="M1950">
        <v>0</v>
      </c>
      <c r="N1950">
        <v>17</v>
      </c>
      <c r="O1950" s="12" t="s">
        <v>32</v>
      </c>
      <c r="P1950">
        <f t="shared" si="49"/>
        <v>22</v>
      </c>
      <c r="Q1950">
        <v>141</v>
      </c>
      <c r="R1950" s="31">
        <v>137</v>
      </c>
      <c r="S1950">
        <v>163</v>
      </c>
    </row>
    <row r="1951" spans="1:20" ht="15.75" customHeight="1" x14ac:dyDescent="0.2">
      <c r="A1951" s="8">
        <v>44852</v>
      </c>
      <c r="B1951" t="s">
        <v>6</v>
      </c>
      <c r="C1951">
        <v>2022</v>
      </c>
      <c r="D1951" s="13">
        <v>2</v>
      </c>
      <c r="E1951" t="s">
        <v>74</v>
      </c>
      <c r="F1951">
        <v>85</v>
      </c>
      <c r="G1951">
        <v>441</v>
      </c>
      <c r="H1951" s="24">
        <v>805</v>
      </c>
      <c r="I1951">
        <v>4.5</v>
      </c>
      <c r="J1951">
        <v>90</v>
      </c>
      <c r="K1951">
        <v>3</v>
      </c>
      <c r="L1951">
        <v>5</v>
      </c>
      <c r="M1951">
        <v>0</v>
      </c>
      <c r="N1951">
        <v>17</v>
      </c>
      <c r="O1951" s="12" t="s">
        <v>32</v>
      </c>
      <c r="P1951">
        <f t="shared" si="49"/>
        <v>14</v>
      </c>
      <c r="Q1951">
        <v>59</v>
      </c>
      <c r="R1951" s="31">
        <v>117.6</v>
      </c>
      <c r="S1951">
        <v>73</v>
      </c>
    </row>
    <row r="1952" spans="1:20" ht="15.75" customHeight="1" x14ac:dyDescent="0.2">
      <c r="A1952" s="8">
        <v>44852</v>
      </c>
      <c r="B1952" t="s">
        <v>6</v>
      </c>
      <c r="C1952">
        <v>2022</v>
      </c>
      <c r="D1952" s="13">
        <v>2</v>
      </c>
      <c r="E1952" t="s">
        <v>74</v>
      </c>
      <c r="F1952">
        <v>85</v>
      </c>
      <c r="G1952">
        <v>441</v>
      </c>
      <c r="H1952" s="24">
        <v>806</v>
      </c>
      <c r="I1952">
        <v>4.5</v>
      </c>
      <c r="J1952">
        <v>90</v>
      </c>
      <c r="K1952">
        <v>3</v>
      </c>
      <c r="L1952">
        <v>5</v>
      </c>
      <c r="M1952">
        <v>0</v>
      </c>
      <c r="N1952">
        <v>17</v>
      </c>
      <c r="O1952" s="12" t="s">
        <v>32</v>
      </c>
      <c r="P1952">
        <f t="shared" si="49"/>
        <v>29</v>
      </c>
      <c r="Q1952">
        <v>125</v>
      </c>
      <c r="R1952" s="31">
        <v>132.80000000000001</v>
      </c>
      <c r="S1952">
        <v>154</v>
      </c>
    </row>
    <row r="1953" spans="1:20" ht="15.75" customHeight="1" x14ac:dyDescent="0.2">
      <c r="A1953" s="8">
        <v>44852</v>
      </c>
      <c r="B1953" t="s">
        <v>6</v>
      </c>
      <c r="C1953">
        <v>2022</v>
      </c>
      <c r="D1953" s="13">
        <v>2</v>
      </c>
      <c r="E1953" t="s">
        <v>74</v>
      </c>
      <c r="F1953">
        <v>85</v>
      </c>
      <c r="G1953">
        <v>441</v>
      </c>
      <c r="H1953" s="24">
        <v>807</v>
      </c>
      <c r="I1953">
        <v>4.5</v>
      </c>
      <c r="J1953">
        <v>90</v>
      </c>
      <c r="K1953">
        <v>3</v>
      </c>
      <c r="L1953">
        <v>5</v>
      </c>
      <c r="M1953">
        <v>0</v>
      </c>
      <c r="N1953">
        <v>17</v>
      </c>
      <c r="O1953" s="12" t="s">
        <v>32</v>
      </c>
      <c r="P1953">
        <f t="shared" si="49"/>
        <v>12</v>
      </c>
      <c r="Q1953">
        <v>39</v>
      </c>
      <c r="R1953" s="31">
        <v>138.6</v>
      </c>
      <c r="S1953">
        <v>51</v>
      </c>
    </row>
    <row r="1954" spans="1:20" ht="15.75" customHeight="1" x14ac:dyDescent="0.2">
      <c r="A1954" s="8">
        <v>44852</v>
      </c>
      <c r="B1954" t="s">
        <v>6</v>
      </c>
      <c r="C1954">
        <v>2022</v>
      </c>
      <c r="D1954" s="13">
        <v>2</v>
      </c>
      <c r="E1954" t="s">
        <v>74</v>
      </c>
      <c r="F1954">
        <v>85</v>
      </c>
      <c r="G1954">
        <v>441</v>
      </c>
      <c r="H1954" s="24">
        <v>808</v>
      </c>
      <c r="I1954">
        <v>4.5</v>
      </c>
      <c r="J1954">
        <v>90</v>
      </c>
      <c r="K1954">
        <v>3</v>
      </c>
      <c r="L1954">
        <v>5</v>
      </c>
      <c r="M1954">
        <v>0</v>
      </c>
      <c r="N1954">
        <v>17</v>
      </c>
      <c r="O1954" s="12" t="s">
        <v>32</v>
      </c>
      <c r="P1954">
        <f t="shared" si="49"/>
        <v>13</v>
      </c>
      <c r="Q1954">
        <v>112</v>
      </c>
      <c r="R1954" s="31">
        <v>168.6</v>
      </c>
      <c r="S1954">
        <v>125</v>
      </c>
    </row>
    <row r="1955" spans="1:20" ht="15.75" customHeight="1" x14ac:dyDescent="0.2">
      <c r="A1955" s="8">
        <v>44852</v>
      </c>
      <c r="B1955" t="s">
        <v>6</v>
      </c>
      <c r="C1955">
        <v>2022</v>
      </c>
      <c r="D1955" s="13">
        <v>2</v>
      </c>
      <c r="E1955" t="s">
        <v>74</v>
      </c>
      <c r="F1955">
        <v>85</v>
      </c>
      <c r="G1955">
        <v>441</v>
      </c>
      <c r="H1955" s="24">
        <v>809</v>
      </c>
      <c r="I1955">
        <v>4.5</v>
      </c>
      <c r="J1955">
        <v>90</v>
      </c>
      <c r="K1955">
        <v>3</v>
      </c>
      <c r="L1955">
        <v>5</v>
      </c>
      <c r="M1955">
        <v>0</v>
      </c>
      <c r="N1955">
        <v>17</v>
      </c>
      <c r="O1955" s="12" t="s">
        <v>32</v>
      </c>
      <c r="P1955">
        <f t="shared" si="49"/>
        <v>14</v>
      </c>
      <c r="Q1955">
        <v>52</v>
      </c>
      <c r="R1955" s="31">
        <v>137</v>
      </c>
      <c r="S1955">
        <v>66</v>
      </c>
    </row>
    <row r="1956" spans="1:20" ht="15.75" customHeight="1" x14ac:dyDescent="0.2">
      <c r="A1956" s="8">
        <v>44852</v>
      </c>
      <c r="B1956" t="s">
        <v>6</v>
      </c>
      <c r="C1956">
        <v>2022</v>
      </c>
      <c r="D1956" s="13">
        <v>2</v>
      </c>
      <c r="E1956" t="s">
        <v>74</v>
      </c>
      <c r="F1956">
        <v>85</v>
      </c>
      <c r="G1956">
        <v>441</v>
      </c>
      <c r="H1956" s="24">
        <v>810</v>
      </c>
      <c r="I1956">
        <v>4.5</v>
      </c>
      <c r="J1956">
        <v>90</v>
      </c>
      <c r="K1956">
        <v>3</v>
      </c>
      <c r="L1956">
        <v>5</v>
      </c>
      <c r="M1956">
        <v>0</v>
      </c>
      <c r="N1956">
        <v>17</v>
      </c>
      <c r="O1956" s="12" t="s">
        <v>32</v>
      </c>
      <c r="P1956">
        <f t="shared" si="49"/>
        <v>31</v>
      </c>
      <c r="Q1956">
        <v>103</v>
      </c>
      <c r="R1956" s="31">
        <v>145.19999999999999</v>
      </c>
      <c r="S1956">
        <v>134</v>
      </c>
    </row>
    <row r="1957" spans="1:20" ht="15.75" customHeight="1" x14ac:dyDescent="0.2">
      <c r="A1957" s="8">
        <v>44852</v>
      </c>
      <c r="B1957" t="s">
        <v>6</v>
      </c>
      <c r="C1957">
        <v>2022</v>
      </c>
      <c r="D1957" s="13">
        <v>2</v>
      </c>
      <c r="E1957" t="s">
        <v>74</v>
      </c>
      <c r="F1957">
        <v>85</v>
      </c>
      <c r="G1957">
        <v>441</v>
      </c>
      <c r="H1957" s="24">
        <v>811</v>
      </c>
      <c r="I1957">
        <v>4.5</v>
      </c>
      <c r="J1957">
        <v>90</v>
      </c>
      <c r="K1957">
        <v>3</v>
      </c>
      <c r="L1957">
        <v>5</v>
      </c>
      <c r="M1957">
        <v>0</v>
      </c>
      <c r="N1957">
        <v>17</v>
      </c>
      <c r="O1957" s="12" t="s">
        <v>32</v>
      </c>
      <c r="P1957">
        <f t="shared" si="49"/>
        <v>9</v>
      </c>
      <c r="Q1957">
        <v>8</v>
      </c>
      <c r="R1957" s="31">
        <v>113.2</v>
      </c>
      <c r="S1957">
        <v>17</v>
      </c>
    </row>
    <row r="1958" spans="1:20" s="7" customFormat="1" ht="15.75" customHeight="1" x14ac:dyDescent="0.2">
      <c r="A1958" s="18">
        <v>44852</v>
      </c>
      <c r="B1958" s="7" t="s">
        <v>6</v>
      </c>
      <c r="C1958" s="7">
        <v>2022</v>
      </c>
      <c r="D1958" s="7">
        <v>2</v>
      </c>
      <c r="E1958" s="7" t="s">
        <v>74</v>
      </c>
      <c r="F1958" s="7">
        <v>85</v>
      </c>
      <c r="G1958" s="7">
        <v>441</v>
      </c>
      <c r="H1958" s="29">
        <v>812</v>
      </c>
      <c r="I1958" s="7">
        <v>4.5</v>
      </c>
      <c r="J1958" s="7">
        <v>90</v>
      </c>
      <c r="K1958" s="7">
        <v>3</v>
      </c>
      <c r="L1958" s="7">
        <v>5</v>
      </c>
      <c r="M1958" s="7">
        <v>0</v>
      </c>
      <c r="N1958" s="7">
        <v>17</v>
      </c>
      <c r="O1958" s="22" t="s">
        <v>32</v>
      </c>
      <c r="P1958" s="7">
        <f t="shared" si="49"/>
        <v>14</v>
      </c>
      <c r="Q1958" s="7">
        <v>32</v>
      </c>
      <c r="R1958" s="32">
        <v>124.4</v>
      </c>
      <c r="S1958" s="7">
        <v>46</v>
      </c>
    </row>
    <row r="1959" spans="1:20" ht="15.75" customHeight="1" x14ac:dyDescent="0.2">
      <c r="A1959" s="8">
        <v>45240</v>
      </c>
      <c r="B1959" t="s">
        <v>115</v>
      </c>
      <c r="C1959">
        <v>2023</v>
      </c>
      <c r="D1959" s="13">
        <v>3</v>
      </c>
      <c r="E1959" t="s">
        <v>74</v>
      </c>
      <c r="F1959">
        <v>79</v>
      </c>
      <c r="G1959">
        <v>425</v>
      </c>
      <c r="H1959" s="24">
        <v>773</v>
      </c>
      <c r="I1959">
        <f>38/16</f>
        <v>2.375</v>
      </c>
      <c r="J1959">
        <v>50</v>
      </c>
      <c r="K1959">
        <v>12</v>
      </c>
      <c r="L1959">
        <v>0</v>
      </c>
      <c r="M1959">
        <v>0</v>
      </c>
      <c r="N1959" s="35">
        <v>26.2</v>
      </c>
      <c r="O1959" s="35" t="s">
        <v>33</v>
      </c>
      <c r="P1959">
        <v>129</v>
      </c>
      <c r="Q1959">
        <v>118</v>
      </c>
      <c r="S1959">
        <f>P1959+Q1959</f>
        <v>247</v>
      </c>
    </row>
    <row r="1960" spans="1:20" ht="15.75" customHeight="1" x14ac:dyDescent="0.2">
      <c r="A1960" s="8">
        <v>45240</v>
      </c>
      <c r="B1960" t="s">
        <v>115</v>
      </c>
      <c r="C1960">
        <v>2023</v>
      </c>
      <c r="D1960" s="13">
        <v>3</v>
      </c>
      <c r="E1960" t="s">
        <v>74</v>
      </c>
      <c r="F1960">
        <v>79</v>
      </c>
      <c r="G1960">
        <v>425</v>
      </c>
      <c r="H1960" s="24">
        <v>774</v>
      </c>
      <c r="I1960">
        <f t="shared" ref="I1960:I1968" si="50">38/16</f>
        <v>2.375</v>
      </c>
      <c r="J1960">
        <v>50</v>
      </c>
      <c r="K1960">
        <v>12</v>
      </c>
      <c r="L1960">
        <v>0</v>
      </c>
      <c r="M1960">
        <v>0</v>
      </c>
      <c r="N1960" s="35">
        <v>26.2</v>
      </c>
      <c r="O1960" s="35" t="s">
        <v>33</v>
      </c>
      <c r="P1960">
        <v>0</v>
      </c>
      <c r="Q1960">
        <v>0</v>
      </c>
      <c r="S1960">
        <f t="shared" ref="S1960:S2023" si="51">P1960+Q1960</f>
        <v>0</v>
      </c>
      <c r="T1960" t="s">
        <v>147</v>
      </c>
    </row>
    <row r="1961" spans="1:20" ht="15.75" customHeight="1" x14ac:dyDescent="0.2">
      <c r="A1961" s="8">
        <v>45240</v>
      </c>
      <c r="B1961" t="s">
        <v>115</v>
      </c>
      <c r="C1961">
        <v>2023</v>
      </c>
      <c r="D1961" s="13">
        <v>3</v>
      </c>
      <c r="E1961" t="s">
        <v>74</v>
      </c>
      <c r="F1961">
        <v>79</v>
      </c>
      <c r="G1961">
        <v>425</v>
      </c>
      <c r="H1961" s="24">
        <v>775</v>
      </c>
      <c r="I1961">
        <f t="shared" si="50"/>
        <v>2.375</v>
      </c>
      <c r="J1961">
        <v>50</v>
      </c>
      <c r="K1961">
        <v>12</v>
      </c>
      <c r="L1961">
        <v>0</v>
      </c>
      <c r="M1961">
        <v>0</v>
      </c>
      <c r="N1961" s="35">
        <v>26.2</v>
      </c>
      <c r="O1961" s="35" t="s">
        <v>33</v>
      </c>
      <c r="P1961">
        <v>59</v>
      </c>
      <c r="Q1961">
        <v>41</v>
      </c>
      <c r="S1961">
        <f t="shared" si="51"/>
        <v>100</v>
      </c>
    </row>
    <row r="1962" spans="1:20" ht="15.75" customHeight="1" x14ac:dyDescent="0.2">
      <c r="A1962" s="8">
        <v>45240</v>
      </c>
      <c r="B1962" t="s">
        <v>115</v>
      </c>
      <c r="C1962">
        <v>2023</v>
      </c>
      <c r="D1962" s="13">
        <v>3</v>
      </c>
      <c r="E1962" t="s">
        <v>74</v>
      </c>
      <c r="F1962">
        <v>79</v>
      </c>
      <c r="G1962">
        <v>425</v>
      </c>
      <c r="H1962" s="24">
        <v>776</v>
      </c>
      <c r="I1962">
        <f t="shared" si="50"/>
        <v>2.375</v>
      </c>
      <c r="J1962">
        <v>50</v>
      </c>
      <c r="K1962">
        <v>12</v>
      </c>
      <c r="L1962">
        <v>0</v>
      </c>
      <c r="M1962">
        <v>0</v>
      </c>
      <c r="N1962" s="35">
        <v>26.2</v>
      </c>
      <c r="O1962" s="35" t="s">
        <v>33</v>
      </c>
      <c r="P1962">
        <v>152</v>
      </c>
      <c r="Q1962">
        <v>101</v>
      </c>
      <c r="S1962">
        <f t="shared" si="51"/>
        <v>253</v>
      </c>
    </row>
    <row r="1963" spans="1:20" ht="15.75" customHeight="1" x14ac:dyDescent="0.2">
      <c r="A1963" s="8">
        <v>45240</v>
      </c>
      <c r="B1963" t="s">
        <v>115</v>
      </c>
      <c r="C1963">
        <v>2023</v>
      </c>
      <c r="D1963" s="13">
        <v>3</v>
      </c>
      <c r="E1963" t="s">
        <v>74</v>
      </c>
      <c r="F1963">
        <v>79</v>
      </c>
      <c r="G1963">
        <v>425</v>
      </c>
      <c r="H1963" s="24">
        <v>777</v>
      </c>
      <c r="I1963">
        <f t="shared" si="50"/>
        <v>2.375</v>
      </c>
      <c r="J1963">
        <v>50</v>
      </c>
      <c r="K1963">
        <v>12</v>
      </c>
      <c r="L1963">
        <v>0</v>
      </c>
      <c r="M1963">
        <v>0</v>
      </c>
      <c r="N1963" s="35">
        <v>26.2</v>
      </c>
      <c r="O1963" s="35" t="s">
        <v>33</v>
      </c>
      <c r="P1963">
        <v>94</v>
      </c>
      <c r="Q1963">
        <v>67</v>
      </c>
      <c r="S1963">
        <f t="shared" si="51"/>
        <v>161</v>
      </c>
    </row>
    <row r="1964" spans="1:20" ht="15.75" customHeight="1" x14ac:dyDescent="0.2">
      <c r="A1964" s="8">
        <v>45240</v>
      </c>
      <c r="B1964" t="s">
        <v>115</v>
      </c>
      <c r="C1964">
        <v>2023</v>
      </c>
      <c r="D1964" s="13">
        <v>3</v>
      </c>
      <c r="E1964" t="s">
        <v>74</v>
      </c>
      <c r="F1964">
        <v>79</v>
      </c>
      <c r="G1964">
        <v>425</v>
      </c>
      <c r="H1964" s="24">
        <v>778</v>
      </c>
      <c r="I1964">
        <f t="shared" si="50"/>
        <v>2.375</v>
      </c>
      <c r="J1964">
        <v>50</v>
      </c>
      <c r="K1964">
        <v>12</v>
      </c>
      <c r="L1964">
        <v>0</v>
      </c>
      <c r="M1964">
        <v>0</v>
      </c>
      <c r="N1964" s="35">
        <v>26.2</v>
      </c>
      <c r="O1964" s="35" t="s">
        <v>33</v>
      </c>
      <c r="P1964">
        <v>87</v>
      </c>
      <c r="Q1964">
        <v>60</v>
      </c>
      <c r="S1964">
        <f t="shared" si="51"/>
        <v>147</v>
      </c>
    </row>
    <row r="1965" spans="1:20" ht="15.75" customHeight="1" x14ac:dyDescent="0.2">
      <c r="A1965" s="8">
        <v>45240</v>
      </c>
      <c r="B1965" t="s">
        <v>115</v>
      </c>
      <c r="C1965">
        <v>2023</v>
      </c>
      <c r="D1965" s="13">
        <v>3</v>
      </c>
      <c r="E1965" t="s">
        <v>74</v>
      </c>
      <c r="F1965">
        <v>79</v>
      </c>
      <c r="G1965">
        <v>425</v>
      </c>
      <c r="H1965" s="24">
        <v>779</v>
      </c>
      <c r="I1965">
        <f t="shared" si="50"/>
        <v>2.375</v>
      </c>
      <c r="J1965">
        <v>50</v>
      </c>
      <c r="K1965">
        <v>12</v>
      </c>
      <c r="L1965">
        <v>0</v>
      </c>
      <c r="M1965">
        <v>0</v>
      </c>
      <c r="N1965" s="35">
        <v>26.2</v>
      </c>
      <c r="O1965" s="35" t="s">
        <v>33</v>
      </c>
      <c r="P1965">
        <v>205</v>
      </c>
      <c r="Q1965">
        <v>145</v>
      </c>
      <c r="S1965">
        <f t="shared" si="51"/>
        <v>350</v>
      </c>
    </row>
    <row r="1966" spans="1:20" ht="15.75" customHeight="1" x14ac:dyDescent="0.2">
      <c r="A1966" s="8">
        <v>45240</v>
      </c>
      <c r="B1966" t="s">
        <v>115</v>
      </c>
      <c r="C1966">
        <v>2023</v>
      </c>
      <c r="D1966" s="13">
        <v>3</v>
      </c>
      <c r="E1966" t="s">
        <v>74</v>
      </c>
      <c r="F1966">
        <v>79</v>
      </c>
      <c r="G1966">
        <v>425</v>
      </c>
      <c r="H1966" s="24">
        <v>780</v>
      </c>
      <c r="I1966">
        <f t="shared" si="50"/>
        <v>2.375</v>
      </c>
      <c r="J1966">
        <v>50</v>
      </c>
      <c r="K1966">
        <v>12</v>
      </c>
      <c r="L1966">
        <v>0</v>
      </c>
      <c r="M1966">
        <v>0</v>
      </c>
      <c r="N1966" s="35">
        <v>26.2</v>
      </c>
      <c r="O1966" s="35" t="s">
        <v>33</v>
      </c>
      <c r="P1966">
        <v>60</v>
      </c>
      <c r="Q1966">
        <v>46</v>
      </c>
      <c r="S1966">
        <f t="shared" si="51"/>
        <v>106</v>
      </c>
    </row>
    <row r="1967" spans="1:20" ht="15.75" customHeight="1" x14ac:dyDescent="0.2">
      <c r="A1967" s="8">
        <v>45240</v>
      </c>
      <c r="B1967" t="s">
        <v>115</v>
      </c>
      <c r="C1967">
        <v>2023</v>
      </c>
      <c r="D1967" s="13">
        <v>3</v>
      </c>
      <c r="E1967" t="s">
        <v>74</v>
      </c>
      <c r="F1967">
        <v>79</v>
      </c>
      <c r="G1967">
        <v>425</v>
      </c>
      <c r="H1967" s="24">
        <v>781</v>
      </c>
      <c r="I1967">
        <f t="shared" si="50"/>
        <v>2.375</v>
      </c>
      <c r="J1967">
        <v>50</v>
      </c>
      <c r="K1967">
        <v>12</v>
      </c>
      <c r="L1967">
        <v>0</v>
      </c>
      <c r="M1967">
        <v>0</v>
      </c>
      <c r="N1967" s="35">
        <v>26.2</v>
      </c>
      <c r="O1967" s="35" t="s">
        <v>33</v>
      </c>
      <c r="P1967">
        <v>111</v>
      </c>
      <c r="Q1967">
        <v>86</v>
      </c>
      <c r="S1967">
        <f t="shared" si="51"/>
        <v>197</v>
      </c>
    </row>
    <row r="1968" spans="1:20" ht="15.75" customHeight="1" x14ac:dyDescent="0.2">
      <c r="A1968" s="8">
        <v>45240</v>
      </c>
      <c r="B1968" t="s">
        <v>115</v>
      </c>
      <c r="C1968">
        <v>2023</v>
      </c>
      <c r="D1968" s="13">
        <v>3</v>
      </c>
      <c r="E1968" t="s">
        <v>74</v>
      </c>
      <c r="F1968">
        <v>79</v>
      </c>
      <c r="G1968">
        <v>425</v>
      </c>
      <c r="H1968" s="24">
        <v>782</v>
      </c>
      <c r="I1968">
        <f t="shared" si="50"/>
        <v>2.375</v>
      </c>
      <c r="J1968">
        <v>50</v>
      </c>
      <c r="K1968">
        <v>12</v>
      </c>
      <c r="L1968">
        <v>0</v>
      </c>
      <c r="M1968">
        <v>0</v>
      </c>
      <c r="N1968" s="35">
        <v>26.2</v>
      </c>
      <c r="O1968" s="35" t="s">
        <v>33</v>
      </c>
      <c r="P1968">
        <v>138</v>
      </c>
      <c r="Q1968">
        <v>97</v>
      </c>
      <c r="S1968">
        <f t="shared" si="51"/>
        <v>235</v>
      </c>
    </row>
    <row r="1969" spans="1:20" ht="15.75" customHeight="1" x14ac:dyDescent="0.2">
      <c r="A1969" s="8">
        <v>45240</v>
      </c>
      <c r="B1969" t="s">
        <v>115</v>
      </c>
      <c r="C1969">
        <v>2023</v>
      </c>
      <c r="D1969" s="13">
        <v>3</v>
      </c>
      <c r="E1969" t="s">
        <v>74</v>
      </c>
      <c r="F1969">
        <v>79</v>
      </c>
      <c r="G1969">
        <v>426</v>
      </c>
      <c r="H1969" s="24">
        <v>793</v>
      </c>
      <c r="I1969">
        <f>40/16</f>
        <v>2.5</v>
      </c>
      <c r="J1969">
        <v>45</v>
      </c>
      <c r="K1969">
        <v>35</v>
      </c>
      <c r="L1969">
        <v>0</v>
      </c>
      <c r="M1969">
        <v>0</v>
      </c>
      <c r="N1969" s="35">
        <v>20</v>
      </c>
      <c r="O1969" s="35" t="s">
        <v>33</v>
      </c>
      <c r="P1969">
        <v>170</v>
      </c>
      <c r="Q1969">
        <v>139</v>
      </c>
      <c r="S1969">
        <f t="shared" si="51"/>
        <v>309</v>
      </c>
    </row>
    <row r="1970" spans="1:20" ht="15.75" customHeight="1" x14ac:dyDescent="0.2">
      <c r="A1970" s="8">
        <v>45240</v>
      </c>
      <c r="B1970" t="s">
        <v>115</v>
      </c>
      <c r="C1970">
        <v>2023</v>
      </c>
      <c r="D1970" s="13">
        <v>3</v>
      </c>
      <c r="E1970" t="s">
        <v>74</v>
      </c>
      <c r="F1970">
        <v>79</v>
      </c>
      <c r="G1970">
        <v>426</v>
      </c>
      <c r="H1970" s="24">
        <v>794</v>
      </c>
      <c r="I1970">
        <f t="shared" ref="I1970:I1978" si="52">40/16</f>
        <v>2.5</v>
      </c>
      <c r="J1970">
        <v>45</v>
      </c>
      <c r="K1970">
        <v>35</v>
      </c>
      <c r="L1970">
        <v>0</v>
      </c>
      <c r="M1970">
        <v>0</v>
      </c>
      <c r="N1970" s="35">
        <v>20</v>
      </c>
      <c r="O1970" s="35" t="s">
        <v>33</v>
      </c>
      <c r="P1970">
        <v>112</v>
      </c>
      <c r="Q1970">
        <v>81</v>
      </c>
      <c r="S1970">
        <f t="shared" si="51"/>
        <v>193</v>
      </c>
    </row>
    <row r="1971" spans="1:20" ht="15.75" customHeight="1" x14ac:dyDescent="0.2">
      <c r="A1971" s="8">
        <v>45240</v>
      </c>
      <c r="B1971" t="s">
        <v>115</v>
      </c>
      <c r="C1971">
        <v>2023</v>
      </c>
      <c r="D1971" s="13">
        <v>3</v>
      </c>
      <c r="E1971" t="s">
        <v>74</v>
      </c>
      <c r="F1971">
        <v>79</v>
      </c>
      <c r="G1971">
        <v>426</v>
      </c>
      <c r="H1971" s="24">
        <v>795</v>
      </c>
      <c r="I1971">
        <f t="shared" si="52"/>
        <v>2.5</v>
      </c>
      <c r="J1971">
        <v>45</v>
      </c>
      <c r="K1971">
        <v>35</v>
      </c>
      <c r="L1971">
        <v>0</v>
      </c>
      <c r="M1971">
        <v>0</v>
      </c>
      <c r="N1971" s="35">
        <v>20</v>
      </c>
      <c r="O1971" s="35" t="s">
        <v>33</v>
      </c>
      <c r="P1971">
        <v>84</v>
      </c>
      <c r="Q1971">
        <v>65</v>
      </c>
      <c r="S1971">
        <f t="shared" si="51"/>
        <v>149</v>
      </c>
    </row>
    <row r="1972" spans="1:20" ht="15.75" customHeight="1" x14ac:dyDescent="0.2">
      <c r="A1972" s="8">
        <v>45240</v>
      </c>
      <c r="B1972" t="s">
        <v>115</v>
      </c>
      <c r="C1972">
        <v>2023</v>
      </c>
      <c r="D1972" s="13">
        <v>3</v>
      </c>
      <c r="E1972" t="s">
        <v>74</v>
      </c>
      <c r="F1972">
        <v>79</v>
      </c>
      <c r="G1972">
        <v>426</v>
      </c>
      <c r="H1972" s="24">
        <v>796</v>
      </c>
      <c r="I1972">
        <f t="shared" si="52"/>
        <v>2.5</v>
      </c>
      <c r="J1972">
        <v>45</v>
      </c>
      <c r="K1972">
        <v>35</v>
      </c>
      <c r="L1972">
        <v>0</v>
      </c>
      <c r="M1972">
        <v>0</v>
      </c>
      <c r="N1972" s="35">
        <v>20</v>
      </c>
      <c r="O1972" s="35" t="s">
        <v>33</v>
      </c>
      <c r="P1972">
        <v>74</v>
      </c>
      <c r="Q1972">
        <v>55</v>
      </c>
      <c r="S1972">
        <f t="shared" si="51"/>
        <v>129</v>
      </c>
    </row>
    <row r="1973" spans="1:20" ht="15.75" customHeight="1" x14ac:dyDescent="0.2">
      <c r="A1973" s="8">
        <v>45240</v>
      </c>
      <c r="B1973" t="s">
        <v>115</v>
      </c>
      <c r="C1973">
        <v>2023</v>
      </c>
      <c r="D1973" s="13">
        <v>3</v>
      </c>
      <c r="E1973" t="s">
        <v>74</v>
      </c>
      <c r="F1973">
        <v>79</v>
      </c>
      <c r="G1973">
        <v>426</v>
      </c>
      <c r="H1973" s="24">
        <v>797</v>
      </c>
      <c r="I1973">
        <f t="shared" si="52"/>
        <v>2.5</v>
      </c>
      <c r="J1973">
        <v>45</v>
      </c>
      <c r="K1973">
        <v>35</v>
      </c>
      <c r="L1973">
        <v>0</v>
      </c>
      <c r="M1973">
        <v>0</v>
      </c>
      <c r="N1973" s="35">
        <v>20</v>
      </c>
      <c r="O1973" s="35" t="s">
        <v>33</v>
      </c>
      <c r="P1973">
        <v>180</v>
      </c>
      <c r="Q1973">
        <v>81</v>
      </c>
      <c r="S1973">
        <f t="shared" si="51"/>
        <v>261</v>
      </c>
    </row>
    <row r="1974" spans="1:20" ht="15.75" customHeight="1" x14ac:dyDescent="0.2">
      <c r="A1974" s="8">
        <v>45240</v>
      </c>
      <c r="B1974" t="s">
        <v>115</v>
      </c>
      <c r="C1974">
        <v>2023</v>
      </c>
      <c r="D1974" s="13">
        <v>3</v>
      </c>
      <c r="E1974" t="s">
        <v>74</v>
      </c>
      <c r="F1974">
        <v>79</v>
      </c>
      <c r="G1974">
        <v>426</v>
      </c>
      <c r="H1974" s="24">
        <v>798</v>
      </c>
      <c r="I1974">
        <f t="shared" si="52"/>
        <v>2.5</v>
      </c>
      <c r="J1974">
        <v>45</v>
      </c>
      <c r="K1974">
        <v>35</v>
      </c>
      <c r="L1974">
        <v>0</v>
      </c>
      <c r="M1974">
        <v>0</v>
      </c>
      <c r="N1974" s="35">
        <v>20</v>
      </c>
      <c r="O1974" s="35" t="s">
        <v>33</v>
      </c>
      <c r="P1974">
        <v>60</v>
      </c>
      <c r="Q1974">
        <v>41</v>
      </c>
      <c r="S1974">
        <f t="shared" si="51"/>
        <v>101</v>
      </c>
    </row>
    <row r="1975" spans="1:20" ht="15.75" customHeight="1" x14ac:dyDescent="0.2">
      <c r="A1975" s="8">
        <v>45240</v>
      </c>
      <c r="B1975" t="s">
        <v>115</v>
      </c>
      <c r="C1975">
        <v>2023</v>
      </c>
      <c r="D1975" s="13">
        <v>3</v>
      </c>
      <c r="E1975" t="s">
        <v>74</v>
      </c>
      <c r="F1975">
        <v>79</v>
      </c>
      <c r="G1975">
        <v>426</v>
      </c>
      <c r="H1975" s="24">
        <v>799</v>
      </c>
      <c r="I1975">
        <f t="shared" si="52"/>
        <v>2.5</v>
      </c>
      <c r="J1975">
        <v>45</v>
      </c>
      <c r="K1975">
        <v>35</v>
      </c>
      <c r="L1975">
        <v>0</v>
      </c>
      <c r="M1975">
        <v>0</v>
      </c>
      <c r="N1975" s="35">
        <v>20</v>
      </c>
      <c r="O1975" s="35" t="s">
        <v>33</v>
      </c>
      <c r="P1975">
        <v>138</v>
      </c>
      <c r="Q1975">
        <v>113</v>
      </c>
      <c r="S1975">
        <f t="shared" si="51"/>
        <v>251</v>
      </c>
    </row>
    <row r="1976" spans="1:20" ht="15.75" customHeight="1" x14ac:dyDescent="0.2">
      <c r="A1976" s="8">
        <v>45240</v>
      </c>
      <c r="B1976" t="s">
        <v>115</v>
      </c>
      <c r="C1976">
        <v>2023</v>
      </c>
      <c r="D1976" s="13">
        <v>3</v>
      </c>
      <c r="E1976" t="s">
        <v>74</v>
      </c>
      <c r="F1976">
        <v>79</v>
      </c>
      <c r="G1976">
        <v>426</v>
      </c>
      <c r="H1976" s="24">
        <v>800</v>
      </c>
      <c r="I1976">
        <f t="shared" si="52"/>
        <v>2.5</v>
      </c>
      <c r="J1976">
        <v>45</v>
      </c>
      <c r="K1976">
        <v>35</v>
      </c>
      <c r="L1976">
        <v>0</v>
      </c>
      <c r="M1976">
        <v>0</v>
      </c>
      <c r="N1976" s="35">
        <v>20</v>
      </c>
      <c r="O1976" s="35" t="s">
        <v>33</v>
      </c>
      <c r="P1976">
        <v>32</v>
      </c>
      <c r="Q1976">
        <v>21</v>
      </c>
      <c r="S1976">
        <f t="shared" si="51"/>
        <v>53</v>
      </c>
    </row>
    <row r="1977" spans="1:20" ht="15.75" customHeight="1" x14ac:dyDescent="0.2">
      <c r="A1977" s="8">
        <v>45240</v>
      </c>
      <c r="B1977" t="s">
        <v>115</v>
      </c>
      <c r="C1977">
        <v>2023</v>
      </c>
      <c r="D1977" s="13">
        <v>3</v>
      </c>
      <c r="E1977" t="s">
        <v>74</v>
      </c>
      <c r="F1977">
        <v>79</v>
      </c>
      <c r="G1977">
        <v>426</v>
      </c>
      <c r="H1977" s="24">
        <v>801</v>
      </c>
      <c r="I1977">
        <f t="shared" si="52"/>
        <v>2.5</v>
      </c>
      <c r="J1977">
        <v>45</v>
      </c>
      <c r="K1977">
        <v>35</v>
      </c>
      <c r="L1977">
        <v>0</v>
      </c>
      <c r="M1977">
        <v>0</v>
      </c>
      <c r="N1977" s="35">
        <v>20</v>
      </c>
      <c r="O1977" s="35" t="s">
        <v>33</v>
      </c>
      <c r="P1977">
        <v>0</v>
      </c>
      <c r="Q1977">
        <v>0</v>
      </c>
      <c r="S1977">
        <f t="shared" si="51"/>
        <v>0</v>
      </c>
      <c r="T1977" t="s">
        <v>147</v>
      </c>
    </row>
    <row r="1978" spans="1:20" ht="15.75" customHeight="1" x14ac:dyDescent="0.2">
      <c r="A1978" s="8">
        <v>45240</v>
      </c>
      <c r="B1978" t="s">
        <v>115</v>
      </c>
      <c r="C1978">
        <v>2023</v>
      </c>
      <c r="D1978" s="13">
        <v>3</v>
      </c>
      <c r="E1978" t="s">
        <v>74</v>
      </c>
      <c r="F1978">
        <v>79</v>
      </c>
      <c r="G1978">
        <v>426</v>
      </c>
      <c r="H1978" s="24">
        <v>802</v>
      </c>
      <c r="I1978">
        <f t="shared" si="52"/>
        <v>2.5</v>
      </c>
      <c r="J1978">
        <v>45</v>
      </c>
      <c r="K1978">
        <v>35</v>
      </c>
      <c r="L1978">
        <v>0</v>
      </c>
      <c r="M1978">
        <v>0</v>
      </c>
      <c r="N1978" s="35">
        <v>20</v>
      </c>
      <c r="O1978" s="35" t="s">
        <v>33</v>
      </c>
      <c r="P1978">
        <v>0</v>
      </c>
      <c r="Q1978">
        <v>0</v>
      </c>
      <c r="S1978">
        <f t="shared" si="51"/>
        <v>0</v>
      </c>
      <c r="T1978" t="s">
        <v>147</v>
      </c>
    </row>
    <row r="1979" spans="1:20" ht="15.75" customHeight="1" x14ac:dyDescent="0.2">
      <c r="A1979" s="8">
        <v>45240</v>
      </c>
      <c r="B1979" t="s">
        <v>115</v>
      </c>
      <c r="C1979">
        <v>2023</v>
      </c>
      <c r="D1979" s="13">
        <v>3</v>
      </c>
      <c r="E1979" t="s">
        <v>74</v>
      </c>
      <c r="F1979">
        <v>79</v>
      </c>
      <c r="G1979">
        <v>427</v>
      </c>
      <c r="H1979" s="24">
        <v>783</v>
      </c>
      <c r="I1979">
        <f>45/16</f>
        <v>2.8125</v>
      </c>
      <c r="J1979">
        <v>40</v>
      </c>
      <c r="K1979">
        <v>15</v>
      </c>
      <c r="L1979">
        <v>0</v>
      </c>
      <c r="M1979">
        <v>0</v>
      </c>
      <c r="N1979" s="35">
        <v>18.600000000000001</v>
      </c>
      <c r="O1979" s="35" t="s">
        <v>33</v>
      </c>
      <c r="P1979">
        <v>105</v>
      </c>
      <c r="Q1979">
        <v>57</v>
      </c>
      <c r="S1979">
        <f t="shared" si="51"/>
        <v>162</v>
      </c>
    </row>
    <row r="1980" spans="1:20" ht="15.75" customHeight="1" x14ac:dyDescent="0.2">
      <c r="A1980" s="8">
        <v>45240</v>
      </c>
      <c r="B1980" t="s">
        <v>115</v>
      </c>
      <c r="C1980">
        <v>2023</v>
      </c>
      <c r="D1980" s="13">
        <v>3</v>
      </c>
      <c r="E1980" t="s">
        <v>74</v>
      </c>
      <c r="F1980">
        <v>79</v>
      </c>
      <c r="G1980">
        <v>427</v>
      </c>
      <c r="H1980" s="24">
        <v>784</v>
      </c>
      <c r="I1980">
        <f t="shared" ref="I1980:I1988" si="53">45/16</f>
        <v>2.8125</v>
      </c>
      <c r="J1980">
        <v>40</v>
      </c>
      <c r="K1980">
        <v>15</v>
      </c>
      <c r="L1980">
        <v>0</v>
      </c>
      <c r="M1980">
        <v>0</v>
      </c>
      <c r="N1980" s="35">
        <v>18.600000000000001</v>
      </c>
      <c r="O1980" s="35" t="s">
        <v>33</v>
      </c>
      <c r="P1980">
        <v>121</v>
      </c>
      <c r="Q1980">
        <v>90</v>
      </c>
      <c r="S1980">
        <f t="shared" si="51"/>
        <v>211</v>
      </c>
    </row>
    <row r="1981" spans="1:20" ht="15.75" customHeight="1" x14ac:dyDescent="0.2">
      <c r="A1981" s="8">
        <v>45240</v>
      </c>
      <c r="B1981" t="s">
        <v>115</v>
      </c>
      <c r="C1981">
        <v>2023</v>
      </c>
      <c r="D1981" s="13">
        <v>3</v>
      </c>
      <c r="E1981" t="s">
        <v>74</v>
      </c>
      <c r="F1981">
        <v>79</v>
      </c>
      <c r="G1981">
        <v>427</v>
      </c>
      <c r="H1981" s="24">
        <v>785</v>
      </c>
      <c r="I1981">
        <f t="shared" si="53"/>
        <v>2.8125</v>
      </c>
      <c r="J1981">
        <v>40</v>
      </c>
      <c r="K1981">
        <v>15</v>
      </c>
      <c r="L1981">
        <v>0</v>
      </c>
      <c r="M1981">
        <v>0</v>
      </c>
      <c r="N1981" s="35">
        <v>18.600000000000001</v>
      </c>
      <c r="O1981" s="35" t="s">
        <v>33</v>
      </c>
      <c r="P1981">
        <v>0</v>
      </c>
      <c r="Q1981">
        <v>0</v>
      </c>
      <c r="S1981">
        <f t="shared" si="51"/>
        <v>0</v>
      </c>
      <c r="T1981" t="s">
        <v>147</v>
      </c>
    </row>
    <row r="1982" spans="1:20" ht="15.75" customHeight="1" x14ac:dyDescent="0.2">
      <c r="A1982" s="8">
        <v>45240</v>
      </c>
      <c r="B1982" t="s">
        <v>115</v>
      </c>
      <c r="C1982">
        <v>2023</v>
      </c>
      <c r="D1982" s="13">
        <v>3</v>
      </c>
      <c r="E1982" t="s">
        <v>74</v>
      </c>
      <c r="F1982">
        <v>79</v>
      </c>
      <c r="G1982">
        <v>427</v>
      </c>
      <c r="H1982" s="24">
        <v>786</v>
      </c>
      <c r="I1982">
        <f t="shared" si="53"/>
        <v>2.8125</v>
      </c>
      <c r="J1982">
        <v>40</v>
      </c>
      <c r="K1982">
        <v>15</v>
      </c>
      <c r="L1982">
        <v>0</v>
      </c>
      <c r="M1982">
        <v>0</v>
      </c>
      <c r="N1982" s="35">
        <v>18.600000000000001</v>
      </c>
      <c r="O1982" s="35" t="s">
        <v>33</v>
      </c>
      <c r="P1982">
        <v>113</v>
      </c>
      <c r="Q1982">
        <v>70</v>
      </c>
      <c r="S1982">
        <f t="shared" si="51"/>
        <v>183</v>
      </c>
    </row>
    <row r="1983" spans="1:20" ht="15.75" customHeight="1" x14ac:dyDescent="0.2">
      <c r="A1983" s="8">
        <v>45240</v>
      </c>
      <c r="B1983" t="s">
        <v>115</v>
      </c>
      <c r="C1983">
        <v>2023</v>
      </c>
      <c r="D1983" s="13">
        <v>3</v>
      </c>
      <c r="E1983" t="s">
        <v>74</v>
      </c>
      <c r="F1983">
        <v>79</v>
      </c>
      <c r="G1983">
        <v>427</v>
      </c>
      <c r="H1983" s="24">
        <v>787</v>
      </c>
      <c r="I1983">
        <f t="shared" si="53"/>
        <v>2.8125</v>
      </c>
      <c r="J1983">
        <v>40</v>
      </c>
      <c r="K1983">
        <v>15</v>
      </c>
      <c r="L1983">
        <v>0</v>
      </c>
      <c r="M1983">
        <v>0</v>
      </c>
      <c r="N1983" s="35">
        <v>18.600000000000001</v>
      </c>
      <c r="O1983" s="35" t="s">
        <v>33</v>
      </c>
      <c r="P1983">
        <v>114</v>
      </c>
      <c r="Q1983">
        <v>75</v>
      </c>
      <c r="S1983">
        <f t="shared" si="51"/>
        <v>189</v>
      </c>
    </row>
    <row r="1984" spans="1:20" ht="15.75" customHeight="1" x14ac:dyDescent="0.2">
      <c r="A1984" s="8">
        <v>45240</v>
      </c>
      <c r="B1984" t="s">
        <v>115</v>
      </c>
      <c r="C1984">
        <v>2023</v>
      </c>
      <c r="D1984" s="13">
        <v>3</v>
      </c>
      <c r="E1984" t="s">
        <v>74</v>
      </c>
      <c r="F1984">
        <v>79</v>
      </c>
      <c r="G1984">
        <v>427</v>
      </c>
      <c r="H1984" s="24">
        <v>788</v>
      </c>
      <c r="I1984">
        <f t="shared" si="53"/>
        <v>2.8125</v>
      </c>
      <c r="J1984">
        <v>40</v>
      </c>
      <c r="K1984">
        <v>15</v>
      </c>
      <c r="L1984">
        <v>0</v>
      </c>
      <c r="M1984">
        <v>0</v>
      </c>
      <c r="N1984" s="35">
        <v>18.600000000000001</v>
      </c>
      <c r="O1984" s="35" t="s">
        <v>33</v>
      </c>
      <c r="P1984">
        <v>22</v>
      </c>
      <c r="Q1984">
        <v>18</v>
      </c>
      <c r="S1984">
        <f t="shared" si="51"/>
        <v>40</v>
      </c>
    </row>
    <row r="1985" spans="1:19" ht="15.75" customHeight="1" x14ac:dyDescent="0.2">
      <c r="A1985" s="8">
        <v>45240</v>
      </c>
      <c r="B1985" t="s">
        <v>115</v>
      </c>
      <c r="C1985">
        <v>2023</v>
      </c>
      <c r="D1985" s="13">
        <v>3</v>
      </c>
      <c r="E1985" t="s">
        <v>74</v>
      </c>
      <c r="F1985">
        <v>79</v>
      </c>
      <c r="G1985">
        <v>427</v>
      </c>
      <c r="H1985" s="24">
        <v>789</v>
      </c>
      <c r="I1985">
        <f t="shared" si="53"/>
        <v>2.8125</v>
      </c>
      <c r="J1985">
        <v>40</v>
      </c>
      <c r="K1985">
        <v>15</v>
      </c>
      <c r="L1985">
        <v>0</v>
      </c>
      <c r="M1985">
        <v>0</v>
      </c>
      <c r="N1985" s="35">
        <v>18.600000000000001</v>
      </c>
      <c r="O1985" s="35" t="s">
        <v>33</v>
      </c>
      <c r="P1985">
        <v>114</v>
      </c>
      <c r="Q1985">
        <v>77</v>
      </c>
      <c r="S1985">
        <f t="shared" si="51"/>
        <v>191</v>
      </c>
    </row>
    <row r="1986" spans="1:19" ht="15.75" customHeight="1" x14ac:dyDescent="0.2">
      <c r="A1986" s="8">
        <v>45240</v>
      </c>
      <c r="B1986" t="s">
        <v>115</v>
      </c>
      <c r="C1986">
        <v>2023</v>
      </c>
      <c r="D1986" s="13">
        <v>3</v>
      </c>
      <c r="E1986" t="s">
        <v>74</v>
      </c>
      <c r="F1986">
        <v>79</v>
      </c>
      <c r="G1986">
        <v>427</v>
      </c>
      <c r="H1986" s="24">
        <v>790</v>
      </c>
      <c r="I1986">
        <f t="shared" si="53"/>
        <v>2.8125</v>
      </c>
      <c r="J1986">
        <v>40</v>
      </c>
      <c r="K1986">
        <v>15</v>
      </c>
      <c r="L1986">
        <v>0</v>
      </c>
      <c r="M1986">
        <v>0</v>
      </c>
      <c r="N1986" s="35">
        <v>18.600000000000001</v>
      </c>
      <c r="O1986" s="35" t="s">
        <v>33</v>
      </c>
      <c r="P1986">
        <v>88</v>
      </c>
      <c r="Q1986">
        <v>58</v>
      </c>
      <c r="S1986">
        <f t="shared" si="51"/>
        <v>146</v>
      </c>
    </row>
    <row r="1987" spans="1:19" ht="15.75" customHeight="1" x14ac:dyDescent="0.2">
      <c r="A1987" s="8">
        <v>45240</v>
      </c>
      <c r="B1987" t="s">
        <v>115</v>
      </c>
      <c r="C1987">
        <v>2023</v>
      </c>
      <c r="D1987" s="13">
        <v>3</v>
      </c>
      <c r="E1987" t="s">
        <v>74</v>
      </c>
      <c r="F1987">
        <v>79</v>
      </c>
      <c r="G1987">
        <v>427</v>
      </c>
      <c r="H1987" s="24">
        <v>791</v>
      </c>
      <c r="I1987">
        <f t="shared" si="53"/>
        <v>2.8125</v>
      </c>
      <c r="J1987">
        <v>40</v>
      </c>
      <c r="K1987">
        <v>15</v>
      </c>
      <c r="L1987">
        <v>0</v>
      </c>
      <c r="M1987">
        <v>0</v>
      </c>
      <c r="N1987" s="35">
        <v>18.600000000000001</v>
      </c>
      <c r="O1987" s="35" t="s">
        <v>33</v>
      </c>
      <c r="P1987">
        <v>92</v>
      </c>
      <c r="Q1987">
        <v>62</v>
      </c>
      <c r="S1987">
        <f t="shared" si="51"/>
        <v>154</v>
      </c>
    </row>
    <row r="1988" spans="1:19" ht="15.75" customHeight="1" x14ac:dyDescent="0.2">
      <c r="A1988" s="8">
        <v>45240</v>
      </c>
      <c r="B1988" t="s">
        <v>115</v>
      </c>
      <c r="C1988">
        <v>2023</v>
      </c>
      <c r="D1988" s="13">
        <v>3</v>
      </c>
      <c r="E1988" t="s">
        <v>74</v>
      </c>
      <c r="F1988">
        <v>79</v>
      </c>
      <c r="G1988">
        <v>427</v>
      </c>
      <c r="H1988" s="24">
        <v>792</v>
      </c>
      <c r="I1988">
        <f t="shared" si="53"/>
        <v>2.8125</v>
      </c>
      <c r="J1988">
        <v>40</v>
      </c>
      <c r="K1988">
        <v>15</v>
      </c>
      <c r="L1988">
        <v>0</v>
      </c>
      <c r="M1988">
        <v>0</v>
      </c>
      <c r="N1988" s="35">
        <v>18.600000000000001</v>
      </c>
      <c r="O1988" s="35" t="s">
        <v>33</v>
      </c>
      <c r="P1988">
        <v>61</v>
      </c>
      <c r="Q1988">
        <v>52</v>
      </c>
      <c r="S1988">
        <f t="shared" si="51"/>
        <v>113</v>
      </c>
    </row>
    <row r="1989" spans="1:19" ht="15.75" customHeight="1" x14ac:dyDescent="0.2">
      <c r="A1989" s="8">
        <v>45236</v>
      </c>
      <c r="B1989" t="s">
        <v>115</v>
      </c>
      <c r="C1989">
        <v>2023</v>
      </c>
      <c r="D1989" s="13">
        <v>3</v>
      </c>
      <c r="E1989" t="s">
        <v>74</v>
      </c>
      <c r="F1989">
        <v>80</v>
      </c>
      <c r="G1989">
        <v>428</v>
      </c>
      <c r="H1989" s="24">
        <v>923</v>
      </c>
      <c r="I1989">
        <f>36/16</f>
        <v>2.25</v>
      </c>
      <c r="J1989">
        <v>37</v>
      </c>
      <c r="K1989">
        <v>23</v>
      </c>
      <c r="L1989">
        <v>0</v>
      </c>
      <c r="M1989">
        <v>4</v>
      </c>
      <c r="N1989">
        <v>21</v>
      </c>
      <c r="O1989" s="12" t="s">
        <v>32</v>
      </c>
      <c r="P1989">
        <v>65</v>
      </c>
      <c r="Q1989">
        <v>47</v>
      </c>
      <c r="S1989">
        <f t="shared" si="51"/>
        <v>112</v>
      </c>
    </row>
    <row r="1990" spans="1:19" ht="15.75" customHeight="1" x14ac:dyDescent="0.2">
      <c r="A1990" s="8">
        <v>45236</v>
      </c>
      <c r="B1990" t="s">
        <v>115</v>
      </c>
      <c r="C1990">
        <v>2023</v>
      </c>
      <c r="D1990" s="13">
        <v>3</v>
      </c>
      <c r="E1990" t="s">
        <v>74</v>
      </c>
      <c r="F1990">
        <v>80</v>
      </c>
      <c r="G1990">
        <v>428</v>
      </c>
      <c r="H1990" s="24">
        <v>924</v>
      </c>
      <c r="I1990">
        <f>36/16</f>
        <v>2.25</v>
      </c>
      <c r="J1990">
        <v>37</v>
      </c>
      <c r="K1990">
        <v>23</v>
      </c>
      <c r="L1990">
        <v>0</v>
      </c>
      <c r="M1990">
        <v>4</v>
      </c>
      <c r="N1990">
        <v>21</v>
      </c>
      <c r="O1990" s="12" t="s">
        <v>32</v>
      </c>
      <c r="P1990">
        <v>75</v>
      </c>
      <c r="Q1990">
        <v>46</v>
      </c>
      <c r="S1990">
        <f t="shared" si="51"/>
        <v>121</v>
      </c>
    </row>
    <row r="1991" spans="1:19" ht="15.75" customHeight="1" x14ac:dyDescent="0.2">
      <c r="A1991" s="8">
        <v>45236</v>
      </c>
      <c r="B1991" t="s">
        <v>115</v>
      </c>
      <c r="C1991">
        <v>2023</v>
      </c>
      <c r="D1991" s="13">
        <v>3</v>
      </c>
      <c r="E1991" t="s">
        <v>74</v>
      </c>
      <c r="F1991">
        <v>80</v>
      </c>
      <c r="G1991">
        <v>428</v>
      </c>
      <c r="H1991" s="24">
        <v>925</v>
      </c>
      <c r="I1991">
        <f>36/16</f>
        <v>2.25</v>
      </c>
      <c r="J1991">
        <v>37</v>
      </c>
      <c r="K1991">
        <v>23</v>
      </c>
      <c r="L1991">
        <v>0</v>
      </c>
      <c r="M1991">
        <v>4</v>
      </c>
      <c r="N1991">
        <v>21</v>
      </c>
      <c r="O1991" s="12" t="s">
        <v>32</v>
      </c>
      <c r="P1991">
        <v>94</v>
      </c>
      <c r="Q1991">
        <v>65</v>
      </c>
      <c r="S1991">
        <f t="shared" si="51"/>
        <v>159</v>
      </c>
    </row>
    <row r="1992" spans="1:19" ht="15.75" customHeight="1" x14ac:dyDescent="0.2">
      <c r="A1992" s="8">
        <v>45236</v>
      </c>
      <c r="B1992" t="s">
        <v>115</v>
      </c>
      <c r="C1992">
        <v>2023</v>
      </c>
      <c r="D1992" s="13">
        <v>3</v>
      </c>
      <c r="E1992" t="s">
        <v>74</v>
      </c>
      <c r="F1992">
        <v>80</v>
      </c>
      <c r="G1992">
        <v>428</v>
      </c>
      <c r="H1992" s="24">
        <v>926</v>
      </c>
      <c r="I1992">
        <f t="shared" ref="I1992:I1998" si="54">36/16</f>
        <v>2.25</v>
      </c>
      <c r="J1992">
        <v>37</v>
      </c>
      <c r="K1992">
        <v>23</v>
      </c>
      <c r="L1992">
        <v>0</v>
      </c>
      <c r="M1992">
        <v>4</v>
      </c>
      <c r="N1992">
        <v>21</v>
      </c>
      <c r="O1992" s="12" t="s">
        <v>32</v>
      </c>
      <c r="P1992">
        <v>107</v>
      </c>
      <c r="Q1992">
        <v>72</v>
      </c>
      <c r="S1992">
        <f t="shared" si="51"/>
        <v>179</v>
      </c>
    </row>
    <row r="1993" spans="1:19" ht="15.75" customHeight="1" x14ac:dyDescent="0.2">
      <c r="A1993" s="8">
        <v>45236</v>
      </c>
      <c r="B1993" t="s">
        <v>115</v>
      </c>
      <c r="C1993">
        <v>2023</v>
      </c>
      <c r="D1993" s="13">
        <v>3</v>
      </c>
      <c r="E1993" t="s">
        <v>74</v>
      </c>
      <c r="F1993">
        <v>80</v>
      </c>
      <c r="G1993">
        <v>428</v>
      </c>
      <c r="H1993" s="24">
        <v>927</v>
      </c>
      <c r="I1993">
        <f t="shared" si="54"/>
        <v>2.25</v>
      </c>
      <c r="J1993">
        <v>37</v>
      </c>
      <c r="K1993">
        <v>23</v>
      </c>
      <c r="L1993">
        <v>0</v>
      </c>
      <c r="M1993">
        <v>4</v>
      </c>
      <c r="N1993">
        <v>21</v>
      </c>
      <c r="O1993" s="12" t="s">
        <v>32</v>
      </c>
      <c r="P1993">
        <v>194</v>
      </c>
      <c r="Q1993">
        <v>149</v>
      </c>
      <c r="S1993">
        <f t="shared" si="51"/>
        <v>343</v>
      </c>
    </row>
    <row r="1994" spans="1:19" ht="15.75" customHeight="1" x14ac:dyDescent="0.2">
      <c r="A1994" s="8">
        <v>45236</v>
      </c>
      <c r="B1994" t="s">
        <v>115</v>
      </c>
      <c r="C1994">
        <v>2023</v>
      </c>
      <c r="D1994" s="13">
        <v>3</v>
      </c>
      <c r="E1994" t="s">
        <v>74</v>
      </c>
      <c r="F1994">
        <v>80</v>
      </c>
      <c r="G1994">
        <v>428</v>
      </c>
      <c r="H1994" s="24">
        <v>928</v>
      </c>
      <c r="I1994">
        <f t="shared" si="54"/>
        <v>2.25</v>
      </c>
      <c r="J1994">
        <v>37</v>
      </c>
      <c r="K1994">
        <v>23</v>
      </c>
      <c r="L1994">
        <v>0</v>
      </c>
      <c r="M1994">
        <v>4</v>
      </c>
      <c r="N1994">
        <v>21</v>
      </c>
      <c r="O1994" s="12" t="s">
        <v>32</v>
      </c>
      <c r="P1994">
        <v>58</v>
      </c>
      <c r="Q1994">
        <v>35</v>
      </c>
      <c r="S1994">
        <f t="shared" si="51"/>
        <v>93</v>
      </c>
    </row>
    <row r="1995" spans="1:19" ht="15.75" customHeight="1" x14ac:dyDescent="0.2">
      <c r="A1995" s="8">
        <v>45236</v>
      </c>
      <c r="B1995" t="s">
        <v>115</v>
      </c>
      <c r="C1995">
        <v>2023</v>
      </c>
      <c r="D1995" s="13">
        <v>3</v>
      </c>
      <c r="E1995" t="s">
        <v>74</v>
      </c>
      <c r="F1995">
        <v>80</v>
      </c>
      <c r="G1995">
        <v>428</v>
      </c>
      <c r="H1995" s="24">
        <v>929</v>
      </c>
      <c r="I1995">
        <f t="shared" si="54"/>
        <v>2.25</v>
      </c>
      <c r="J1995">
        <v>37</v>
      </c>
      <c r="K1995">
        <v>23</v>
      </c>
      <c r="L1995">
        <v>0</v>
      </c>
      <c r="M1995">
        <v>4</v>
      </c>
      <c r="N1995">
        <v>21</v>
      </c>
      <c r="O1995" s="12" t="s">
        <v>32</v>
      </c>
      <c r="P1995">
        <v>83</v>
      </c>
      <c r="Q1995">
        <v>55</v>
      </c>
      <c r="S1995">
        <f t="shared" si="51"/>
        <v>138</v>
      </c>
    </row>
    <row r="1996" spans="1:19" ht="15.75" customHeight="1" x14ac:dyDescent="0.2">
      <c r="A1996" s="8">
        <v>45236</v>
      </c>
      <c r="B1996" t="s">
        <v>115</v>
      </c>
      <c r="C1996">
        <v>2023</v>
      </c>
      <c r="D1996" s="13">
        <v>3</v>
      </c>
      <c r="E1996" t="s">
        <v>74</v>
      </c>
      <c r="F1996">
        <v>80</v>
      </c>
      <c r="G1996">
        <v>428</v>
      </c>
      <c r="H1996" s="24">
        <v>930</v>
      </c>
      <c r="I1996">
        <f t="shared" si="54"/>
        <v>2.25</v>
      </c>
      <c r="J1996">
        <v>37</v>
      </c>
      <c r="K1996">
        <v>23</v>
      </c>
      <c r="L1996">
        <v>0</v>
      </c>
      <c r="M1996">
        <v>4</v>
      </c>
      <c r="N1996">
        <v>21</v>
      </c>
      <c r="O1996" s="12" t="s">
        <v>32</v>
      </c>
      <c r="P1996">
        <v>91</v>
      </c>
      <c r="Q1996">
        <v>57</v>
      </c>
      <c r="S1996">
        <f t="shared" si="51"/>
        <v>148</v>
      </c>
    </row>
    <row r="1997" spans="1:19" ht="15.75" customHeight="1" x14ac:dyDescent="0.2">
      <c r="A1997" s="8">
        <v>45236</v>
      </c>
      <c r="B1997" t="s">
        <v>115</v>
      </c>
      <c r="C1997">
        <v>2023</v>
      </c>
      <c r="D1997" s="13">
        <v>3</v>
      </c>
      <c r="E1997" t="s">
        <v>74</v>
      </c>
      <c r="F1997">
        <v>80</v>
      </c>
      <c r="G1997">
        <v>428</v>
      </c>
      <c r="H1997" s="24">
        <v>931</v>
      </c>
      <c r="I1997">
        <f t="shared" si="54"/>
        <v>2.25</v>
      </c>
      <c r="J1997">
        <v>37</v>
      </c>
      <c r="K1997">
        <v>23</v>
      </c>
      <c r="L1997">
        <v>0</v>
      </c>
      <c r="M1997">
        <v>4</v>
      </c>
      <c r="N1997">
        <v>21</v>
      </c>
      <c r="O1997" s="12" t="s">
        <v>32</v>
      </c>
      <c r="P1997">
        <v>143</v>
      </c>
      <c r="Q1997">
        <v>93</v>
      </c>
      <c r="S1997">
        <f t="shared" si="51"/>
        <v>236</v>
      </c>
    </row>
    <row r="1998" spans="1:19" ht="15.75" customHeight="1" x14ac:dyDescent="0.2">
      <c r="A1998" s="8">
        <v>45236</v>
      </c>
      <c r="B1998" t="s">
        <v>115</v>
      </c>
      <c r="C1998">
        <v>2023</v>
      </c>
      <c r="D1998" s="13">
        <v>3</v>
      </c>
      <c r="E1998" t="s">
        <v>74</v>
      </c>
      <c r="F1998">
        <v>80</v>
      </c>
      <c r="G1998">
        <v>428</v>
      </c>
      <c r="H1998" s="24">
        <v>932</v>
      </c>
      <c r="I1998">
        <f t="shared" si="54"/>
        <v>2.25</v>
      </c>
      <c r="J1998">
        <v>37</v>
      </c>
      <c r="K1998">
        <v>23</v>
      </c>
      <c r="L1998">
        <v>0</v>
      </c>
      <c r="M1998">
        <v>4</v>
      </c>
      <c r="N1998">
        <v>21</v>
      </c>
      <c r="O1998" s="12" t="s">
        <v>32</v>
      </c>
      <c r="P1998">
        <v>47</v>
      </c>
      <c r="Q1998">
        <v>32</v>
      </c>
      <c r="S1998">
        <f t="shared" si="51"/>
        <v>79</v>
      </c>
    </row>
    <row r="1999" spans="1:19" ht="15.75" customHeight="1" x14ac:dyDescent="0.2">
      <c r="A1999" s="8">
        <v>45236</v>
      </c>
      <c r="B1999" t="s">
        <v>115</v>
      </c>
      <c r="C1999">
        <v>2023</v>
      </c>
      <c r="D1999" s="13">
        <v>3</v>
      </c>
      <c r="E1999" t="s">
        <v>74</v>
      </c>
      <c r="F1999">
        <v>80</v>
      </c>
      <c r="G1999">
        <v>429</v>
      </c>
      <c r="H1999" s="24">
        <v>933</v>
      </c>
      <c r="I1999">
        <f>40/16</f>
        <v>2.5</v>
      </c>
      <c r="J1999">
        <v>25</v>
      </c>
      <c r="K1999">
        <v>18</v>
      </c>
      <c r="L1999">
        <v>4</v>
      </c>
      <c r="M1999">
        <v>0</v>
      </c>
      <c r="N1999">
        <v>20</v>
      </c>
      <c r="O1999" s="12" t="s">
        <v>32</v>
      </c>
      <c r="P1999">
        <v>44</v>
      </c>
      <c r="Q1999">
        <v>36</v>
      </c>
      <c r="S1999">
        <f t="shared" si="51"/>
        <v>80</v>
      </c>
    </row>
    <row r="2000" spans="1:19" ht="15.75" customHeight="1" x14ac:dyDescent="0.2">
      <c r="A2000" s="8">
        <v>45236</v>
      </c>
      <c r="B2000" t="s">
        <v>115</v>
      </c>
      <c r="C2000">
        <v>2023</v>
      </c>
      <c r="D2000" s="13">
        <v>3</v>
      </c>
      <c r="E2000" t="s">
        <v>74</v>
      </c>
      <c r="F2000">
        <v>80</v>
      </c>
      <c r="G2000">
        <v>429</v>
      </c>
      <c r="H2000" s="24">
        <v>934</v>
      </c>
      <c r="I2000">
        <f t="shared" ref="I2000:I2008" si="55">40/16</f>
        <v>2.5</v>
      </c>
      <c r="J2000">
        <v>25</v>
      </c>
      <c r="K2000">
        <v>18</v>
      </c>
      <c r="L2000">
        <v>4</v>
      </c>
      <c r="M2000">
        <v>0</v>
      </c>
      <c r="N2000">
        <v>20</v>
      </c>
      <c r="O2000" s="12" t="s">
        <v>32</v>
      </c>
      <c r="P2000">
        <v>21</v>
      </c>
      <c r="Q2000">
        <v>15</v>
      </c>
      <c r="S2000">
        <f t="shared" si="51"/>
        <v>36</v>
      </c>
    </row>
    <row r="2001" spans="1:19" ht="15.75" customHeight="1" x14ac:dyDescent="0.2">
      <c r="A2001" s="8">
        <v>45236</v>
      </c>
      <c r="B2001" t="s">
        <v>115</v>
      </c>
      <c r="C2001">
        <v>2023</v>
      </c>
      <c r="D2001" s="13">
        <v>3</v>
      </c>
      <c r="E2001" t="s">
        <v>74</v>
      </c>
      <c r="F2001">
        <v>80</v>
      </c>
      <c r="G2001">
        <v>429</v>
      </c>
      <c r="H2001" s="24">
        <v>935</v>
      </c>
      <c r="I2001">
        <f t="shared" si="55"/>
        <v>2.5</v>
      </c>
      <c r="J2001">
        <v>25</v>
      </c>
      <c r="K2001">
        <v>18</v>
      </c>
      <c r="L2001">
        <v>4</v>
      </c>
      <c r="M2001">
        <v>0</v>
      </c>
      <c r="N2001">
        <v>20</v>
      </c>
      <c r="O2001" s="12" t="s">
        <v>32</v>
      </c>
      <c r="P2001">
        <v>45</v>
      </c>
      <c r="Q2001">
        <v>31</v>
      </c>
      <c r="S2001">
        <f t="shared" si="51"/>
        <v>76</v>
      </c>
    </row>
    <row r="2002" spans="1:19" ht="15.75" customHeight="1" x14ac:dyDescent="0.2">
      <c r="A2002" s="8">
        <v>45236</v>
      </c>
      <c r="B2002" t="s">
        <v>115</v>
      </c>
      <c r="C2002">
        <v>2023</v>
      </c>
      <c r="D2002" s="13">
        <v>3</v>
      </c>
      <c r="E2002" t="s">
        <v>74</v>
      </c>
      <c r="F2002">
        <v>80</v>
      </c>
      <c r="G2002">
        <v>429</v>
      </c>
      <c r="H2002" s="24">
        <v>936</v>
      </c>
      <c r="I2002">
        <f t="shared" si="55"/>
        <v>2.5</v>
      </c>
      <c r="J2002">
        <v>25</v>
      </c>
      <c r="K2002">
        <v>18</v>
      </c>
      <c r="L2002">
        <v>4</v>
      </c>
      <c r="M2002">
        <v>0</v>
      </c>
      <c r="N2002">
        <v>20</v>
      </c>
      <c r="O2002" s="12" t="s">
        <v>32</v>
      </c>
      <c r="P2002">
        <v>91</v>
      </c>
      <c r="Q2002">
        <v>79</v>
      </c>
      <c r="S2002">
        <f t="shared" si="51"/>
        <v>170</v>
      </c>
    </row>
    <row r="2003" spans="1:19" ht="15.75" customHeight="1" x14ac:dyDescent="0.2">
      <c r="A2003" s="8">
        <v>45236</v>
      </c>
      <c r="B2003" t="s">
        <v>115</v>
      </c>
      <c r="C2003">
        <v>2023</v>
      </c>
      <c r="D2003" s="13">
        <v>3</v>
      </c>
      <c r="E2003" t="s">
        <v>74</v>
      </c>
      <c r="F2003">
        <v>80</v>
      </c>
      <c r="G2003">
        <v>429</v>
      </c>
      <c r="H2003" s="24">
        <v>937</v>
      </c>
      <c r="I2003">
        <f t="shared" si="55"/>
        <v>2.5</v>
      </c>
      <c r="J2003">
        <v>25</v>
      </c>
      <c r="K2003">
        <v>18</v>
      </c>
      <c r="L2003">
        <v>4</v>
      </c>
      <c r="M2003">
        <v>0</v>
      </c>
      <c r="N2003">
        <v>20</v>
      </c>
      <c r="O2003" s="12" t="s">
        <v>32</v>
      </c>
      <c r="P2003">
        <v>63</v>
      </c>
      <c r="Q2003">
        <v>43</v>
      </c>
      <c r="S2003">
        <f t="shared" si="51"/>
        <v>106</v>
      </c>
    </row>
    <row r="2004" spans="1:19" ht="15.75" customHeight="1" x14ac:dyDescent="0.2">
      <c r="A2004" s="8">
        <v>45236</v>
      </c>
      <c r="B2004" t="s">
        <v>115</v>
      </c>
      <c r="C2004">
        <v>2023</v>
      </c>
      <c r="D2004" s="13">
        <v>3</v>
      </c>
      <c r="E2004" t="s">
        <v>74</v>
      </c>
      <c r="F2004">
        <v>80</v>
      </c>
      <c r="G2004">
        <v>429</v>
      </c>
      <c r="H2004" s="24">
        <v>938</v>
      </c>
      <c r="I2004">
        <f t="shared" si="55"/>
        <v>2.5</v>
      </c>
      <c r="J2004">
        <v>25</v>
      </c>
      <c r="K2004">
        <v>18</v>
      </c>
      <c r="L2004">
        <v>4</v>
      </c>
      <c r="M2004">
        <v>0</v>
      </c>
      <c r="N2004">
        <v>20</v>
      </c>
      <c r="O2004" s="12" t="s">
        <v>32</v>
      </c>
      <c r="P2004">
        <v>11</v>
      </c>
      <c r="Q2004">
        <v>6</v>
      </c>
      <c r="S2004">
        <f t="shared" si="51"/>
        <v>17</v>
      </c>
    </row>
    <row r="2005" spans="1:19" ht="15.75" customHeight="1" x14ac:dyDescent="0.2">
      <c r="A2005" s="8">
        <v>45236</v>
      </c>
      <c r="B2005" t="s">
        <v>115</v>
      </c>
      <c r="C2005">
        <v>2023</v>
      </c>
      <c r="D2005" s="13">
        <v>3</v>
      </c>
      <c r="E2005" t="s">
        <v>74</v>
      </c>
      <c r="F2005">
        <v>80</v>
      </c>
      <c r="G2005">
        <v>429</v>
      </c>
      <c r="H2005" s="24">
        <v>939</v>
      </c>
      <c r="I2005">
        <f t="shared" si="55"/>
        <v>2.5</v>
      </c>
      <c r="J2005">
        <v>25</v>
      </c>
      <c r="K2005">
        <v>18</v>
      </c>
      <c r="L2005">
        <v>4</v>
      </c>
      <c r="M2005">
        <v>0</v>
      </c>
      <c r="N2005">
        <v>20</v>
      </c>
      <c r="O2005" s="12" t="s">
        <v>32</v>
      </c>
      <c r="P2005">
        <v>59</v>
      </c>
      <c r="Q2005">
        <v>38</v>
      </c>
      <c r="S2005">
        <f t="shared" si="51"/>
        <v>97</v>
      </c>
    </row>
    <row r="2006" spans="1:19" ht="15.75" customHeight="1" x14ac:dyDescent="0.2">
      <c r="A2006" s="8">
        <v>45236</v>
      </c>
      <c r="B2006" t="s">
        <v>115</v>
      </c>
      <c r="C2006">
        <v>2023</v>
      </c>
      <c r="D2006" s="13">
        <v>3</v>
      </c>
      <c r="E2006" t="s">
        <v>74</v>
      </c>
      <c r="F2006">
        <v>80</v>
      </c>
      <c r="G2006">
        <v>429</v>
      </c>
      <c r="H2006" s="24">
        <v>940</v>
      </c>
      <c r="I2006">
        <f t="shared" si="55"/>
        <v>2.5</v>
      </c>
      <c r="J2006">
        <v>25</v>
      </c>
      <c r="K2006">
        <v>18</v>
      </c>
      <c r="L2006">
        <v>4</v>
      </c>
      <c r="M2006">
        <v>0</v>
      </c>
      <c r="N2006">
        <v>20</v>
      </c>
      <c r="O2006" s="12" t="s">
        <v>32</v>
      </c>
      <c r="P2006">
        <v>69</v>
      </c>
      <c r="Q2006">
        <v>45</v>
      </c>
      <c r="S2006">
        <f t="shared" si="51"/>
        <v>114</v>
      </c>
    </row>
    <row r="2007" spans="1:19" ht="15.75" customHeight="1" x14ac:dyDescent="0.2">
      <c r="A2007" s="8">
        <v>45236</v>
      </c>
      <c r="B2007" t="s">
        <v>115</v>
      </c>
      <c r="C2007">
        <v>2023</v>
      </c>
      <c r="D2007" s="13">
        <v>3</v>
      </c>
      <c r="E2007" t="s">
        <v>74</v>
      </c>
      <c r="F2007">
        <v>80</v>
      </c>
      <c r="G2007">
        <v>429</v>
      </c>
      <c r="H2007" s="24">
        <v>941</v>
      </c>
      <c r="I2007">
        <f t="shared" si="55"/>
        <v>2.5</v>
      </c>
      <c r="J2007">
        <v>25</v>
      </c>
      <c r="K2007">
        <v>18</v>
      </c>
      <c r="L2007">
        <v>4</v>
      </c>
      <c r="M2007">
        <v>0</v>
      </c>
      <c r="N2007">
        <v>20</v>
      </c>
      <c r="O2007" s="12" t="s">
        <v>32</v>
      </c>
      <c r="P2007">
        <v>45</v>
      </c>
      <c r="Q2007">
        <v>26</v>
      </c>
      <c r="S2007">
        <f t="shared" si="51"/>
        <v>71</v>
      </c>
    </row>
    <row r="2008" spans="1:19" ht="15.75" customHeight="1" x14ac:dyDescent="0.2">
      <c r="A2008" s="8">
        <v>45236</v>
      </c>
      <c r="B2008" t="s">
        <v>115</v>
      </c>
      <c r="C2008">
        <v>2023</v>
      </c>
      <c r="D2008" s="13">
        <v>3</v>
      </c>
      <c r="E2008" t="s">
        <v>74</v>
      </c>
      <c r="F2008">
        <v>80</v>
      </c>
      <c r="G2008">
        <v>429</v>
      </c>
      <c r="H2008" s="24">
        <v>942</v>
      </c>
      <c r="I2008">
        <f t="shared" si="55"/>
        <v>2.5</v>
      </c>
      <c r="J2008">
        <v>25</v>
      </c>
      <c r="K2008">
        <v>18</v>
      </c>
      <c r="L2008">
        <v>4</v>
      </c>
      <c r="M2008">
        <v>0</v>
      </c>
      <c r="N2008">
        <v>20</v>
      </c>
      <c r="O2008" s="12" t="s">
        <v>32</v>
      </c>
      <c r="P2008">
        <v>69</v>
      </c>
      <c r="Q2008">
        <v>55</v>
      </c>
      <c r="S2008">
        <f t="shared" si="51"/>
        <v>124</v>
      </c>
    </row>
    <row r="2009" spans="1:19" ht="15.75" customHeight="1" x14ac:dyDescent="0.2">
      <c r="A2009" s="8">
        <v>45226</v>
      </c>
      <c r="B2009" t="s">
        <v>115</v>
      </c>
      <c r="C2009">
        <v>2023</v>
      </c>
      <c r="D2009" s="13">
        <v>3</v>
      </c>
      <c r="E2009" t="s">
        <v>74</v>
      </c>
      <c r="F2009">
        <v>82</v>
      </c>
      <c r="G2009">
        <v>430</v>
      </c>
      <c r="H2009" s="24">
        <v>883</v>
      </c>
      <c r="I2009">
        <f>26/16</f>
        <v>1.625</v>
      </c>
      <c r="J2009">
        <v>15</v>
      </c>
      <c r="K2009">
        <v>12</v>
      </c>
      <c r="L2009">
        <v>0</v>
      </c>
      <c r="M2009">
        <v>3</v>
      </c>
      <c r="N2009" s="35">
        <v>4.2</v>
      </c>
      <c r="O2009" s="35" t="s">
        <v>156</v>
      </c>
      <c r="P2009">
        <v>2</v>
      </c>
      <c r="Q2009">
        <v>2</v>
      </c>
      <c r="S2009">
        <f t="shared" si="51"/>
        <v>4</v>
      </c>
    </row>
    <row r="2010" spans="1:19" ht="15.75" customHeight="1" x14ac:dyDescent="0.2">
      <c r="A2010" s="8">
        <v>45226</v>
      </c>
      <c r="B2010" t="s">
        <v>115</v>
      </c>
      <c r="C2010">
        <v>2023</v>
      </c>
      <c r="D2010" s="13">
        <v>3</v>
      </c>
      <c r="E2010" t="s">
        <v>74</v>
      </c>
      <c r="F2010">
        <v>82</v>
      </c>
      <c r="G2010">
        <v>430</v>
      </c>
      <c r="H2010" s="24">
        <v>884</v>
      </c>
      <c r="I2010">
        <f t="shared" ref="I2010:I2018" si="56">26/16</f>
        <v>1.625</v>
      </c>
      <c r="J2010">
        <v>15</v>
      </c>
      <c r="K2010">
        <v>12</v>
      </c>
      <c r="L2010">
        <v>0</v>
      </c>
      <c r="M2010">
        <v>3</v>
      </c>
      <c r="N2010" s="35">
        <v>4.2</v>
      </c>
      <c r="O2010" s="35" t="s">
        <v>156</v>
      </c>
      <c r="P2010">
        <v>27</v>
      </c>
      <c r="Q2010">
        <v>16</v>
      </c>
      <c r="S2010">
        <f t="shared" si="51"/>
        <v>43</v>
      </c>
    </row>
    <row r="2011" spans="1:19" ht="15.75" customHeight="1" x14ac:dyDescent="0.2">
      <c r="A2011" s="8">
        <v>45226</v>
      </c>
      <c r="B2011" t="s">
        <v>115</v>
      </c>
      <c r="C2011">
        <v>2023</v>
      </c>
      <c r="D2011" s="13">
        <v>3</v>
      </c>
      <c r="E2011" t="s">
        <v>74</v>
      </c>
      <c r="F2011">
        <v>82</v>
      </c>
      <c r="G2011">
        <v>430</v>
      </c>
      <c r="H2011" s="24">
        <v>885</v>
      </c>
      <c r="I2011">
        <f t="shared" si="56"/>
        <v>1.625</v>
      </c>
      <c r="J2011">
        <v>15</v>
      </c>
      <c r="K2011">
        <v>12</v>
      </c>
      <c r="L2011">
        <v>0</v>
      </c>
      <c r="M2011">
        <v>3</v>
      </c>
      <c r="N2011" s="35">
        <v>4.2</v>
      </c>
      <c r="O2011" s="35" t="s">
        <v>156</v>
      </c>
      <c r="P2011">
        <v>54</v>
      </c>
      <c r="Q2011">
        <v>33</v>
      </c>
      <c r="S2011">
        <f t="shared" si="51"/>
        <v>87</v>
      </c>
    </row>
    <row r="2012" spans="1:19" ht="15.75" customHeight="1" x14ac:dyDescent="0.2">
      <c r="A2012" s="8">
        <v>45226</v>
      </c>
      <c r="B2012" t="s">
        <v>115</v>
      </c>
      <c r="C2012">
        <v>2023</v>
      </c>
      <c r="D2012" s="13">
        <v>3</v>
      </c>
      <c r="E2012" t="s">
        <v>74</v>
      </c>
      <c r="F2012">
        <v>82</v>
      </c>
      <c r="G2012">
        <v>430</v>
      </c>
      <c r="H2012" s="24">
        <v>886</v>
      </c>
      <c r="I2012">
        <f t="shared" si="56"/>
        <v>1.625</v>
      </c>
      <c r="J2012">
        <v>15</v>
      </c>
      <c r="K2012">
        <v>12</v>
      </c>
      <c r="L2012">
        <v>0</v>
      </c>
      <c r="M2012">
        <v>3</v>
      </c>
      <c r="N2012" s="35">
        <v>4.2</v>
      </c>
      <c r="O2012" s="35" t="s">
        <v>156</v>
      </c>
      <c r="P2012">
        <v>41</v>
      </c>
      <c r="Q2012">
        <v>21</v>
      </c>
      <c r="S2012">
        <f t="shared" si="51"/>
        <v>62</v>
      </c>
    </row>
    <row r="2013" spans="1:19" ht="15.75" customHeight="1" x14ac:dyDescent="0.2">
      <c r="A2013" s="8">
        <v>45226</v>
      </c>
      <c r="B2013" t="s">
        <v>115</v>
      </c>
      <c r="C2013">
        <v>2023</v>
      </c>
      <c r="D2013" s="13">
        <v>3</v>
      </c>
      <c r="E2013" t="s">
        <v>74</v>
      </c>
      <c r="F2013">
        <v>82</v>
      </c>
      <c r="G2013">
        <v>430</v>
      </c>
      <c r="H2013" s="24">
        <v>887</v>
      </c>
      <c r="I2013">
        <f t="shared" si="56"/>
        <v>1.625</v>
      </c>
      <c r="J2013">
        <v>15</v>
      </c>
      <c r="K2013">
        <v>12</v>
      </c>
      <c r="L2013">
        <v>0</v>
      </c>
      <c r="M2013">
        <v>3</v>
      </c>
      <c r="N2013" s="35">
        <v>4.2</v>
      </c>
      <c r="O2013" s="35" t="s">
        <v>156</v>
      </c>
      <c r="P2013">
        <v>68</v>
      </c>
      <c r="Q2013">
        <v>30</v>
      </c>
      <c r="S2013">
        <f t="shared" si="51"/>
        <v>98</v>
      </c>
    </row>
    <row r="2014" spans="1:19" ht="15.75" customHeight="1" x14ac:dyDescent="0.2">
      <c r="A2014" s="8">
        <v>45226</v>
      </c>
      <c r="B2014" t="s">
        <v>115</v>
      </c>
      <c r="C2014">
        <v>2023</v>
      </c>
      <c r="D2014" s="13">
        <v>3</v>
      </c>
      <c r="E2014" t="s">
        <v>74</v>
      </c>
      <c r="F2014">
        <v>82</v>
      </c>
      <c r="G2014">
        <v>430</v>
      </c>
      <c r="H2014" s="24">
        <v>888</v>
      </c>
      <c r="I2014">
        <f t="shared" si="56"/>
        <v>1.625</v>
      </c>
      <c r="J2014">
        <v>15</v>
      </c>
      <c r="K2014">
        <v>12</v>
      </c>
      <c r="L2014">
        <v>0</v>
      </c>
      <c r="M2014">
        <v>3</v>
      </c>
      <c r="N2014" s="35">
        <v>4.2</v>
      </c>
      <c r="O2014" s="35" t="s">
        <v>156</v>
      </c>
      <c r="P2014">
        <v>43</v>
      </c>
      <c r="Q2014">
        <v>28</v>
      </c>
      <c r="S2014">
        <f t="shared" si="51"/>
        <v>71</v>
      </c>
    </row>
    <row r="2015" spans="1:19" ht="15.75" customHeight="1" x14ac:dyDescent="0.2">
      <c r="A2015" s="8">
        <v>45226</v>
      </c>
      <c r="B2015" t="s">
        <v>115</v>
      </c>
      <c r="C2015">
        <v>2023</v>
      </c>
      <c r="D2015" s="13">
        <v>3</v>
      </c>
      <c r="E2015" t="s">
        <v>74</v>
      </c>
      <c r="F2015">
        <v>82</v>
      </c>
      <c r="G2015">
        <v>430</v>
      </c>
      <c r="H2015" s="24">
        <v>889</v>
      </c>
      <c r="I2015">
        <f t="shared" si="56"/>
        <v>1.625</v>
      </c>
      <c r="J2015">
        <v>15</v>
      </c>
      <c r="K2015">
        <v>12</v>
      </c>
      <c r="L2015">
        <v>0</v>
      </c>
      <c r="M2015">
        <v>3</v>
      </c>
      <c r="N2015" s="35">
        <v>4.2</v>
      </c>
      <c r="O2015" s="35" t="s">
        <v>156</v>
      </c>
      <c r="P2015">
        <v>27</v>
      </c>
      <c r="Q2015">
        <v>10</v>
      </c>
      <c r="S2015">
        <f t="shared" si="51"/>
        <v>37</v>
      </c>
    </row>
    <row r="2016" spans="1:19" ht="15.75" customHeight="1" x14ac:dyDescent="0.2">
      <c r="A2016" s="8">
        <v>45226</v>
      </c>
      <c r="B2016" t="s">
        <v>115</v>
      </c>
      <c r="C2016">
        <v>2023</v>
      </c>
      <c r="D2016" s="13">
        <v>3</v>
      </c>
      <c r="E2016" t="s">
        <v>74</v>
      </c>
      <c r="F2016">
        <v>82</v>
      </c>
      <c r="G2016">
        <v>430</v>
      </c>
      <c r="H2016" s="24">
        <v>890</v>
      </c>
      <c r="I2016">
        <f t="shared" si="56"/>
        <v>1.625</v>
      </c>
      <c r="J2016">
        <v>15</v>
      </c>
      <c r="K2016">
        <v>12</v>
      </c>
      <c r="L2016">
        <v>0</v>
      </c>
      <c r="M2016">
        <v>3</v>
      </c>
      <c r="N2016" s="35">
        <v>4.2</v>
      </c>
      <c r="O2016" s="35" t="s">
        <v>156</v>
      </c>
      <c r="P2016">
        <v>25</v>
      </c>
      <c r="Q2016">
        <v>13</v>
      </c>
      <c r="S2016">
        <f t="shared" si="51"/>
        <v>38</v>
      </c>
    </row>
    <row r="2017" spans="1:20" ht="15.75" customHeight="1" x14ac:dyDescent="0.2">
      <c r="A2017" s="8">
        <v>45226</v>
      </c>
      <c r="B2017" t="s">
        <v>115</v>
      </c>
      <c r="C2017">
        <v>2023</v>
      </c>
      <c r="D2017" s="13">
        <v>3</v>
      </c>
      <c r="E2017" t="s">
        <v>74</v>
      </c>
      <c r="F2017">
        <v>82</v>
      </c>
      <c r="G2017">
        <v>430</v>
      </c>
      <c r="H2017" s="24">
        <v>891</v>
      </c>
      <c r="I2017">
        <f t="shared" si="56"/>
        <v>1.625</v>
      </c>
      <c r="J2017">
        <v>15</v>
      </c>
      <c r="K2017">
        <v>12</v>
      </c>
      <c r="L2017">
        <v>0</v>
      </c>
      <c r="M2017">
        <v>3</v>
      </c>
      <c r="N2017" s="35">
        <v>4.2</v>
      </c>
      <c r="O2017" s="35" t="s">
        <v>156</v>
      </c>
      <c r="P2017">
        <v>0</v>
      </c>
      <c r="Q2017">
        <v>0</v>
      </c>
      <c r="S2017">
        <f t="shared" si="51"/>
        <v>0</v>
      </c>
      <c r="T2017" t="s">
        <v>150</v>
      </c>
    </row>
    <row r="2018" spans="1:20" ht="15.75" customHeight="1" x14ac:dyDescent="0.2">
      <c r="A2018" s="8">
        <v>45226</v>
      </c>
      <c r="B2018" t="s">
        <v>115</v>
      </c>
      <c r="C2018">
        <v>2023</v>
      </c>
      <c r="D2018" s="13">
        <v>3</v>
      </c>
      <c r="E2018" t="s">
        <v>74</v>
      </c>
      <c r="F2018">
        <v>82</v>
      </c>
      <c r="G2018">
        <v>430</v>
      </c>
      <c r="H2018" s="24">
        <v>892</v>
      </c>
      <c r="I2018">
        <f t="shared" si="56"/>
        <v>1.625</v>
      </c>
      <c r="J2018">
        <v>15</v>
      </c>
      <c r="K2018">
        <v>12</v>
      </c>
      <c r="L2018">
        <v>0</v>
      </c>
      <c r="M2018">
        <v>3</v>
      </c>
      <c r="N2018" s="35">
        <v>4.2</v>
      </c>
      <c r="O2018" s="35" t="s">
        <v>156</v>
      </c>
      <c r="P2018">
        <v>33</v>
      </c>
      <c r="Q2018">
        <v>12</v>
      </c>
      <c r="S2018">
        <f t="shared" si="51"/>
        <v>45</v>
      </c>
      <c r="T2018" t="s">
        <v>151</v>
      </c>
    </row>
    <row r="2019" spans="1:20" ht="15.75" customHeight="1" x14ac:dyDescent="0.2">
      <c r="A2019" s="8">
        <v>45226</v>
      </c>
      <c r="B2019" t="s">
        <v>115</v>
      </c>
      <c r="C2019">
        <v>2023</v>
      </c>
      <c r="D2019" s="13">
        <v>3</v>
      </c>
      <c r="E2019" t="s">
        <v>74</v>
      </c>
      <c r="F2019">
        <v>82</v>
      </c>
      <c r="G2019">
        <v>431</v>
      </c>
      <c r="H2019" s="24">
        <v>863</v>
      </c>
      <c r="I2019">
        <f t="shared" ref="I2019:I2028" si="57">46/16</f>
        <v>2.875</v>
      </c>
      <c r="J2019">
        <v>22</v>
      </c>
      <c r="K2019">
        <v>8</v>
      </c>
      <c r="L2019">
        <v>1</v>
      </c>
      <c r="M2019">
        <v>1</v>
      </c>
      <c r="N2019" s="35">
        <v>8.8000000000000007</v>
      </c>
      <c r="O2019" s="35" t="s">
        <v>32</v>
      </c>
      <c r="P2019">
        <v>70</v>
      </c>
      <c r="Q2019">
        <v>38</v>
      </c>
      <c r="S2019">
        <f t="shared" si="51"/>
        <v>108</v>
      </c>
    </row>
    <row r="2020" spans="1:20" ht="15.75" customHeight="1" x14ac:dyDescent="0.2">
      <c r="A2020" s="8">
        <v>45226</v>
      </c>
      <c r="B2020" t="s">
        <v>115</v>
      </c>
      <c r="C2020">
        <v>2023</v>
      </c>
      <c r="D2020" s="13">
        <v>3</v>
      </c>
      <c r="E2020" t="s">
        <v>74</v>
      </c>
      <c r="F2020">
        <v>82</v>
      </c>
      <c r="G2020">
        <v>431</v>
      </c>
      <c r="H2020" s="24">
        <v>864</v>
      </c>
      <c r="I2020">
        <f t="shared" si="57"/>
        <v>2.875</v>
      </c>
      <c r="J2020">
        <v>22</v>
      </c>
      <c r="K2020">
        <v>8</v>
      </c>
      <c r="L2020">
        <v>1</v>
      </c>
      <c r="M2020">
        <v>1</v>
      </c>
      <c r="N2020" s="35">
        <v>8.8000000000000007</v>
      </c>
      <c r="O2020" s="35" t="s">
        <v>32</v>
      </c>
      <c r="P2020">
        <v>66</v>
      </c>
      <c r="Q2020">
        <v>43</v>
      </c>
      <c r="S2020">
        <f t="shared" si="51"/>
        <v>109</v>
      </c>
    </row>
    <row r="2021" spans="1:20" ht="15.75" customHeight="1" x14ac:dyDescent="0.2">
      <c r="A2021" s="8">
        <v>45226</v>
      </c>
      <c r="B2021" t="s">
        <v>115</v>
      </c>
      <c r="C2021">
        <v>2023</v>
      </c>
      <c r="D2021" s="13">
        <v>3</v>
      </c>
      <c r="E2021" t="s">
        <v>74</v>
      </c>
      <c r="F2021">
        <v>82</v>
      </c>
      <c r="G2021">
        <v>431</v>
      </c>
      <c r="H2021" s="24">
        <v>865</v>
      </c>
      <c r="I2021">
        <f t="shared" si="57"/>
        <v>2.875</v>
      </c>
      <c r="J2021">
        <v>22</v>
      </c>
      <c r="K2021">
        <v>8</v>
      </c>
      <c r="L2021">
        <v>1</v>
      </c>
      <c r="M2021">
        <v>1</v>
      </c>
      <c r="N2021" s="35">
        <v>8.8000000000000007</v>
      </c>
      <c r="O2021" s="35" t="s">
        <v>32</v>
      </c>
      <c r="P2021">
        <v>67</v>
      </c>
      <c r="Q2021">
        <v>35</v>
      </c>
      <c r="S2021">
        <f t="shared" si="51"/>
        <v>102</v>
      </c>
    </row>
    <row r="2022" spans="1:20" ht="15.75" customHeight="1" x14ac:dyDescent="0.2">
      <c r="A2022" s="8">
        <v>45226</v>
      </c>
      <c r="B2022" t="s">
        <v>115</v>
      </c>
      <c r="C2022">
        <v>2023</v>
      </c>
      <c r="D2022" s="13">
        <v>3</v>
      </c>
      <c r="E2022" t="s">
        <v>74</v>
      </c>
      <c r="F2022">
        <v>82</v>
      </c>
      <c r="G2022">
        <v>431</v>
      </c>
      <c r="H2022" s="24">
        <v>866</v>
      </c>
      <c r="I2022">
        <f t="shared" si="57"/>
        <v>2.875</v>
      </c>
      <c r="J2022">
        <v>22</v>
      </c>
      <c r="K2022">
        <v>8</v>
      </c>
      <c r="L2022">
        <v>1</v>
      </c>
      <c r="M2022">
        <v>1</v>
      </c>
      <c r="N2022" s="35">
        <v>8.8000000000000007</v>
      </c>
      <c r="O2022" s="35" t="s">
        <v>32</v>
      </c>
      <c r="P2022">
        <v>49</v>
      </c>
      <c r="Q2022">
        <v>29</v>
      </c>
      <c r="S2022">
        <f t="shared" si="51"/>
        <v>78</v>
      </c>
    </row>
    <row r="2023" spans="1:20" ht="15.75" customHeight="1" x14ac:dyDescent="0.2">
      <c r="A2023" s="8">
        <v>45226</v>
      </c>
      <c r="B2023" t="s">
        <v>115</v>
      </c>
      <c r="C2023">
        <v>2023</v>
      </c>
      <c r="D2023" s="13">
        <v>3</v>
      </c>
      <c r="E2023" t="s">
        <v>74</v>
      </c>
      <c r="F2023">
        <v>82</v>
      </c>
      <c r="G2023">
        <v>431</v>
      </c>
      <c r="H2023" s="24">
        <v>867</v>
      </c>
      <c r="I2023">
        <f t="shared" si="57"/>
        <v>2.875</v>
      </c>
      <c r="J2023">
        <v>22</v>
      </c>
      <c r="K2023">
        <v>8</v>
      </c>
      <c r="L2023">
        <v>1</v>
      </c>
      <c r="M2023">
        <v>1</v>
      </c>
      <c r="N2023" s="35">
        <v>8.8000000000000007</v>
      </c>
      <c r="O2023" s="35" t="s">
        <v>32</v>
      </c>
      <c r="P2023">
        <v>54</v>
      </c>
      <c r="Q2023">
        <v>31</v>
      </c>
      <c r="S2023">
        <f t="shared" si="51"/>
        <v>85</v>
      </c>
    </row>
    <row r="2024" spans="1:20" ht="15.75" customHeight="1" x14ac:dyDescent="0.2">
      <c r="A2024" s="8">
        <v>45226</v>
      </c>
      <c r="B2024" t="s">
        <v>115</v>
      </c>
      <c r="C2024">
        <v>2023</v>
      </c>
      <c r="D2024" s="13">
        <v>3</v>
      </c>
      <c r="E2024" t="s">
        <v>74</v>
      </c>
      <c r="F2024">
        <v>82</v>
      </c>
      <c r="G2024">
        <v>431</v>
      </c>
      <c r="H2024" s="24">
        <v>868</v>
      </c>
      <c r="I2024">
        <f t="shared" si="57"/>
        <v>2.875</v>
      </c>
      <c r="J2024">
        <v>22</v>
      </c>
      <c r="K2024">
        <v>8</v>
      </c>
      <c r="L2024">
        <v>1</v>
      </c>
      <c r="M2024">
        <v>1</v>
      </c>
      <c r="N2024" s="35">
        <v>8.8000000000000007</v>
      </c>
      <c r="O2024" s="35" t="s">
        <v>32</v>
      </c>
      <c r="P2024">
        <v>78</v>
      </c>
      <c r="Q2024">
        <v>53</v>
      </c>
      <c r="S2024">
        <f t="shared" ref="S2024:S2087" si="58">P2024+Q2024</f>
        <v>131</v>
      </c>
    </row>
    <row r="2025" spans="1:20" ht="15.75" customHeight="1" x14ac:dyDescent="0.2">
      <c r="A2025" s="8">
        <v>45226</v>
      </c>
      <c r="B2025" t="s">
        <v>115</v>
      </c>
      <c r="C2025">
        <v>2023</v>
      </c>
      <c r="D2025" s="13">
        <v>3</v>
      </c>
      <c r="E2025" t="s">
        <v>74</v>
      </c>
      <c r="F2025">
        <v>82</v>
      </c>
      <c r="G2025">
        <v>431</v>
      </c>
      <c r="H2025" s="24">
        <v>869</v>
      </c>
      <c r="I2025">
        <f t="shared" si="57"/>
        <v>2.875</v>
      </c>
      <c r="J2025">
        <v>22</v>
      </c>
      <c r="K2025">
        <v>8</v>
      </c>
      <c r="L2025">
        <v>1</v>
      </c>
      <c r="M2025">
        <v>1</v>
      </c>
      <c r="N2025" s="35">
        <v>8.8000000000000007</v>
      </c>
      <c r="O2025" s="35" t="s">
        <v>32</v>
      </c>
      <c r="P2025">
        <v>84</v>
      </c>
      <c r="Q2025">
        <v>36</v>
      </c>
      <c r="S2025">
        <f t="shared" si="58"/>
        <v>120</v>
      </c>
    </row>
    <row r="2026" spans="1:20" ht="15.75" customHeight="1" x14ac:dyDescent="0.2">
      <c r="A2026" s="8">
        <v>45226</v>
      </c>
      <c r="B2026" t="s">
        <v>115</v>
      </c>
      <c r="C2026">
        <v>2023</v>
      </c>
      <c r="D2026" s="13">
        <v>3</v>
      </c>
      <c r="E2026" t="s">
        <v>74</v>
      </c>
      <c r="F2026">
        <v>82</v>
      </c>
      <c r="G2026">
        <v>431</v>
      </c>
      <c r="H2026" s="24">
        <v>870</v>
      </c>
      <c r="I2026">
        <f t="shared" si="57"/>
        <v>2.875</v>
      </c>
      <c r="J2026">
        <v>22</v>
      </c>
      <c r="K2026">
        <v>8</v>
      </c>
      <c r="L2026">
        <v>1</v>
      </c>
      <c r="M2026">
        <v>1</v>
      </c>
      <c r="N2026" s="35">
        <v>8.8000000000000007</v>
      </c>
      <c r="O2026" s="35" t="s">
        <v>32</v>
      </c>
      <c r="P2026">
        <v>65</v>
      </c>
      <c r="Q2026">
        <v>37</v>
      </c>
      <c r="S2026">
        <f t="shared" si="58"/>
        <v>102</v>
      </c>
    </row>
    <row r="2027" spans="1:20" ht="15.75" customHeight="1" x14ac:dyDescent="0.2">
      <c r="A2027" s="8">
        <v>45226</v>
      </c>
      <c r="B2027" t="s">
        <v>115</v>
      </c>
      <c r="C2027">
        <v>2023</v>
      </c>
      <c r="D2027" s="13">
        <v>3</v>
      </c>
      <c r="E2027" t="s">
        <v>74</v>
      </c>
      <c r="F2027">
        <v>82</v>
      </c>
      <c r="G2027">
        <v>431</v>
      </c>
      <c r="H2027" s="24">
        <v>871</v>
      </c>
      <c r="I2027">
        <f t="shared" si="57"/>
        <v>2.875</v>
      </c>
      <c r="J2027">
        <v>22</v>
      </c>
      <c r="K2027">
        <v>8</v>
      </c>
      <c r="L2027">
        <v>1</v>
      </c>
      <c r="M2027">
        <v>1</v>
      </c>
      <c r="N2027" s="35">
        <v>8.8000000000000007</v>
      </c>
      <c r="O2027" s="35" t="s">
        <v>32</v>
      </c>
      <c r="P2027">
        <v>72</v>
      </c>
      <c r="Q2027">
        <v>30</v>
      </c>
      <c r="S2027">
        <f t="shared" si="58"/>
        <v>102</v>
      </c>
    </row>
    <row r="2028" spans="1:20" ht="15.75" customHeight="1" x14ac:dyDescent="0.2">
      <c r="A2028" s="8">
        <v>45226</v>
      </c>
      <c r="B2028" t="s">
        <v>115</v>
      </c>
      <c r="C2028">
        <v>2023</v>
      </c>
      <c r="D2028" s="13">
        <v>3</v>
      </c>
      <c r="E2028" t="s">
        <v>74</v>
      </c>
      <c r="F2028">
        <v>82</v>
      </c>
      <c r="G2028">
        <v>431</v>
      </c>
      <c r="H2028" s="24">
        <v>872</v>
      </c>
      <c r="I2028">
        <f t="shared" si="57"/>
        <v>2.875</v>
      </c>
      <c r="J2028">
        <v>22</v>
      </c>
      <c r="K2028">
        <v>8</v>
      </c>
      <c r="L2028">
        <v>1</v>
      </c>
      <c r="M2028">
        <v>1</v>
      </c>
      <c r="N2028" s="35">
        <v>8.8000000000000007</v>
      </c>
      <c r="O2028" s="35" t="s">
        <v>32</v>
      </c>
      <c r="P2028">
        <v>12</v>
      </c>
      <c r="Q2028">
        <v>3</v>
      </c>
      <c r="S2028">
        <f t="shared" si="58"/>
        <v>15</v>
      </c>
    </row>
    <row r="2029" spans="1:20" ht="15.75" customHeight="1" x14ac:dyDescent="0.2">
      <c r="A2029" s="8">
        <v>45226</v>
      </c>
      <c r="B2029" t="s">
        <v>115</v>
      </c>
      <c r="C2029">
        <v>2023</v>
      </c>
      <c r="D2029" s="13">
        <v>3</v>
      </c>
      <c r="E2029" t="s">
        <v>74</v>
      </c>
      <c r="F2029">
        <v>82</v>
      </c>
      <c r="G2029">
        <v>432</v>
      </c>
      <c r="H2029" s="24">
        <v>873</v>
      </c>
      <c r="I2029">
        <f>24/16</f>
        <v>1.5</v>
      </c>
      <c r="J2029">
        <v>15</v>
      </c>
      <c r="K2029">
        <v>25</v>
      </c>
      <c r="L2029">
        <v>0.5</v>
      </c>
      <c r="M2029">
        <v>0</v>
      </c>
      <c r="N2029" s="35">
        <v>9.4</v>
      </c>
      <c r="O2029" s="35" t="s">
        <v>32</v>
      </c>
      <c r="P2029">
        <v>54</v>
      </c>
      <c r="Q2029">
        <v>26</v>
      </c>
      <c r="S2029">
        <f t="shared" si="58"/>
        <v>80</v>
      </c>
    </row>
    <row r="2030" spans="1:20" ht="15.75" customHeight="1" x14ac:dyDescent="0.2">
      <c r="A2030" s="8">
        <v>45226</v>
      </c>
      <c r="B2030" t="s">
        <v>115</v>
      </c>
      <c r="C2030">
        <v>2023</v>
      </c>
      <c r="D2030" s="13">
        <v>3</v>
      </c>
      <c r="E2030" t="s">
        <v>74</v>
      </c>
      <c r="F2030">
        <v>82</v>
      </c>
      <c r="G2030">
        <v>432</v>
      </c>
      <c r="H2030" s="24">
        <v>875</v>
      </c>
      <c r="I2030">
        <f t="shared" ref="I2030:I2034" si="59">24/16</f>
        <v>1.5</v>
      </c>
      <c r="J2030">
        <v>15</v>
      </c>
      <c r="K2030">
        <v>25</v>
      </c>
      <c r="L2030">
        <v>0.5</v>
      </c>
      <c r="M2030">
        <v>0</v>
      </c>
      <c r="N2030" s="35">
        <v>9.4</v>
      </c>
      <c r="O2030" s="35" t="s">
        <v>32</v>
      </c>
      <c r="P2030">
        <v>18</v>
      </c>
      <c r="Q2030">
        <v>12</v>
      </c>
      <c r="S2030">
        <f t="shared" si="58"/>
        <v>30</v>
      </c>
    </row>
    <row r="2031" spans="1:20" ht="15.75" customHeight="1" x14ac:dyDescent="0.2">
      <c r="A2031" s="8">
        <v>45226</v>
      </c>
      <c r="B2031" t="s">
        <v>115</v>
      </c>
      <c r="C2031">
        <v>2023</v>
      </c>
      <c r="D2031" s="13">
        <v>3</v>
      </c>
      <c r="E2031" t="s">
        <v>74</v>
      </c>
      <c r="F2031">
        <v>82</v>
      </c>
      <c r="G2031">
        <v>432</v>
      </c>
      <c r="H2031" s="24">
        <v>879</v>
      </c>
      <c r="I2031">
        <f t="shared" si="59"/>
        <v>1.5</v>
      </c>
      <c r="J2031">
        <v>15</v>
      </c>
      <c r="K2031">
        <v>25</v>
      </c>
      <c r="L2031">
        <v>0.5</v>
      </c>
      <c r="M2031">
        <v>0</v>
      </c>
      <c r="N2031" s="35">
        <v>9.4</v>
      </c>
      <c r="O2031" s="35" t="s">
        <v>32</v>
      </c>
      <c r="P2031">
        <v>60</v>
      </c>
      <c r="Q2031">
        <v>35</v>
      </c>
      <c r="S2031">
        <f t="shared" si="58"/>
        <v>95</v>
      </c>
    </row>
    <row r="2032" spans="1:20" ht="15.75" customHeight="1" x14ac:dyDescent="0.2">
      <c r="A2032" s="8">
        <v>45226</v>
      </c>
      <c r="B2032" t="s">
        <v>115</v>
      </c>
      <c r="C2032">
        <v>2023</v>
      </c>
      <c r="D2032" s="13">
        <v>3</v>
      </c>
      <c r="E2032" t="s">
        <v>74</v>
      </c>
      <c r="F2032">
        <v>82</v>
      </c>
      <c r="G2032">
        <v>432</v>
      </c>
      <c r="H2032" s="24">
        <v>880</v>
      </c>
      <c r="I2032">
        <f t="shared" si="59"/>
        <v>1.5</v>
      </c>
      <c r="J2032">
        <v>15</v>
      </c>
      <c r="K2032">
        <v>25</v>
      </c>
      <c r="L2032">
        <v>0.5</v>
      </c>
      <c r="M2032">
        <v>0</v>
      </c>
      <c r="N2032" s="35">
        <v>9.4</v>
      </c>
      <c r="O2032" s="35" t="s">
        <v>32</v>
      </c>
      <c r="P2032">
        <v>59</v>
      </c>
      <c r="Q2032">
        <v>37</v>
      </c>
      <c r="S2032">
        <f t="shared" si="58"/>
        <v>96</v>
      </c>
    </row>
    <row r="2033" spans="1:20" ht="15.75" customHeight="1" x14ac:dyDescent="0.2">
      <c r="A2033" s="8">
        <v>45226</v>
      </c>
      <c r="B2033" t="s">
        <v>115</v>
      </c>
      <c r="C2033">
        <v>2023</v>
      </c>
      <c r="D2033" s="13">
        <v>3</v>
      </c>
      <c r="E2033" t="s">
        <v>74</v>
      </c>
      <c r="F2033">
        <v>82</v>
      </c>
      <c r="G2033">
        <v>432</v>
      </c>
      <c r="H2033" s="24">
        <v>881</v>
      </c>
      <c r="I2033">
        <f t="shared" si="59"/>
        <v>1.5</v>
      </c>
      <c r="J2033">
        <v>15</v>
      </c>
      <c r="K2033">
        <v>25</v>
      </c>
      <c r="L2033">
        <v>0.5</v>
      </c>
      <c r="M2033">
        <v>0</v>
      </c>
      <c r="N2033" s="35">
        <v>9.4</v>
      </c>
      <c r="O2033" s="35" t="s">
        <v>32</v>
      </c>
      <c r="P2033">
        <v>38</v>
      </c>
      <c r="Q2033">
        <v>19</v>
      </c>
      <c r="S2033">
        <f t="shared" si="58"/>
        <v>57</v>
      </c>
    </row>
    <row r="2034" spans="1:20" ht="15.75" customHeight="1" x14ac:dyDescent="0.2">
      <c r="A2034" s="8">
        <v>45226</v>
      </c>
      <c r="B2034" t="s">
        <v>115</v>
      </c>
      <c r="C2034">
        <v>2023</v>
      </c>
      <c r="D2034" s="13">
        <v>3</v>
      </c>
      <c r="E2034" t="s">
        <v>74</v>
      </c>
      <c r="F2034">
        <v>82</v>
      </c>
      <c r="G2034">
        <v>432</v>
      </c>
      <c r="H2034" s="24">
        <v>882</v>
      </c>
      <c r="I2034">
        <f t="shared" si="59"/>
        <v>1.5</v>
      </c>
      <c r="J2034">
        <v>15</v>
      </c>
      <c r="K2034">
        <v>25</v>
      </c>
      <c r="L2034">
        <v>0.5</v>
      </c>
      <c r="M2034">
        <v>0</v>
      </c>
      <c r="N2034" s="35">
        <v>9.4</v>
      </c>
      <c r="O2034" s="35" t="s">
        <v>32</v>
      </c>
      <c r="P2034">
        <v>90</v>
      </c>
      <c r="Q2034">
        <v>61</v>
      </c>
      <c r="S2034">
        <f t="shared" si="58"/>
        <v>151</v>
      </c>
    </row>
    <row r="2035" spans="1:20" ht="15.75" customHeight="1" x14ac:dyDescent="0.2">
      <c r="A2035" s="8">
        <v>45231</v>
      </c>
      <c r="B2035" t="s">
        <v>115</v>
      </c>
      <c r="C2035">
        <v>2023</v>
      </c>
      <c r="D2035" s="13">
        <v>3</v>
      </c>
      <c r="E2035" t="s">
        <v>74</v>
      </c>
      <c r="F2035">
        <v>83</v>
      </c>
      <c r="G2035">
        <v>433</v>
      </c>
      <c r="H2035" s="24">
        <v>853</v>
      </c>
      <c r="I2035">
        <f>40/16</f>
        <v>2.5</v>
      </c>
      <c r="J2035">
        <v>25</v>
      </c>
      <c r="K2035">
        <v>10</v>
      </c>
      <c r="L2035">
        <v>1</v>
      </c>
      <c r="M2035">
        <v>0</v>
      </c>
      <c r="N2035" s="35">
        <v>20.8</v>
      </c>
      <c r="O2035" s="35" t="s">
        <v>33</v>
      </c>
      <c r="P2035">
        <v>64</v>
      </c>
      <c r="Q2035">
        <v>38</v>
      </c>
      <c r="S2035">
        <f t="shared" si="58"/>
        <v>102</v>
      </c>
    </row>
    <row r="2036" spans="1:20" ht="15.75" customHeight="1" x14ac:dyDescent="0.2">
      <c r="A2036" s="8">
        <v>45231</v>
      </c>
      <c r="B2036" t="s">
        <v>115</v>
      </c>
      <c r="C2036">
        <v>2023</v>
      </c>
      <c r="D2036" s="13">
        <v>3</v>
      </c>
      <c r="E2036" t="s">
        <v>74</v>
      </c>
      <c r="F2036">
        <v>83</v>
      </c>
      <c r="G2036">
        <v>433</v>
      </c>
      <c r="H2036" s="24">
        <v>854</v>
      </c>
      <c r="I2036">
        <f t="shared" ref="I2036:I2044" si="60">40/16</f>
        <v>2.5</v>
      </c>
      <c r="J2036">
        <v>25</v>
      </c>
      <c r="K2036">
        <v>10</v>
      </c>
      <c r="L2036">
        <v>1</v>
      </c>
      <c r="M2036">
        <v>0</v>
      </c>
      <c r="N2036" s="35">
        <v>20.8</v>
      </c>
      <c r="O2036" s="35" t="s">
        <v>33</v>
      </c>
      <c r="P2036">
        <v>101</v>
      </c>
      <c r="Q2036">
        <v>56</v>
      </c>
      <c r="S2036">
        <f t="shared" si="58"/>
        <v>157</v>
      </c>
    </row>
    <row r="2037" spans="1:20" ht="15.75" customHeight="1" x14ac:dyDescent="0.2">
      <c r="A2037" s="8">
        <v>45231</v>
      </c>
      <c r="B2037" t="s">
        <v>115</v>
      </c>
      <c r="C2037">
        <v>2023</v>
      </c>
      <c r="D2037" s="13">
        <v>3</v>
      </c>
      <c r="E2037" t="s">
        <v>74</v>
      </c>
      <c r="F2037">
        <v>83</v>
      </c>
      <c r="G2037">
        <v>433</v>
      </c>
      <c r="H2037" s="24">
        <v>855</v>
      </c>
      <c r="I2037">
        <f t="shared" si="60"/>
        <v>2.5</v>
      </c>
      <c r="J2037">
        <v>25</v>
      </c>
      <c r="K2037">
        <v>10</v>
      </c>
      <c r="L2037">
        <v>1</v>
      </c>
      <c r="M2037">
        <v>0</v>
      </c>
      <c r="N2037" s="35">
        <v>20.8</v>
      </c>
      <c r="O2037" s="35" t="s">
        <v>33</v>
      </c>
      <c r="P2037">
        <v>43</v>
      </c>
      <c r="Q2037">
        <v>20</v>
      </c>
      <c r="S2037">
        <f t="shared" si="58"/>
        <v>63</v>
      </c>
    </row>
    <row r="2038" spans="1:20" ht="15.75" customHeight="1" x14ac:dyDescent="0.2">
      <c r="A2038" s="8">
        <v>45231</v>
      </c>
      <c r="B2038" t="s">
        <v>115</v>
      </c>
      <c r="C2038">
        <v>2023</v>
      </c>
      <c r="D2038" s="13">
        <v>3</v>
      </c>
      <c r="E2038" t="s">
        <v>74</v>
      </c>
      <c r="F2038">
        <v>83</v>
      </c>
      <c r="G2038">
        <v>433</v>
      </c>
      <c r="H2038" s="24">
        <v>856</v>
      </c>
      <c r="I2038">
        <f t="shared" si="60"/>
        <v>2.5</v>
      </c>
      <c r="J2038">
        <v>25</v>
      </c>
      <c r="K2038">
        <v>10</v>
      </c>
      <c r="L2038">
        <v>1</v>
      </c>
      <c r="M2038">
        <v>0</v>
      </c>
      <c r="N2038" s="35">
        <v>20.8</v>
      </c>
      <c r="O2038" s="35" t="s">
        <v>33</v>
      </c>
      <c r="P2038">
        <v>77</v>
      </c>
      <c r="Q2038">
        <v>42</v>
      </c>
      <c r="S2038">
        <f t="shared" si="58"/>
        <v>119</v>
      </c>
    </row>
    <row r="2039" spans="1:20" ht="15.75" customHeight="1" x14ac:dyDescent="0.2">
      <c r="A2039" s="8">
        <v>45231</v>
      </c>
      <c r="B2039" t="s">
        <v>115</v>
      </c>
      <c r="C2039">
        <v>2023</v>
      </c>
      <c r="D2039" s="13">
        <v>3</v>
      </c>
      <c r="E2039" t="s">
        <v>74</v>
      </c>
      <c r="F2039">
        <v>83</v>
      </c>
      <c r="G2039">
        <v>433</v>
      </c>
      <c r="H2039" s="24">
        <v>857</v>
      </c>
      <c r="I2039">
        <f t="shared" si="60"/>
        <v>2.5</v>
      </c>
      <c r="J2039">
        <v>25</v>
      </c>
      <c r="K2039">
        <v>10</v>
      </c>
      <c r="L2039">
        <v>1</v>
      </c>
      <c r="M2039">
        <v>0</v>
      </c>
      <c r="N2039" s="35">
        <v>20.8</v>
      </c>
      <c r="O2039" s="35" t="s">
        <v>33</v>
      </c>
      <c r="P2039">
        <v>41</v>
      </c>
      <c r="Q2039">
        <v>17</v>
      </c>
      <c r="S2039">
        <f t="shared" si="58"/>
        <v>58</v>
      </c>
    </row>
    <row r="2040" spans="1:20" ht="15.75" customHeight="1" x14ac:dyDescent="0.2">
      <c r="A2040" s="8">
        <v>45231</v>
      </c>
      <c r="B2040" t="s">
        <v>115</v>
      </c>
      <c r="C2040">
        <v>2023</v>
      </c>
      <c r="D2040" s="13">
        <v>3</v>
      </c>
      <c r="E2040" t="s">
        <v>74</v>
      </c>
      <c r="F2040">
        <v>83</v>
      </c>
      <c r="G2040">
        <v>433</v>
      </c>
      <c r="H2040" s="24">
        <v>858</v>
      </c>
      <c r="I2040">
        <f t="shared" si="60"/>
        <v>2.5</v>
      </c>
      <c r="J2040">
        <v>25</v>
      </c>
      <c r="K2040">
        <v>10</v>
      </c>
      <c r="L2040">
        <v>1</v>
      </c>
      <c r="M2040">
        <v>0</v>
      </c>
      <c r="N2040" s="35">
        <v>20.8</v>
      </c>
      <c r="O2040" s="35" t="s">
        <v>33</v>
      </c>
      <c r="P2040">
        <v>137</v>
      </c>
      <c r="Q2040">
        <v>73</v>
      </c>
      <c r="S2040">
        <f t="shared" si="58"/>
        <v>210</v>
      </c>
    </row>
    <row r="2041" spans="1:20" ht="15.75" customHeight="1" x14ac:dyDescent="0.2">
      <c r="A2041" s="8">
        <v>45231</v>
      </c>
      <c r="B2041" t="s">
        <v>115</v>
      </c>
      <c r="C2041">
        <v>2023</v>
      </c>
      <c r="D2041" s="13">
        <v>3</v>
      </c>
      <c r="E2041" t="s">
        <v>74</v>
      </c>
      <c r="F2041">
        <v>83</v>
      </c>
      <c r="G2041">
        <v>433</v>
      </c>
      <c r="H2041" s="24">
        <v>859</v>
      </c>
      <c r="I2041">
        <f t="shared" si="60"/>
        <v>2.5</v>
      </c>
      <c r="J2041">
        <v>25</v>
      </c>
      <c r="K2041">
        <v>10</v>
      </c>
      <c r="L2041">
        <v>1</v>
      </c>
      <c r="M2041">
        <v>0</v>
      </c>
      <c r="N2041" s="35">
        <v>20.8</v>
      </c>
      <c r="O2041" s="35" t="s">
        <v>33</v>
      </c>
      <c r="P2041">
        <v>25</v>
      </c>
      <c r="Q2041">
        <v>9</v>
      </c>
      <c r="S2041">
        <f t="shared" si="58"/>
        <v>34</v>
      </c>
    </row>
    <row r="2042" spans="1:20" ht="15.75" customHeight="1" x14ac:dyDescent="0.2">
      <c r="A2042" s="8">
        <v>45231</v>
      </c>
      <c r="B2042" t="s">
        <v>115</v>
      </c>
      <c r="C2042">
        <v>2023</v>
      </c>
      <c r="D2042" s="13">
        <v>3</v>
      </c>
      <c r="E2042" t="s">
        <v>74</v>
      </c>
      <c r="F2042">
        <v>83</v>
      </c>
      <c r="G2042">
        <v>433</v>
      </c>
      <c r="H2042" s="24">
        <v>860</v>
      </c>
      <c r="I2042">
        <f t="shared" si="60"/>
        <v>2.5</v>
      </c>
      <c r="J2042">
        <v>25</v>
      </c>
      <c r="K2042">
        <v>10</v>
      </c>
      <c r="L2042">
        <v>1</v>
      </c>
      <c r="M2042">
        <v>0</v>
      </c>
      <c r="N2042" s="35">
        <v>20.8</v>
      </c>
      <c r="O2042" s="35" t="s">
        <v>33</v>
      </c>
      <c r="P2042">
        <v>86</v>
      </c>
      <c r="Q2042">
        <v>38</v>
      </c>
      <c r="S2042">
        <f t="shared" si="58"/>
        <v>124</v>
      </c>
    </row>
    <row r="2043" spans="1:20" ht="15.75" customHeight="1" x14ac:dyDescent="0.2">
      <c r="A2043" s="8">
        <v>45231</v>
      </c>
      <c r="B2043" t="s">
        <v>115</v>
      </c>
      <c r="C2043">
        <v>2023</v>
      </c>
      <c r="D2043" s="13">
        <v>3</v>
      </c>
      <c r="E2043" t="s">
        <v>74</v>
      </c>
      <c r="F2043">
        <v>83</v>
      </c>
      <c r="G2043">
        <v>433</v>
      </c>
      <c r="H2043" s="24">
        <v>861</v>
      </c>
      <c r="I2043">
        <f t="shared" si="60"/>
        <v>2.5</v>
      </c>
      <c r="J2043">
        <v>25</v>
      </c>
      <c r="K2043">
        <v>10</v>
      </c>
      <c r="L2043">
        <v>1</v>
      </c>
      <c r="M2043">
        <v>0</v>
      </c>
      <c r="N2043" s="35">
        <v>20.8</v>
      </c>
      <c r="O2043" s="35" t="s">
        <v>33</v>
      </c>
      <c r="P2043">
        <v>132</v>
      </c>
      <c r="Q2043">
        <v>73</v>
      </c>
      <c r="S2043">
        <f t="shared" si="58"/>
        <v>205</v>
      </c>
    </row>
    <row r="2044" spans="1:20" ht="15.75" customHeight="1" x14ac:dyDescent="0.2">
      <c r="A2044" s="8">
        <v>45231</v>
      </c>
      <c r="B2044" t="s">
        <v>115</v>
      </c>
      <c r="C2044">
        <v>2023</v>
      </c>
      <c r="D2044" s="13">
        <v>3</v>
      </c>
      <c r="E2044" t="s">
        <v>74</v>
      </c>
      <c r="F2044">
        <v>83</v>
      </c>
      <c r="G2044">
        <v>433</v>
      </c>
      <c r="H2044" s="24">
        <v>862</v>
      </c>
      <c r="I2044">
        <f t="shared" si="60"/>
        <v>2.5</v>
      </c>
      <c r="J2044">
        <v>25</v>
      </c>
      <c r="K2044">
        <v>10</v>
      </c>
      <c r="L2044">
        <v>1</v>
      </c>
      <c r="M2044">
        <v>0</v>
      </c>
      <c r="N2044" s="35">
        <v>20.8</v>
      </c>
      <c r="O2044" s="35" t="s">
        <v>33</v>
      </c>
      <c r="P2044">
        <v>42</v>
      </c>
      <c r="Q2044">
        <v>24</v>
      </c>
      <c r="S2044">
        <f t="shared" si="58"/>
        <v>66</v>
      </c>
    </row>
    <row r="2045" spans="1:20" ht="15.75" customHeight="1" x14ac:dyDescent="0.2">
      <c r="A2045" s="8">
        <v>45231</v>
      </c>
      <c r="B2045" t="s">
        <v>115</v>
      </c>
      <c r="C2045">
        <v>2023</v>
      </c>
      <c r="D2045" s="13">
        <v>3</v>
      </c>
      <c r="E2045" t="s">
        <v>74</v>
      </c>
      <c r="F2045">
        <v>83</v>
      </c>
      <c r="G2045">
        <v>434</v>
      </c>
      <c r="H2045" s="24">
        <v>843</v>
      </c>
      <c r="I2045">
        <f>49/16</f>
        <v>3.0625</v>
      </c>
      <c r="J2045">
        <v>25</v>
      </c>
      <c r="K2045">
        <v>25</v>
      </c>
      <c r="L2045">
        <v>2</v>
      </c>
      <c r="M2045">
        <v>5</v>
      </c>
      <c r="N2045" s="35">
        <v>21.2</v>
      </c>
      <c r="O2045" s="35" t="s">
        <v>33</v>
      </c>
      <c r="P2045">
        <v>53</v>
      </c>
      <c r="Q2045">
        <v>34</v>
      </c>
      <c r="S2045">
        <f t="shared" si="58"/>
        <v>87</v>
      </c>
    </row>
    <row r="2046" spans="1:20" ht="15.75" customHeight="1" x14ac:dyDescent="0.2">
      <c r="A2046" s="8">
        <v>45231</v>
      </c>
      <c r="B2046" t="s">
        <v>115</v>
      </c>
      <c r="C2046">
        <v>2023</v>
      </c>
      <c r="D2046" s="13">
        <v>3</v>
      </c>
      <c r="E2046" t="s">
        <v>74</v>
      </c>
      <c r="F2046">
        <v>83</v>
      </c>
      <c r="G2046">
        <v>434</v>
      </c>
      <c r="H2046" s="24">
        <v>844</v>
      </c>
      <c r="I2046">
        <f t="shared" ref="I2046:I2054" si="61">49/16</f>
        <v>3.0625</v>
      </c>
      <c r="J2046">
        <v>25</v>
      </c>
      <c r="K2046">
        <v>25</v>
      </c>
      <c r="L2046">
        <v>2</v>
      </c>
      <c r="M2046">
        <v>5</v>
      </c>
      <c r="N2046" s="35">
        <v>21.2</v>
      </c>
      <c r="O2046" s="35" t="s">
        <v>33</v>
      </c>
      <c r="P2046">
        <v>58</v>
      </c>
      <c r="Q2046">
        <v>37</v>
      </c>
      <c r="S2046">
        <f t="shared" si="58"/>
        <v>95</v>
      </c>
    </row>
    <row r="2047" spans="1:20" ht="15.75" customHeight="1" x14ac:dyDescent="0.2">
      <c r="A2047" s="8">
        <v>45231</v>
      </c>
      <c r="B2047" t="s">
        <v>115</v>
      </c>
      <c r="C2047">
        <v>2023</v>
      </c>
      <c r="D2047" s="13">
        <v>3</v>
      </c>
      <c r="E2047" t="s">
        <v>74</v>
      </c>
      <c r="F2047">
        <v>83</v>
      </c>
      <c r="G2047">
        <v>434</v>
      </c>
      <c r="H2047" s="24">
        <v>845</v>
      </c>
      <c r="I2047">
        <f t="shared" si="61"/>
        <v>3.0625</v>
      </c>
      <c r="J2047">
        <v>25</v>
      </c>
      <c r="K2047">
        <v>25</v>
      </c>
      <c r="L2047">
        <v>2</v>
      </c>
      <c r="M2047">
        <v>5</v>
      </c>
      <c r="N2047" s="35">
        <v>21.2</v>
      </c>
      <c r="O2047" s="35" t="s">
        <v>33</v>
      </c>
      <c r="P2047">
        <v>1</v>
      </c>
      <c r="Q2047">
        <v>1</v>
      </c>
      <c r="S2047">
        <f t="shared" si="58"/>
        <v>2</v>
      </c>
      <c r="T2047" t="s">
        <v>152</v>
      </c>
    </row>
    <row r="2048" spans="1:20" ht="15.75" customHeight="1" x14ac:dyDescent="0.2">
      <c r="A2048" s="8">
        <v>45231</v>
      </c>
      <c r="B2048" t="s">
        <v>115</v>
      </c>
      <c r="C2048">
        <v>2023</v>
      </c>
      <c r="D2048" s="13">
        <v>3</v>
      </c>
      <c r="E2048" t="s">
        <v>74</v>
      </c>
      <c r="F2048">
        <v>83</v>
      </c>
      <c r="G2048">
        <v>434</v>
      </c>
      <c r="H2048" s="24">
        <v>846</v>
      </c>
      <c r="I2048">
        <f t="shared" si="61"/>
        <v>3.0625</v>
      </c>
      <c r="J2048">
        <v>25</v>
      </c>
      <c r="K2048">
        <v>25</v>
      </c>
      <c r="L2048">
        <v>2</v>
      </c>
      <c r="M2048">
        <v>5</v>
      </c>
      <c r="N2048" s="35">
        <v>21.2</v>
      </c>
      <c r="O2048" s="35" t="s">
        <v>33</v>
      </c>
      <c r="P2048">
        <v>0</v>
      </c>
      <c r="Q2048">
        <v>0</v>
      </c>
      <c r="S2048">
        <f t="shared" si="58"/>
        <v>0</v>
      </c>
      <c r="T2048" t="s">
        <v>153</v>
      </c>
    </row>
    <row r="2049" spans="1:20" ht="15.75" customHeight="1" x14ac:dyDescent="0.2">
      <c r="A2049" s="8">
        <v>45231</v>
      </c>
      <c r="B2049" t="s">
        <v>115</v>
      </c>
      <c r="C2049">
        <v>2023</v>
      </c>
      <c r="D2049" s="13">
        <v>3</v>
      </c>
      <c r="E2049" t="s">
        <v>74</v>
      </c>
      <c r="F2049">
        <v>83</v>
      </c>
      <c r="G2049">
        <v>434</v>
      </c>
      <c r="H2049" s="24">
        <v>847</v>
      </c>
      <c r="I2049">
        <f t="shared" si="61"/>
        <v>3.0625</v>
      </c>
      <c r="J2049">
        <v>25</v>
      </c>
      <c r="K2049">
        <v>25</v>
      </c>
      <c r="L2049">
        <v>2</v>
      </c>
      <c r="M2049">
        <v>5</v>
      </c>
      <c r="N2049" s="35">
        <v>21.2</v>
      </c>
      <c r="O2049" s="35" t="s">
        <v>33</v>
      </c>
      <c r="P2049">
        <v>33</v>
      </c>
      <c r="Q2049">
        <v>29</v>
      </c>
      <c r="S2049">
        <f t="shared" si="58"/>
        <v>62</v>
      </c>
    </row>
    <row r="2050" spans="1:20" ht="15.75" customHeight="1" x14ac:dyDescent="0.2">
      <c r="A2050" s="8">
        <v>45231</v>
      </c>
      <c r="B2050" t="s">
        <v>115</v>
      </c>
      <c r="C2050">
        <v>2023</v>
      </c>
      <c r="D2050" s="13">
        <v>3</v>
      </c>
      <c r="E2050" t="s">
        <v>74</v>
      </c>
      <c r="F2050">
        <v>83</v>
      </c>
      <c r="G2050">
        <v>434</v>
      </c>
      <c r="H2050" s="24">
        <v>848</v>
      </c>
      <c r="I2050">
        <f t="shared" si="61"/>
        <v>3.0625</v>
      </c>
      <c r="J2050">
        <v>25</v>
      </c>
      <c r="K2050">
        <v>25</v>
      </c>
      <c r="L2050">
        <v>2</v>
      </c>
      <c r="M2050">
        <v>5</v>
      </c>
      <c r="N2050" s="35">
        <v>21.2</v>
      </c>
      <c r="O2050" s="35" t="s">
        <v>33</v>
      </c>
      <c r="P2050">
        <v>84</v>
      </c>
      <c r="Q2050">
        <v>51</v>
      </c>
      <c r="S2050">
        <f t="shared" si="58"/>
        <v>135</v>
      </c>
    </row>
    <row r="2051" spans="1:20" ht="15.75" customHeight="1" x14ac:dyDescent="0.2">
      <c r="A2051" s="8">
        <v>45231</v>
      </c>
      <c r="B2051" t="s">
        <v>115</v>
      </c>
      <c r="C2051">
        <v>2023</v>
      </c>
      <c r="D2051" s="13">
        <v>3</v>
      </c>
      <c r="E2051" t="s">
        <v>74</v>
      </c>
      <c r="F2051">
        <v>83</v>
      </c>
      <c r="G2051">
        <v>434</v>
      </c>
      <c r="H2051" s="24">
        <v>849</v>
      </c>
      <c r="I2051">
        <f t="shared" si="61"/>
        <v>3.0625</v>
      </c>
      <c r="J2051">
        <v>25</v>
      </c>
      <c r="K2051">
        <v>25</v>
      </c>
      <c r="L2051">
        <v>2</v>
      </c>
      <c r="M2051">
        <v>5</v>
      </c>
      <c r="N2051" s="35">
        <v>21.2</v>
      </c>
      <c r="O2051" s="35" t="s">
        <v>33</v>
      </c>
      <c r="P2051">
        <v>46</v>
      </c>
      <c r="Q2051">
        <v>32</v>
      </c>
      <c r="S2051">
        <f t="shared" si="58"/>
        <v>78</v>
      </c>
      <c r="T2051" t="s">
        <v>154</v>
      </c>
    </row>
    <row r="2052" spans="1:20" ht="15.75" customHeight="1" x14ac:dyDescent="0.2">
      <c r="A2052" s="8">
        <v>45231</v>
      </c>
      <c r="B2052" t="s">
        <v>115</v>
      </c>
      <c r="C2052">
        <v>2023</v>
      </c>
      <c r="D2052" s="13">
        <v>3</v>
      </c>
      <c r="E2052" t="s">
        <v>74</v>
      </c>
      <c r="F2052">
        <v>83</v>
      </c>
      <c r="G2052">
        <v>434</v>
      </c>
      <c r="H2052" s="24">
        <v>850</v>
      </c>
      <c r="I2052">
        <f t="shared" si="61"/>
        <v>3.0625</v>
      </c>
      <c r="J2052">
        <v>25</v>
      </c>
      <c r="K2052">
        <v>25</v>
      </c>
      <c r="L2052">
        <v>2</v>
      </c>
      <c r="M2052">
        <v>5</v>
      </c>
      <c r="N2052" s="35">
        <v>21.2</v>
      </c>
      <c r="O2052" s="35" t="s">
        <v>33</v>
      </c>
      <c r="P2052">
        <v>80</v>
      </c>
      <c r="Q2052">
        <v>41</v>
      </c>
      <c r="S2052">
        <f t="shared" si="58"/>
        <v>121</v>
      </c>
    </row>
    <row r="2053" spans="1:20" ht="15.75" customHeight="1" x14ac:dyDescent="0.2">
      <c r="A2053" s="8">
        <v>45231</v>
      </c>
      <c r="B2053" t="s">
        <v>115</v>
      </c>
      <c r="C2053">
        <v>2023</v>
      </c>
      <c r="D2053" s="13">
        <v>3</v>
      </c>
      <c r="E2053" t="s">
        <v>74</v>
      </c>
      <c r="F2053">
        <v>83</v>
      </c>
      <c r="G2053">
        <v>434</v>
      </c>
      <c r="H2053" s="24">
        <v>851</v>
      </c>
      <c r="I2053">
        <f t="shared" si="61"/>
        <v>3.0625</v>
      </c>
      <c r="J2053">
        <v>25</v>
      </c>
      <c r="K2053">
        <v>25</v>
      </c>
      <c r="L2053">
        <v>2</v>
      </c>
      <c r="M2053">
        <v>5</v>
      </c>
      <c r="N2053" s="35">
        <v>21.2</v>
      </c>
      <c r="O2053" s="35" t="s">
        <v>33</v>
      </c>
      <c r="P2053">
        <v>14</v>
      </c>
      <c r="Q2053">
        <v>6</v>
      </c>
      <c r="S2053">
        <f t="shared" si="58"/>
        <v>20</v>
      </c>
    </row>
    <row r="2054" spans="1:20" ht="15.75" customHeight="1" x14ac:dyDescent="0.2">
      <c r="A2054" s="8">
        <v>45231</v>
      </c>
      <c r="B2054" t="s">
        <v>115</v>
      </c>
      <c r="C2054">
        <v>2023</v>
      </c>
      <c r="D2054" s="13">
        <v>3</v>
      </c>
      <c r="E2054" t="s">
        <v>74</v>
      </c>
      <c r="F2054">
        <v>83</v>
      </c>
      <c r="G2054">
        <v>434</v>
      </c>
      <c r="H2054" s="24">
        <v>852</v>
      </c>
      <c r="I2054">
        <f t="shared" si="61"/>
        <v>3.0625</v>
      </c>
      <c r="J2054">
        <v>25</v>
      </c>
      <c r="K2054">
        <v>25</v>
      </c>
      <c r="L2054">
        <v>2</v>
      </c>
      <c r="M2054">
        <v>5</v>
      </c>
      <c r="N2054" s="35">
        <v>21.2</v>
      </c>
      <c r="O2054" s="35" t="s">
        <v>33</v>
      </c>
      <c r="P2054">
        <v>58</v>
      </c>
      <c r="Q2054">
        <v>36</v>
      </c>
      <c r="S2054">
        <f t="shared" si="58"/>
        <v>94</v>
      </c>
    </row>
    <row r="2055" spans="1:20" ht="15.75" customHeight="1" x14ac:dyDescent="0.2">
      <c r="A2055" s="8">
        <v>45231</v>
      </c>
      <c r="B2055" t="s">
        <v>115</v>
      </c>
      <c r="C2055">
        <v>2023</v>
      </c>
      <c r="D2055" s="13">
        <v>3</v>
      </c>
      <c r="E2055" t="s">
        <v>74</v>
      </c>
      <c r="F2055">
        <v>83</v>
      </c>
      <c r="G2055">
        <v>435</v>
      </c>
      <c r="H2055" s="24">
        <v>833</v>
      </c>
      <c r="I2055">
        <f>34/16</f>
        <v>2.125</v>
      </c>
      <c r="J2055">
        <v>23</v>
      </c>
      <c r="K2055">
        <v>18</v>
      </c>
      <c r="L2055">
        <v>0</v>
      </c>
      <c r="M2055">
        <v>0.5</v>
      </c>
      <c r="N2055" s="35">
        <v>20.8</v>
      </c>
      <c r="O2055" s="35" t="s">
        <v>33</v>
      </c>
      <c r="P2055">
        <v>42</v>
      </c>
      <c r="Q2055">
        <v>23</v>
      </c>
      <c r="S2055">
        <f t="shared" si="58"/>
        <v>65</v>
      </c>
    </row>
    <row r="2056" spans="1:20" ht="15.75" customHeight="1" x14ac:dyDescent="0.2">
      <c r="A2056" s="8">
        <v>45231</v>
      </c>
      <c r="B2056" t="s">
        <v>115</v>
      </c>
      <c r="C2056">
        <v>2023</v>
      </c>
      <c r="D2056" s="13">
        <v>3</v>
      </c>
      <c r="E2056" t="s">
        <v>74</v>
      </c>
      <c r="F2056">
        <v>83</v>
      </c>
      <c r="G2056">
        <v>435</v>
      </c>
      <c r="H2056" s="24">
        <v>834</v>
      </c>
      <c r="I2056">
        <f t="shared" ref="I2056:I2064" si="62">34/16</f>
        <v>2.125</v>
      </c>
      <c r="J2056">
        <v>23</v>
      </c>
      <c r="K2056">
        <v>18</v>
      </c>
      <c r="L2056">
        <v>0</v>
      </c>
      <c r="M2056">
        <v>0.5</v>
      </c>
      <c r="N2056" s="35">
        <v>20.8</v>
      </c>
      <c r="O2056" s="35" t="s">
        <v>33</v>
      </c>
      <c r="P2056">
        <v>42</v>
      </c>
      <c r="Q2056">
        <v>26</v>
      </c>
      <c r="S2056">
        <f t="shared" si="58"/>
        <v>68</v>
      </c>
    </row>
    <row r="2057" spans="1:20" ht="15.75" customHeight="1" x14ac:dyDescent="0.2">
      <c r="A2057" s="8">
        <v>45231</v>
      </c>
      <c r="B2057" t="s">
        <v>115</v>
      </c>
      <c r="C2057">
        <v>2023</v>
      </c>
      <c r="D2057" s="13">
        <v>3</v>
      </c>
      <c r="E2057" t="s">
        <v>74</v>
      </c>
      <c r="F2057">
        <v>83</v>
      </c>
      <c r="G2057">
        <v>435</v>
      </c>
      <c r="H2057" s="24">
        <v>835</v>
      </c>
      <c r="I2057">
        <f t="shared" si="62"/>
        <v>2.125</v>
      </c>
      <c r="J2057">
        <v>23</v>
      </c>
      <c r="K2057">
        <v>18</v>
      </c>
      <c r="L2057">
        <v>0</v>
      </c>
      <c r="M2057">
        <v>0.5</v>
      </c>
      <c r="N2057" s="35">
        <v>20.8</v>
      </c>
      <c r="O2057" s="35" t="s">
        <v>33</v>
      </c>
      <c r="P2057">
        <v>103</v>
      </c>
      <c r="Q2057">
        <v>64</v>
      </c>
      <c r="S2057">
        <f t="shared" si="58"/>
        <v>167</v>
      </c>
    </row>
    <row r="2058" spans="1:20" ht="15.75" customHeight="1" x14ac:dyDescent="0.2">
      <c r="A2058" s="8">
        <v>45231</v>
      </c>
      <c r="B2058" t="s">
        <v>115</v>
      </c>
      <c r="C2058">
        <v>2023</v>
      </c>
      <c r="D2058" s="13">
        <v>3</v>
      </c>
      <c r="E2058" t="s">
        <v>74</v>
      </c>
      <c r="F2058">
        <v>83</v>
      </c>
      <c r="G2058">
        <v>435</v>
      </c>
      <c r="H2058" s="24">
        <v>836</v>
      </c>
      <c r="I2058">
        <f t="shared" si="62"/>
        <v>2.125</v>
      </c>
      <c r="J2058">
        <v>23</v>
      </c>
      <c r="K2058">
        <v>18</v>
      </c>
      <c r="L2058">
        <v>0</v>
      </c>
      <c r="M2058">
        <v>0.5</v>
      </c>
      <c r="N2058" s="35">
        <v>20.8</v>
      </c>
      <c r="O2058" s="35" t="s">
        <v>33</v>
      </c>
      <c r="P2058">
        <v>122</v>
      </c>
      <c r="Q2058">
        <v>57</v>
      </c>
      <c r="S2058">
        <f t="shared" si="58"/>
        <v>179</v>
      </c>
    </row>
    <row r="2059" spans="1:20" ht="15.75" customHeight="1" x14ac:dyDescent="0.2">
      <c r="A2059" s="8">
        <v>45231</v>
      </c>
      <c r="B2059" t="s">
        <v>115</v>
      </c>
      <c r="C2059">
        <v>2023</v>
      </c>
      <c r="D2059" s="13">
        <v>3</v>
      </c>
      <c r="E2059" t="s">
        <v>74</v>
      </c>
      <c r="F2059">
        <v>83</v>
      </c>
      <c r="G2059">
        <v>435</v>
      </c>
      <c r="H2059" s="24">
        <v>837</v>
      </c>
      <c r="I2059">
        <f t="shared" si="62"/>
        <v>2.125</v>
      </c>
      <c r="J2059">
        <v>23</v>
      </c>
      <c r="K2059">
        <v>18</v>
      </c>
      <c r="L2059">
        <v>0</v>
      </c>
      <c r="M2059">
        <v>0.5</v>
      </c>
      <c r="N2059" s="35">
        <v>20.8</v>
      </c>
      <c r="O2059" s="35" t="s">
        <v>33</v>
      </c>
      <c r="P2059">
        <v>83</v>
      </c>
      <c r="Q2059">
        <v>59</v>
      </c>
      <c r="S2059">
        <f t="shared" si="58"/>
        <v>142</v>
      </c>
    </row>
    <row r="2060" spans="1:20" ht="15.75" customHeight="1" x14ac:dyDescent="0.2">
      <c r="A2060" s="8">
        <v>45231</v>
      </c>
      <c r="B2060" t="s">
        <v>115</v>
      </c>
      <c r="C2060">
        <v>2023</v>
      </c>
      <c r="D2060" s="13">
        <v>3</v>
      </c>
      <c r="E2060" t="s">
        <v>74</v>
      </c>
      <c r="F2060">
        <v>83</v>
      </c>
      <c r="G2060">
        <v>435</v>
      </c>
      <c r="H2060" s="24">
        <v>838</v>
      </c>
      <c r="I2060">
        <f t="shared" si="62"/>
        <v>2.125</v>
      </c>
      <c r="J2060">
        <v>23</v>
      </c>
      <c r="K2060">
        <v>18</v>
      </c>
      <c r="L2060">
        <v>0</v>
      </c>
      <c r="M2060">
        <v>0.5</v>
      </c>
      <c r="N2060" s="35">
        <v>20.8</v>
      </c>
      <c r="O2060" s="35" t="s">
        <v>33</v>
      </c>
      <c r="P2060">
        <v>68</v>
      </c>
      <c r="Q2060">
        <v>35</v>
      </c>
      <c r="S2060">
        <f t="shared" si="58"/>
        <v>103</v>
      </c>
    </row>
    <row r="2061" spans="1:20" ht="15.75" customHeight="1" x14ac:dyDescent="0.2">
      <c r="A2061" s="8">
        <v>45231</v>
      </c>
      <c r="B2061" t="s">
        <v>115</v>
      </c>
      <c r="C2061">
        <v>2023</v>
      </c>
      <c r="D2061" s="13">
        <v>3</v>
      </c>
      <c r="E2061" t="s">
        <v>74</v>
      </c>
      <c r="F2061">
        <v>83</v>
      </c>
      <c r="G2061">
        <v>435</v>
      </c>
      <c r="H2061" s="24">
        <v>839</v>
      </c>
      <c r="I2061">
        <f t="shared" si="62"/>
        <v>2.125</v>
      </c>
      <c r="J2061">
        <v>23</v>
      </c>
      <c r="K2061">
        <v>18</v>
      </c>
      <c r="L2061">
        <v>0</v>
      </c>
      <c r="M2061">
        <v>0.5</v>
      </c>
      <c r="N2061" s="35">
        <v>20.8</v>
      </c>
      <c r="O2061" s="35" t="s">
        <v>33</v>
      </c>
      <c r="P2061">
        <v>141</v>
      </c>
      <c r="Q2061">
        <v>92</v>
      </c>
      <c r="S2061">
        <f t="shared" si="58"/>
        <v>233</v>
      </c>
    </row>
    <row r="2062" spans="1:20" ht="15.75" customHeight="1" x14ac:dyDescent="0.2">
      <c r="A2062" s="8">
        <v>45231</v>
      </c>
      <c r="B2062" t="s">
        <v>115</v>
      </c>
      <c r="C2062">
        <v>2023</v>
      </c>
      <c r="D2062" s="13">
        <v>3</v>
      </c>
      <c r="E2062" t="s">
        <v>74</v>
      </c>
      <c r="F2062">
        <v>83</v>
      </c>
      <c r="G2062">
        <v>435</v>
      </c>
      <c r="H2062" s="24">
        <v>840</v>
      </c>
      <c r="I2062">
        <f t="shared" si="62"/>
        <v>2.125</v>
      </c>
      <c r="J2062">
        <v>23</v>
      </c>
      <c r="K2062">
        <v>18</v>
      </c>
      <c r="L2062">
        <v>0</v>
      </c>
      <c r="M2062">
        <v>0.5</v>
      </c>
      <c r="N2062" s="35">
        <v>20.8</v>
      </c>
      <c r="O2062" s="35" t="s">
        <v>33</v>
      </c>
      <c r="P2062">
        <v>63</v>
      </c>
      <c r="Q2062">
        <v>31</v>
      </c>
      <c r="S2062">
        <f t="shared" si="58"/>
        <v>94</v>
      </c>
    </row>
    <row r="2063" spans="1:20" ht="15.75" customHeight="1" x14ac:dyDescent="0.2">
      <c r="A2063" s="8">
        <v>45231</v>
      </c>
      <c r="B2063" t="s">
        <v>115</v>
      </c>
      <c r="C2063">
        <v>2023</v>
      </c>
      <c r="D2063" s="13">
        <v>3</v>
      </c>
      <c r="E2063" t="s">
        <v>74</v>
      </c>
      <c r="F2063">
        <v>83</v>
      </c>
      <c r="G2063">
        <v>435</v>
      </c>
      <c r="H2063" s="24">
        <v>841</v>
      </c>
      <c r="I2063">
        <f t="shared" si="62"/>
        <v>2.125</v>
      </c>
      <c r="J2063">
        <v>23</v>
      </c>
      <c r="K2063">
        <v>18</v>
      </c>
      <c r="L2063">
        <v>0</v>
      </c>
      <c r="M2063">
        <v>0.5</v>
      </c>
      <c r="N2063" s="35">
        <v>20.8</v>
      </c>
      <c r="O2063" s="35" t="s">
        <v>33</v>
      </c>
      <c r="P2063">
        <v>84</v>
      </c>
      <c r="Q2063">
        <v>43</v>
      </c>
      <c r="S2063">
        <f t="shared" si="58"/>
        <v>127</v>
      </c>
    </row>
    <row r="2064" spans="1:20" ht="15.75" customHeight="1" x14ac:dyDescent="0.2">
      <c r="A2064" s="8">
        <v>45231</v>
      </c>
      <c r="B2064" t="s">
        <v>115</v>
      </c>
      <c r="C2064">
        <v>2023</v>
      </c>
      <c r="D2064" s="13">
        <v>3</v>
      </c>
      <c r="E2064" t="s">
        <v>74</v>
      </c>
      <c r="F2064">
        <v>83</v>
      </c>
      <c r="G2064">
        <v>435</v>
      </c>
      <c r="H2064" s="24">
        <v>842</v>
      </c>
      <c r="I2064">
        <f t="shared" si="62"/>
        <v>2.125</v>
      </c>
      <c r="J2064">
        <v>23</v>
      </c>
      <c r="K2064">
        <v>18</v>
      </c>
      <c r="L2064">
        <v>0</v>
      </c>
      <c r="M2064">
        <v>0.5</v>
      </c>
      <c r="N2064" s="35">
        <v>20.8</v>
      </c>
      <c r="O2064" s="35" t="s">
        <v>33</v>
      </c>
      <c r="P2064">
        <v>109</v>
      </c>
      <c r="Q2064">
        <v>57</v>
      </c>
      <c r="S2064">
        <f t="shared" si="58"/>
        <v>166</v>
      </c>
    </row>
    <row r="2065" spans="1:19" ht="15.75" customHeight="1" x14ac:dyDescent="0.2">
      <c r="A2065" s="8">
        <v>45233</v>
      </c>
      <c r="B2065" t="s">
        <v>115</v>
      </c>
      <c r="C2065">
        <v>2023</v>
      </c>
      <c r="D2065" s="13">
        <v>3</v>
      </c>
      <c r="E2065" t="s">
        <v>74</v>
      </c>
      <c r="F2065">
        <v>84</v>
      </c>
      <c r="G2065">
        <v>436</v>
      </c>
      <c r="H2065" s="24">
        <v>893</v>
      </c>
      <c r="I2065">
        <f>22/16</f>
        <v>1.375</v>
      </c>
      <c r="J2065">
        <v>45</v>
      </c>
      <c r="K2065">
        <v>13</v>
      </c>
      <c r="L2065">
        <v>2</v>
      </c>
      <c r="M2065">
        <v>3</v>
      </c>
      <c r="N2065" s="35">
        <v>25.8</v>
      </c>
      <c r="O2065" s="35" t="s">
        <v>34</v>
      </c>
      <c r="P2065">
        <v>91</v>
      </c>
      <c r="Q2065">
        <v>50</v>
      </c>
      <c r="S2065">
        <f t="shared" si="58"/>
        <v>141</v>
      </c>
    </row>
    <row r="2066" spans="1:19" ht="15.75" customHeight="1" x14ac:dyDescent="0.2">
      <c r="A2066" s="8">
        <v>45233</v>
      </c>
      <c r="B2066" t="s">
        <v>115</v>
      </c>
      <c r="C2066">
        <v>2023</v>
      </c>
      <c r="D2066" s="13">
        <v>3</v>
      </c>
      <c r="E2066" t="s">
        <v>74</v>
      </c>
      <c r="F2066">
        <v>84</v>
      </c>
      <c r="G2066">
        <v>436</v>
      </c>
      <c r="H2066" s="24">
        <v>894</v>
      </c>
      <c r="I2066">
        <f t="shared" ref="I2066:I2074" si="63">22/16</f>
        <v>1.375</v>
      </c>
      <c r="J2066">
        <v>45</v>
      </c>
      <c r="K2066">
        <v>13</v>
      </c>
      <c r="L2066">
        <v>2</v>
      </c>
      <c r="M2066">
        <v>3</v>
      </c>
      <c r="N2066" s="35">
        <v>25.8</v>
      </c>
      <c r="O2066" s="35" t="s">
        <v>34</v>
      </c>
      <c r="P2066">
        <v>91</v>
      </c>
      <c r="Q2066">
        <v>51</v>
      </c>
      <c r="S2066">
        <f t="shared" si="58"/>
        <v>142</v>
      </c>
    </row>
    <row r="2067" spans="1:19" ht="15.75" customHeight="1" x14ac:dyDescent="0.2">
      <c r="A2067" s="8">
        <v>45233</v>
      </c>
      <c r="B2067" t="s">
        <v>115</v>
      </c>
      <c r="C2067">
        <v>2023</v>
      </c>
      <c r="D2067" s="13">
        <v>3</v>
      </c>
      <c r="E2067" t="s">
        <v>74</v>
      </c>
      <c r="F2067">
        <v>84</v>
      </c>
      <c r="G2067">
        <v>436</v>
      </c>
      <c r="H2067" s="24">
        <v>895</v>
      </c>
      <c r="I2067">
        <f t="shared" si="63"/>
        <v>1.375</v>
      </c>
      <c r="J2067">
        <v>45</v>
      </c>
      <c r="K2067">
        <v>13</v>
      </c>
      <c r="L2067">
        <v>2</v>
      </c>
      <c r="M2067">
        <v>3</v>
      </c>
      <c r="N2067" s="35">
        <v>25.8</v>
      </c>
      <c r="O2067" s="35" t="s">
        <v>34</v>
      </c>
      <c r="P2067">
        <v>129</v>
      </c>
      <c r="Q2067">
        <v>71</v>
      </c>
      <c r="S2067">
        <f t="shared" si="58"/>
        <v>200</v>
      </c>
    </row>
    <row r="2068" spans="1:19" ht="15.75" customHeight="1" x14ac:dyDescent="0.2">
      <c r="A2068" s="8">
        <v>45233</v>
      </c>
      <c r="B2068" t="s">
        <v>115</v>
      </c>
      <c r="C2068">
        <v>2023</v>
      </c>
      <c r="D2068" s="13">
        <v>3</v>
      </c>
      <c r="E2068" t="s">
        <v>74</v>
      </c>
      <c r="F2068">
        <v>84</v>
      </c>
      <c r="G2068">
        <v>436</v>
      </c>
      <c r="H2068" s="24">
        <v>896</v>
      </c>
      <c r="I2068">
        <f t="shared" si="63"/>
        <v>1.375</v>
      </c>
      <c r="J2068">
        <v>45</v>
      </c>
      <c r="K2068">
        <v>13</v>
      </c>
      <c r="L2068">
        <v>2</v>
      </c>
      <c r="M2068">
        <v>3</v>
      </c>
      <c r="N2068" s="35">
        <v>25.8</v>
      </c>
      <c r="O2068" s="35" t="s">
        <v>34</v>
      </c>
      <c r="P2068">
        <v>80</v>
      </c>
      <c r="Q2068">
        <v>43</v>
      </c>
      <c r="S2068">
        <f t="shared" si="58"/>
        <v>123</v>
      </c>
    </row>
    <row r="2069" spans="1:19" ht="15.75" customHeight="1" x14ac:dyDescent="0.2">
      <c r="A2069" s="8">
        <v>45233</v>
      </c>
      <c r="B2069" t="s">
        <v>115</v>
      </c>
      <c r="C2069">
        <v>2023</v>
      </c>
      <c r="D2069" s="13">
        <v>3</v>
      </c>
      <c r="E2069" t="s">
        <v>74</v>
      </c>
      <c r="F2069">
        <v>84</v>
      </c>
      <c r="G2069">
        <v>436</v>
      </c>
      <c r="H2069" s="24">
        <v>897</v>
      </c>
      <c r="I2069">
        <f t="shared" si="63"/>
        <v>1.375</v>
      </c>
      <c r="J2069">
        <v>45</v>
      </c>
      <c r="K2069">
        <v>13</v>
      </c>
      <c r="L2069">
        <v>2</v>
      </c>
      <c r="M2069">
        <v>3</v>
      </c>
      <c r="N2069" s="35">
        <v>25.8</v>
      </c>
      <c r="O2069" s="35" t="s">
        <v>34</v>
      </c>
      <c r="P2069">
        <v>33</v>
      </c>
      <c r="Q2069">
        <v>23</v>
      </c>
      <c r="S2069">
        <f t="shared" si="58"/>
        <v>56</v>
      </c>
    </row>
    <row r="2070" spans="1:19" ht="15.75" customHeight="1" x14ac:dyDescent="0.2">
      <c r="A2070" s="8">
        <v>45233</v>
      </c>
      <c r="B2070" t="s">
        <v>115</v>
      </c>
      <c r="C2070">
        <v>2023</v>
      </c>
      <c r="D2070" s="13">
        <v>3</v>
      </c>
      <c r="E2070" t="s">
        <v>74</v>
      </c>
      <c r="F2070">
        <v>84</v>
      </c>
      <c r="G2070">
        <v>436</v>
      </c>
      <c r="H2070" s="24">
        <v>898</v>
      </c>
      <c r="I2070">
        <f t="shared" si="63"/>
        <v>1.375</v>
      </c>
      <c r="J2070">
        <v>45</v>
      </c>
      <c r="K2070">
        <v>13</v>
      </c>
      <c r="L2070">
        <v>2</v>
      </c>
      <c r="M2070">
        <v>3</v>
      </c>
      <c r="N2070" s="35">
        <v>25.8</v>
      </c>
      <c r="O2070" s="35" t="s">
        <v>34</v>
      </c>
      <c r="P2070">
        <v>79</v>
      </c>
      <c r="Q2070">
        <v>49</v>
      </c>
      <c r="S2070">
        <f t="shared" si="58"/>
        <v>128</v>
      </c>
    </row>
    <row r="2071" spans="1:19" ht="15.75" customHeight="1" x14ac:dyDescent="0.2">
      <c r="A2071" s="8">
        <v>45233</v>
      </c>
      <c r="B2071" t="s">
        <v>115</v>
      </c>
      <c r="C2071">
        <v>2023</v>
      </c>
      <c r="D2071" s="13">
        <v>3</v>
      </c>
      <c r="E2071" t="s">
        <v>74</v>
      </c>
      <c r="F2071">
        <v>84</v>
      </c>
      <c r="G2071">
        <v>436</v>
      </c>
      <c r="H2071" s="24">
        <v>899</v>
      </c>
      <c r="I2071">
        <f t="shared" si="63"/>
        <v>1.375</v>
      </c>
      <c r="J2071">
        <v>45</v>
      </c>
      <c r="K2071">
        <v>13</v>
      </c>
      <c r="L2071">
        <v>2</v>
      </c>
      <c r="M2071">
        <v>3</v>
      </c>
      <c r="N2071" s="35">
        <v>25.8</v>
      </c>
      <c r="O2071" s="35" t="s">
        <v>34</v>
      </c>
      <c r="P2071">
        <v>194</v>
      </c>
      <c r="Q2071">
        <v>144</v>
      </c>
      <c r="S2071">
        <f t="shared" si="58"/>
        <v>338</v>
      </c>
    </row>
    <row r="2072" spans="1:19" ht="15.75" customHeight="1" x14ac:dyDescent="0.2">
      <c r="A2072" s="8">
        <v>45233</v>
      </c>
      <c r="B2072" t="s">
        <v>115</v>
      </c>
      <c r="C2072">
        <v>2023</v>
      </c>
      <c r="D2072" s="13">
        <v>3</v>
      </c>
      <c r="E2072" t="s">
        <v>74</v>
      </c>
      <c r="F2072">
        <v>84</v>
      </c>
      <c r="G2072">
        <v>436</v>
      </c>
      <c r="H2072" s="24">
        <v>900</v>
      </c>
      <c r="I2072">
        <f t="shared" si="63"/>
        <v>1.375</v>
      </c>
      <c r="J2072">
        <v>45</v>
      </c>
      <c r="K2072">
        <v>13</v>
      </c>
      <c r="L2072">
        <v>2</v>
      </c>
      <c r="M2072">
        <v>3</v>
      </c>
      <c r="N2072" s="35">
        <v>25.8</v>
      </c>
      <c r="O2072" s="35" t="s">
        <v>34</v>
      </c>
      <c r="P2072">
        <v>109</v>
      </c>
      <c r="Q2072">
        <v>62</v>
      </c>
      <c r="S2072">
        <f t="shared" si="58"/>
        <v>171</v>
      </c>
    </row>
    <row r="2073" spans="1:19" ht="15.75" customHeight="1" x14ac:dyDescent="0.2">
      <c r="A2073" s="8">
        <v>45233</v>
      </c>
      <c r="B2073" t="s">
        <v>115</v>
      </c>
      <c r="C2073">
        <v>2023</v>
      </c>
      <c r="D2073" s="13">
        <v>3</v>
      </c>
      <c r="E2073" t="s">
        <v>74</v>
      </c>
      <c r="F2073">
        <v>84</v>
      </c>
      <c r="G2073">
        <v>436</v>
      </c>
      <c r="H2073" s="24">
        <v>901</v>
      </c>
      <c r="I2073">
        <f t="shared" si="63"/>
        <v>1.375</v>
      </c>
      <c r="J2073">
        <v>45</v>
      </c>
      <c r="K2073">
        <v>13</v>
      </c>
      <c r="L2073">
        <v>2</v>
      </c>
      <c r="M2073">
        <v>3</v>
      </c>
      <c r="N2073" s="35">
        <v>25.8</v>
      </c>
      <c r="O2073" s="35" t="s">
        <v>34</v>
      </c>
      <c r="P2073">
        <v>78</v>
      </c>
      <c r="Q2073">
        <v>48</v>
      </c>
      <c r="S2073">
        <f t="shared" si="58"/>
        <v>126</v>
      </c>
    </row>
    <row r="2074" spans="1:19" ht="15.75" customHeight="1" x14ac:dyDescent="0.2">
      <c r="A2074" s="8">
        <v>45233</v>
      </c>
      <c r="B2074" t="s">
        <v>115</v>
      </c>
      <c r="C2074">
        <v>2023</v>
      </c>
      <c r="D2074" s="13">
        <v>3</v>
      </c>
      <c r="E2074" t="s">
        <v>74</v>
      </c>
      <c r="F2074">
        <v>84</v>
      </c>
      <c r="G2074">
        <v>436</v>
      </c>
      <c r="H2074" s="24">
        <v>902</v>
      </c>
      <c r="I2074">
        <f t="shared" si="63"/>
        <v>1.375</v>
      </c>
      <c r="J2074">
        <v>45</v>
      </c>
      <c r="K2074">
        <v>13</v>
      </c>
      <c r="L2074">
        <v>2</v>
      </c>
      <c r="M2074">
        <v>3</v>
      </c>
      <c r="N2074" s="35">
        <v>25.8</v>
      </c>
      <c r="O2074" s="35" t="s">
        <v>34</v>
      </c>
      <c r="P2074">
        <v>143</v>
      </c>
      <c r="Q2074">
        <v>87</v>
      </c>
      <c r="S2074">
        <f t="shared" si="58"/>
        <v>230</v>
      </c>
    </row>
    <row r="2075" spans="1:19" ht="15.75" customHeight="1" x14ac:dyDescent="0.2">
      <c r="A2075" s="8">
        <v>45233</v>
      </c>
      <c r="B2075" t="s">
        <v>115</v>
      </c>
      <c r="C2075">
        <v>2023</v>
      </c>
      <c r="D2075" s="13">
        <v>3</v>
      </c>
      <c r="E2075" t="s">
        <v>74</v>
      </c>
      <c r="F2075">
        <v>84</v>
      </c>
      <c r="G2075">
        <v>437</v>
      </c>
      <c r="H2075" s="24">
        <v>913</v>
      </c>
      <c r="I2075">
        <f>45/16</f>
        <v>2.8125</v>
      </c>
      <c r="J2075">
        <v>40</v>
      </c>
      <c r="K2075">
        <v>35</v>
      </c>
      <c r="L2075">
        <v>1</v>
      </c>
      <c r="M2075">
        <v>1</v>
      </c>
      <c r="N2075" s="35">
        <v>23.4</v>
      </c>
      <c r="O2075" s="35" t="s">
        <v>34</v>
      </c>
      <c r="P2075">
        <v>111</v>
      </c>
      <c r="Q2075">
        <v>71</v>
      </c>
      <c r="S2075">
        <f t="shared" si="58"/>
        <v>182</v>
      </c>
    </row>
    <row r="2076" spans="1:19" ht="15.75" customHeight="1" x14ac:dyDescent="0.2">
      <c r="A2076" s="8">
        <v>45233</v>
      </c>
      <c r="B2076" t="s">
        <v>115</v>
      </c>
      <c r="C2076">
        <v>2023</v>
      </c>
      <c r="D2076" s="13">
        <v>3</v>
      </c>
      <c r="E2076" t="s">
        <v>74</v>
      </c>
      <c r="F2076">
        <v>84</v>
      </c>
      <c r="G2076">
        <v>437</v>
      </c>
      <c r="H2076" s="24">
        <v>914</v>
      </c>
      <c r="I2076">
        <f t="shared" ref="I2076:I2084" si="64">45/16</f>
        <v>2.8125</v>
      </c>
      <c r="J2076">
        <v>40</v>
      </c>
      <c r="K2076">
        <v>35</v>
      </c>
      <c r="L2076">
        <v>1</v>
      </c>
      <c r="M2076">
        <v>1</v>
      </c>
      <c r="N2076" s="35">
        <v>23.4</v>
      </c>
      <c r="O2076" s="35" t="s">
        <v>34</v>
      </c>
      <c r="P2076">
        <v>125</v>
      </c>
      <c r="Q2076">
        <v>82</v>
      </c>
      <c r="S2076">
        <f t="shared" si="58"/>
        <v>207</v>
      </c>
    </row>
    <row r="2077" spans="1:19" ht="15.75" customHeight="1" x14ac:dyDescent="0.2">
      <c r="A2077" s="8">
        <v>45233</v>
      </c>
      <c r="B2077" t="s">
        <v>115</v>
      </c>
      <c r="C2077">
        <v>2023</v>
      </c>
      <c r="D2077" s="13">
        <v>3</v>
      </c>
      <c r="E2077" t="s">
        <v>74</v>
      </c>
      <c r="F2077">
        <v>84</v>
      </c>
      <c r="G2077">
        <v>437</v>
      </c>
      <c r="H2077" s="24">
        <v>915</v>
      </c>
      <c r="I2077">
        <f t="shared" si="64"/>
        <v>2.8125</v>
      </c>
      <c r="J2077">
        <v>40</v>
      </c>
      <c r="K2077">
        <v>35</v>
      </c>
      <c r="L2077">
        <v>1</v>
      </c>
      <c r="M2077">
        <v>1</v>
      </c>
      <c r="N2077" s="35">
        <v>23.4</v>
      </c>
      <c r="O2077" s="35" t="s">
        <v>34</v>
      </c>
      <c r="P2077">
        <v>75</v>
      </c>
      <c r="Q2077">
        <v>40</v>
      </c>
      <c r="S2077">
        <f t="shared" si="58"/>
        <v>115</v>
      </c>
    </row>
    <row r="2078" spans="1:19" ht="15.75" customHeight="1" x14ac:dyDescent="0.2">
      <c r="A2078" s="8">
        <v>45233</v>
      </c>
      <c r="B2078" t="s">
        <v>115</v>
      </c>
      <c r="C2078">
        <v>2023</v>
      </c>
      <c r="D2078" s="13">
        <v>3</v>
      </c>
      <c r="E2078" t="s">
        <v>74</v>
      </c>
      <c r="F2078">
        <v>84</v>
      </c>
      <c r="G2078">
        <v>437</v>
      </c>
      <c r="H2078" s="24">
        <v>916</v>
      </c>
      <c r="I2078">
        <f t="shared" si="64"/>
        <v>2.8125</v>
      </c>
      <c r="J2078">
        <v>40</v>
      </c>
      <c r="K2078">
        <v>35</v>
      </c>
      <c r="L2078">
        <v>1</v>
      </c>
      <c r="M2078">
        <v>1</v>
      </c>
      <c r="N2078" s="35">
        <v>23.4</v>
      </c>
      <c r="O2078" s="35" t="s">
        <v>34</v>
      </c>
      <c r="P2078">
        <v>132</v>
      </c>
      <c r="Q2078">
        <v>78</v>
      </c>
      <c r="S2078">
        <f t="shared" si="58"/>
        <v>210</v>
      </c>
    </row>
    <row r="2079" spans="1:19" ht="15.75" customHeight="1" x14ac:dyDescent="0.2">
      <c r="A2079" s="8">
        <v>45233</v>
      </c>
      <c r="B2079" t="s">
        <v>115</v>
      </c>
      <c r="C2079">
        <v>2023</v>
      </c>
      <c r="D2079" s="13">
        <v>3</v>
      </c>
      <c r="E2079" t="s">
        <v>74</v>
      </c>
      <c r="F2079">
        <v>84</v>
      </c>
      <c r="G2079">
        <v>437</v>
      </c>
      <c r="H2079" s="24">
        <v>917</v>
      </c>
      <c r="I2079">
        <f t="shared" si="64"/>
        <v>2.8125</v>
      </c>
      <c r="J2079">
        <v>40</v>
      </c>
      <c r="K2079">
        <v>35</v>
      </c>
      <c r="L2079">
        <v>1</v>
      </c>
      <c r="M2079">
        <v>1</v>
      </c>
      <c r="N2079" s="35">
        <v>23.4</v>
      </c>
      <c r="O2079" s="35" t="s">
        <v>34</v>
      </c>
      <c r="P2079">
        <v>33</v>
      </c>
      <c r="Q2079">
        <v>17</v>
      </c>
      <c r="S2079">
        <f t="shared" si="58"/>
        <v>50</v>
      </c>
    </row>
    <row r="2080" spans="1:19" ht="15.75" customHeight="1" x14ac:dyDescent="0.2">
      <c r="A2080" s="8">
        <v>45233</v>
      </c>
      <c r="B2080" t="s">
        <v>115</v>
      </c>
      <c r="C2080">
        <v>2023</v>
      </c>
      <c r="D2080" s="13">
        <v>3</v>
      </c>
      <c r="E2080" t="s">
        <v>74</v>
      </c>
      <c r="F2080">
        <v>84</v>
      </c>
      <c r="G2080">
        <v>437</v>
      </c>
      <c r="H2080" s="24">
        <v>918</v>
      </c>
      <c r="I2080">
        <f t="shared" si="64"/>
        <v>2.8125</v>
      </c>
      <c r="J2080">
        <v>40</v>
      </c>
      <c r="K2080">
        <v>35</v>
      </c>
      <c r="L2080">
        <v>1</v>
      </c>
      <c r="M2080">
        <v>1</v>
      </c>
      <c r="N2080" s="35">
        <v>23.4</v>
      </c>
      <c r="O2080" s="35" t="s">
        <v>34</v>
      </c>
      <c r="P2080">
        <v>107</v>
      </c>
      <c r="Q2080">
        <v>76</v>
      </c>
      <c r="S2080">
        <f t="shared" si="58"/>
        <v>183</v>
      </c>
    </row>
    <row r="2081" spans="1:19" ht="15.75" customHeight="1" x14ac:dyDescent="0.2">
      <c r="A2081" s="8">
        <v>45233</v>
      </c>
      <c r="B2081" t="s">
        <v>115</v>
      </c>
      <c r="C2081">
        <v>2023</v>
      </c>
      <c r="D2081" s="13">
        <v>3</v>
      </c>
      <c r="E2081" t="s">
        <v>74</v>
      </c>
      <c r="F2081">
        <v>84</v>
      </c>
      <c r="G2081">
        <v>437</v>
      </c>
      <c r="H2081" s="24">
        <v>919</v>
      </c>
      <c r="I2081">
        <f t="shared" si="64"/>
        <v>2.8125</v>
      </c>
      <c r="J2081">
        <v>40</v>
      </c>
      <c r="K2081">
        <v>35</v>
      </c>
      <c r="L2081">
        <v>1</v>
      </c>
      <c r="M2081">
        <v>1</v>
      </c>
      <c r="N2081" s="35">
        <v>23.4</v>
      </c>
      <c r="O2081" s="35" t="s">
        <v>34</v>
      </c>
      <c r="P2081">
        <v>23</v>
      </c>
      <c r="Q2081">
        <v>12</v>
      </c>
      <c r="S2081">
        <f t="shared" si="58"/>
        <v>35</v>
      </c>
    </row>
    <row r="2082" spans="1:19" ht="15.75" customHeight="1" x14ac:dyDescent="0.2">
      <c r="A2082" s="8">
        <v>45233</v>
      </c>
      <c r="B2082" t="s">
        <v>115</v>
      </c>
      <c r="C2082">
        <v>2023</v>
      </c>
      <c r="D2082" s="13">
        <v>3</v>
      </c>
      <c r="E2082" t="s">
        <v>74</v>
      </c>
      <c r="F2082">
        <v>84</v>
      </c>
      <c r="G2082">
        <v>437</v>
      </c>
      <c r="H2082" s="24">
        <v>920</v>
      </c>
      <c r="I2082">
        <f t="shared" si="64"/>
        <v>2.8125</v>
      </c>
      <c r="J2082">
        <v>40</v>
      </c>
      <c r="K2082">
        <v>35</v>
      </c>
      <c r="L2082">
        <v>1</v>
      </c>
      <c r="M2082">
        <v>1</v>
      </c>
      <c r="N2082" s="35">
        <v>23.4</v>
      </c>
      <c r="O2082" s="35" t="s">
        <v>34</v>
      </c>
      <c r="P2082">
        <v>9</v>
      </c>
      <c r="Q2082">
        <v>4</v>
      </c>
      <c r="S2082">
        <f t="shared" si="58"/>
        <v>13</v>
      </c>
    </row>
    <row r="2083" spans="1:19" ht="15.75" customHeight="1" x14ac:dyDescent="0.2">
      <c r="A2083" s="8">
        <v>45233</v>
      </c>
      <c r="B2083" t="s">
        <v>115</v>
      </c>
      <c r="C2083">
        <v>2023</v>
      </c>
      <c r="D2083" s="13">
        <v>3</v>
      </c>
      <c r="E2083" t="s">
        <v>74</v>
      </c>
      <c r="F2083">
        <v>84</v>
      </c>
      <c r="G2083">
        <v>437</v>
      </c>
      <c r="H2083" s="24">
        <v>921</v>
      </c>
      <c r="I2083">
        <f t="shared" si="64"/>
        <v>2.8125</v>
      </c>
      <c r="J2083">
        <v>40</v>
      </c>
      <c r="K2083">
        <v>35</v>
      </c>
      <c r="L2083">
        <v>1</v>
      </c>
      <c r="M2083">
        <v>1</v>
      </c>
      <c r="N2083" s="35">
        <v>23.4</v>
      </c>
      <c r="O2083" s="35" t="s">
        <v>34</v>
      </c>
      <c r="P2083">
        <v>100</v>
      </c>
      <c r="Q2083">
        <v>62</v>
      </c>
      <c r="S2083">
        <f t="shared" si="58"/>
        <v>162</v>
      </c>
    </row>
    <row r="2084" spans="1:19" ht="15.75" customHeight="1" x14ac:dyDescent="0.2">
      <c r="A2084" s="8">
        <v>45233</v>
      </c>
      <c r="B2084" t="s">
        <v>115</v>
      </c>
      <c r="C2084">
        <v>2023</v>
      </c>
      <c r="D2084" s="13">
        <v>3</v>
      </c>
      <c r="E2084" t="s">
        <v>74</v>
      </c>
      <c r="F2084">
        <v>84</v>
      </c>
      <c r="G2084">
        <v>437</v>
      </c>
      <c r="H2084" s="24">
        <v>922</v>
      </c>
      <c r="I2084">
        <f t="shared" si="64"/>
        <v>2.8125</v>
      </c>
      <c r="J2084">
        <v>40</v>
      </c>
      <c r="K2084">
        <v>35</v>
      </c>
      <c r="L2084">
        <v>1</v>
      </c>
      <c r="M2084">
        <v>1</v>
      </c>
      <c r="N2084" s="35">
        <v>23.4</v>
      </c>
      <c r="O2084" s="35" t="s">
        <v>34</v>
      </c>
      <c r="P2084">
        <v>35</v>
      </c>
      <c r="Q2084">
        <v>23</v>
      </c>
      <c r="S2084">
        <f t="shared" si="58"/>
        <v>58</v>
      </c>
    </row>
    <row r="2085" spans="1:19" ht="15.75" customHeight="1" x14ac:dyDescent="0.2">
      <c r="A2085" s="8">
        <v>45233</v>
      </c>
      <c r="B2085" t="s">
        <v>115</v>
      </c>
      <c r="C2085">
        <v>2023</v>
      </c>
      <c r="D2085" s="13">
        <v>3</v>
      </c>
      <c r="E2085" t="s">
        <v>74</v>
      </c>
      <c r="F2085">
        <v>84</v>
      </c>
      <c r="G2085">
        <v>438</v>
      </c>
      <c r="H2085" s="24">
        <v>903</v>
      </c>
      <c r="I2085">
        <f>49/16</f>
        <v>3.0625</v>
      </c>
      <c r="J2085">
        <v>50</v>
      </c>
      <c r="K2085">
        <v>20</v>
      </c>
      <c r="L2085">
        <v>1</v>
      </c>
      <c r="M2085">
        <v>1</v>
      </c>
      <c r="N2085" s="35">
        <v>22.6</v>
      </c>
      <c r="O2085" s="35" t="s">
        <v>34</v>
      </c>
      <c r="P2085">
        <v>88</v>
      </c>
      <c r="Q2085">
        <v>60</v>
      </c>
      <c r="S2085">
        <f t="shared" si="58"/>
        <v>148</v>
      </c>
    </row>
    <row r="2086" spans="1:19" ht="15.75" customHeight="1" x14ac:dyDescent="0.2">
      <c r="A2086" s="8">
        <v>45233</v>
      </c>
      <c r="B2086" t="s">
        <v>115</v>
      </c>
      <c r="C2086">
        <v>2023</v>
      </c>
      <c r="D2086" s="13">
        <v>3</v>
      </c>
      <c r="E2086" t="s">
        <v>74</v>
      </c>
      <c r="F2086">
        <v>84</v>
      </c>
      <c r="G2086">
        <v>438</v>
      </c>
      <c r="H2086" s="24">
        <v>904</v>
      </c>
      <c r="I2086">
        <f t="shared" ref="I2086:I2094" si="65">49/16</f>
        <v>3.0625</v>
      </c>
      <c r="J2086">
        <v>50</v>
      </c>
      <c r="K2086">
        <v>20</v>
      </c>
      <c r="L2086">
        <v>1</v>
      </c>
      <c r="M2086">
        <v>1</v>
      </c>
      <c r="N2086" s="35">
        <v>22.6</v>
      </c>
      <c r="O2086" s="35" t="s">
        <v>34</v>
      </c>
      <c r="P2086">
        <v>57</v>
      </c>
      <c r="Q2086">
        <v>44</v>
      </c>
      <c r="S2086">
        <f t="shared" si="58"/>
        <v>101</v>
      </c>
    </row>
    <row r="2087" spans="1:19" ht="15.75" customHeight="1" x14ac:dyDescent="0.2">
      <c r="A2087" s="8">
        <v>45233</v>
      </c>
      <c r="B2087" t="s">
        <v>115</v>
      </c>
      <c r="C2087">
        <v>2023</v>
      </c>
      <c r="D2087" s="13">
        <v>3</v>
      </c>
      <c r="E2087" t="s">
        <v>74</v>
      </c>
      <c r="F2087">
        <v>84</v>
      </c>
      <c r="G2087">
        <v>438</v>
      </c>
      <c r="H2087" s="24">
        <v>905</v>
      </c>
      <c r="I2087">
        <f t="shared" si="65"/>
        <v>3.0625</v>
      </c>
      <c r="J2087">
        <v>50</v>
      </c>
      <c r="K2087">
        <v>20</v>
      </c>
      <c r="L2087">
        <v>1</v>
      </c>
      <c r="M2087">
        <v>1</v>
      </c>
      <c r="N2087" s="35">
        <v>22.6</v>
      </c>
      <c r="O2087" s="35" t="s">
        <v>34</v>
      </c>
      <c r="P2087">
        <v>70</v>
      </c>
      <c r="Q2087">
        <v>49</v>
      </c>
      <c r="S2087">
        <f t="shared" si="58"/>
        <v>119</v>
      </c>
    </row>
    <row r="2088" spans="1:19" ht="15.75" customHeight="1" x14ac:dyDescent="0.2">
      <c r="A2088" s="8">
        <v>45233</v>
      </c>
      <c r="B2088" t="s">
        <v>115</v>
      </c>
      <c r="C2088">
        <v>2023</v>
      </c>
      <c r="D2088" s="13">
        <v>3</v>
      </c>
      <c r="E2088" t="s">
        <v>74</v>
      </c>
      <c r="F2088">
        <v>84</v>
      </c>
      <c r="G2088">
        <v>438</v>
      </c>
      <c r="H2088" s="24">
        <v>906</v>
      </c>
      <c r="I2088">
        <f t="shared" si="65"/>
        <v>3.0625</v>
      </c>
      <c r="J2088">
        <v>50</v>
      </c>
      <c r="K2088">
        <v>20</v>
      </c>
      <c r="L2088">
        <v>1</v>
      </c>
      <c r="M2088">
        <v>1</v>
      </c>
      <c r="N2088" s="35">
        <v>22.6</v>
      </c>
      <c r="O2088" s="35" t="s">
        <v>34</v>
      </c>
      <c r="P2088">
        <v>59</v>
      </c>
      <c r="Q2088">
        <v>31</v>
      </c>
      <c r="S2088">
        <f t="shared" ref="S2088:S2124" si="66">P2088+Q2088</f>
        <v>90</v>
      </c>
    </row>
    <row r="2089" spans="1:19" ht="15.75" customHeight="1" x14ac:dyDescent="0.2">
      <c r="A2089" s="8">
        <v>45233</v>
      </c>
      <c r="B2089" t="s">
        <v>115</v>
      </c>
      <c r="C2089">
        <v>2023</v>
      </c>
      <c r="D2089" s="13">
        <v>3</v>
      </c>
      <c r="E2089" t="s">
        <v>74</v>
      </c>
      <c r="F2089">
        <v>84</v>
      </c>
      <c r="G2089">
        <v>438</v>
      </c>
      <c r="H2089" s="24">
        <v>907</v>
      </c>
      <c r="I2089">
        <f t="shared" si="65"/>
        <v>3.0625</v>
      </c>
      <c r="J2089">
        <v>50</v>
      </c>
      <c r="K2089">
        <v>20</v>
      </c>
      <c r="L2089">
        <v>1</v>
      </c>
      <c r="M2089">
        <v>1</v>
      </c>
      <c r="N2089" s="35">
        <v>22.6</v>
      </c>
      <c r="O2089" s="35" t="s">
        <v>34</v>
      </c>
      <c r="P2089">
        <v>127</v>
      </c>
      <c r="Q2089">
        <v>67</v>
      </c>
      <c r="S2089">
        <f t="shared" si="66"/>
        <v>194</v>
      </c>
    </row>
    <row r="2090" spans="1:19" ht="15.75" customHeight="1" x14ac:dyDescent="0.2">
      <c r="A2090" s="8">
        <v>45233</v>
      </c>
      <c r="B2090" t="s">
        <v>115</v>
      </c>
      <c r="C2090">
        <v>2023</v>
      </c>
      <c r="D2090" s="13">
        <v>3</v>
      </c>
      <c r="E2090" t="s">
        <v>74</v>
      </c>
      <c r="F2090">
        <v>84</v>
      </c>
      <c r="G2090">
        <v>438</v>
      </c>
      <c r="H2090" s="24">
        <v>908</v>
      </c>
      <c r="I2090">
        <f t="shared" si="65"/>
        <v>3.0625</v>
      </c>
      <c r="J2090">
        <v>50</v>
      </c>
      <c r="K2090">
        <v>20</v>
      </c>
      <c r="L2090">
        <v>1</v>
      </c>
      <c r="M2090">
        <v>1</v>
      </c>
      <c r="N2090" s="35">
        <v>22.6</v>
      </c>
      <c r="O2090" s="35" t="s">
        <v>34</v>
      </c>
      <c r="P2090">
        <v>74</v>
      </c>
      <c r="Q2090">
        <v>41</v>
      </c>
      <c r="S2090">
        <f t="shared" si="66"/>
        <v>115</v>
      </c>
    </row>
    <row r="2091" spans="1:19" ht="15.75" customHeight="1" x14ac:dyDescent="0.2">
      <c r="A2091" s="8">
        <v>45233</v>
      </c>
      <c r="B2091" t="s">
        <v>115</v>
      </c>
      <c r="C2091">
        <v>2023</v>
      </c>
      <c r="D2091" s="13">
        <v>3</v>
      </c>
      <c r="E2091" t="s">
        <v>74</v>
      </c>
      <c r="F2091">
        <v>84</v>
      </c>
      <c r="G2091">
        <v>438</v>
      </c>
      <c r="H2091" s="24">
        <v>909</v>
      </c>
      <c r="I2091">
        <f t="shared" si="65"/>
        <v>3.0625</v>
      </c>
      <c r="J2091">
        <v>50</v>
      </c>
      <c r="K2091">
        <v>20</v>
      </c>
      <c r="L2091">
        <v>1</v>
      </c>
      <c r="M2091">
        <v>1</v>
      </c>
      <c r="N2091" s="35">
        <v>22.6</v>
      </c>
      <c r="O2091" s="35" t="s">
        <v>34</v>
      </c>
      <c r="P2091">
        <v>80</v>
      </c>
      <c r="Q2091">
        <v>45</v>
      </c>
      <c r="S2091">
        <f t="shared" si="66"/>
        <v>125</v>
      </c>
    </row>
    <row r="2092" spans="1:19" ht="15.75" customHeight="1" x14ac:dyDescent="0.2">
      <c r="A2092" s="8">
        <v>45233</v>
      </c>
      <c r="B2092" t="s">
        <v>115</v>
      </c>
      <c r="C2092">
        <v>2023</v>
      </c>
      <c r="D2092" s="13">
        <v>3</v>
      </c>
      <c r="E2092" t="s">
        <v>74</v>
      </c>
      <c r="F2092">
        <v>84</v>
      </c>
      <c r="G2092">
        <v>438</v>
      </c>
      <c r="H2092" s="24">
        <v>910</v>
      </c>
      <c r="I2092">
        <f t="shared" si="65"/>
        <v>3.0625</v>
      </c>
      <c r="J2092">
        <v>50</v>
      </c>
      <c r="K2092">
        <v>20</v>
      </c>
      <c r="L2092">
        <v>1</v>
      </c>
      <c r="M2092">
        <v>1</v>
      </c>
      <c r="N2092" s="35">
        <v>22.6</v>
      </c>
      <c r="O2092" s="35" t="s">
        <v>34</v>
      </c>
      <c r="P2092">
        <v>105</v>
      </c>
      <c r="Q2092">
        <v>63</v>
      </c>
      <c r="S2092">
        <f t="shared" si="66"/>
        <v>168</v>
      </c>
    </row>
    <row r="2093" spans="1:19" ht="15.75" customHeight="1" x14ac:dyDescent="0.2">
      <c r="A2093" s="8">
        <v>45233</v>
      </c>
      <c r="B2093" t="s">
        <v>115</v>
      </c>
      <c r="C2093">
        <v>2023</v>
      </c>
      <c r="D2093" s="13">
        <v>3</v>
      </c>
      <c r="E2093" t="s">
        <v>74</v>
      </c>
      <c r="F2093">
        <v>84</v>
      </c>
      <c r="G2093">
        <v>438</v>
      </c>
      <c r="H2093" s="24">
        <v>911</v>
      </c>
      <c r="I2093">
        <f t="shared" si="65"/>
        <v>3.0625</v>
      </c>
      <c r="J2093">
        <v>50</v>
      </c>
      <c r="K2093">
        <v>20</v>
      </c>
      <c r="L2093">
        <v>1</v>
      </c>
      <c r="M2093">
        <v>1</v>
      </c>
      <c r="N2093" s="35">
        <v>22.6</v>
      </c>
      <c r="O2093" s="35" t="s">
        <v>34</v>
      </c>
      <c r="P2093">
        <v>59</v>
      </c>
      <c r="Q2093">
        <v>32</v>
      </c>
      <c r="S2093">
        <f t="shared" si="66"/>
        <v>91</v>
      </c>
    </row>
    <row r="2094" spans="1:19" ht="15.75" customHeight="1" x14ac:dyDescent="0.2">
      <c r="A2094" s="8">
        <v>45233</v>
      </c>
      <c r="B2094" t="s">
        <v>115</v>
      </c>
      <c r="C2094">
        <v>2023</v>
      </c>
      <c r="D2094" s="13">
        <v>3</v>
      </c>
      <c r="E2094" t="s">
        <v>74</v>
      </c>
      <c r="F2094">
        <v>84</v>
      </c>
      <c r="G2094">
        <v>438</v>
      </c>
      <c r="H2094" s="24">
        <v>912</v>
      </c>
      <c r="I2094">
        <f t="shared" si="65"/>
        <v>3.0625</v>
      </c>
      <c r="J2094">
        <v>50</v>
      </c>
      <c r="K2094">
        <v>20</v>
      </c>
      <c r="L2094">
        <v>1</v>
      </c>
      <c r="M2094">
        <v>1</v>
      </c>
      <c r="N2094" s="35">
        <v>22.6</v>
      </c>
      <c r="O2094" s="35" t="s">
        <v>34</v>
      </c>
      <c r="P2094">
        <v>86</v>
      </c>
      <c r="Q2094">
        <v>59</v>
      </c>
      <c r="S2094">
        <f t="shared" si="66"/>
        <v>145</v>
      </c>
    </row>
    <row r="2095" spans="1:19" ht="15.75" customHeight="1" x14ac:dyDescent="0.2">
      <c r="A2095" s="8">
        <v>45238</v>
      </c>
      <c r="B2095" t="s">
        <v>115</v>
      </c>
      <c r="C2095">
        <v>2023</v>
      </c>
      <c r="D2095" s="13">
        <v>3</v>
      </c>
      <c r="E2095" t="s">
        <v>74</v>
      </c>
      <c r="F2095">
        <v>85</v>
      </c>
      <c r="G2095">
        <v>439</v>
      </c>
      <c r="H2095" s="24">
        <v>823</v>
      </c>
      <c r="I2095">
        <f>57/16</f>
        <v>3.5625</v>
      </c>
      <c r="J2095">
        <v>45</v>
      </c>
      <c r="K2095">
        <v>25</v>
      </c>
      <c r="L2095">
        <v>0</v>
      </c>
      <c r="M2095">
        <v>0</v>
      </c>
      <c r="N2095">
        <v>20.6</v>
      </c>
      <c r="O2095" s="12" t="s">
        <v>32</v>
      </c>
      <c r="P2095">
        <v>182</v>
      </c>
      <c r="Q2095">
        <v>129</v>
      </c>
      <c r="S2095">
        <f t="shared" si="66"/>
        <v>311</v>
      </c>
    </row>
    <row r="2096" spans="1:19" ht="15.75" customHeight="1" x14ac:dyDescent="0.2">
      <c r="A2096" s="8">
        <v>45238</v>
      </c>
      <c r="B2096" t="s">
        <v>115</v>
      </c>
      <c r="C2096">
        <v>2023</v>
      </c>
      <c r="D2096" s="13">
        <v>3</v>
      </c>
      <c r="E2096" t="s">
        <v>74</v>
      </c>
      <c r="F2096">
        <v>85</v>
      </c>
      <c r="G2096">
        <v>439</v>
      </c>
      <c r="H2096" s="24">
        <v>824</v>
      </c>
      <c r="I2096">
        <f t="shared" ref="I2096:I2104" si="67">57/16</f>
        <v>3.5625</v>
      </c>
      <c r="J2096">
        <v>45</v>
      </c>
      <c r="K2096">
        <v>25</v>
      </c>
      <c r="L2096">
        <v>0</v>
      </c>
      <c r="M2096">
        <v>0</v>
      </c>
      <c r="N2096">
        <v>20.6</v>
      </c>
      <c r="O2096" s="12" t="s">
        <v>32</v>
      </c>
      <c r="P2096">
        <v>111</v>
      </c>
      <c r="Q2096">
        <v>73</v>
      </c>
      <c r="S2096">
        <f t="shared" si="66"/>
        <v>184</v>
      </c>
    </row>
    <row r="2097" spans="1:20" ht="15.75" customHeight="1" x14ac:dyDescent="0.2">
      <c r="A2097" s="8">
        <v>45238</v>
      </c>
      <c r="B2097" t="s">
        <v>115</v>
      </c>
      <c r="C2097">
        <v>2023</v>
      </c>
      <c r="D2097" s="13">
        <v>3</v>
      </c>
      <c r="E2097" t="s">
        <v>74</v>
      </c>
      <c r="F2097">
        <v>85</v>
      </c>
      <c r="G2097">
        <v>439</v>
      </c>
      <c r="H2097" s="24">
        <v>825</v>
      </c>
      <c r="I2097">
        <f t="shared" si="67"/>
        <v>3.5625</v>
      </c>
      <c r="J2097">
        <v>45</v>
      </c>
      <c r="K2097">
        <v>25</v>
      </c>
      <c r="L2097">
        <v>0</v>
      </c>
      <c r="M2097">
        <v>0</v>
      </c>
      <c r="N2097">
        <v>20.6</v>
      </c>
      <c r="O2097" s="12" t="s">
        <v>32</v>
      </c>
      <c r="P2097">
        <v>86</v>
      </c>
      <c r="Q2097">
        <v>52</v>
      </c>
      <c r="S2097">
        <f t="shared" si="66"/>
        <v>138</v>
      </c>
    </row>
    <row r="2098" spans="1:20" ht="15.75" customHeight="1" x14ac:dyDescent="0.2">
      <c r="A2098" s="8">
        <v>45238</v>
      </c>
      <c r="B2098" t="s">
        <v>115</v>
      </c>
      <c r="C2098">
        <v>2023</v>
      </c>
      <c r="D2098" s="13">
        <v>3</v>
      </c>
      <c r="E2098" t="s">
        <v>74</v>
      </c>
      <c r="F2098">
        <v>85</v>
      </c>
      <c r="G2098">
        <v>439</v>
      </c>
      <c r="H2098" s="24">
        <v>826</v>
      </c>
      <c r="I2098">
        <f t="shared" si="67"/>
        <v>3.5625</v>
      </c>
      <c r="J2098">
        <v>45</v>
      </c>
      <c r="K2098">
        <v>25</v>
      </c>
      <c r="L2098">
        <v>0</v>
      </c>
      <c r="M2098">
        <v>0</v>
      </c>
      <c r="N2098">
        <v>20.6</v>
      </c>
      <c r="O2098" s="12" t="s">
        <v>32</v>
      </c>
      <c r="P2098">
        <v>86</v>
      </c>
      <c r="Q2098">
        <v>74</v>
      </c>
      <c r="S2098">
        <f t="shared" si="66"/>
        <v>160</v>
      </c>
    </row>
    <row r="2099" spans="1:20" ht="15.75" customHeight="1" x14ac:dyDescent="0.2">
      <c r="A2099" s="8">
        <v>45238</v>
      </c>
      <c r="B2099" t="s">
        <v>115</v>
      </c>
      <c r="C2099">
        <v>2023</v>
      </c>
      <c r="D2099" s="13">
        <v>3</v>
      </c>
      <c r="E2099" t="s">
        <v>74</v>
      </c>
      <c r="F2099">
        <v>85</v>
      </c>
      <c r="G2099">
        <v>439</v>
      </c>
      <c r="H2099" s="24">
        <v>827</v>
      </c>
      <c r="I2099">
        <f t="shared" si="67"/>
        <v>3.5625</v>
      </c>
      <c r="J2099">
        <v>45</v>
      </c>
      <c r="K2099">
        <v>25</v>
      </c>
      <c r="L2099">
        <v>0</v>
      </c>
      <c r="M2099">
        <v>0</v>
      </c>
      <c r="N2099">
        <v>20.6</v>
      </c>
      <c r="O2099" s="12" t="s">
        <v>32</v>
      </c>
      <c r="P2099">
        <v>111</v>
      </c>
      <c r="Q2099">
        <v>92</v>
      </c>
      <c r="S2099">
        <f t="shared" si="66"/>
        <v>203</v>
      </c>
    </row>
    <row r="2100" spans="1:20" ht="15.75" customHeight="1" x14ac:dyDescent="0.2">
      <c r="A2100" s="8">
        <v>45238</v>
      </c>
      <c r="B2100" t="s">
        <v>115</v>
      </c>
      <c r="C2100">
        <v>2023</v>
      </c>
      <c r="D2100" s="13">
        <v>3</v>
      </c>
      <c r="E2100" t="s">
        <v>74</v>
      </c>
      <c r="F2100">
        <v>85</v>
      </c>
      <c r="G2100">
        <v>439</v>
      </c>
      <c r="H2100" s="24">
        <v>828</v>
      </c>
      <c r="I2100">
        <f t="shared" si="67"/>
        <v>3.5625</v>
      </c>
      <c r="J2100">
        <v>45</v>
      </c>
      <c r="K2100">
        <v>25</v>
      </c>
      <c r="L2100">
        <v>0</v>
      </c>
      <c r="M2100">
        <v>0</v>
      </c>
      <c r="N2100">
        <v>20.6</v>
      </c>
      <c r="O2100" s="12" t="s">
        <v>32</v>
      </c>
      <c r="P2100">
        <v>0</v>
      </c>
      <c r="Q2100">
        <v>0</v>
      </c>
      <c r="S2100">
        <f t="shared" si="66"/>
        <v>0</v>
      </c>
    </row>
    <row r="2101" spans="1:20" ht="15.75" customHeight="1" x14ac:dyDescent="0.2">
      <c r="A2101" s="8">
        <v>45238</v>
      </c>
      <c r="B2101" t="s">
        <v>115</v>
      </c>
      <c r="C2101">
        <v>2023</v>
      </c>
      <c r="D2101" s="13">
        <v>3</v>
      </c>
      <c r="E2101" t="s">
        <v>74</v>
      </c>
      <c r="F2101">
        <v>85</v>
      </c>
      <c r="G2101">
        <v>439</v>
      </c>
      <c r="H2101" s="24">
        <v>829</v>
      </c>
      <c r="I2101">
        <f t="shared" si="67"/>
        <v>3.5625</v>
      </c>
      <c r="J2101">
        <v>45</v>
      </c>
      <c r="K2101">
        <v>25</v>
      </c>
      <c r="L2101">
        <v>0</v>
      </c>
      <c r="M2101">
        <v>0</v>
      </c>
      <c r="N2101">
        <v>20.6</v>
      </c>
      <c r="O2101" s="12" t="s">
        <v>32</v>
      </c>
      <c r="P2101">
        <v>6</v>
      </c>
      <c r="Q2101">
        <v>6</v>
      </c>
      <c r="S2101">
        <f t="shared" si="66"/>
        <v>12</v>
      </c>
    </row>
    <row r="2102" spans="1:20" ht="15.75" customHeight="1" x14ac:dyDescent="0.2">
      <c r="A2102" s="8">
        <v>45238</v>
      </c>
      <c r="B2102" t="s">
        <v>115</v>
      </c>
      <c r="C2102">
        <v>2023</v>
      </c>
      <c r="D2102" s="13">
        <v>3</v>
      </c>
      <c r="E2102" t="s">
        <v>74</v>
      </c>
      <c r="F2102">
        <v>85</v>
      </c>
      <c r="G2102">
        <v>439</v>
      </c>
      <c r="H2102" s="24">
        <v>830</v>
      </c>
      <c r="I2102">
        <f t="shared" si="67"/>
        <v>3.5625</v>
      </c>
      <c r="J2102">
        <v>45</v>
      </c>
      <c r="K2102">
        <v>25</v>
      </c>
      <c r="L2102">
        <v>0</v>
      </c>
      <c r="M2102">
        <v>0</v>
      </c>
      <c r="N2102">
        <v>20.6</v>
      </c>
      <c r="O2102" s="12" t="s">
        <v>32</v>
      </c>
      <c r="P2102">
        <v>61</v>
      </c>
      <c r="Q2102">
        <v>49</v>
      </c>
      <c r="S2102">
        <f t="shared" si="66"/>
        <v>110</v>
      </c>
    </row>
    <row r="2103" spans="1:20" ht="15.75" customHeight="1" x14ac:dyDescent="0.2">
      <c r="A2103" s="8">
        <v>45238</v>
      </c>
      <c r="B2103" t="s">
        <v>115</v>
      </c>
      <c r="C2103">
        <v>2023</v>
      </c>
      <c r="D2103" s="13">
        <v>3</v>
      </c>
      <c r="E2103" t="s">
        <v>74</v>
      </c>
      <c r="F2103">
        <v>85</v>
      </c>
      <c r="G2103">
        <v>439</v>
      </c>
      <c r="H2103" s="24">
        <v>831</v>
      </c>
      <c r="I2103">
        <f t="shared" si="67"/>
        <v>3.5625</v>
      </c>
      <c r="J2103">
        <v>45</v>
      </c>
      <c r="K2103">
        <v>25</v>
      </c>
      <c r="L2103">
        <v>0</v>
      </c>
      <c r="M2103">
        <v>0</v>
      </c>
      <c r="N2103">
        <v>20.6</v>
      </c>
      <c r="O2103" s="12" t="s">
        <v>32</v>
      </c>
      <c r="P2103">
        <v>2</v>
      </c>
      <c r="Q2103">
        <v>2</v>
      </c>
      <c r="S2103">
        <f t="shared" si="66"/>
        <v>4</v>
      </c>
      <c r="T2103" t="s">
        <v>155</v>
      </c>
    </row>
    <row r="2104" spans="1:20" ht="15.75" customHeight="1" x14ac:dyDescent="0.2">
      <c r="A2104" s="8">
        <v>45238</v>
      </c>
      <c r="B2104" t="s">
        <v>115</v>
      </c>
      <c r="C2104">
        <v>2023</v>
      </c>
      <c r="D2104" s="13">
        <v>3</v>
      </c>
      <c r="E2104" t="s">
        <v>74</v>
      </c>
      <c r="F2104">
        <v>85</v>
      </c>
      <c r="G2104">
        <v>439</v>
      </c>
      <c r="H2104" s="24">
        <v>832</v>
      </c>
      <c r="I2104">
        <f t="shared" si="67"/>
        <v>3.5625</v>
      </c>
      <c r="J2104">
        <v>45</v>
      </c>
      <c r="K2104">
        <v>25</v>
      </c>
      <c r="L2104">
        <v>0</v>
      </c>
      <c r="M2104">
        <v>0</v>
      </c>
      <c r="N2104">
        <v>20.6</v>
      </c>
      <c r="O2104" s="12" t="s">
        <v>32</v>
      </c>
      <c r="P2104">
        <v>69</v>
      </c>
      <c r="Q2104">
        <v>49</v>
      </c>
      <c r="S2104">
        <f t="shared" si="66"/>
        <v>118</v>
      </c>
    </row>
    <row r="2105" spans="1:20" ht="15.75" customHeight="1" x14ac:dyDescent="0.2">
      <c r="A2105" s="8">
        <v>45238</v>
      </c>
      <c r="B2105" t="s">
        <v>115</v>
      </c>
      <c r="C2105">
        <v>2023</v>
      </c>
      <c r="D2105" s="13">
        <v>3</v>
      </c>
      <c r="E2105" t="s">
        <v>74</v>
      </c>
      <c r="F2105">
        <v>85</v>
      </c>
      <c r="G2105">
        <v>440</v>
      </c>
      <c r="H2105" s="24">
        <v>813</v>
      </c>
      <c r="I2105">
        <f>56/16</f>
        <v>3.5</v>
      </c>
      <c r="J2105">
        <v>60</v>
      </c>
      <c r="K2105">
        <v>10</v>
      </c>
      <c r="L2105">
        <v>5</v>
      </c>
      <c r="M2105">
        <v>0</v>
      </c>
      <c r="N2105">
        <v>20</v>
      </c>
      <c r="O2105" s="12" t="s">
        <v>32</v>
      </c>
      <c r="P2105">
        <v>34</v>
      </c>
      <c r="Q2105">
        <v>21</v>
      </c>
      <c r="S2105">
        <f t="shared" si="66"/>
        <v>55</v>
      </c>
    </row>
    <row r="2106" spans="1:20" ht="15.75" customHeight="1" x14ac:dyDescent="0.2">
      <c r="A2106" s="8">
        <v>45238</v>
      </c>
      <c r="B2106" t="s">
        <v>115</v>
      </c>
      <c r="C2106">
        <v>2023</v>
      </c>
      <c r="D2106" s="13">
        <v>3</v>
      </c>
      <c r="E2106" t="s">
        <v>74</v>
      </c>
      <c r="F2106">
        <v>85</v>
      </c>
      <c r="G2106">
        <v>440</v>
      </c>
      <c r="H2106" s="24">
        <v>814</v>
      </c>
      <c r="I2106">
        <f t="shared" ref="I2106:I2114" si="68">56/16</f>
        <v>3.5</v>
      </c>
      <c r="J2106">
        <v>60</v>
      </c>
      <c r="K2106">
        <v>10</v>
      </c>
      <c r="L2106">
        <v>5</v>
      </c>
      <c r="M2106">
        <v>0</v>
      </c>
      <c r="N2106">
        <v>20</v>
      </c>
      <c r="O2106" s="12" t="s">
        <v>32</v>
      </c>
      <c r="P2106">
        <v>95</v>
      </c>
      <c r="Q2106">
        <v>64</v>
      </c>
      <c r="S2106">
        <f t="shared" si="66"/>
        <v>159</v>
      </c>
    </row>
    <row r="2107" spans="1:20" ht="15.75" customHeight="1" x14ac:dyDescent="0.2">
      <c r="A2107" s="8">
        <v>45238</v>
      </c>
      <c r="B2107" t="s">
        <v>115</v>
      </c>
      <c r="C2107">
        <v>2023</v>
      </c>
      <c r="D2107" s="13">
        <v>3</v>
      </c>
      <c r="E2107" t="s">
        <v>74</v>
      </c>
      <c r="F2107">
        <v>85</v>
      </c>
      <c r="G2107">
        <v>440</v>
      </c>
      <c r="H2107" s="24">
        <v>815</v>
      </c>
      <c r="I2107">
        <f t="shared" si="68"/>
        <v>3.5</v>
      </c>
      <c r="J2107">
        <v>60</v>
      </c>
      <c r="K2107">
        <v>10</v>
      </c>
      <c r="L2107">
        <v>5</v>
      </c>
      <c r="M2107">
        <v>0</v>
      </c>
      <c r="N2107">
        <v>20</v>
      </c>
      <c r="O2107" s="12" t="s">
        <v>32</v>
      </c>
      <c r="P2107">
        <v>0</v>
      </c>
      <c r="Q2107" t="s">
        <v>161</v>
      </c>
      <c r="S2107" t="e">
        <f t="shared" si="66"/>
        <v>#VALUE!</v>
      </c>
    </row>
    <row r="2108" spans="1:20" ht="15.75" customHeight="1" x14ac:dyDescent="0.2">
      <c r="A2108" s="8">
        <v>45238</v>
      </c>
      <c r="B2108" t="s">
        <v>115</v>
      </c>
      <c r="C2108">
        <v>2023</v>
      </c>
      <c r="D2108" s="13">
        <v>3</v>
      </c>
      <c r="E2108" t="s">
        <v>74</v>
      </c>
      <c r="F2108">
        <v>85</v>
      </c>
      <c r="G2108">
        <v>440</v>
      </c>
      <c r="H2108" s="24">
        <v>816</v>
      </c>
      <c r="I2108">
        <f t="shared" si="68"/>
        <v>3.5</v>
      </c>
      <c r="J2108">
        <v>60</v>
      </c>
      <c r="K2108">
        <v>10</v>
      </c>
      <c r="L2108">
        <v>5</v>
      </c>
      <c r="M2108">
        <v>0</v>
      </c>
      <c r="N2108">
        <v>20</v>
      </c>
      <c r="O2108" s="12" t="s">
        <v>32</v>
      </c>
      <c r="P2108">
        <v>42</v>
      </c>
      <c r="Q2108">
        <v>29</v>
      </c>
      <c r="S2108">
        <f t="shared" si="66"/>
        <v>71</v>
      </c>
    </row>
    <row r="2109" spans="1:20" ht="15.75" customHeight="1" x14ac:dyDescent="0.2">
      <c r="A2109" s="8">
        <v>45238</v>
      </c>
      <c r="B2109" t="s">
        <v>115</v>
      </c>
      <c r="C2109">
        <v>2023</v>
      </c>
      <c r="D2109" s="13">
        <v>3</v>
      </c>
      <c r="E2109" t="s">
        <v>74</v>
      </c>
      <c r="F2109">
        <v>85</v>
      </c>
      <c r="G2109">
        <v>440</v>
      </c>
      <c r="H2109" s="24">
        <v>817</v>
      </c>
      <c r="I2109">
        <f t="shared" si="68"/>
        <v>3.5</v>
      </c>
      <c r="J2109">
        <v>60</v>
      </c>
      <c r="K2109">
        <v>10</v>
      </c>
      <c r="L2109">
        <v>5</v>
      </c>
      <c r="M2109">
        <v>0</v>
      </c>
      <c r="N2109">
        <v>20</v>
      </c>
      <c r="O2109" s="12" t="s">
        <v>32</v>
      </c>
      <c r="P2109">
        <v>38</v>
      </c>
      <c r="Q2109">
        <v>22</v>
      </c>
      <c r="S2109">
        <f t="shared" si="66"/>
        <v>60</v>
      </c>
    </row>
    <row r="2110" spans="1:20" ht="15.75" customHeight="1" x14ac:dyDescent="0.2">
      <c r="A2110" s="8">
        <v>45238</v>
      </c>
      <c r="B2110" t="s">
        <v>115</v>
      </c>
      <c r="C2110">
        <v>2023</v>
      </c>
      <c r="D2110" s="13">
        <v>3</v>
      </c>
      <c r="E2110" t="s">
        <v>74</v>
      </c>
      <c r="F2110">
        <v>85</v>
      </c>
      <c r="G2110">
        <v>440</v>
      </c>
      <c r="H2110" s="24">
        <v>818</v>
      </c>
      <c r="I2110">
        <f t="shared" si="68"/>
        <v>3.5</v>
      </c>
      <c r="J2110">
        <v>60</v>
      </c>
      <c r="K2110">
        <v>10</v>
      </c>
      <c r="L2110">
        <v>5</v>
      </c>
      <c r="M2110">
        <v>0</v>
      </c>
      <c r="N2110">
        <v>20</v>
      </c>
      <c r="O2110" s="12" t="s">
        <v>32</v>
      </c>
      <c r="P2110">
        <v>85</v>
      </c>
      <c r="Q2110">
        <v>63</v>
      </c>
      <c r="S2110">
        <f t="shared" si="66"/>
        <v>148</v>
      </c>
    </row>
    <row r="2111" spans="1:20" ht="15.75" customHeight="1" x14ac:dyDescent="0.2">
      <c r="A2111" s="8">
        <v>45238</v>
      </c>
      <c r="B2111" t="s">
        <v>115</v>
      </c>
      <c r="C2111">
        <v>2023</v>
      </c>
      <c r="D2111" s="13">
        <v>3</v>
      </c>
      <c r="E2111" t="s">
        <v>74</v>
      </c>
      <c r="F2111">
        <v>85</v>
      </c>
      <c r="G2111">
        <v>440</v>
      </c>
      <c r="H2111" s="24">
        <v>819</v>
      </c>
      <c r="I2111">
        <f t="shared" si="68"/>
        <v>3.5</v>
      </c>
      <c r="J2111">
        <v>60</v>
      </c>
      <c r="K2111">
        <v>10</v>
      </c>
      <c r="L2111">
        <v>5</v>
      </c>
      <c r="M2111">
        <v>0</v>
      </c>
      <c r="N2111">
        <v>20</v>
      </c>
      <c r="O2111" s="12" t="s">
        <v>32</v>
      </c>
      <c r="P2111">
        <v>3</v>
      </c>
      <c r="Q2111">
        <v>2</v>
      </c>
      <c r="S2111">
        <f t="shared" si="66"/>
        <v>5</v>
      </c>
      <c r="T2111" t="s">
        <v>155</v>
      </c>
    </row>
    <row r="2112" spans="1:20" ht="15.75" customHeight="1" x14ac:dyDescent="0.2">
      <c r="A2112" s="8">
        <v>45238</v>
      </c>
      <c r="B2112" t="s">
        <v>115</v>
      </c>
      <c r="C2112">
        <v>2023</v>
      </c>
      <c r="D2112" s="13">
        <v>3</v>
      </c>
      <c r="E2112" t="s">
        <v>74</v>
      </c>
      <c r="F2112">
        <v>85</v>
      </c>
      <c r="G2112">
        <v>440</v>
      </c>
      <c r="H2112" s="24">
        <v>820</v>
      </c>
      <c r="I2112">
        <f t="shared" si="68"/>
        <v>3.5</v>
      </c>
      <c r="J2112">
        <v>60</v>
      </c>
      <c r="K2112">
        <v>10</v>
      </c>
      <c r="L2112">
        <v>5</v>
      </c>
      <c r="M2112">
        <v>0</v>
      </c>
      <c r="N2112">
        <v>20</v>
      </c>
      <c r="O2112" s="12" t="s">
        <v>32</v>
      </c>
      <c r="P2112">
        <v>58</v>
      </c>
      <c r="Q2112">
        <v>41</v>
      </c>
      <c r="S2112">
        <f t="shared" si="66"/>
        <v>99</v>
      </c>
    </row>
    <row r="2113" spans="1:19" ht="15.75" customHeight="1" x14ac:dyDescent="0.2">
      <c r="A2113" s="8">
        <v>45238</v>
      </c>
      <c r="B2113" t="s">
        <v>115</v>
      </c>
      <c r="C2113">
        <v>2023</v>
      </c>
      <c r="D2113" s="13">
        <v>3</v>
      </c>
      <c r="E2113" t="s">
        <v>74</v>
      </c>
      <c r="F2113">
        <v>85</v>
      </c>
      <c r="G2113">
        <v>440</v>
      </c>
      <c r="H2113" s="24">
        <v>821</v>
      </c>
      <c r="I2113">
        <f t="shared" si="68"/>
        <v>3.5</v>
      </c>
      <c r="J2113">
        <v>60</v>
      </c>
      <c r="K2113">
        <v>10</v>
      </c>
      <c r="L2113">
        <v>5</v>
      </c>
      <c r="M2113">
        <v>0</v>
      </c>
      <c r="N2113">
        <v>20</v>
      </c>
      <c r="O2113" s="12" t="s">
        <v>32</v>
      </c>
      <c r="P2113">
        <v>44</v>
      </c>
      <c r="Q2113">
        <v>32</v>
      </c>
      <c r="S2113">
        <f t="shared" si="66"/>
        <v>76</v>
      </c>
    </row>
    <row r="2114" spans="1:19" ht="15.75" customHeight="1" x14ac:dyDescent="0.2">
      <c r="A2114" s="8">
        <v>45238</v>
      </c>
      <c r="B2114" t="s">
        <v>115</v>
      </c>
      <c r="C2114">
        <v>2023</v>
      </c>
      <c r="D2114" s="13">
        <v>3</v>
      </c>
      <c r="E2114" t="s">
        <v>74</v>
      </c>
      <c r="F2114">
        <v>85</v>
      </c>
      <c r="G2114">
        <v>440</v>
      </c>
      <c r="H2114" s="24">
        <v>822</v>
      </c>
      <c r="I2114">
        <f t="shared" si="68"/>
        <v>3.5</v>
      </c>
      <c r="J2114">
        <v>60</v>
      </c>
      <c r="K2114">
        <v>10</v>
      </c>
      <c r="L2114">
        <v>5</v>
      </c>
      <c r="M2114">
        <v>0</v>
      </c>
      <c r="N2114">
        <v>20</v>
      </c>
      <c r="O2114" s="12" t="s">
        <v>32</v>
      </c>
      <c r="P2114">
        <v>0</v>
      </c>
      <c r="Q2114">
        <v>0</v>
      </c>
      <c r="S2114">
        <f t="shared" si="66"/>
        <v>0</v>
      </c>
    </row>
    <row r="2115" spans="1:19" ht="15.75" customHeight="1" x14ac:dyDescent="0.2">
      <c r="A2115" s="8">
        <v>45238</v>
      </c>
      <c r="B2115" t="s">
        <v>115</v>
      </c>
      <c r="C2115">
        <v>2023</v>
      </c>
      <c r="D2115" s="13">
        <v>3</v>
      </c>
      <c r="E2115" t="s">
        <v>74</v>
      </c>
      <c r="F2115">
        <v>85</v>
      </c>
      <c r="G2115">
        <v>441</v>
      </c>
      <c r="H2115" s="24">
        <v>803</v>
      </c>
      <c r="I2115">
        <f>35/16</f>
        <v>2.1875</v>
      </c>
      <c r="J2115">
        <v>70</v>
      </c>
      <c r="K2115">
        <v>18</v>
      </c>
      <c r="L2115">
        <v>0</v>
      </c>
      <c r="M2115">
        <v>0</v>
      </c>
      <c r="N2115">
        <v>17</v>
      </c>
      <c r="O2115" s="12" t="s">
        <v>32</v>
      </c>
      <c r="P2115">
        <v>0</v>
      </c>
      <c r="Q2115">
        <v>0</v>
      </c>
      <c r="S2115">
        <f t="shared" si="66"/>
        <v>0</v>
      </c>
    </row>
    <row r="2116" spans="1:19" ht="15.75" customHeight="1" x14ac:dyDescent="0.2">
      <c r="A2116" s="8">
        <v>45238</v>
      </c>
      <c r="B2116" t="s">
        <v>115</v>
      </c>
      <c r="C2116">
        <v>2023</v>
      </c>
      <c r="D2116" s="13">
        <v>3</v>
      </c>
      <c r="E2116" t="s">
        <v>74</v>
      </c>
      <c r="F2116">
        <v>85</v>
      </c>
      <c r="G2116">
        <v>441</v>
      </c>
      <c r="H2116" s="24">
        <v>804</v>
      </c>
      <c r="I2116">
        <f t="shared" ref="I2116:I2124" si="69">35/16</f>
        <v>2.1875</v>
      </c>
      <c r="J2116">
        <v>70</v>
      </c>
      <c r="K2116">
        <v>18</v>
      </c>
      <c r="L2116">
        <v>0</v>
      </c>
      <c r="M2116">
        <v>0</v>
      </c>
      <c r="N2116">
        <v>17</v>
      </c>
      <c r="O2116" s="12" t="s">
        <v>32</v>
      </c>
      <c r="P2116">
        <v>177</v>
      </c>
      <c r="Q2116">
        <v>138</v>
      </c>
      <c r="S2116">
        <f t="shared" si="66"/>
        <v>315</v>
      </c>
    </row>
    <row r="2117" spans="1:19" ht="15.75" customHeight="1" x14ac:dyDescent="0.2">
      <c r="A2117" s="8">
        <v>45238</v>
      </c>
      <c r="B2117" t="s">
        <v>115</v>
      </c>
      <c r="C2117">
        <v>2023</v>
      </c>
      <c r="D2117" s="13">
        <v>3</v>
      </c>
      <c r="E2117" t="s">
        <v>74</v>
      </c>
      <c r="F2117">
        <v>85</v>
      </c>
      <c r="G2117">
        <v>441</v>
      </c>
      <c r="H2117" s="24">
        <v>805</v>
      </c>
      <c r="I2117">
        <f t="shared" si="69"/>
        <v>2.1875</v>
      </c>
      <c r="J2117">
        <v>70</v>
      </c>
      <c r="K2117">
        <v>18</v>
      </c>
      <c r="L2117">
        <v>0</v>
      </c>
      <c r="M2117">
        <v>0</v>
      </c>
      <c r="N2117">
        <v>17</v>
      </c>
      <c r="O2117" s="12" t="s">
        <v>32</v>
      </c>
      <c r="P2117">
        <v>67</v>
      </c>
      <c r="Q2117">
        <v>50</v>
      </c>
      <c r="S2117">
        <f t="shared" si="66"/>
        <v>117</v>
      </c>
    </row>
    <row r="2118" spans="1:19" ht="15.75" customHeight="1" x14ac:dyDescent="0.2">
      <c r="A2118" s="8">
        <v>45238</v>
      </c>
      <c r="B2118" t="s">
        <v>115</v>
      </c>
      <c r="C2118">
        <v>2023</v>
      </c>
      <c r="D2118" s="13">
        <v>3</v>
      </c>
      <c r="E2118" t="s">
        <v>74</v>
      </c>
      <c r="F2118">
        <v>85</v>
      </c>
      <c r="G2118">
        <v>441</v>
      </c>
      <c r="H2118" s="24">
        <v>806</v>
      </c>
      <c r="I2118">
        <f t="shared" si="69"/>
        <v>2.1875</v>
      </c>
      <c r="J2118">
        <v>70</v>
      </c>
      <c r="K2118">
        <v>18</v>
      </c>
      <c r="L2118">
        <v>0</v>
      </c>
      <c r="M2118">
        <v>0</v>
      </c>
      <c r="N2118">
        <v>17</v>
      </c>
      <c r="O2118" s="12" t="s">
        <v>32</v>
      </c>
      <c r="P2118">
        <v>167</v>
      </c>
      <c r="Q2118">
        <v>143</v>
      </c>
      <c r="S2118">
        <f t="shared" si="66"/>
        <v>310</v>
      </c>
    </row>
    <row r="2119" spans="1:19" ht="15.75" customHeight="1" x14ac:dyDescent="0.2">
      <c r="A2119" s="8">
        <v>45238</v>
      </c>
      <c r="B2119" t="s">
        <v>115</v>
      </c>
      <c r="C2119">
        <v>2023</v>
      </c>
      <c r="D2119" s="13">
        <v>3</v>
      </c>
      <c r="E2119" t="s">
        <v>74</v>
      </c>
      <c r="F2119">
        <v>85</v>
      </c>
      <c r="G2119">
        <v>441</v>
      </c>
      <c r="H2119" s="24">
        <v>807</v>
      </c>
      <c r="I2119">
        <f t="shared" si="69"/>
        <v>2.1875</v>
      </c>
      <c r="J2119">
        <v>70</v>
      </c>
      <c r="K2119">
        <v>18</v>
      </c>
      <c r="L2119">
        <v>0</v>
      </c>
      <c r="M2119">
        <v>0</v>
      </c>
      <c r="N2119">
        <v>17</v>
      </c>
      <c r="O2119" s="12" t="s">
        <v>32</v>
      </c>
      <c r="P2119">
        <v>63</v>
      </c>
      <c r="Q2119">
        <v>45</v>
      </c>
      <c r="S2119">
        <f t="shared" si="66"/>
        <v>108</v>
      </c>
    </row>
    <row r="2120" spans="1:19" ht="15.75" customHeight="1" x14ac:dyDescent="0.2">
      <c r="A2120" s="8">
        <v>45238</v>
      </c>
      <c r="B2120" t="s">
        <v>115</v>
      </c>
      <c r="C2120">
        <v>2023</v>
      </c>
      <c r="D2120" s="13">
        <v>3</v>
      </c>
      <c r="E2120" t="s">
        <v>74</v>
      </c>
      <c r="F2120">
        <v>85</v>
      </c>
      <c r="G2120">
        <v>441</v>
      </c>
      <c r="H2120" s="24">
        <v>808</v>
      </c>
      <c r="I2120">
        <f t="shared" si="69"/>
        <v>2.1875</v>
      </c>
      <c r="J2120">
        <v>70</v>
      </c>
      <c r="K2120">
        <v>18</v>
      </c>
      <c r="L2120">
        <v>0</v>
      </c>
      <c r="M2120">
        <v>0</v>
      </c>
      <c r="N2120">
        <v>17</v>
      </c>
      <c r="O2120" s="12" t="s">
        <v>32</v>
      </c>
      <c r="P2120">
        <v>95</v>
      </c>
      <c r="Q2120">
        <v>88</v>
      </c>
      <c r="S2120">
        <f t="shared" si="66"/>
        <v>183</v>
      </c>
    </row>
    <row r="2121" spans="1:19" ht="15.75" customHeight="1" x14ac:dyDescent="0.2">
      <c r="A2121" s="8">
        <v>45238</v>
      </c>
      <c r="B2121" t="s">
        <v>115</v>
      </c>
      <c r="C2121">
        <v>2023</v>
      </c>
      <c r="D2121" s="13">
        <v>3</v>
      </c>
      <c r="E2121" t="s">
        <v>74</v>
      </c>
      <c r="F2121">
        <v>85</v>
      </c>
      <c r="G2121">
        <v>441</v>
      </c>
      <c r="H2121" s="24">
        <v>809</v>
      </c>
      <c r="I2121">
        <f t="shared" si="69"/>
        <v>2.1875</v>
      </c>
      <c r="J2121">
        <v>70</v>
      </c>
      <c r="K2121">
        <v>18</v>
      </c>
      <c r="L2121">
        <v>0</v>
      </c>
      <c r="M2121">
        <v>0</v>
      </c>
      <c r="N2121">
        <v>17</v>
      </c>
      <c r="O2121" s="12" t="s">
        <v>32</v>
      </c>
      <c r="P2121">
        <v>148</v>
      </c>
      <c r="Q2121">
        <v>129</v>
      </c>
      <c r="S2121">
        <f t="shared" si="66"/>
        <v>277</v>
      </c>
    </row>
    <row r="2122" spans="1:19" ht="15.75" customHeight="1" x14ac:dyDescent="0.2">
      <c r="A2122" s="8">
        <v>45238</v>
      </c>
      <c r="B2122" t="s">
        <v>115</v>
      </c>
      <c r="C2122">
        <v>2023</v>
      </c>
      <c r="D2122" s="13">
        <v>3</v>
      </c>
      <c r="E2122" t="s">
        <v>74</v>
      </c>
      <c r="F2122">
        <v>85</v>
      </c>
      <c r="G2122">
        <v>441</v>
      </c>
      <c r="H2122" s="24">
        <v>810</v>
      </c>
      <c r="I2122">
        <f t="shared" si="69"/>
        <v>2.1875</v>
      </c>
      <c r="J2122">
        <v>70</v>
      </c>
      <c r="K2122">
        <v>18</v>
      </c>
      <c r="L2122">
        <v>0</v>
      </c>
      <c r="M2122">
        <v>0</v>
      </c>
      <c r="N2122">
        <v>17</v>
      </c>
      <c r="O2122" s="12" t="s">
        <v>32</v>
      </c>
      <c r="P2122">
        <v>141</v>
      </c>
      <c r="Q2122">
        <v>102</v>
      </c>
      <c r="S2122">
        <f t="shared" si="66"/>
        <v>243</v>
      </c>
    </row>
    <row r="2123" spans="1:19" ht="15.75" customHeight="1" x14ac:dyDescent="0.2">
      <c r="A2123" s="8">
        <v>45238</v>
      </c>
      <c r="B2123" t="s">
        <v>115</v>
      </c>
      <c r="C2123">
        <v>2023</v>
      </c>
      <c r="D2123" s="13">
        <v>3</v>
      </c>
      <c r="E2123" t="s">
        <v>74</v>
      </c>
      <c r="F2123">
        <v>85</v>
      </c>
      <c r="G2123">
        <v>441</v>
      </c>
      <c r="H2123" s="24">
        <v>811</v>
      </c>
      <c r="I2123">
        <f t="shared" si="69"/>
        <v>2.1875</v>
      </c>
      <c r="J2123">
        <v>70</v>
      </c>
      <c r="K2123">
        <v>18</v>
      </c>
      <c r="L2123">
        <v>0</v>
      </c>
      <c r="M2123">
        <v>0</v>
      </c>
      <c r="N2123">
        <v>17</v>
      </c>
      <c r="O2123" s="12" t="s">
        <v>32</v>
      </c>
      <c r="P2123">
        <v>19</v>
      </c>
      <c r="Q2123">
        <v>12</v>
      </c>
      <c r="S2123">
        <f t="shared" si="66"/>
        <v>31</v>
      </c>
    </row>
    <row r="2124" spans="1:19" s="7" customFormat="1" ht="15.75" customHeight="1" x14ac:dyDescent="0.2">
      <c r="A2124" s="18">
        <v>45238</v>
      </c>
      <c r="B2124" s="7" t="s">
        <v>115</v>
      </c>
      <c r="C2124" s="7">
        <v>2023</v>
      </c>
      <c r="D2124" s="7">
        <v>3</v>
      </c>
      <c r="E2124" s="7" t="s">
        <v>74</v>
      </c>
      <c r="F2124" s="7">
        <v>85</v>
      </c>
      <c r="G2124" s="7">
        <v>441</v>
      </c>
      <c r="H2124" s="29">
        <v>812</v>
      </c>
      <c r="I2124" s="7">
        <f t="shared" si="69"/>
        <v>2.1875</v>
      </c>
      <c r="J2124" s="7">
        <v>70</v>
      </c>
      <c r="K2124" s="7">
        <v>18</v>
      </c>
      <c r="L2124" s="7">
        <v>0</v>
      </c>
      <c r="M2124" s="7">
        <v>0</v>
      </c>
      <c r="N2124" s="7">
        <v>17</v>
      </c>
      <c r="O2124" s="22" t="s">
        <v>32</v>
      </c>
      <c r="P2124" s="7">
        <v>49</v>
      </c>
      <c r="Q2124" s="7">
        <v>35</v>
      </c>
      <c r="S2124" s="7">
        <f t="shared" si="66"/>
        <v>84</v>
      </c>
    </row>
  </sheetData>
  <sortState xmlns:xlrd2="http://schemas.microsoft.com/office/spreadsheetml/2017/richdata2" ref="A2019:AE2028">
    <sortCondition ref="H2019:H2028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Demography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Hovanes</dc:creator>
  <cp:lastModifiedBy>Lia Ossanna</cp:lastModifiedBy>
  <dcterms:created xsi:type="dcterms:W3CDTF">2021-01-25T21:58:27Z</dcterms:created>
  <dcterms:modified xsi:type="dcterms:W3CDTF">2025-06-20T21:14:44Z</dcterms:modified>
</cp:coreProperties>
</file>